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y\Documents\School\street_psych\"/>
    </mc:Choice>
  </mc:AlternateContent>
  <xr:revisionPtr revIDLastSave="0" documentId="8_{F933287C-234C-4958-A146-D76EF03247C0}" xr6:coauthVersionLast="45" xr6:coauthVersionMax="45" xr10:uidLastSave="{00000000-0000-0000-0000-000000000000}"/>
  <bookViews>
    <workbookView xWindow="1785" yWindow="60" windowWidth="25335" windowHeight="13515" xr2:uid="{1BB89034-AEBC-4DF3-AB1F-071B2AFFF20C}"/>
  </bookViews>
  <sheets>
    <sheet name="sideview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553" i="1" l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Y511" i="1"/>
  <c r="W511" i="1"/>
  <c r="T511" i="1"/>
  <c r="R511" i="1"/>
  <c r="M511" i="1"/>
  <c r="I511" i="1"/>
  <c r="G511" i="1"/>
  <c r="D511" i="1"/>
  <c r="C511" i="1"/>
  <c r="V511" i="1" s="1"/>
  <c r="Q510" i="1"/>
  <c r="C510" i="1"/>
  <c r="P510" i="1" s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M459" i="1"/>
  <c r="C459" i="1"/>
  <c r="AB459" i="1" s="1"/>
  <c r="Y458" i="1"/>
  <c r="W458" i="1"/>
  <c r="M458" i="1"/>
  <c r="I458" i="1"/>
  <c r="G458" i="1"/>
  <c r="C458" i="1"/>
  <c r="V458" i="1" s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5" i="1"/>
  <c r="R455" i="1" s="1"/>
  <c r="M454" i="1"/>
  <c r="C454" i="1"/>
  <c r="AB454" i="1" s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W443" i="1"/>
  <c r="Q443" i="1"/>
  <c r="G443" i="1"/>
  <c r="C443" i="1"/>
  <c r="P443" i="1" s="1"/>
  <c r="AA442" i="1"/>
  <c r="W442" i="1"/>
  <c r="V442" i="1"/>
  <c r="Q442" i="1"/>
  <c r="M442" i="1"/>
  <c r="K442" i="1"/>
  <c r="G442" i="1"/>
  <c r="F442" i="1"/>
  <c r="C442" i="1"/>
  <c r="Z442" i="1" s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AB175" i="1"/>
  <c r="AA175" i="1"/>
  <c r="Z175" i="1"/>
  <c r="Y175" i="1"/>
  <c r="X175" i="1"/>
  <c r="W175" i="1"/>
  <c r="V175" i="1"/>
  <c r="U175" i="1"/>
  <c r="T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S175" i="1" s="1"/>
  <c r="AA174" i="1"/>
  <c r="Z174" i="1"/>
  <c r="Y174" i="1"/>
  <c r="X174" i="1"/>
  <c r="W174" i="1"/>
  <c r="V174" i="1"/>
  <c r="U174" i="1"/>
  <c r="T174" i="1"/>
  <c r="R174" i="1"/>
  <c r="Q174" i="1"/>
  <c r="P174" i="1"/>
  <c r="O174" i="1"/>
  <c r="N174" i="1"/>
  <c r="K174" i="1"/>
  <c r="J174" i="1"/>
  <c r="I174" i="1"/>
  <c r="H174" i="1"/>
  <c r="G174" i="1"/>
  <c r="F174" i="1"/>
  <c r="E174" i="1"/>
  <c r="D174" i="1"/>
  <c r="C174" i="1"/>
  <c r="S174" i="1" s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A151" i="1"/>
  <c r="Z151" i="1"/>
  <c r="Y151" i="1"/>
  <c r="X151" i="1"/>
  <c r="W151" i="1"/>
  <c r="V151" i="1"/>
  <c r="U151" i="1"/>
  <c r="T151" i="1"/>
  <c r="R151" i="1"/>
  <c r="Q151" i="1"/>
  <c r="P151" i="1"/>
  <c r="O151" i="1"/>
  <c r="N151" i="1"/>
  <c r="K151" i="1"/>
  <c r="J151" i="1"/>
  <c r="I151" i="1"/>
  <c r="H151" i="1"/>
  <c r="G151" i="1"/>
  <c r="F151" i="1"/>
  <c r="E151" i="1"/>
  <c r="D151" i="1"/>
  <c r="C151" i="1"/>
  <c r="S151" i="1" s="1"/>
  <c r="C150" i="1"/>
  <c r="R150" i="1" s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AA135" i="1"/>
  <c r="W135" i="1"/>
  <c r="Q135" i="1"/>
  <c r="M135" i="1"/>
  <c r="K135" i="1"/>
  <c r="G135" i="1"/>
  <c r="C135" i="1"/>
  <c r="Z135" i="1" s="1"/>
  <c r="AB134" i="1"/>
  <c r="AA134" i="1"/>
  <c r="Z134" i="1"/>
  <c r="W134" i="1"/>
  <c r="V134" i="1"/>
  <c r="U134" i="1"/>
  <c r="T134" i="1"/>
  <c r="R134" i="1"/>
  <c r="Q134" i="1"/>
  <c r="P134" i="1"/>
  <c r="M134" i="1"/>
  <c r="L134" i="1"/>
  <c r="K134" i="1"/>
  <c r="J134" i="1"/>
  <c r="G134" i="1"/>
  <c r="F134" i="1"/>
  <c r="E134" i="1"/>
  <c r="D134" i="1"/>
  <c r="C134" i="1"/>
  <c r="S134" i="1" s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Y103" i="1"/>
  <c r="O103" i="1"/>
  <c r="M103" i="1"/>
  <c r="I103" i="1"/>
  <c r="C103" i="1"/>
  <c r="AB103" i="1" s="1"/>
  <c r="Y102" i="1"/>
  <c r="W102" i="1"/>
  <c r="I102" i="1"/>
  <c r="G102" i="1"/>
  <c r="C102" i="1"/>
  <c r="V102" i="1" s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H102" i="1" l="1"/>
  <c r="X102" i="1"/>
  <c r="N103" i="1"/>
  <c r="L135" i="1"/>
  <c r="AB135" i="1"/>
  <c r="D150" i="1"/>
  <c r="T150" i="1"/>
  <c r="L442" i="1"/>
  <c r="AB442" i="1"/>
  <c r="R443" i="1"/>
  <c r="N454" i="1"/>
  <c r="D455" i="1"/>
  <c r="T455" i="1"/>
  <c r="H458" i="1"/>
  <c r="X458" i="1"/>
  <c r="N459" i="1"/>
  <c r="R510" i="1"/>
  <c r="H511" i="1"/>
  <c r="X511" i="1"/>
  <c r="S443" i="1"/>
  <c r="O454" i="1"/>
  <c r="E455" i="1"/>
  <c r="U455" i="1"/>
  <c r="O459" i="1"/>
  <c r="S510" i="1"/>
  <c r="J102" i="1"/>
  <c r="Z102" i="1"/>
  <c r="P103" i="1"/>
  <c r="H134" i="1"/>
  <c r="X134" i="1"/>
  <c r="N135" i="1"/>
  <c r="F150" i="1"/>
  <c r="V150" i="1"/>
  <c r="L151" i="1"/>
  <c r="AB151" i="1"/>
  <c r="L174" i="1"/>
  <c r="AB174" i="1"/>
  <c r="R175" i="1"/>
  <c r="N442" i="1"/>
  <c r="D443" i="1"/>
  <c r="T443" i="1"/>
  <c r="P454" i="1"/>
  <c r="F455" i="1"/>
  <c r="V455" i="1"/>
  <c r="J458" i="1"/>
  <c r="Z458" i="1"/>
  <c r="P459" i="1"/>
  <c r="D510" i="1"/>
  <c r="T510" i="1"/>
  <c r="J511" i="1"/>
  <c r="Z511" i="1"/>
  <c r="S150" i="1"/>
  <c r="K102" i="1"/>
  <c r="AA102" i="1"/>
  <c r="Q103" i="1"/>
  <c r="I134" i="1"/>
  <c r="Y134" i="1"/>
  <c r="O135" i="1"/>
  <c r="G150" i="1"/>
  <c r="W150" i="1"/>
  <c r="M151" i="1"/>
  <c r="M174" i="1"/>
  <c r="O442" i="1"/>
  <c r="E443" i="1"/>
  <c r="U443" i="1"/>
  <c r="Q454" i="1"/>
  <c r="G455" i="1"/>
  <c r="W455" i="1"/>
  <c r="K458" i="1"/>
  <c r="AA458" i="1"/>
  <c r="Q459" i="1"/>
  <c r="E510" i="1"/>
  <c r="U510" i="1"/>
  <c r="K511" i="1"/>
  <c r="AA511" i="1"/>
  <c r="E150" i="1"/>
  <c r="L102" i="1"/>
  <c r="AB102" i="1"/>
  <c r="R103" i="1"/>
  <c r="P135" i="1"/>
  <c r="H150" i="1"/>
  <c r="X150" i="1"/>
  <c r="P442" i="1"/>
  <c r="F443" i="1"/>
  <c r="V443" i="1"/>
  <c r="R454" i="1"/>
  <c r="H455" i="1"/>
  <c r="X455" i="1"/>
  <c r="L458" i="1"/>
  <c r="AB458" i="1"/>
  <c r="R459" i="1"/>
  <c r="F510" i="1"/>
  <c r="V510" i="1"/>
  <c r="L511" i="1"/>
  <c r="AB511" i="1"/>
  <c r="M102" i="1"/>
  <c r="S103" i="1"/>
  <c r="I150" i="1"/>
  <c r="Y150" i="1"/>
  <c r="S454" i="1"/>
  <c r="I455" i="1"/>
  <c r="Y455" i="1"/>
  <c r="S459" i="1"/>
  <c r="G510" i="1"/>
  <c r="W510" i="1"/>
  <c r="N102" i="1"/>
  <c r="D103" i="1"/>
  <c r="T103" i="1"/>
  <c r="R135" i="1"/>
  <c r="J150" i="1"/>
  <c r="Z150" i="1"/>
  <c r="R442" i="1"/>
  <c r="H443" i="1"/>
  <c r="X443" i="1"/>
  <c r="D454" i="1"/>
  <c r="T454" i="1"/>
  <c r="J455" i="1"/>
  <c r="Z455" i="1"/>
  <c r="N458" i="1"/>
  <c r="D459" i="1"/>
  <c r="T459" i="1"/>
  <c r="H510" i="1"/>
  <c r="X510" i="1"/>
  <c r="N511" i="1"/>
  <c r="S455" i="1"/>
  <c r="O102" i="1"/>
  <c r="E103" i="1"/>
  <c r="U103" i="1"/>
  <c r="S135" i="1"/>
  <c r="K150" i="1"/>
  <c r="AA150" i="1"/>
  <c r="S442" i="1"/>
  <c r="I443" i="1"/>
  <c r="Y443" i="1"/>
  <c r="E454" i="1"/>
  <c r="U454" i="1"/>
  <c r="K455" i="1"/>
  <c r="AA455" i="1"/>
  <c r="O458" i="1"/>
  <c r="E459" i="1"/>
  <c r="U459" i="1"/>
  <c r="I510" i="1"/>
  <c r="Y510" i="1"/>
  <c r="O511" i="1"/>
  <c r="P102" i="1"/>
  <c r="F103" i="1"/>
  <c r="V103" i="1"/>
  <c r="N134" i="1"/>
  <c r="D135" i="1"/>
  <c r="T135" i="1"/>
  <c r="L150" i="1"/>
  <c r="AB150" i="1"/>
  <c r="D442" i="1"/>
  <c r="T442" i="1"/>
  <c r="J443" i="1"/>
  <c r="Z443" i="1"/>
  <c r="F454" i="1"/>
  <c r="V454" i="1"/>
  <c r="L455" i="1"/>
  <c r="AB455" i="1"/>
  <c r="P458" i="1"/>
  <c r="F459" i="1"/>
  <c r="V459" i="1"/>
  <c r="J510" i="1"/>
  <c r="Z510" i="1"/>
  <c r="P511" i="1"/>
  <c r="U150" i="1"/>
  <c r="Q102" i="1"/>
  <c r="G103" i="1"/>
  <c r="W103" i="1"/>
  <c r="O134" i="1"/>
  <c r="E135" i="1"/>
  <c r="U135" i="1"/>
  <c r="M150" i="1"/>
  <c r="E442" i="1"/>
  <c r="U442" i="1"/>
  <c r="K443" i="1"/>
  <c r="AA443" i="1"/>
  <c r="G454" i="1"/>
  <c r="W454" i="1"/>
  <c r="M455" i="1"/>
  <c r="Q458" i="1"/>
  <c r="G459" i="1"/>
  <c r="W459" i="1"/>
  <c r="K510" i="1"/>
  <c r="AA510" i="1"/>
  <c r="Q511" i="1"/>
  <c r="R102" i="1"/>
  <c r="H103" i="1"/>
  <c r="X103" i="1"/>
  <c r="F135" i="1"/>
  <c r="V135" i="1"/>
  <c r="N150" i="1"/>
  <c r="L443" i="1"/>
  <c r="AB443" i="1"/>
  <c r="H454" i="1"/>
  <c r="X454" i="1"/>
  <c r="N455" i="1"/>
  <c r="R458" i="1"/>
  <c r="H459" i="1"/>
  <c r="X459" i="1"/>
  <c r="L510" i="1"/>
  <c r="AB510" i="1"/>
  <c r="S102" i="1"/>
  <c r="O150" i="1"/>
  <c r="M443" i="1"/>
  <c r="I454" i="1"/>
  <c r="Y454" i="1"/>
  <c r="O455" i="1"/>
  <c r="S458" i="1"/>
  <c r="I459" i="1"/>
  <c r="Y459" i="1"/>
  <c r="M510" i="1"/>
  <c r="S511" i="1"/>
  <c r="D102" i="1"/>
  <c r="T102" i="1"/>
  <c r="J103" i="1"/>
  <c r="Z103" i="1"/>
  <c r="H135" i="1"/>
  <c r="X135" i="1"/>
  <c r="P150" i="1"/>
  <c r="H442" i="1"/>
  <c r="X442" i="1"/>
  <c r="N443" i="1"/>
  <c r="J454" i="1"/>
  <c r="Z454" i="1"/>
  <c r="P455" i="1"/>
  <c r="D458" i="1"/>
  <c r="T458" i="1"/>
  <c r="J459" i="1"/>
  <c r="Z459" i="1"/>
  <c r="N510" i="1"/>
  <c r="E102" i="1"/>
  <c r="U102" i="1"/>
  <c r="K103" i="1"/>
  <c r="AA103" i="1"/>
  <c r="I135" i="1"/>
  <c r="Y135" i="1"/>
  <c r="Q150" i="1"/>
  <c r="I442" i="1"/>
  <c r="Y442" i="1"/>
  <c r="O443" i="1"/>
  <c r="K454" i="1"/>
  <c r="AA454" i="1"/>
  <c r="Q455" i="1"/>
  <c r="E458" i="1"/>
  <c r="U458" i="1"/>
  <c r="K459" i="1"/>
  <c r="AA459" i="1"/>
  <c r="O510" i="1"/>
  <c r="E511" i="1"/>
  <c r="U511" i="1"/>
  <c r="F102" i="1"/>
  <c r="L103" i="1"/>
  <c r="J135" i="1"/>
  <c r="J442" i="1"/>
  <c r="L454" i="1"/>
  <c r="F458" i="1"/>
  <c r="L459" i="1"/>
  <c r="F511" i="1"/>
</calcChain>
</file>

<file path=xl/sharedStrings.xml><?xml version="1.0" encoding="utf-8"?>
<sst xmlns="http://schemas.openxmlformats.org/spreadsheetml/2006/main" count="1116" uniqueCount="848">
  <si>
    <t>a_image_name</t>
  </si>
  <si>
    <t>b_block_id</t>
  </si>
  <si>
    <t>c_pano_id</t>
  </si>
  <si>
    <t>date</t>
  </si>
  <si>
    <t>lat</t>
  </si>
  <si>
    <t>lng</t>
  </si>
  <si>
    <t>geoid10</t>
  </si>
  <si>
    <t>GroupCount</t>
  </si>
  <si>
    <t>mean_pcnt_road</t>
  </si>
  <si>
    <t>mean_pcnt_sidewalk</t>
  </si>
  <si>
    <t>mean_pcnt_building</t>
  </si>
  <si>
    <t>mean_pcnt_wall</t>
  </si>
  <si>
    <t>mean_pcnt_fence</t>
  </si>
  <si>
    <t>mean_pcnt_pole</t>
  </si>
  <si>
    <t>mean_pcnt_traffic_light</t>
  </si>
  <si>
    <t>mean_pcnt_traffic_sign</t>
  </si>
  <si>
    <t>mean_pcnt_vegetation</t>
  </si>
  <si>
    <t>mean_pcnt_terrain</t>
  </si>
  <si>
    <t>mean_pcnt_sky</t>
  </si>
  <si>
    <t>mean_pcnt_person</t>
  </si>
  <si>
    <t>mean_pcnt_rider</t>
  </si>
  <si>
    <t>mean_pcnt_car</t>
  </si>
  <si>
    <t>mean_pcnt_truck</t>
  </si>
  <si>
    <t>mean_pcnt_bus</t>
  </si>
  <si>
    <t>mean_pcnt_train</t>
  </si>
  <si>
    <t>mean_pcnt_motorcycle</t>
  </si>
  <si>
    <t>mean_pcnt_bicycle</t>
  </si>
  <si>
    <t>mean_pcnt_unlabeled</t>
  </si>
  <si>
    <t>p1s00001.jpg</t>
  </si>
  <si>
    <t>WXo42GE_sOEe2TIYjSdzDw</t>
  </si>
  <si>
    <t>p1s00002.jpg</t>
  </si>
  <si>
    <t>p1s00003.jpg</t>
  </si>
  <si>
    <t>x90nkFjgAj1jsiUEuTDajw</t>
  </si>
  <si>
    <t>p1s00004.jpg</t>
  </si>
  <si>
    <t>p1s00005.jpg</t>
  </si>
  <si>
    <t>678XbB9KlkV1cZJnizTjOA</t>
  </si>
  <si>
    <t>p1s00006.jpg</t>
  </si>
  <si>
    <t>p1s00007.jpg</t>
  </si>
  <si>
    <t>fC7xRDMRnsBZ6owiJ36nKA</t>
  </si>
  <si>
    <t>p1s00008.jpg</t>
  </si>
  <si>
    <t>p1s00009.jpg</t>
  </si>
  <si>
    <t>GV86VVwYTbwqN2yLdd6bFg</t>
  </si>
  <si>
    <t>p1s00010.jpg</t>
  </si>
  <si>
    <t>p1s00011.jpg</t>
  </si>
  <si>
    <t>icdMpz4ZWuUFRyYBhIPr9Q</t>
  </si>
  <si>
    <t>p1s00012.jpg</t>
  </si>
  <si>
    <t>p1s00013.jpg</t>
  </si>
  <si>
    <t>J_Lk7p_-zh2KsWUKQ1D7iw</t>
  </si>
  <si>
    <t>p1s00014.jpg</t>
  </si>
  <si>
    <t>p1s00015.jpg</t>
  </si>
  <si>
    <t>uv_9MCunRgDyPXj8B0HqXg</t>
  </si>
  <si>
    <t>p1s00016.jpg</t>
  </si>
  <si>
    <t>p1s00017.jpg</t>
  </si>
  <si>
    <t>BlFAOsX7q9lA3EcGqJN-cQ</t>
  </si>
  <si>
    <t>p1s00018.jpg</t>
  </si>
  <si>
    <t>p1s00019.jpg</t>
  </si>
  <si>
    <t>cSy6gjFdRvqFzquKBEsvHg</t>
  </si>
  <si>
    <t>p1s00020.jpg</t>
  </si>
  <si>
    <t>p1s00021.jpg</t>
  </si>
  <si>
    <t>cRhgeBBaBpBzdREh24nPAA</t>
  </si>
  <si>
    <t>p1s00022.jpg</t>
  </si>
  <si>
    <t>p1s00023.jpg</t>
  </si>
  <si>
    <t>s3JU1-MTYBVSdDaxGT9epw</t>
  </si>
  <si>
    <t>p1s00024.jpg</t>
  </si>
  <si>
    <t>p1s00025.jpg</t>
  </si>
  <si>
    <t>ijwKvFUcMa1XJJQVeh9eEA</t>
  </si>
  <si>
    <t>p1s00026.jpg</t>
  </si>
  <si>
    <t>p1s00027.jpg</t>
  </si>
  <si>
    <t>n2xoyoHmyFerJAqCW4LgVQ</t>
  </si>
  <si>
    <t>p1s00028.jpg</t>
  </si>
  <si>
    <t>p1s00029.jpg</t>
  </si>
  <si>
    <t>FpyMCSQ8QwaIg63K4SohBw</t>
  </si>
  <si>
    <t>p1s00030.jpg</t>
  </si>
  <si>
    <t>p1s00031.jpg</t>
  </si>
  <si>
    <t>ky_eBZoVTiU2Q7KZx0BJjQ</t>
  </si>
  <si>
    <t>p1s00032.jpg</t>
  </si>
  <si>
    <t>p1s00033.jpg</t>
  </si>
  <si>
    <t>cFKLDumoSd58jotH0ZkUkg</t>
  </si>
  <si>
    <t>p1s00034.jpg</t>
  </si>
  <si>
    <t>p1s00035.jpg</t>
  </si>
  <si>
    <t>WpsisBc1Kkz71W2WE5XOqQ</t>
  </si>
  <si>
    <t>p1s00036.jpg</t>
  </si>
  <si>
    <t>p1s00037.jpg</t>
  </si>
  <si>
    <t>5QmjpTGwRBmzuxjOlD3aCA</t>
  </si>
  <si>
    <t>p1s00038.jpg</t>
  </si>
  <si>
    <t>p1s00039.jpg</t>
  </si>
  <si>
    <t>Y29dvPbO0awtEqmrBCZXdQ</t>
  </si>
  <si>
    <t>p1s00040.jpg</t>
  </si>
  <si>
    <t>p1s00041.jpg</t>
  </si>
  <si>
    <t>bEr_kIOSKagUK-y3KZ3rLw</t>
  </si>
  <si>
    <t>p1s00042.jpg</t>
  </si>
  <si>
    <t>p1s00043.jpg</t>
  </si>
  <si>
    <t>MGlP_68j2FKK_zF7G8nvzA</t>
  </si>
  <si>
    <t>p1s00044.jpg</t>
  </si>
  <si>
    <t>p1s00045.jpg</t>
  </si>
  <si>
    <t>2qq_N0L0nTpixd0q_keOOg</t>
  </si>
  <si>
    <t>p1s00046.jpg</t>
  </si>
  <si>
    <t>p1s00047.jpg</t>
  </si>
  <si>
    <t>JNGe9YuG-qiUIXBuOd8ytw</t>
  </si>
  <si>
    <t>p1s00048.jpg</t>
  </si>
  <si>
    <t>p1s00049.jpg</t>
  </si>
  <si>
    <t>L05bn1mgSkz3uJZpQCnfLQ</t>
  </si>
  <si>
    <t>p1s00050.jpg</t>
  </si>
  <si>
    <t>p1s00051.jpg</t>
  </si>
  <si>
    <t>mZb64mRiwKO6MzWNeHMh6g</t>
  </si>
  <si>
    <t>p1s00052.jpg</t>
  </si>
  <si>
    <t>p1s00053.jpg</t>
  </si>
  <si>
    <t>IANPOPAhrsLcI3xTNPYfog</t>
  </si>
  <si>
    <t>p1s00054.jpg</t>
  </si>
  <si>
    <t>p1s00055.jpg</t>
  </si>
  <si>
    <t>LYsej8U4xBbqkbHP5jgmrg</t>
  </si>
  <si>
    <t>p1s00056.jpg</t>
  </si>
  <si>
    <t>p1s00057.jpg</t>
  </si>
  <si>
    <t>D6hIzSirl-U9VaBe80_IAQ</t>
  </si>
  <si>
    <t>p1s00058.jpg</t>
  </si>
  <si>
    <t>p1s00059.jpg</t>
  </si>
  <si>
    <t>xYFRxszwWqyDhLAL1xR4RQ</t>
  </si>
  <si>
    <t>p1s00060.jpg</t>
  </si>
  <si>
    <t>p1s00061.jpg</t>
  </si>
  <si>
    <t>eI2-1IWeeufTwD2xNu2Ahw</t>
  </si>
  <si>
    <t>p1s00062.jpg</t>
  </si>
  <si>
    <t>p1s00063.jpg</t>
  </si>
  <si>
    <t>iVp26OT0yOyipkgnTXAf3A</t>
  </si>
  <si>
    <t>p1s00064.jpg</t>
  </si>
  <si>
    <t>p1s00065.jpg</t>
  </si>
  <si>
    <t>PNg1ggroTKvEq4NLYubrSw</t>
  </si>
  <si>
    <t>p1s00066.jpg</t>
  </si>
  <si>
    <t>p1s00067.jpg</t>
  </si>
  <si>
    <t>Vq1J2lvTv8ID5SUlHQXCrg</t>
  </si>
  <si>
    <t>p1s00068.jpg</t>
  </si>
  <si>
    <t>p1s00069.jpg</t>
  </si>
  <si>
    <t>F7UGaFkRNmZw2piNWpDaHg</t>
  </si>
  <si>
    <t>p1s00070.jpg</t>
  </si>
  <si>
    <t>p1s00071.jpg</t>
  </si>
  <si>
    <t>vBVx4uyioKE9HWcgLG4C1Q</t>
  </si>
  <si>
    <t>p1s00072.jpg</t>
  </si>
  <si>
    <t>p1s00073.jpg</t>
  </si>
  <si>
    <t>4w2hmW2nw9JDwf2QskJVOg</t>
  </si>
  <si>
    <t>p1s00074.jpg</t>
  </si>
  <si>
    <t>p1s00075.jpg</t>
  </si>
  <si>
    <t>RT5H_Wgug_tyyl1fPLaL-w</t>
  </si>
  <si>
    <t>p1s00076.jpg</t>
  </si>
  <si>
    <t>p1s00077.jpg</t>
  </si>
  <si>
    <t>4Ma7GP3DCAmCtUiOXrng4Q</t>
  </si>
  <si>
    <t>p1s00078.jpg</t>
  </si>
  <si>
    <t>p1s00079.jpg</t>
  </si>
  <si>
    <t>i6XZtMPb0vbX1XGXkifzVw</t>
  </si>
  <si>
    <t>p1s00080.jpg</t>
  </si>
  <si>
    <t>p1s00081.jpg</t>
  </si>
  <si>
    <t>0LY0CZZe0X_RuOLMArxB-Q</t>
  </si>
  <si>
    <t>p1s00082.jpg</t>
  </si>
  <si>
    <t>p1s00083.jpg</t>
  </si>
  <si>
    <t>Tg-7cGHWnk4JC_eOIbL4og</t>
  </si>
  <si>
    <t>p1s00084.jpg</t>
  </si>
  <si>
    <t>p1s00085.jpg</t>
  </si>
  <si>
    <t>buFlluwOWPDRFrQS6srr3Q</t>
  </si>
  <si>
    <t>p1s00086.jpg</t>
  </si>
  <si>
    <t>p1s00087.jpg</t>
  </si>
  <si>
    <t>iJX6kTqv0ww2vPUnV1HnJQ</t>
  </si>
  <si>
    <t>p1s00088.jpg</t>
  </si>
  <si>
    <t>p1s00089.jpg</t>
  </si>
  <si>
    <t>-79NmNwNyQ6IQgWz6GM5YA</t>
  </si>
  <si>
    <t>p1s00090.jpg</t>
  </si>
  <si>
    <t>p1s00091.jpg</t>
  </si>
  <si>
    <t>W6UDTmUlZE3TBfBtDj-MIg</t>
  </si>
  <si>
    <t>p1s00092.jpg</t>
  </si>
  <si>
    <t>p1s00093.jpg</t>
  </si>
  <si>
    <t>Suq-ivHqvpyVEMiEyDMH3A</t>
  </si>
  <si>
    <t>p1s00094.jpg</t>
  </si>
  <si>
    <t>p1s00095.jpg</t>
  </si>
  <si>
    <t>U_MYN8QvqmPDMizh2AQlrQ</t>
  </si>
  <si>
    <t>p1s00096.jpg</t>
  </si>
  <si>
    <t>p1s00097.jpg</t>
  </si>
  <si>
    <t>9dkZa_Q9wGqN7WQCf9nQIA</t>
  </si>
  <si>
    <t>p1s00098.jpg</t>
  </si>
  <si>
    <t>p1s00099.jpg</t>
  </si>
  <si>
    <t>CBpuxQbaI_DF4MMsGijBZA</t>
  </si>
  <si>
    <t>p1s00100.jpg</t>
  </si>
  <si>
    <t>p1s00101.jpg</t>
  </si>
  <si>
    <t>p1s00102.jpg</t>
  </si>
  <si>
    <t>p1s00103.jpg</t>
  </si>
  <si>
    <t>it7EPV4eXkWRJN4OGKKTnQ</t>
  </si>
  <si>
    <t>p1s00104.jpg</t>
  </si>
  <si>
    <t>p1s00105.jpg</t>
  </si>
  <si>
    <t>0lNVazD-8ThEl0Enz8E0eA</t>
  </si>
  <si>
    <t>p1s00106.jpg</t>
  </si>
  <si>
    <t>p1s00107.jpg</t>
  </si>
  <si>
    <t>v0PsnuvfX-rDpbpVsvXWXA</t>
  </si>
  <si>
    <t>p1s00108.jpg</t>
  </si>
  <si>
    <t>p1s00109.jpg</t>
  </si>
  <si>
    <t>29wdVmBc9Kqi0clr0c71Kg</t>
  </si>
  <si>
    <t>p1s00110.jpg</t>
  </si>
  <si>
    <t>p1s00111.jpg</t>
  </si>
  <si>
    <t>bWgHM32eyERXH0wxw-KAjw</t>
  </si>
  <si>
    <t>p1s00112.jpg</t>
  </si>
  <si>
    <t>p1s00113.jpg</t>
  </si>
  <si>
    <t>o3YP3bXZBrS-gjX40z5_6w</t>
  </si>
  <si>
    <t>p1s00114.jpg</t>
  </si>
  <si>
    <t>p1s00115.jpg</t>
  </si>
  <si>
    <t>SkwsJy7Jcm_I8Suz26-QYA</t>
  </si>
  <si>
    <t>p1s00116.jpg</t>
  </si>
  <si>
    <t>p1s00117.jpg</t>
  </si>
  <si>
    <t>DnmYeuipXz-tw97XBlxXQQ</t>
  </si>
  <si>
    <t>p1s00118.jpg</t>
  </si>
  <si>
    <t>p1s00119.jpg</t>
  </si>
  <si>
    <t>XuVWihICFam2M-Nvoz_piw</t>
  </si>
  <si>
    <t>p1s00120.jpg</t>
  </si>
  <si>
    <t>p1s00121.jpg</t>
  </si>
  <si>
    <t>ggy4QQK_j4BSfaEkBHU7Tg</t>
  </si>
  <si>
    <t>p1s00122.jpg</t>
  </si>
  <si>
    <t>p1s00123.jpg</t>
  </si>
  <si>
    <t>k0M4HXoOL6l2XHZy933c_g</t>
  </si>
  <si>
    <t>p1s00124.jpg</t>
  </si>
  <si>
    <t>p1s00125.jpg</t>
  </si>
  <si>
    <t>Y1bJJQSe2d-sXlOoIHJTSQ</t>
  </si>
  <si>
    <t>p1s00126.jpg</t>
  </si>
  <si>
    <t>p1s00127.jpg</t>
  </si>
  <si>
    <t>_5_9iWW0VSrPNIl9IrVXEA</t>
  </si>
  <si>
    <t>p1s00128.jpg</t>
  </si>
  <si>
    <t>p1s00129.jpg</t>
  </si>
  <si>
    <t>9x2cK3-ynuRKRJLvYxA3xw</t>
  </si>
  <si>
    <t>p1s00130.jpg</t>
  </si>
  <si>
    <t>p1s00131.jpg</t>
  </si>
  <si>
    <t>NV2i_sqQde0NgpoZbJj1_A</t>
  </si>
  <si>
    <t>p1s00132.jpg</t>
  </si>
  <si>
    <t>p1s00133.jpg</t>
  </si>
  <si>
    <t>p1s00134.jpg</t>
  </si>
  <si>
    <t>p1s00135.jpg</t>
  </si>
  <si>
    <t>Ju4EAB7HM-FpYz3hEHPBnA</t>
  </si>
  <si>
    <t>p1s00136.jpg</t>
  </si>
  <si>
    <t>p1s00137.jpg</t>
  </si>
  <si>
    <t>1iBBdwED4E2plMqAohhWhA</t>
  </si>
  <si>
    <t>p1s00138.jpg</t>
  </si>
  <si>
    <t>p1s00139.jpg</t>
  </si>
  <si>
    <t>4UIBQOTA0Y5jPRilB4419w</t>
  </si>
  <si>
    <t>p1s00140.jpg</t>
  </si>
  <si>
    <t>p1s00141.jpg</t>
  </si>
  <si>
    <t>rmpgFiviRQIcGq1SxJZqCA</t>
  </si>
  <si>
    <t>p1s00142.jpg</t>
  </si>
  <si>
    <t>p1s00143.jpg</t>
  </si>
  <si>
    <t>yZ_90LpmgMhPlvJrD7PLEQ</t>
  </si>
  <si>
    <t>p1s00144.jpg</t>
  </si>
  <si>
    <t>p1s00145.jpg</t>
  </si>
  <si>
    <t>CiHwkIzVchu1iLTUs43oVA</t>
  </si>
  <si>
    <t>p1s00146.jpg</t>
  </si>
  <si>
    <t>p1s00147.jpg</t>
  </si>
  <si>
    <t>E8Hx3VZmTxNKKj5gY8qJuw</t>
  </si>
  <si>
    <t>p1s00148.jpg</t>
  </si>
  <si>
    <t>p1s00149.jpg</t>
  </si>
  <si>
    <t>p1s00150.jpg</t>
  </si>
  <si>
    <t>p1s00151.jpg</t>
  </si>
  <si>
    <t>M_YzzfBVo3LqJR_WHpb9MQ</t>
  </si>
  <si>
    <t>p1s00152.jpg</t>
  </si>
  <si>
    <t>p1s00153.jpg</t>
  </si>
  <si>
    <t>bJMQ0whd3srleqK_TQ9DSQ</t>
  </si>
  <si>
    <t>p1s00154.jpg</t>
  </si>
  <si>
    <t>p1s00155.jpg</t>
  </si>
  <si>
    <t>YfM9iJCHmkGSi8tHrsDUyg</t>
  </si>
  <si>
    <t>p1s00156.jpg</t>
  </si>
  <si>
    <t>p1s00157.jpg</t>
  </si>
  <si>
    <t>Et54fE1CmP_Lmeruc0pzhQ</t>
  </si>
  <si>
    <t>p1s00158.jpg</t>
  </si>
  <si>
    <t>p1s00159.jpg</t>
  </si>
  <si>
    <t>pXoeUleVVUdqdJwgvUZ6CA</t>
  </si>
  <si>
    <t>p1s00160.jpg</t>
  </si>
  <si>
    <t>p1s00161.jpg</t>
  </si>
  <si>
    <t>BmitHHHPFWfFk1OQv1LFiA</t>
  </si>
  <si>
    <t>p1s00162.jpg</t>
  </si>
  <si>
    <t>p1s00163.jpg</t>
  </si>
  <si>
    <t>u9fwLeZr6Fb27TQigke-Hg</t>
  </si>
  <si>
    <t>p1s00164.jpg</t>
  </si>
  <si>
    <t>p1s00165.jpg</t>
  </si>
  <si>
    <t>G2kDSrsXu-y5LrAg_u6VdA</t>
  </si>
  <si>
    <t>p1s00166.jpg</t>
  </si>
  <si>
    <t>p1s00167.jpg</t>
  </si>
  <si>
    <t>yVcisygqnOxdf7gn8ibDzg</t>
  </si>
  <si>
    <t>p1s00168.jpg</t>
  </si>
  <si>
    <t>p1s00169.jpg</t>
  </si>
  <si>
    <t>jYIA15NEDRBYDh8A811Uyg</t>
  </si>
  <si>
    <t>p1s00170.jpg</t>
  </si>
  <si>
    <t>p1s00171.jpg</t>
  </si>
  <si>
    <t>pbQyWWAAKrpXBJFUjDjAHw</t>
  </si>
  <si>
    <t>p1s00172.jpg</t>
  </si>
  <si>
    <t>p1s00173.jpg</t>
  </si>
  <si>
    <t>p1s00174.jpg</t>
  </si>
  <si>
    <t>p1s00175.jpg</t>
  </si>
  <si>
    <t>aikEl3jPtFzGLAkxabp6zw</t>
  </si>
  <si>
    <t>p1s00176.jpg</t>
  </si>
  <si>
    <t>p1s00177.jpg</t>
  </si>
  <si>
    <t>ArtSh7clFABW7qxfrbFv7w</t>
  </si>
  <si>
    <t>p1s00178.jpg</t>
  </si>
  <si>
    <t>p1s00179.jpg</t>
  </si>
  <si>
    <t>Rqt4Eo20RpYsxAwkylGt2w</t>
  </si>
  <si>
    <t>p1s00180.jpg</t>
  </si>
  <si>
    <t>p1s00181.jpg</t>
  </si>
  <si>
    <t>HKi_fFd8VueQx_zkk8tNsA</t>
  </si>
  <si>
    <t>p1s00182.jpg</t>
  </si>
  <si>
    <t>p1s00183.jpg</t>
  </si>
  <si>
    <t>xsl2IuDQP_SQtcWb2HOIag</t>
  </si>
  <si>
    <t>p1s00184.jpg</t>
  </si>
  <si>
    <t>p1s00185.jpg</t>
  </si>
  <si>
    <t>cybVa3dTEPzDqr70Yxeoqg</t>
  </si>
  <si>
    <t>p1s00186.jpg</t>
  </si>
  <si>
    <t>p1s00187.jpg</t>
  </si>
  <si>
    <t>Q7BcVzz_eqO2EVkfP1YBDw</t>
  </si>
  <si>
    <t>p1s00188.jpg</t>
  </si>
  <si>
    <t>p1s00189.jpg</t>
  </si>
  <si>
    <t>jDYDeV6ChVbxZMCLSh0ZKA</t>
  </si>
  <si>
    <t>p1s00190.jpg</t>
  </si>
  <si>
    <t>p1s00191.jpg</t>
  </si>
  <si>
    <t>VTr05cL5zlb_rC-4M4KTgA</t>
  </si>
  <si>
    <t>p1s00192.jpg</t>
  </si>
  <si>
    <t>p1s00193.jpg</t>
  </si>
  <si>
    <t>db8YmKmkefi-YbOVAS3PBw</t>
  </si>
  <si>
    <t>p1s00194.jpg</t>
  </si>
  <si>
    <t>p1s00195.jpg</t>
  </si>
  <si>
    <t>yXX8X7WNA6bb6qotPnoAjA</t>
  </si>
  <si>
    <t>p1s00196.jpg</t>
  </si>
  <si>
    <t>p1s00197.jpg</t>
  </si>
  <si>
    <t>4A_uoi6IZGvbhQSp_eXW1g</t>
  </si>
  <si>
    <t>p1s00198.jpg</t>
  </si>
  <si>
    <t>p1s00199.jpg</t>
  </si>
  <si>
    <t>RXNGc_gp47BpD65nGsQTHg</t>
  </si>
  <si>
    <t>p1s00200.jpg</t>
  </si>
  <si>
    <t>p1s00201.jpg</t>
  </si>
  <si>
    <t>Lbb9QWVKT0H2BkrqpAgLYg</t>
  </si>
  <si>
    <t>p1s00202.jpg</t>
  </si>
  <si>
    <t>p1s00203.jpg</t>
  </si>
  <si>
    <t>mpuXXfD77l3-W7nzfcdDjQ</t>
  </si>
  <si>
    <t>p1s00204.jpg</t>
  </si>
  <si>
    <t>p1s00205.jpg</t>
  </si>
  <si>
    <t>luCKzh43NAqiSqEHmRiCzw</t>
  </si>
  <si>
    <t>p1s00206.jpg</t>
  </si>
  <si>
    <t>p1s00207.jpg</t>
  </si>
  <si>
    <t>Z6O3LqcdsxNgxcUoPDYFNA</t>
  </si>
  <si>
    <t>p1s00208.jpg</t>
  </si>
  <si>
    <t>p1s00209.jpg</t>
  </si>
  <si>
    <t>E54GFiEeAWRMLbSIvXmGwg</t>
  </si>
  <si>
    <t>p1s00210.jpg</t>
  </si>
  <si>
    <t>p1s00211.jpg</t>
  </si>
  <si>
    <t>ebs8TReaqI9uaU6CfKJU3g</t>
  </si>
  <si>
    <t>p1s00212.jpg</t>
  </si>
  <si>
    <t>p1s00213.jpg</t>
  </si>
  <si>
    <t>tOuSWaRqKwlPoEuM4aO1tQ</t>
  </si>
  <si>
    <t>p1s00214.jpg</t>
  </si>
  <si>
    <t>p1s00215.jpg</t>
  </si>
  <si>
    <t>XuOLQK12UIvpkFXWtu1NYQ</t>
  </si>
  <si>
    <t>p1s00216.jpg</t>
  </si>
  <si>
    <t>p1s00217.jpg</t>
  </si>
  <si>
    <t>5Rk7gHK_2HSs1SKUHRHpLw</t>
  </si>
  <si>
    <t>p1s00218.jpg</t>
  </si>
  <si>
    <t>p1s00219.jpg</t>
  </si>
  <si>
    <t>d3PQ5xHXoizJPnKW7yQ4lg</t>
  </si>
  <si>
    <t>p1s00220.jpg</t>
  </si>
  <si>
    <t>p1s00221.jpg</t>
  </si>
  <si>
    <t>5xTeYdkilHEXuIZGc2Gl1g</t>
  </si>
  <si>
    <t>p1s00222.jpg</t>
  </si>
  <si>
    <t>p1s00223.jpg</t>
  </si>
  <si>
    <t>LOawK2i8w9h6xtuCZgqeKg</t>
  </si>
  <si>
    <t>p1s00224.jpg</t>
  </si>
  <si>
    <t>p1s00225.jpg</t>
  </si>
  <si>
    <t>3M4kq3lcCB3jFSHi4k214A</t>
  </si>
  <si>
    <t>p1s00226.jpg</t>
  </si>
  <si>
    <t>p1s00227.jpg</t>
  </si>
  <si>
    <t>q-eVoVFRiXyNRTQWj-xhbw</t>
  </si>
  <si>
    <t>p1s00228.jpg</t>
  </si>
  <si>
    <t>p1s00229.jpg</t>
  </si>
  <si>
    <t>pJXDIeh-60livpcyYL4dmA</t>
  </si>
  <si>
    <t>p1s00230.jpg</t>
  </si>
  <si>
    <t>p1s00231.jpg</t>
  </si>
  <si>
    <t>r6Az1AigTU8E9hj-WnRBZQ</t>
  </si>
  <si>
    <t>p1s00232.jpg</t>
  </si>
  <si>
    <t>p1s00233.jpg</t>
  </si>
  <si>
    <t>FcTCyOYi9vpL1AXwZjIfUA</t>
  </si>
  <si>
    <t>p1s00234.jpg</t>
  </si>
  <si>
    <t>p1s00235.jpg</t>
  </si>
  <si>
    <t>OCOtJia1WK3B3iGTl49WUQ</t>
  </si>
  <si>
    <t>p1s00236.jpg</t>
  </si>
  <si>
    <t>p1s00237.jpg</t>
  </si>
  <si>
    <t>BtmJMffHc_3vs6GT6TbJpw</t>
  </si>
  <si>
    <t>p1s00238.jpg</t>
  </si>
  <si>
    <t>p1s00239.jpg</t>
  </si>
  <si>
    <t>MzZmHCoGvdUCWhTTJ4iUPQ</t>
  </si>
  <si>
    <t>p1s00240.jpg</t>
  </si>
  <si>
    <t>p1s00241.jpg</t>
  </si>
  <si>
    <t>q4GeJiWDgCLebFt25Te52w</t>
  </si>
  <si>
    <t>p1s00242.jpg</t>
  </si>
  <si>
    <t>p1s00243.jpg</t>
  </si>
  <si>
    <t>xl-s2h6xf-QaTcQfIM0qEw</t>
  </si>
  <si>
    <t>p1s00244.jpg</t>
  </si>
  <si>
    <t>p1s00245.jpg</t>
  </si>
  <si>
    <t>3IklgGDmn7zkqNqXG_h19A</t>
  </si>
  <si>
    <t>p1s00246.jpg</t>
  </si>
  <si>
    <t>p1s00247.jpg</t>
  </si>
  <si>
    <t>EyUFE4jjTgJfDYSQDRqZXw</t>
  </si>
  <si>
    <t>p1s00248.jpg</t>
  </si>
  <si>
    <t>p1s00249.jpg</t>
  </si>
  <si>
    <t>0cVXtr7ku5lU8Hk-T35tZw</t>
  </si>
  <si>
    <t>p1s00250.jpg</t>
  </si>
  <si>
    <t>p1s00251.jpg</t>
  </si>
  <si>
    <t>m1dPQ2I09Hzm-zt199wr2Q</t>
  </si>
  <si>
    <t>p1s00252.jpg</t>
  </si>
  <si>
    <t>p1s00253.jpg</t>
  </si>
  <si>
    <t>uzplPn81F4qkYw3kFov1og</t>
  </si>
  <si>
    <t>p1s00254.jpg</t>
  </si>
  <si>
    <t>p1s00255.jpg</t>
  </si>
  <si>
    <t>vKYjfSI0hZuJe3Lv1Wcytw</t>
  </si>
  <si>
    <t>p1s00256.jpg</t>
  </si>
  <si>
    <t>p1s00257.jpg</t>
  </si>
  <si>
    <t>c6W37XXgk-UVKbve9pbrWw</t>
  </si>
  <si>
    <t>p1s00258.jpg</t>
  </si>
  <si>
    <t>p1s00259.jpg</t>
  </si>
  <si>
    <t>ouQe1kaAy4Z-qHOXjgaztQ</t>
  </si>
  <si>
    <t>p1s00260.jpg</t>
  </si>
  <si>
    <t>p1s00261.jpg</t>
  </si>
  <si>
    <t>1F77h_zkw03OLKxa7KTvvg</t>
  </si>
  <si>
    <t>p1s00262.jpg</t>
  </si>
  <si>
    <t>p1s00263.jpg</t>
  </si>
  <si>
    <t>ASq4mvrkaw3XvogMikCH5A</t>
  </si>
  <si>
    <t>p1s00264.jpg</t>
  </si>
  <si>
    <t>p1s00265.jpg</t>
  </si>
  <si>
    <t>PXGiQDkY8-2ungVVZlAMSQ</t>
  </si>
  <si>
    <t>p1s00266.jpg</t>
  </si>
  <si>
    <t>p1s00267.jpg</t>
  </si>
  <si>
    <t>xEOJqZhvGrwj1cWAbzDt3g</t>
  </si>
  <si>
    <t>p1s00268.jpg</t>
  </si>
  <si>
    <t>p1s00269.jpg</t>
  </si>
  <si>
    <t>-c4I-V5hZeYIDNah_Pq77Q</t>
  </si>
  <si>
    <t>p1s00270.jpg</t>
  </si>
  <si>
    <t>p1s00271.jpg</t>
  </si>
  <si>
    <t>NNM52bqC2isoeGTt8D5gSg</t>
  </si>
  <si>
    <t>p1s00272.jpg</t>
  </si>
  <si>
    <t>p1s00273.jpg</t>
  </si>
  <si>
    <t>2PX1T8vtmVGPyYUJ2CKngA</t>
  </si>
  <si>
    <t>p1s00274.jpg</t>
  </si>
  <si>
    <t>p1s00275.jpg</t>
  </si>
  <si>
    <t>b4kTbZZVIS3BKw3rrO2Uew</t>
  </si>
  <si>
    <t>p1s00276.jpg</t>
  </si>
  <si>
    <t>p1s00277.jpg</t>
  </si>
  <si>
    <t>D4y0-VQvVHJVJ5ME1a1z6g</t>
  </si>
  <si>
    <t>p1s00278.jpg</t>
  </si>
  <si>
    <t>p1s00279.jpg</t>
  </si>
  <si>
    <t>qYAfW5JAvkQqQO5AHsuh9g</t>
  </si>
  <si>
    <t>p1s00280.jpg</t>
  </si>
  <si>
    <t>p1s00281.jpg</t>
  </si>
  <si>
    <t>gbDllLT0Lbg_Qr9XR9w_7A</t>
  </si>
  <si>
    <t>p1s00282.jpg</t>
  </si>
  <si>
    <t>p1s00283.jpg</t>
  </si>
  <si>
    <t>poxgjuamgv0snGrw9LlVBQ</t>
  </si>
  <si>
    <t>p1s00284.jpg</t>
  </si>
  <si>
    <t>p1s00285.jpg</t>
  </si>
  <si>
    <t>KZCc-0uHMi_ry15Y4FuPiQ</t>
  </si>
  <si>
    <t>p1s00286.jpg</t>
  </si>
  <si>
    <t>p1s00287.jpg</t>
  </si>
  <si>
    <t>tDguvcBfzljq1seLavUavA</t>
  </si>
  <si>
    <t>p1s00288.jpg</t>
  </si>
  <si>
    <t>p1s00289.jpg</t>
  </si>
  <si>
    <t>lcTzOPrn2YK1WB1L1wu9SA</t>
  </si>
  <si>
    <t>p1s00290.jpg</t>
  </si>
  <si>
    <t>p1s00291.jpg</t>
  </si>
  <si>
    <t>Q6PNqEq6FVaDMvgCUyw0pQ</t>
  </si>
  <si>
    <t>p1s00292.jpg</t>
  </si>
  <si>
    <t>p1s00293.jpg</t>
  </si>
  <si>
    <t>3C2m7yYL5tm4RmKPSa3OOw</t>
  </si>
  <si>
    <t>p1s00294.jpg</t>
  </si>
  <si>
    <t>p1s00295.jpg</t>
  </si>
  <si>
    <t>MndGDJFMmSxeMjN_1AU16Q</t>
  </si>
  <si>
    <t>p1s00296.jpg</t>
  </si>
  <si>
    <t>p1s00297.jpg</t>
  </si>
  <si>
    <t>5VwuBtJh51JwKYH_kWmgiw</t>
  </si>
  <si>
    <t>p1s00298.jpg</t>
  </si>
  <si>
    <t>p1s00299.jpg</t>
  </si>
  <si>
    <t>qlMLprBH7gaiuS1_ZxMqug</t>
  </si>
  <si>
    <t>p1s00300.jpg</t>
  </si>
  <si>
    <t>p1s00301.jpg</t>
  </si>
  <si>
    <t>As7SLVzaXhElXdzc3dKhpg</t>
  </si>
  <si>
    <t>p1s00302.jpg</t>
  </si>
  <si>
    <t>p1s00303.jpg</t>
  </si>
  <si>
    <t>HJHUYVxoNBdt7bEl_sMQwg</t>
  </si>
  <si>
    <t>p1s00304.jpg</t>
  </si>
  <si>
    <t>p1s00305.jpg</t>
  </si>
  <si>
    <t>bEuw36CLolgxJ8pd6kln8A</t>
  </si>
  <si>
    <t>p1s00306.jpg</t>
  </si>
  <si>
    <t>p1s00307.jpg</t>
  </si>
  <si>
    <t>DiguymwzPS-Q6qLRYtG6CQ</t>
  </si>
  <si>
    <t>p1s00308.jpg</t>
  </si>
  <si>
    <t>p1s00309.jpg</t>
  </si>
  <si>
    <t>dS9x7LtGpsd-QLPecA8KtA</t>
  </si>
  <si>
    <t>p1s00310.jpg</t>
  </si>
  <si>
    <t>p1s00311.jpg</t>
  </si>
  <si>
    <t>ZHfCI0qmUkoGvH8DTTuC4w</t>
  </si>
  <si>
    <t>p1s00312.jpg</t>
  </si>
  <si>
    <t>p1s00313.jpg</t>
  </si>
  <si>
    <t>60VhM12CCBjQ6NJfglf7tQ</t>
  </si>
  <si>
    <t>p1s00314.jpg</t>
  </si>
  <si>
    <t>p1s00315.jpg</t>
  </si>
  <si>
    <t>jI2b1SqyqsmoEgF21okV_A</t>
  </si>
  <si>
    <t>p1s00316.jpg</t>
  </si>
  <si>
    <t>p1s00317.jpg</t>
  </si>
  <si>
    <t>6xPCuRjQBw7zKBdSBH9cmA</t>
  </si>
  <si>
    <t>p1s00318.jpg</t>
  </si>
  <si>
    <t>p1s00319.jpg</t>
  </si>
  <si>
    <t>jPoMazLwrvd75e9H_xlHqg</t>
  </si>
  <si>
    <t>p1s00320.jpg</t>
  </si>
  <si>
    <t>p1s00321.jpg</t>
  </si>
  <si>
    <t>8w9fAJgH1TiucujZaMmtnw</t>
  </si>
  <si>
    <t>p1s00322.jpg</t>
  </si>
  <si>
    <t>p1s00323.jpg</t>
  </si>
  <si>
    <t>mgO5MV6MyqxPNCuD73S8Uw</t>
  </si>
  <si>
    <t>p1s00324.jpg</t>
  </si>
  <si>
    <t>p1s00325.jpg</t>
  </si>
  <si>
    <t>7uKxoscBkqfphNM1ljAYwQ</t>
  </si>
  <si>
    <t>p1s00326.jpg</t>
  </si>
  <si>
    <t>p1s00327.jpg</t>
  </si>
  <si>
    <t>H1c0_fQcrobcEMf0Wu6sbg</t>
  </si>
  <si>
    <t>p1s00328.jpg</t>
  </si>
  <si>
    <t>p1s00329.jpg</t>
  </si>
  <si>
    <t>OXuf7HSHKEedL-Z20XpDew</t>
  </si>
  <si>
    <t>p1s00330.jpg</t>
  </si>
  <si>
    <t>p1s00331.jpg</t>
  </si>
  <si>
    <t>_u6ZHFg2mOzoj8KrURQ4BQ</t>
  </si>
  <si>
    <t>p1s00332.jpg</t>
  </si>
  <si>
    <t>p1s00333.jpg</t>
  </si>
  <si>
    <t>hrOA_kEdOj6shXtAPcnqww</t>
  </si>
  <si>
    <t>p1s00334.jpg</t>
  </si>
  <si>
    <t>p1s00335.jpg</t>
  </si>
  <si>
    <t>LFWpQhtzlxqr-D36aYoyhw</t>
  </si>
  <si>
    <t>p1s00336.jpg</t>
  </si>
  <si>
    <t>p1s00337.jpg</t>
  </si>
  <si>
    <t>gaEYZUi4O56kPqoHKqzbcA</t>
  </si>
  <si>
    <t>p1s00338.jpg</t>
  </si>
  <si>
    <t>p1s00339.jpg</t>
  </si>
  <si>
    <t>nCD43qFIV4DgW4dDpEfkdg</t>
  </si>
  <si>
    <t>p1s00340.jpg</t>
  </si>
  <si>
    <t>p1s00341.jpg</t>
  </si>
  <si>
    <t>a4gtLoG_jIw4_WJA0bGY2g</t>
  </si>
  <si>
    <t>p1s00342.jpg</t>
  </si>
  <si>
    <t>p1s00343.jpg</t>
  </si>
  <si>
    <t>p-tn9Egep5T7hAW0r5vA-w</t>
  </si>
  <si>
    <t>p1s00344.jpg</t>
  </si>
  <si>
    <t>p1s00345.jpg</t>
  </si>
  <si>
    <t>EE9eRcy0jalXk2Wam6ONsQ</t>
  </si>
  <si>
    <t>p1s00346.jpg</t>
  </si>
  <si>
    <t>p1s00347.jpg</t>
  </si>
  <si>
    <t>zaSGbBkarQzSvPSFVVlxLA</t>
  </si>
  <si>
    <t>p1s00348.jpg</t>
  </si>
  <si>
    <t>p1s00349.jpg</t>
  </si>
  <si>
    <t>1rAwqSEUa2oqML_Jl0K1FQ</t>
  </si>
  <si>
    <t>p1s00350.jpg</t>
  </si>
  <si>
    <t>p1s00351.jpg</t>
  </si>
  <si>
    <t>xt12DU7LESaVMzPB9LhNCQ</t>
  </si>
  <si>
    <t>p1s00352.jpg</t>
  </si>
  <si>
    <t>p1s00353.jpg</t>
  </si>
  <si>
    <t>dOQpX0E17AK-Rn76lxW6wA</t>
  </si>
  <si>
    <t>p1s00354.jpg</t>
  </si>
  <si>
    <t>p1s00355.jpg</t>
  </si>
  <si>
    <t>JbSIkSzhlzn53k-3NSGiNw</t>
  </si>
  <si>
    <t>p1s00356.jpg</t>
  </si>
  <si>
    <t>p1s00357.jpg</t>
  </si>
  <si>
    <t>PjMT32e2QTagd6yfQScGcg</t>
  </si>
  <si>
    <t>p1s00358.jpg</t>
  </si>
  <si>
    <t>p1s00359.jpg</t>
  </si>
  <si>
    <t>QCxbaMkPC0-VY5jt1ueTsQ</t>
  </si>
  <si>
    <t>p1s00360.jpg</t>
  </si>
  <si>
    <t>p1s00361.jpg</t>
  </si>
  <si>
    <t>7N_FODSoxU70tadDszyTfA</t>
  </si>
  <si>
    <t>p1s00362.jpg</t>
  </si>
  <si>
    <t>p1s00363.jpg</t>
  </si>
  <si>
    <t>9K0JYmTWdUFUWYsUgner0Q</t>
  </si>
  <si>
    <t>p1s00364.jpg</t>
  </si>
  <si>
    <t>p1s00365.jpg</t>
  </si>
  <si>
    <t>6hw8r6zbHK6-UjguEZR9Tw</t>
  </si>
  <si>
    <t>p1s00366.jpg</t>
  </si>
  <si>
    <t>p1s00367.jpg</t>
  </si>
  <si>
    <t>aCihYTcfshOHwqZbaiU-rg</t>
  </si>
  <si>
    <t>p1s00368.jpg</t>
  </si>
  <si>
    <t>p1s00369.jpg</t>
  </si>
  <si>
    <t>DCE-lXwySbFvtb1Fngk4Lg</t>
  </si>
  <si>
    <t>p1s00370.jpg</t>
  </si>
  <si>
    <t>p1s00371.jpg</t>
  </si>
  <si>
    <t>_IramEj0c0IR2gl64GK_Dg</t>
  </si>
  <si>
    <t>p1s00372.jpg</t>
  </si>
  <si>
    <t>p1s00373.jpg</t>
  </si>
  <si>
    <t>0XVVkCPybpjPsI3g78u0xQ</t>
  </si>
  <si>
    <t>p1s00374.jpg</t>
  </si>
  <si>
    <t>p1s00375.jpg</t>
  </si>
  <si>
    <t>c4oxLQ0E1j88EfAG_TFSuw</t>
  </si>
  <si>
    <t>p1s00376.jpg</t>
  </si>
  <si>
    <t>p1s00377.jpg</t>
  </si>
  <si>
    <t>C1fPkz1rC6ZmvwgCOAnQFg</t>
  </si>
  <si>
    <t>p1s00378.jpg</t>
  </si>
  <si>
    <t>p1s00379.jpg</t>
  </si>
  <si>
    <t>LKD3Ba3wSrATXQ_ymrlXvg</t>
  </si>
  <si>
    <t>p1s00380.jpg</t>
  </si>
  <si>
    <t>p1s00381.jpg</t>
  </si>
  <si>
    <t>f-CLmrboD-aX_iDfs-xozQ</t>
  </si>
  <si>
    <t>p1s00382.jpg</t>
  </si>
  <si>
    <t>p1s00383.jpg</t>
  </si>
  <si>
    <t>gphQd2O9ZFBqz88mGmV-EQ</t>
  </si>
  <si>
    <t>p1s00384.jpg</t>
  </si>
  <si>
    <t>p1s00385.jpg</t>
  </si>
  <si>
    <t>BPJ6E5HziMyblsNTCHG7Pg</t>
  </si>
  <si>
    <t>p1s00386.jpg</t>
  </si>
  <si>
    <t>p1s00387.jpg</t>
  </si>
  <si>
    <t>Hf8Mv8gqngRnNwKKHT9M8g</t>
  </si>
  <si>
    <t>p1s00388.jpg</t>
  </si>
  <si>
    <t>p1s00389.jpg</t>
  </si>
  <si>
    <t>1XOuGgQgOBwB-3WNJHzy_g</t>
  </si>
  <si>
    <t>p1s00390.jpg</t>
  </si>
  <si>
    <t>p1s00391.jpg</t>
  </si>
  <si>
    <t>WIO-PZCWGMxQ9lARjEX0EQ</t>
  </si>
  <si>
    <t>p1s00392.jpg</t>
  </si>
  <si>
    <t>p1s00393.jpg</t>
  </si>
  <si>
    <t>FRfNBAnHJi7F5PEB-TTDhw</t>
  </si>
  <si>
    <t>p1s00394.jpg</t>
  </si>
  <si>
    <t>p1s00395.jpg</t>
  </si>
  <si>
    <t>wff6PWQK-lPPy2mPc9y1gw</t>
  </si>
  <si>
    <t>p1s00396.jpg</t>
  </si>
  <si>
    <t>p1s00397.jpg</t>
  </si>
  <si>
    <t>jRnEi3AIDYMqW4rw_ewA6w</t>
  </si>
  <si>
    <t>p1s00398.jpg</t>
  </si>
  <si>
    <t>p1s00399.jpg</t>
  </si>
  <si>
    <t>KW4hT84qSunSjFFDMA4g4w</t>
  </si>
  <si>
    <t>p1s00400.jpg</t>
  </si>
  <si>
    <t>p1s00401.jpg</t>
  </si>
  <si>
    <t>N9vAjtPNaYJhly7ImlYsdQ</t>
  </si>
  <si>
    <t>p1s00402.jpg</t>
  </si>
  <si>
    <t>p1s00403.jpg</t>
  </si>
  <si>
    <t>_cjsMQpa37-QUy4bKAOFiw</t>
  </si>
  <si>
    <t>p1s00404.jpg</t>
  </si>
  <si>
    <t>p1s00405.jpg</t>
  </si>
  <si>
    <t>0_PaskK5D6LB4vzr_Cl78w</t>
  </si>
  <si>
    <t>p1s00406.jpg</t>
  </si>
  <si>
    <t>p1s00407.jpg</t>
  </si>
  <si>
    <t>aZnCukToanQ7UiPr2dVdbA</t>
  </si>
  <si>
    <t>p1s00408.jpg</t>
  </si>
  <si>
    <t>p1s00409.jpg</t>
  </si>
  <si>
    <t>EIKgPNpyQX-TjXlBpdbb6w</t>
  </si>
  <si>
    <t>p1s00410.jpg</t>
  </si>
  <si>
    <t>p1s00411.jpg</t>
  </si>
  <si>
    <t>uWQip6s17eWx1ZAa0HaxTQ</t>
  </si>
  <si>
    <t>p1s00412.jpg</t>
  </si>
  <si>
    <t>p1s00413.jpg</t>
  </si>
  <si>
    <t>6H0P3h5KSO_5paeA5Ccisw</t>
  </si>
  <si>
    <t>p1s00414.jpg</t>
  </si>
  <si>
    <t>p1s00415.jpg</t>
  </si>
  <si>
    <t>_Bs0im76ltGm7P5-RgLKGw</t>
  </si>
  <si>
    <t>p1s00416.jpg</t>
  </si>
  <si>
    <t>p1s00417.jpg</t>
  </si>
  <si>
    <t>qdsHuMOfquafFW5-JRRE2w</t>
  </si>
  <si>
    <t>p1s00418.jpg</t>
  </si>
  <si>
    <t>p1s00419.jpg</t>
  </si>
  <si>
    <t>y-_Mu4Qd2LqP8goULZOWxQ</t>
  </si>
  <si>
    <t>p1s00420.jpg</t>
  </si>
  <si>
    <t>p1s00421.jpg</t>
  </si>
  <si>
    <t>6UjtYvDWtQJnCjIGuxBR6A</t>
  </si>
  <si>
    <t>p1s00422.jpg</t>
  </si>
  <si>
    <t>p1s00423.jpg</t>
  </si>
  <si>
    <t>iQhAFFB5MTadbITqaJ6wlA</t>
  </si>
  <si>
    <t>p1s00424.jpg</t>
  </si>
  <si>
    <t>p1s00425.jpg</t>
  </si>
  <si>
    <t>2SVPDRy5MHMx8Nc236cTlg</t>
  </si>
  <si>
    <t>p1s00426.jpg</t>
  </si>
  <si>
    <t>p1s00427.jpg</t>
  </si>
  <si>
    <t>oiYtSWiqtf4anhReBaqn9A</t>
  </si>
  <si>
    <t>p1s00428.jpg</t>
  </si>
  <si>
    <t>p1s00429.jpg</t>
  </si>
  <si>
    <t>6Cew2cl-h6Rw0pGkGd2L1w</t>
  </si>
  <si>
    <t>p1s00430.jpg</t>
  </si>
  <si>
    <t>p1s00431.jpg</t>
  </si>
  <si>
    <t>uf6HkhYelkcbg2XMXuSqog</t>
  </si>
  <si>
    <t>p1s00432.jpg</t>
  </si>
  <si>
    <t>p1s00433.jpg</t>
  </si>
  <si>
    <t>48I06XgwOsKL_JVKmNXD8A</t>
  </si>
  <si>
    <t>p1s00434.jpg</t>
  </si>
  <si>
    <t>p1s00435.jpg</t>
  </si>
  <si>
    <t>lDS1cCfjIwvCUD4g3X-0Cw</t>
  </si>
  <si>
    <t>p1s00436.jpg</t>
  </si>
  <si>
    <t>p1s00437.jpg</t>
  </si>
  <si>
    <t>Lws5rojHHKXYmMa38CA3sw</t>
  </si>
  <si>
    <t>p1s00438.jpg</t>
  </si>
  <si>
    <t>p1s00439.jpg</t>
  </si>
  <si>
    <t>vzZhUZOTu6eQV-ZXbtW6Hw</t>
  </si>
  <si>
    <t>p1s00440.jpg</t>
  </si>
  <si>
    <t>p1s00441.jpg</t>
  </si>
  <si>
    <t>p1s00442.jpg</t>
  </si>
  <si>
    <t>p1s00443.jpg</t>
  </si>
  <si>
    <t>geuo6N8aBRYpEsmPJXd18g</t>
  </si>
  <si>
    <t>p1s00444.jpg</t>
  </si>
  <si>
    <t>p1s00445.jpg</t>
  </si>
  <si>
    <t>6NuaPP495uDqKIFVhmSxmA</t>
  </si>
  <si>
    <t>p1s00446.jpg</t>
  </si>
  <si>
    <t>p1s00447.jpg</t>
  </si>
  <si>
    <t>Q78kVn3teSgazP34-TaEiw</t>
  </si>
  <si>
    <t>p1s00448.jpg</t>
  </si>
  <si>
    <t>p1s00449.jpg</t>
  </si>
  <si>
    <t>LaLIdTD8YWTsVNfpT5Mv5Q</t>
  </si>
  <si>
    <t>p1s00450.jpg</t>
  </si>
  <si>
    <t>p1s00451.jpg</t>
  </si>
  <si>
    <t>YzrKOVantzX5i4AtcKmFNQ</t>
  </si>
  <si>
    <t>p1s00452.jpg</t>
  </si>
  <si>
    <t>p1s00453.jpg</t>
  </si>
  <si>
    <t>p1s00454.jpg</t>
  </si>
  <si>
    <t>p1s00455.jpg</t>
  </si>
  <si>
    <t>ZhkNcqoUgrcC9sGi8e2j4A</t>
  </si>
  <si>
    <t>p1s00456.jpg</t>
  </si>
  <si>
    <t>p1s00457.jpg</t>
  </si>
  <si>
    <t>p1s00458.jpg</t>
  </si>
  <si>
    <t>p1s00459.jpg</t>
  </si>
  <si>
    <t>mLxpjxsznT_Ee_LGspCVcg</t>
  </si>
  <si>
    <t>p1s00460.jpg</t>
  </si>
  <si>
    <t>p1s00461.jpg</t>
  </si>
  <si>
    <t>9wADxmAPtkBdkGETFY5MIg</t>
  </si>
  <si>
    <t>p1s00462.jpg</t>
  </si>
  <si>
    <t>p1s00463.jpg</t>
  </si>
  <si>
    <t>NKXLLvLg0kMBHXJ3ycr3KA</t>
  </si>
  <si>
    <t>p1s00464.jpg</t>
  </si>
  <si>
    <t>p1s00465.jpg</t>
  </si>
  <si>
    <t>FN1U131GbQ5c59GpU1jNcA</t>
  </si>
  <si>
    <t>p1s00466.jpg</t>
  </si>
  <si>
    <t>p1s00467.jpg</t>
  </si>
  <si>
    <t>tzV6fsleiYpzZVLV9TLndg</t>
  </si>
  <si>
    <t>p1s00468.jpg</t>
  </si>
  <si>
    <t>p1s00469.jpg</t>
  </si>
  <si>
    <t>HUyxycUJeV5JD-NZoqaEJQ</t>
  </si>
  <si>
    <t>p1s00470.jpg</t>
  </si>
  <si>
    <t>p1s00471.jpg</t>
  </si>
  <si>
    <t>TWDPPtJzGNHvrMAxKm3KsQ</t>
  </si>
  <si>
    <t>p1s00472.jpg</t>
  </si>
  <si>
    <t>p1s00473.jpg</t>
  </si>
  <si>
    <t>A8B7MxVQ996-pf2Zeq4U2g</t>
  </si>
  <si>
    <t>p1s00474.jpg</t>
  </si>
  <si>
    <t>p1s00475.jpg</t>
  </si>
  <si>
    <t>fVcNbsRqHW8Joj-kynEkUw</t>
  </si>
  <si>
    <t>p1s00476.jpg</t>
  </si>
  <si>
    <t>p1s00477.jpg</t>
  </si>
  <si>
    <t>9R5Yy7dDNQaQtPO9dLbJEg</t>
  </si>
  <si>
    <t>p1s00478.jpg</t>
  </si>
  <si>
    <t>p1s00479.jpg</t>
  </si>
  <si>
    <t>h_tgJPPmqvmWQbbWpwu_WA</t>
  </si>
  <si>
    <t>p1s00480.jpg</t>
  </si>
  <si>
    <t>p1s00481.jpg</t>
  </si>
  <si>
    <t>vY-fyrPRa_tUyxFwamnhTA</t>
  </si>
  <si>
    <t>p1s00482.jpg</t>
  </si>
  <si>
    <t>p1s00483.jpg</t>
  </si>
  <si>
    <t>Xac9FuhZbRRhDcUl8Kr9_w</t>
  </si>
  <si>
    <t>p1s00484.jpg</t>
  </si>
  <si>
    <t>p1s00485.jpg</t>
  </si>
  <si>
    <t>ikqwj5nSbktWr5oXNtPQ9w</t>
  </si>
  <si>
    <t>p1s00486.jpg</t>
  </si>
  <si>
    <t>p1s00487.jpg</t>
  </si>
  <si>
    <t>PsV9jwEEMGgWLurBlhY1UQ</t>
  </si>
  <si>
    <t>p1s00488.jpg</t>
  </si>
  <si>
    <t>p1s00489.jpg</t>
  </si>
  <si>
    <t>5iBVvXpvi7uX-9PcCo5-dw</t>
  </si>
  <si>
    <t>p1s00490.jpg</t>
  </si>
  <si>
    <t>p1s00491.jpg</t>
  </si>
  <si>
    <t>kLk5R-oFb7jgxkE_irhZUg</t>
  </si>
  <si>
    <t>p1s00492.jpg</t>
  </si>
  <si>
    <t>p1s00493.jpg</t>
  </si>
  <si>
    <t>DmmS8ONKa-z-MPxW_fEJgA</t>
  </si>
  <si>
    <t>p1s00494.jpg</t>
  </si>
  <si>
    <t>p1s00495.jpg</t>
  </si>
  <si>
    <t>iAR4yOS0SUBXAM0nj0UWuw</t>
  </si>
  <si>
    <t>p1s00496.jpg</t>
  </si>
  <si>
    <t>p1s00497.jpg</t>
  </si>
  <si>
    <t>1Y_pSnb8gEJMJ6IFxSQUaA</t>
  </si>
  <si>
    <t>p1s00498.jpg</t>
  </si>
  <si>
    <t>p1s00499.jpg</t>
  </si>
  <si>
    <t>bdWvbzJAyuqv5VvzQQ9tog</t>
  </si>
  <si>
    <t>p1s00500.jpg</t>
  </si>
  <si>
    <t>p1s00501.jpg</t>
  </si>
  <si>
    <t>P4sVFJtQZ21E6aDWsTXfQA</t>
  </si>
  <si>
    <t>p1s00502.jpg</t>
  </si>
  <si>
    <t>p1s00503.jpg</t>
  </si>
  <si>
    <t>TjgLLMQha2-ULqZaiogevA</t>
  </si>
  <si>
    <t>p1s00504.jpg</t>
  </si>
  <si>
    <t>p1s00505.jpg</t>
  </si>
  <si>
    <t>eS7hdIuPUv5reYgsNRHoxw</t>
  </si>
  <si>
    <t>p1s00506.jpg</t>
  </si>
  <si>
    <t>p1s00507.jpg</t>
  </si>
  <si>
    <t>fjtrnh813DzOyP9GBPf7bA</t>
  </si>
  <si>
    <t>p1s00508.jpg</t>
  </si>
  <si>
    <t>p1s00509.jpg</t>
  </si>
  <si>
    <t>p1s00510.jpg</t>
  </si>
  <si>
    <t>p1s00511.jpg</t>
  </si>
  <si>
    <t>lQtNQPpZdXCJSmmBpy7teg</t>
  </si>
  <si>
    <t>p1s00512.jpg</t>
  </si>
  <si>
    <t>p1s00513.jpg</t>
  </si>
  <si>
    <t>pNIfLBNguWWBUyOmeHvoMg</t>
  </si>
  <si>
    <t>p1s00514.jpg</t>
  </si>
  <si>
    <t>p1s00515.jpg</t>
  </si>
  <si>
    <t>sFqBFsyg7tX_7f7Ssk6jsQ</t>
  </si>
  <si>
    <t>p1s00516.jpg</t>
  </si>
  <si>
    <t>p1s00517.jpg</t>
  </si>
  <si>
    <t>30m-j9VmkcGPaej0-DTJpg</t>
  </si>
  <si>
    <t>p1s00518.jpg</t>
  </si>
  <si>
    <t>p1s00519.jpg</t>
  </si>
  <si>
    <t>TFUfYeU0gCiUXhRVZFKAhA</t>
  </si>
  <si>
    <t>p1s00520.jpg</t>
  </si>
  <si>
    <t>p1s00521.jpg</t>
  </si>
  <si>
    <t>EHmJnKefvq6AZVpzlYcufw</t>
  </si>
  <si>
    <t>p1s00522.jpg</t>
  </si>
  <si>
    <t>p1s00523.jpg</t>
  </si>
  <si>
    <t>IvxGMw5NJxIftwtQaZynqw</t>
  </si>
  <si>
    <t>p1s00524.jpg</t>
  </si>
  <si>
    <t>p1s00525.jpg</t>
  </si>
  <si>
    <t>g-2wYwIVNQOp5xss5RaEcw</t>
  </si>
  <si>
    <t>p1s00526.jpg</t>
  </si>
  <si>
    <t>p1s00527.jpg</t>
  </si>
  <si>
    <t>RfQHdJd_kWoQzF_21RmleA</t>
  </si>
  <si>
    <t>p1s00528.jpg</t>
  </si>
  <si>
    <t>p1s00529.jpg</t>
  </si>
  <si>
    <t>lvuyVr2OOhJFg3thjJ8d7g</t>
  </si>
  <si>
    <t>p1s00530.jpg</t>
  </si>
  <si>
    <t>p1s00531.jpg</t>
  </si>
  <si>
    <t>R2HP8eIXjYQG05T-IDtd3w</t>
  </si>
  <si>
    <t>p1s00532.jpg</t>
  </si>
  <si>
    <t>p1s00533.jpg</t>
  </si>
  <si>
    <t>LRZx5HRf_FNTnwCO2LNG8Q</t>
  </si>
  <si>
    <t>p1s00534.jpg</t>
  </si>
  <si>
    <t>p1s00535.jpg</t>
  </si>
  <si>
    <t>P0AJ1pFcilyjkPDst6jN9Q</t>
  </si>
  <si>
    <t>p1s00536.jpg</t>
  </si>
  <si>
    <t>p1s00537.jpg</t>
  </si>
  <si>
    <t>A73W2rRnvwF2kh4wTv-Zjw</t>
  </si>
  <si>
    <t>p1s00538.jpg</t>
  </si>
  <si>
    <t>p1s00539.jpg</t>
  </si>
  <si>
    <t>wVSOMLJ7FxmtyM1tYUukAA</t>
  </si>
  <si>
    <t>p1s00540.jpg</t>
  </si>
  <si>
    <t>p1s00541.jpg</t>
  </si>
  <si>
    <t>2JU3Ec29Mmochphk1Ln8eg</t>
  </si>
  <si>
    <t>p1s00542.jpg</t>
  </si>
  <si>
    <t>p1s00543.jpg</t>
  </si>
  <si>
    <t>U7wRRWqtBcHwCuX2DGjW3w</t>
  </si>
  <si>
    <t>p1s00544.jpg</t>
  </si>
  <si>
    <t>p1s00545.jpg</t>
  </si>
  <si>
    <t>baVmG2QAI-7stDxrRVb6zA</t>
  </si>
  <si>
    <t>p1s00546.jpg</t>
  </si>
  <si>
    <t>p1s00547.jpg</t>
  </si>
  <si>
    <t>FJ0yafo970MCRTp6mx_xyQ</t>
  </si>
  <si>
    <t>p1s00548.jpg</t>
  </si>
  <si>
    <t>p1s00549.jpg</t>
  </si>
  <si>
    <t>E0mYswxmhV5t3C9nKjXSbQ</t>
  </si>
  <si>
    <t>p1s00550.jpg</t>
  </si>
  <si>
    <t>p1s00551.jpg</t>
  </si>
  <si>
    <t>nbOpA7H241JJ4x5weM4VTw</t>
  </si>
  <si>
    <t>p1s00552.jpg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</si>
</sst>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icago_GSV_roadview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adviewcoord"/>
      <sheetName val="streetviewcord"/>
      <sheetName val="panoids"/>
    </sheetNames>
    <sheetDataSet>
      <sheetData sheetId="0"/>
      <sheetData sheetId="1"/>
      <sheetData sheetId="2">
        <row r="2">
          <cell r="A2" t="str">
            <v>WXo42GE_sOEe2TIYjSdzDw</v>
          </cell>
          <cell r="B2" t="str">
            <v>2018-07</v>
          </cell>
          <cell r="C2">
            <v>41.998195729519701</v>
          </cell>
          <cell r="D2">
            <v>-87.664257661716206</v>
          </cell>
          <cell r="E2">
            <v>170310105031015</v>
          </cell>
          <cell r="F2">
            <v>4</v>
          </cell>
          <cell r="G2">
            <v>0.29260904947916699</v>
          </cell>
          <cell r="H2">
            <v>8.5805664062499995E-2</v>
          </cell>
          <cell r="I2">
            <v>0.13362304687500001</v>
          </cell>
          <cell r="J2">
            <v>5.5419921875E-4</v>
          </cell>
          <cell r="K2">
            <v>7.38525390625E-3</v>
          </cell>
          <cell r="L2">
            <v>1.0205078124999999E-2</v>
          </cell>
          <cell r="M2">
            <v>9.7656250000000005E-5</v>
          </cell>
          <cell r="N2">
            <v>6.9034830729166703E-3</v>
          </cell>
          <cell r="O2">
            <v>0.151673177083333</v>
          </cell>
          <cell r="P2">
            <v>1.6788736979166701E-2</v>
          </cell>
          <cell r="Q2">
            <v>0.25176269531250001</v>
          </cell>
          <cell r="R2">
            <v>3.0769856770833299E-3</v>
          </cell>
          <cell r="S2">
            <v>1.10677083333333E-4</v>
          </cell>
          <cell r="T2">
            <v>1.8383789062499999E-2</v>
          </cell>
          <cell r="U2">
            <v>7.4593098958333302E-3</v>
          </cell>
          <cell r="V2">
            <v>2.4739583333333297E-4</v>
          </cell>
          <cell r="W2">
            <v>0</v>
          </cell>
          <cell r="X2">
            <v>2.685546875E-5</v>
          </cell>
          <cell r="Y2">
            <v>1.0595703125E-3</v>
          </cell>
          <cell r="Z2">
            <v>1.2227376302083299E-2</v>
          </cell>
        </row>
        <row r="3">
          <cell r="A3" t="str">
            <v>x90nkFjgAj1jsiUEuTDajw</v>
          </cell>
          <cell r="B3" t="str">
            <v>2018-10</v>
          </cell>
          <cell r="C3">
            <v>41.998142041513098</v>
          </cell>
          <cell r="D3">
            <v>-87.663887024148707</v>
          </cell>
          <cell r="E3">
            <v>170310105031015</v>
          </cell>
          <cell r="F3">
            <v>4</v>
          </cell>
          <cell r="G3">
            <v>0.24751220703124999</v>
          </cell>
          <cell r="H3">
            <v>3.4953613281249997E-2</v>
          </cell>
          <cell r="I3">
            <v>0.27298095703125003</v>
          </cell>
          <cell r="J3">
            <v>0</v>
          </cell>
          <cell r="K3">
            <v>1.6845703125E-2</v>
          </cell>
          <cell r="L3">
            <v>1.36946614583333E-2</v>
          </cell>
          <cell r="M3">
            <v>2.5065104166666698E-4</v>
          </cell>
          <cell r="N3">
            <v>2.39908854166667E-3</v>
          </cell>
          <cell r="O3">
            <v>0.16477783203124999</v>
          </cell>
          <cell r="P3">
            <v>1.2482096354166699E-2</v>
          </cell>
          <cell r="Q3">
            <v>0.15126790364583301</v>
          </cell>
          <cell r="R3">
            <v>1.95149739583333E-3</v>
          </cell>
          <cell r="S3">
            <v>0</v>
          </cell>
          <cell r="T3">
            <v>7.2752278645833293E-2</v>
          </cell>
          <cell r="U3">
            <v>7.373046875E-4</v>
          </cell>
          <cell r="V3">
            <v>4.0690104166666698E-5</v>
          </cell>
          <cell r="W3">
            <v>0</v>
          </cell>
          <cell r="X3">
            <v>0</v>
          </cell>
          <cell r="Y3">
            <v>9.2773437500000001E-5</v>
          </cell>
          <cell r="Z3">
            <v>7.2607421874999996E-3</v>
          </cell>
        </row>
        <row r="4">
          <cell r="A4" t="str">
            <v>678XbB9KlkV1cZJnizTjOA</v>
          </cell>
          <cell r="B4" t="str">
            <v>2018-10</v>
          </cell>
          <cell r="C4">
            <v>42.014141772443502</v>
          </cell>
          <cell r="D4">
            <v>-87.690162782100998</v>
          </cell>
          <cell r="E4">
            <v>170310201001004</v>
          </cell>
          <cell r="F4">
            <v>4</v>
          </cell>
          <cell r="G4">
            <v>0.30122477213541698</v>
          </cell>
          <cell r="H4">
            <v>3.9536946614583297E-2</v>
          </cell>
          <cell r="I4">
            <v>5.0254720052083299E-2</v>
          </cell>
          <cell r="J4">
            <v>3.8167317708333299E-4</v>
          </cell>
          <cell r="K4">
            <v>1.114501953125E-2</v>
          </cell>
          <cell r="L4">
            <v>1.00797526041667E-2</v>
          </cell>
          <cell r="M4">
            <v>1.5380859375E-4</v>
          </cell>
          <cell r="N4">
            <v>3.49934895833333E-3</v>
          </cell>
          <cell r="O4">
            <v>0.20945882161458301</v>
          </cell>
          <cell r="P4">
            <v>3.4311523437499998E-2</v>
          </cell>
          <cell r="Q4">
            <v>0.26862386067708299</v>
          </cell>
          <cell r="R4">
            <v>1.49739583333333E-4</v>
          </cell>
          <cell r="S4">
            <v>0</v>
          </cell>
          <cell r="T4">
            <v>5.0565592447916703E-2</v>
          </cell>
          <cell r="U4">
            <v>7.2916666666666703E-4</v>
          </cell>
          <cell r="V4">
            <v>5.9407552083333296E-4</v>
          </cell>
          <cell r="W4">
            <v>0</v>
          </cell>
          <cell r="X4">
            <v>0</v>
          </cell>
          <cell r="Y4">
            <v>0</v>
          </cell>
          <cell r="Z4">
            <v>1.9291178385416701E-2</v>
          </cell>
        </row>
        <row r="5">
          <cell r="A5" t="str">
            <v>fC7xRDMRnsBZ6owiJ36nKA</v>
          </cell>
          <cell r="B5" t="str">
            <v>2018-10</v>
          </cell>
          <cell r="C5">
            <v>42.014636393541302</v>
          </cell>
          <cell r="D5">
            <v>-87.690159785990204</v>
          </cell>
          <cell r="E5">
            <v>170310201001004</v>
          </cell>
          <cell r="F5">
            <v>4</v>
          </cell>
          <cell r="G5">
            <v>0.27248616536458298</v>
          </cell>
          <cell r="H5">
            <v>6.4742024739583307E-2</v>
          </cell>
          <cell r="I5">
            <v>7.9357910156250003E-2</v>
          </cell>
          <cell r="J5">
            <v>1.2858072916666701E-4</v>
          </cell>
          <cell r="K5">
            <v>1.7218424479166699E-2</v>
          </cell>
          <cell r="L5">
            <v>6.9376627604166704E-3</v>
          </cell>
          <cell r="M5">
            <v>7.8206380208333296E-4</v>
          </cell>
          <cell r="N5">
            <v>5.0805664062499997E-3</v>
          </cell>
          <cell r="O5">
            <v>0.16489501953124999</v>
          </cell>
          <cell r="P5">
            <v>2.0136718750000001E-2</v>
          </cell>
          <cell r="Q5">
            <v>0.29960937500000001</v>
          </cell>
          <cell r="R5">
            <v>1.1962890625E-4</v>
          </cell>
          <cell r="S5">
            <v>0</v>
          </cell>
          <cell r="T5">
            <v>5.2989908854166698E-2</v>
          </cell>
          <cell r="U5">
            <v>3.8492838541666699E-4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1.51310221354167E-2</v>
          </cell>
        </row>
        <row r="6">
          <cell r="A6" t="str">
            <v>GV86VVwYTbwqN2yLdd6bFg</v>
          </cell>
          <cell r="B6" t="str">
            <v>2018-10</v>
          </cell>
          <cell r="C6">
            <v>42.0193684654283</v>
          </cell>
          <cell r="D6">
            <v>-87.697614308817194</v>
          </cell>
          <cell r="E6">
            <v>170310202004007</v>
          </cell>
          <cell r="F6">
            <v>4</v>
          </cell>
          <cell r="G6">
            <v>0.16611328124999999</v>
          </cell>
          <cell r="H6">
            <v>0.10056640625</v>
          </cell>
          <cell r="I6">
            <v>0.19479736328125</v>
          </cell>
          <cell r="J6">
            <v>1.220703125E-4</v>
          </cell>
          <cell r="K6">
            <v>1.72713216145833E-2</v>
          </cell>
          <cell r="L6">
            <v>8.4236653645833309E-3</v>
          </cell>
          <cell r="M6">
            <v>2.8320312499999998E-4</v>
          </cell>
          <cell r="N6">
            <v>3.5009765625E-3</v>
          </cell>
          <cell r="O6">
            <v>7.5836588541666694E-2</v>
          </cell>
          <cell r="P6">
            <v>2.3144531250000001E-3</v>
          </cell>
          <cell r="Q6">
            <v>0.29507812500000002</v>
          </cell>
          <cell r="R6">
            <v>4.60611979166667E-4</v>
          </cell>
          <cell r="S6">
            <v>0</v>
          </cell>
          <cell r="T6">
            <v>0.11989013671875</v>
          </cell>
          <cell r="U6">
            <v>1.6414388020833299E-3</v>
          </cell>
          <cell r="V6">
            <v>4.0625000000000001E-3</v>
          </cell>
          <cell r="W6">
            <v>0</v>
          </cell>
          <cell r="X6">
            <v>0</v>
          </cell>
          <cell r="Y6">
            <v>4.31315104166667E-5</v>
          </cell>
          <cell r="Z6">
            <v>9.5947265624999993E-3</v>
          </cell>
        </row>
        <row r="7">
          <cell r="A7" t="str">
            <v>icdMpz4ZWuUFRyYBhIPr9Q</v>
          </cell>
          <cell r="B7" t="str">
            <v>2018-10</v>
          </cell>
          <cell r="C7">
            <v>42.019351287168803</v>
          </cell>
          <cell r="D7">
            <v>-87.698337538753904</v>
          </cell>
          <cell r="E7">
            <v>170310202004007</v>
          </cell>
          <cell r="F7">
            <v>4</v>
          </cell>
          <cell r="G7">
            <v>0.23554931640624999</v>
          </cell>
          <cell r="H7">
            <v>4.94832356770833E-2</v>
          </cell>
          <cell r="I7">
            <v>0.12266357421875</v>
          </cell>
          <cell r="J7">
            <v>1.77897135416667E-2</v>
          </cell>
          <cell r="K7">
            <v>1.482421875E-2</v>
          </cell>
          <cell r="L7">
            <v>1.7756347656250001E-2</v>
          </cell>
          <cell r="M7">
            <v>5.4524739583333298E-5</v>
          </cell>
          <cell r="N7">
            <v>3.2413736979166699E-3</v>
          </cell>
          <cell r="O7">
            <v>7.4456380208333298E-2</v>
          </cell>
          <cell r="P7">
            <v>9.6492513020833299E-3</v>
          </cell>
          <cell r="Q7">
            <v>0.33872070312500002</v>
          </cell>
          <cell r="R7">
            <v>6.8847656249999996E-4</v>
          </cell>
          <cell r="S7">
            <v>0</v>
          </cell>
          <cell r="T7">
            <v>0.101901041666667</v>
          </cell>
          <cell r="U7">
            <v>1.9376627604166701E-3</v>
          </cell>
          <cell r="V7">
            <v>1.1393229166666699E-5</v>
          </cell>
          <cell r="W7">
            <v>0</v>
          </cell>
          <cell r="X7">
            <v>0</v>
          </cell>
          <cell r="Y7">
            <v>0</v>
          </cell>
          <cell r="Z7">
            <v>1.12727864583333E-2</v>
          </cell>
        </row>
        <row r="8">
          <cell r="A8" t="str">
            <v>J_Lk7p_-zh2KsWUKQ1D7iw</v>
          </cell>
          <cell r="B8" t="str">
            <v>2018-10</v>
          </cell>
          <cell r="C8">
            <v>42.004870753025401</v>
          </cell>
          <cell r="D8">
            <v>-87.698008102192802</v>
          </cell>
          <cell r="E8">
            <v>170310203022014</v>
          </cell>
          <cell r="F8">
            <v>4</v>
          </cell>
          <cell r="G8">
            <v>0.249571940104167</v>
          </cell>
          <cell r="H8">
            <v>1.12418619791667E-2</v>
          </cell>
          <cell r="I8">
            <v>6.5950520833333304E-2</v>
          </cell>
          <cell r="J8">
            <v>8.0566406249999996E-4</v>
          </cell>
          <cell r="K8">
            <v>3.6673990885416702E-2</v>
          </cell>
          <cell r="L8">
            <v>7.3909505208333299E-3</v>
          </cell>
          <cell r="M8">
            <v>1.52180989583333E-4</v>
          </cell>
          <cell r="N8">
            <v>3.25520833333333E-3</v>
          </cell>
          <cell r="O8">
            <v>0.32690673828125</v>
          </cell>
          <cell r="P8">
            <v>5.9480794270833297E-2</v>
          </cell>
          <cell r="Q8">
            <v>0.14264648437499999</v>
          </cell>
          <cell r="R8">
            <v>3.5563151041666702E-4</v>
          </cell>
          <cell r="S8">
            <v>4.5572916666666703E-5</v>
          </cell>
          <cell r="T8">
            <v>6.6511230468750002E-2</v>
          </cell>
          <cell r="U8">
            <v>1.48055013020833E-2</v>
          </cell>
          <cell r="V8">
            <v>1.3753255208333301E-4</v>
          </cell>
          <cell r="W8">
            <v>0</v>
          </cell>
          <cell r="X8">
            <v>0</v>
          </cell>
          <cell r="Y8">
            <v>7.2998046875000005E-4</v>
          </cell>
          <cell r="Z8">
            <v>1.33382161458333E-2</v>
          </cell>
        </row>
        <row r="9">
          <cell r="A9" t="str">
            <v>uv_9MCunRgDyPXj8B0HqXg</v>
          </cell>
          <cell r="B9" t="str">
            <v>2018-10</v>
          </cell>
          <cell r="C9">
            <v>42.004847900000001</v>
          </cell>
          <cell r="D9">
            <v>-87.699340399999997</v>
          </cell>
          <cell r="E9">
            <v>170310203022014</v>
          </cell>
          <cell r="F9">
            <v>4</v>
          </cell>
          <cell r="G9">
            <v>0.30869628906250002</v>
          </cell>
          <cell r="H9">
            <v>1.411865234375E-2</v>
          </cell>
          <cell r="I9">
            <v>6.1391601562500002E-2</v>
          </cell>
          <cell r="J9">
            <v>2.3754882812500001E-3</v>
          </cell>
          <cell r="K9">
            <v>6.0384114583333297E-4</v>
          </cell>
          <cell r="L9">
            <v>1.32291666666667E-2</v>
          </cell>
          <cell r="M9">
            <v>6.4941406250000003E-4</v>
          </cell>
          <cell r="N9">
            <v>3.6800130208333301E-3</v>
          </cell>
          <cell r="O9">
            <v>0.19138509114583299</v>
          </cell>
          <cell r="P9">
            <v>7.0737304687500002E-2</v>
          </cell>
          <cell r="Q9">
            <v>0.26961669921874998</v>
          </cell>
          <cell r="R9">
            <v>0</v>
          </cell>
          <cell r="S9">
            <v>0</v>
          </cell>
          <cell r="T9">
            <v>4.1484374999999997E-2</v>
          </cell>
          <cell r="U9">
            <v>4.54915364583333E-4</v>
          </cell>
          <cell r="V9">
            <v>1.9856770833333302E-3</v>
          </cell>
          <cell r="W9">
            <v>0</v>
          </cell>
          <cell r="X9">
            <v>0</v>
          </cell>
          <cell r="Y9">
            <v>0</v>
          </cell>
          <cell r="Z9">
            <v>1.9591471354166699E-2</v>
          </cell>
        </row>
        <row r="10">
          <cell r="A10" t="str">
            <v>BlFAOsX7q9lA3EcGqJN-cQ</v>
          </cell>
          <cell r="B10" t="str">
            <v>2018-10</v>
          </cell>
          <cell r="C10">
            <v>42.010794061924798</v>
          </cell>
          <cell r="D10">
            <v>-87.690141504145402</v>
          </cell>
          <cell r="E10">
            <v>170310204001012</v>
          </cell>
          <cell r="F10">
            <v>4</v>
          </cell>
          <cell r="G10">
            <v>0.28561116536458298</v>
          </cell>
          <cell r="H10">
            <v>6.0332845052083299E-2</v>
          </cell>
          <cell r="I10">
            <v>5.7795410156249998E-2</v>
          </cell>
          <cell r="J10">
            <v>5.9407552083333303E-5</v>
          </cell>
          <cell r="K10">
            <v>1.3285319010416701E-2</v>
          </cell>
          <cell r="L10">
            <v>1.50130208333333E-2</v>
          </cell>
          <cell r="M10">
            <v>3.2552083333333299E-5</v>
          </cell>
          <cell r="N10">
            <v>2.4072265624999999E-3</v>
          </cell>
          <cell r="O10">
            <v>0.11824788411458299</v>
          </cell>
          <cell r="P10">
            <v>6.6470540364583303E-2</v>
          </cell>
          <cell r="Q10">
            <v>0.33842529296875001</v>
          </cell>
          <cell r="R10">
            <v>0</v>
          </cell>
          <cell r="S10">
            <v>0</v>
          </cell>
          <cell r="T10">
            <v>1.361328125E-2</v>
          </cell>
          <cell r="U10">
            <v>8.1217447916666699E-4</v>
          </cell>
          <cell r="V10">
            <v>1.53889973958333E-2</v>
          </cell>
          <cell r="W10">
            <v>0</v>
          </cell>
          <cell r="X10">
            <v>0</v>
          </cell>
          <cell r="Y10">
            <v>0</v>
          </cell>
          <cell r="Z10">
            <v>1.25048828125E-2</v>
          </cell>
        </row>
        <row r="11">
          <cell r="A11" t="str">
            <v>cSy6gjFdRvqFzquKBEsvHg</v>
          </cell>
          <cell r="B11" t="str">
            <v>2018-10</v>
          </cell>
          <cell r="C11">
            <v>42.010524265989197</v>
          </cell>
          <cell r="D11">
            <v>-87.690141157735098</v>
          </cell>
          <cell r="E11">
            <v>170310204001012</v>
          </cell>
          <cell r="F11">
            <v>4</v>
          </cell>
          <cell r="G11">
            <v>0.25498372395833302</v>
          </cell>
          <cell r="H11">
            <v>5.9187011718750002E-2</v>
          </cell>
          <cell r="I11">
            <v>2.3043619791666699E-2</v>
          </cell>
          <cell r="J11">
            <v>3.7190755208333298E-4</v>
          </cell>
          <cell r="K11">
            <v>1.8238118489583299E-2</v>
          </cell>
          <cell r="L11">
            <v>1.447265625E-2</v>
          </cell>
          <cell r="M11">
            <v>2.3763020833333299E-4</v>
          </cell>
          <cell r="N11">
            <v>4.5646158854166698E-3</v>
          </cell>
          <cell r="O11">
            <v>0.176791178385417</v>
          </cell>
          <cell r="P11">
            <v>9.5982259114583302E-2</v>
          </cell>
          <cell r="Q11">
            <v>0.31919759114583302</v>
          </cell>
          <cell r="R11">
            <v>3.1656901041666698E-4</v>
          </cell>
          <cell r="S11">
            <v>0</v>
          </cell>
          <cell r="T11">
            <v>1.3421223958333299E-2</v>
          </cell>
          <cell r="U11">
            <v>2.0833333333333298E-3</v>
          </cell>
          <cell r="V11">
            <v>3.4179687500000003E-5</v>
          </cell>
          <cell r="W11">
            <v>0</v>
          </cell>
          <cell r="X11">
            <v>0</v>
          </cell>
          <cell r="Y11">
            <v>0</v>
          </cell>
          <cell r="Z11">
            <v>1.7074381510416702E-2</v>
          </cell>
        </row>
        <row r="12">
          <cell r="A12" t="str">
            <v>cRhgeBBaBpBzdREh24nPAA</v>
          </cell>
          <cell r="B12" t="str">
            <v>2018-08</v>
          </cell>
          <cell r="C12">
            <v>41.990431876538899</v>
          </cell>
          <cell r="D12">
            <v>-87.692760484158995</v>
          </cell>
          <cell r="E12">
            <v>170310208014003</v>
          </cell>
          <cell r="F12">
            <v>4</v>
          </cell>
          <cell r="G12">
            <v>0.269403483072917</v>
          </cell>
          <cell r="H12">
            <v>2.4243164062499999E-2</v>
          </cell>
          <cell r="I12">
            <v>0.111417643229167</v>
          </cell>
          <cell r="J12">
            <v>2.1264648437500002E-3</v>
          </cell>
          <cell r="K12">
            <v>6.65201822916667E-3</v>
          </cell>
          <cell r="L12">
            <v>9.8291015624999995E-3</v>
          </cell>
          <cell r="M12">
            <v>8.1380208333333302E-5</v>
          </cell>
          <cell r="N12">
            <v>4.921875E-3</v>
          </cell>
          <cell r="O12">
            <v>9.37443033854167E-2</v>
          </cell>
          <cell r="P12">
            <v>8.9906412760416707E-2</v>
          </cell>
          <cell r="Q12">
            <v>0.3459423828125</v>
          </cell>
          <cell r="R12">
            <v>1.3834635416666699E-4</v>
          </cell>
          <cell r="S12">
            <v>0</v>
          </cell>
          <cell r="T12">
            <v>3.1087239583333301E-2</v>
          </cell>
          <cell r="U12">
            <v>1.18815104166667E-4</v>
          </cell>
          <cell r="V12">
            <v>0</v>
          </cell>
          <cell r="W12">
            <v>0</v>
          </cell>
          <cell r="X12">
            <v>0</v>
          </cell>
          <cell r="Y12">
            <v>2.1484375E-4</v>
          </cell>
          <cell r="Z12">
            <v>1.0172526041666701E-2</v>
          </cell>
        </row>
        <row r="13">
          <cell r="A13" t="str">
            <v>s3JU1-MTYBVSdDaxGT9epw</v>
          </cell>
          <cell r="B13" t="str">
            <v>2018-08</v>
          </cell>
          <cell r="C13">
            <v>41.990428953632701</v>
          </cell>
          <cell r="D13">
            <v>-87.693002446755003</v>
          </cell>
          <cell r="E13">
            <v>170310208014003</v>
          </cell>
          <cell r="F13">
            <v>4</v>
          </cell>
          <cell r="G13">
            <v>0.25704589843749998</v>
          </cell>
          <cell r="H13">
            <v>6.2417805989583297E-2</v>
          </cell>
          <cell r="I13">
            <v>9.4502766927083301E-2</v>
          </cell>
          <cell r="J13">
            <v>1.7197265624999999E-2</v>
          </cell>
          <cell r="K13">
            <v>9.7127278645833294E-3</v>
          </cell>
          <cell r="L13">
            <v>1.16048177083333E-2</v>
          </cell>
          <cell r="M13">
            <v>0</v>
          </cell>
          <cell r="N13">
            <v>4.0958658854166703E-3</v>
          </cell>
          <cell r="O13">
            <v>0.17969807942708299</v>
          </cell>
          <cell r="P13">
            <v>4.3447265625000002E-2</v>
          </cell>
          <cell r="Q13">
            <v>0.27332763671874999</v>
          </cell>
          <cell r="R13">
            <v>5.2327473958333295E-4</v>
          </cell>
          <cell r="S13">
            <v>0</v>
          </cell>
          <cell r="T13">
            <v>2.28328450520833E-2</v>
          </cell>
          <cell r="U13">
            <v>6.5462239583333297E-3</v>
          </cell>
          <cell r="V13">
            <v>9.7656250000000002E-6</v>
          </cell>
          <cell r="W13">
            <v>0</v>
          </cell>
          <cell r="X13">
            <v>0</v>
          </cell>
          <cell r="Y13">
            <v>0</v>
          </cell>
          <cell r="Z13">
            <v>1.70377604166667E-2</v>
          </cell>
        </row>
        <row r="14">
          <cell r="A14" t="str">
            <v>ijwKvFUcMa1XJJQVeh9eEA</v>
          </cell>
          <cell r="B14" t="str">
            <v>2018-10</v>
          </cell>
          <cell r="C14">
            <v>41.990522847180799</v>
          </cell>
          <cell r="D14">
            <v>-87.691845264240996</v>
          </cell>
          <cell r="E14">
            <v>170310208021017</v>
          </cell>
          <cell r="F14">
            <v>4</v>
          </cell>
          <cell r="G14">
            <v>0.191739908854167</v>
          </cell>
          <cell r="H14">
            <v>3.48063151041667E-2</v>
          </cell>
          <cell r="I14">
            <v>0.159849446614583</v>
          </cell>
          <cell r="J14">
            <v>8.1542968749999997E-4</v>
          </cell>
          <cell r="K14">
            <v>1.32706705729167E-2</v>
          </cell>
          <cell r="L14">
            <v>7.1736653645833297E-3</v>
          </cell>
          <cell r="M14">
            <v>2.43326822916667E-4</v>
          </cell>
          <cell r="N14">
            <v>4.5491536458333297E-3</v>
          </cell>
          <cell r="O14">
            <v>0.113972981770833</v>
          </cell>
          <cell r="P14">
            <v>8.3893229166666694E-2</v>
          </cell>
          <cell r="Q14">
            <v>0.27913981119791698</v>
          </cell>
          <cell r="R14">
            <v>9.716796875E-4</v>
          </cell>
          <cell r="S14">
            <v>0</v>
          </cell>
          <cell r="T14">
            <v>9.4997558593750003E-2</v>
          </cell>
          <cell r="U14">
            <v>5.5175781249999995E-4</v>
          </cell>
          <cell r="V14">
            <v>2.13216145833333E-4</v>
          </cell>
          <cell r="W14">
            <v>0</v>
          </cell>
          <cell r="X14">
            <v>0</v>
          </cell>
          <cell r="Y14">
            <v>1.10677083333333E-4</v>
          </cell>
          <cell r="Z14">
            <v>1.3701171874999999E-2</v>
          </cell>
        </row>
        <row r="15">
          <cell r="A15" t="str">
            <v>n2xoyoHmyFerJAqCW4LgVQ</v>
          </cell>
          <cell r="B15" t="str">
            <v>2018-10</v>
          </cell>
          <cell r="C15">
            <v>41.9905347015346</v>
          </cell>
          <cell r="D15">
            <v>-87.691059995263501</v>
          </cell>
          <cell r="E15">
            <v>170310208021017</v>
          </cell>
          <cell r="F15">
            <v>4</v>
          </cell>
          <cell r="G15">
            <v>0.20383707682291699</v>
          </cell>
          <cell r="H15">
            <v>3.9164225260416699E-2</v>
          </cell>
          <cell r="I15">
            <v>6.1280110677083298E-2</v>
          </cell>
          <cell r="J15">
            <v>1.4013671875000001E-3</v>
          </cell>
          <cell r="K15">
            <v>2.2805989583333301E-2</v>
          </cell>
          <cell r="L15">
            <v>1.448974609375E-2</v>
          </cell>
          <cell r="M15">
            <v>2.15657552083333E-4</v>
          </cell>
          <cell r="N15">
            <v>5.0244140624999996E-3</v>
          </cell>
          <cell r="O15">
            <v>0.208257649739583</v>
          </cell>
          <cell r="P15">
            <v>7.8753255208333303E-2</v>
          </cell>
          <cell r="Q15">
            <v>0.25375162760416697</v>
          </cell>
          <cell r="R15">
            <v>4.6468098958333301E-4</v>
          </cell>
          <cell r="S15">
            <v>0</v>
          </cell>
          <cell r="T15">
            <v>7.37361653645833E-2</v>
          </cell>
          <cell r="U15">
            <v>3.0843098958333297E-4</v>
          </cell>
          <cell r="V15">
            <v>4.06901041666667E-6</v>
          </cell>
          <cell r="W15">
            <v>0</v>
          </cell>
          <cell r="X15">
            <v>0</v>
          </cell>
          <cell r="Y15">
            <v>0</v>
          </cell>
          <cell r="Z15">
            <v>3.6505533854166702E-2</v>
          </cell>
        </row>
        <row r="16">
          <cell r="A16" t="str">
            <v>FpyMCSQ8QwaIg63K4SohBw</v>
          </cell>
          <cell r="B16" t="str">
            <v>2018-10</v>
          </cell>
          <cell r="C16">
            <v>41.995227984282401</v>
          </cell>
          <cell r="D16">
            <v>-87.655569852788105</v>
          </cell>
          <cell r="E16">
            <v>170310301032001</v>
          </cell>
          <cell r="F16">
            <v>4</v>
          </cell>
          <cell r="G16">
            <v>0.22136311848958301</v>
          </cell>
          <cell r="H16">
            <v>3.79549153645833E-2</v>
          </cell>
          <cell r="I16">
            <v>3.4484049479166702E-2</v>
          </cell>
          <cell r="J16">
            <v>1.6398111979166699E-3</v>
          </cell>
          <cell r="K16">
            <v>7.1905924479166702E-2</v>
          </cell>
          <cell r="L16">
            <v>4.4905598958333301E-3</v>
          </cell>
          <cell r="M16">
            <v>8.3821614583333304E-5</v>
          </cell>
          <cell r="N16">
            <v>2.9378255208333298E-3</v>
          </cell>
          <cell r="O16">
            <v>0.406311848958333</v>
          </cell>
          <cell r="P16">
            <v>9.8462727864583294E-2</v>
          </cell>
          <cell r="Q16">
            <v>8.9602864583333303E-2</v>
          </cell>
          <cell r="R16">
            <v>3.1738281250000001E-5</v>
          </cell>
          <cell r="S16">
            <v>0</v>
          </cell>
          <cell r="T16">
            <v>2.38199869791667E-2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6.9108072916666697E-3</v>
          </cell>
        </row>
        <row r="17">
          <cell r="A17" t="str">
            <v>ky_eBZoVTiU2Q7KZx0BJjQ</v>
          </cell>
          <cell r="B17" t="str">
            <v>2018-10</v>
          </cell>
          <cell r="C17">
            <v>41.9948111384874</v>
          </cell>
          <cell r="D17">
            <v>-87.655539295523695</v>
          </cell>
          <cell r="E17">
            <v>170310301032001</v>
          </cell>
          <cell r="F17">
            <v>4</v>
          </cell>
          <cell r="G17">
            <v>0.22276041666666699</v>
          </cell>
          <cell r="H17">
            <v>4.41446940104167E-2</v>
          </cell>
          <cell r="I17">
            <v>0.122010091145833</v>
          </cell>
          <cell r="J17">
            <v>0</v>
          </cell>
          <cell r="K17">
            <v>7.3521321614583302E-2</v>
          </cell>
          <cell r="L17">
            <v>1.2610677083333299E-2</v>
          </cell>
          <cell r="M17">
            <v>5.0618489583333299E-4</v>
          </cell>
          <cell r="N17">
            <v>5.02685546875E-3</v>
          </cell>
          <cell r="O17">
            <v>0.29397949218750002</v>
          </cell>
          <cell r="P17">
            <v>9.7692871093749994E-2</v>
          </cell>
          <cell r="Q17">
            <v>0.10311767578125</v>
          </cell>
          <cell r="R17">
            <v>3.2836914062499998E-3</v>
          </cell>
          <cell r="S17">
            <v>4.2317708333333301E-5</v>
          </cell>
          <cell r="T17">
            <v>1.0842285156249999E-2</v>
          </cell>
          <cell r="U17">
            <v>0</v>
          </cell>
          <cell r="V17">
            <v>1.52180989583333E-4</v>
          </cell>
          <cell r="W17">
            <v>0</v>
          </cell>
          <cell r="X17">
            <v>0</v>
          </cell>
          <cell r="Y17">
            <v>0</v>
          </cell>
          <cell r="Z17">
            <v>1.03092447916667E-2</v>
          </cell>
        </row>
        <row r="18">
          <cell r="A18" t="str">
            <v>WpsisBc1Kkz71W2WE5XOqQ</v>
          </cell>
          <cell r="B18" t="str">
            <v>2018-10</v>
          </cell>
          <cell r="C18">
            <v>41.998177917090302</v>
          </cell>
          <cell r="D18">
            <v>-87.661411723050193</v>
          </cell>
          <cell r="E18">
            <v>170310302001001</v>
          </cell>
          <cell r="F18">
            <v>4</v>
          </cell>
          <cell r="G18">
            <v>0.22771402994791701</v>
          </cell>
          <cell r="H18">
            <v>9.3217773437499998E-2</v>
          </cell>
          <cell r="I18">
            <v>0.33673828124999999</v>
          </cell>
          <cell r="J18">
            <v>2.7587890624999997E-4</v>
          </cell>
          <cell r="K18">
            <v>3.9432779947916698E-2</v>
          </cell>
          <cell r="L18">
            <v>1.23478190104167E-2</v>
          </cell>
          <cell r="M18">
            <v>4.7851562499999999E-4</v>
          </cell>
          <cell r="N18">
            <v>3.2470703125000002E-3</v>
          </cell>
          <cell r="O18">
            <v>0.10923095703125001</v>
          </cell>
          <cell r="P18">
            <v>4.7664388020833299E-3</v>
          </cell>
          <cell r="Q18">
            <v>0.11815755208333301</v>
          </cell>
          <cell r="R18">
            <v>1.1962890625000001E-3</v>
          </cell>
          <cell r="S18">
            <v>0</v>
          </cell>
          <cell r="T18">
            <v>2.4059244791666701E-2</v>
          </cell>
          <cell r="U18">
            <v>2.7880859375E-3</v>
          </cell>
          <cell r="V18">
            <v>1.9287109375000001E-4</v>
          </cell>
          <cell r="W18">
            <v>0</v>
          </cell>
          <cell r="X18">
            <v>0</v>
          </cell>
          <cell r="Y18">
            <v>7.3242187499999997E-6</v>
          </cell>
          <cell r="Z18">
            <v>2.6149088541666698E-2</v>
          </cell>
        </row>
        <row r="19">
          <cell r="A19" t="str">
            <v>cFKLDumoSd58jotH0ZkUkg</v>
          </cell>
          <cell r="B19" t="str">
            <v>2018-10</v>
          </cell>
          <cell r="C19">
            <v>41.998184199999997</v>
          </cell>
          <cell r="D19">
            <v>-87.661197400000006</v>
          </cell>
          <cell r="E19">
            <v>170310302001001</v>
          </cell>
          <cell r="F19">
            <v>4</v>
          </cell>
          <cell r="G19">
            <v>0.25699300130208302</v>
          </cell>
          <cell r="H19">
            <v>5.9543457031249997E-2</v>
          </cell>
          <cell r="I19">
            <v>0.2633642578125</v>
          </cell>
          <cell r="J19">
            <v>2.5935872395833298E-3</v>
          </cell>
          <cell r="K19">
            <v>4.3799641927083299E-2</v>
          </cell>
          <cell r="L19">
            <v>1.9095865885416698E-2</v>
          </cell>
          <cell r="M19">
            <v>4.6956380208333301E-4</v>
          </cell>
          <cell r="N19">
            <v>3.09244791666667E-3</v>
          </cell>
          <cell r="O19">
            <v>7.6936848958333304E-2</v>
          </cell>
          <cell r="P19">
            <v>9.0926106770833296E-3</v>
          </cell>
          <cell r="Q19">
            <v>0.18520426432291701</v>
          </cell>
          <cell r="R19">
            <v>3.5888671874999998E-3</v>
          </cell>
          <cell r="S19">
            <v>0</v>
          </cell>
          <cell r="T19">
            <v>2.3547363281250001E-2</v>
          </cell>
          <cell r="U19">
            <v>6.4355468749999999E-3</v>
          </cell>
          <cell r="V19">
            <v>1.10392252604167E-2</v>
          </cell>
          <cell r="W19">
            <v>0</v>
          </cell>
          <cell r="X19">
            <v>0</v>
          </cell>
          <cell r="Y19">
            <v>0</v>
          </cell>
          <cell r="Z19">
            <v>3.5203450520833297E-2</v>
          </cell>
        </row>
        <row r="20">
          <cell r="A20" t="str">
            <v>5QmjpTGwRBmzuxjOlD3aCA</v>
          </cell>
          <cell r="B20" t="str">
            <v>2018-07</v>
          </cell>
          <cell r="C20">
            <v>41.989361054456403</v>
          </cell>
          <cell r="D20">
            <v>-87.660297154444905</v>
          </cell>
          <cell r="E20">
            <v>170310305001007</v>
          </cell>
          <cell r="F20">
            <v>4</v>
          </cell>
          <cell r="G20">
            <v>0.273865559895833</v>
          </cell>
          <cell r="H20">
            <v>6.4435221354166697E-2</v>
          </cell>
          <cell r="I20">
            <v>0.117157389322917</v>
          </cell>
          <cell r="J20">
            <v>1.03605143229167E-2</v>
          </cell>
          <cell r="K20">
            <v>2.63240559895833E-2</v>
          </cell>
          <cell r="L20">
            <v>1.18025716145833E-2</v>
          </cell>
          <cell r="M20">
            <v>3.94694010416667E-4</v>
          </cell>
          <cell r="N20">
            <v>4.6443684895833299E-3</v>
          </cell>
          <cell r="O20">
            <v>0.23680257161458301</v>
          </cell>
          <cell r="P20">
            <v>1.2612304687499999E-2</v>
          </cell>
          <cell r="Q20">
            <v>0.16730631510416699</v>
          </cell>
          <cell r="R20">
            <v>1.33382161458333E-3</v>
          </cell>
          <cell r="S20">
            <v>0</v>
          </cell>
          <cell r="T20">
            <v>4.1084798177083298E-2</v>
          </cell>
          <cell r="U20">
            <v>5.0569661458333302E-3</v>
          </cell>
          <cell r="V20">
            <v>3.2552083333333302E-6</v>
          </cell>
          <cell r="W20">
            <v>0</v>
          </cell>
          <cell r="X20">
            <v>3.2552083333333302E-6</v>
          </cell>
          <cell r="Y20">
            <v>3.1152343749999999E-3</v>
          </cell>
          <cell r="Z20">
            <v>2.3697102864583298E-2</v>
          </cell>
        </row>
        <row r="21">
          <cell r="A21" t="str">
            <v>Y29dvPbO0awtEqmrBCZXdQ</v>
          </cell>
          <cell r="B21" t="str">
            <v>2018-07</v>
          </cell>
          <cell r="C21">
            <v>41.989068380612501</v>
          </cell>
          <cell r="D21">
            <v>-87.660383151561604</v>
          </cell>
          <cell r="E21">
            <v>170310305001007</v>
          </cell>
          <cell r="F21">
            <v>4</v>
          </cell>
          <cell r="G21">
            <v>0.27424886067708298</v>
          </cell>
          <cell r="H21">
            <v>4.5993652343749997E-2</v>
          </cell>
          <cell r="I21">
            <v>0.11617187499999999</v>
          </cell>
          <cell r="J21">
            <v>2.8889973958333301E-4</v>
          </cell>
          <cell r="K21">
            <v>3.9772135416666701E-2</v>
          </cell>
          <cell r="L21">
            <v>1.0043131510416701E-2</v>
          </cell>
          <cell r="M21">
            <v>1.2288411458333301E-3</v>
          </cell>
          <cell r="N21">
            <v>9.5906575520833294E-3</v>
          </cell>
          <cell r="O21">
            <v>0.25620686848958302</v>
          </cell>
          <cell r="P21">
            <v>4.62483723958333E-2</v>
          </cell>
          <cell r="Q21">
            <v>0.15457763671874999</v>
          </cell>
          <cell r="R21">
            <v>1.11735026041667E-3</v>
          </cell>
          <cell r="S21">
            <v>2.5227864583333299E-5</v>
          </cell>
          <cell r="T21">
            <v>2.1541341145833299E-2</v>
          </cell>
          <cell r="U21">
            <v>5.4443359375E-4</v>
          </cell>
          <cell r="V21">
            <v>4.8828125000000001E-6</v>
          </cell>
          <cell r="W21">
            <v>0</v>
          </cell>
          <cell r="X21">
            <v>5.0944010416666705E-4</v>
          </cell>
          <cell r="Y21">
            <v>5.6152343750000002E-5</v>
          </cell>
          <cell r="Z21">
            <v>2.1830240885416699E-2</v>
          </cell>
        </row>
        <row r="22">
          <cell r="A22" t="str">
            <v>MGlP_68j2FKK_zF7G8nvzA</v>
          </cell>
          <cell r="B22" t="str">
            <v>2018-07</v>
          </cell>
          <cell r="C22">
            <v>41.980431273719802</v>
          </cell>
          <cell r="D22">
            <v>-87.6551000742691</v>
          </cell>
          <cell r="E22">
            <v>170310307021000</v>
          </cell>
          <cell r="F22">
            <v>4</v>
          </cell>
          <cell r="G22">
            <v>0.19379964192708299</v>
          </cell>
          <cell r="H22">
            <v>6.9121093750000001E-2</v>
          </cell>
          <cell r="I22">
            <v>0.104021809895833</v>
          </cell>
          <cell r="J22">
            <v>5.0455729166666704E-4</v>
          </cell>
          <cell r="K22">
            <v>8.8056640625000002E-2</v>
          </cell>
          <cell r="L22">
            <v>9.3587239583333304E-3</v>
          </cell>
          <cell r="M22">
            <v>1.6276041666666701E-4</v>
          </cell>
          <cell r="N22">
            <v>3.4814453124999999E-3</v>
          </cell>
          <cell r="O22">
            <v>0.338626302083333</v>
          </cell>
          <cell r="P22">
            <v>9.7910970052083296E-2</v>
          </cell>
          <cell r="Q22">
            <v>6.0326334635416701E-2</v>
          </cell>
          <cell r="R22">
            <v>4.6793619791666701E-4</v>
          </cell>
          <cell r="S22">
            <v>7.3242187499999997E-6</v>
          </cell>
          <cell r="T22">
            <v>1.5515950520833301E-2</v>
          </cell>
          <cell r="U22">
            <v>1.11897786458333E-3</v>
          </cell>
          <cell r="V22">
            <v>0</v>
          </cell>
          <cell r="W22">
            <v>0</v>
          </cell>
          <cell r="X22">
            <v>7.3242187499999997E-6</v>
          </cell>
          <cell r="Y22">
            <v>1.60725911458333E-3</v>
          </cell>
          <cell r="Z22">
            <v>1.59049479166667E-2</v>
          </cell>
        </row>
        <row r="23">
          <cell r="A23" t="str">
            <v>bEr_kIOSKagUK-y3KZ3rLw</v>
          </cell>
          <cell r="B23" t="str">
            <v>2018-07</v>
          </cell>
          <cell r="C23">
            <v>41.980604381073597</v>
          </cell>
          <cell r="D23">
            <v>-87.655110691086705</v>
          </cell>
          <cell r="E23">
            <v>170310307021000</v>
          </cell>
          <cell r="F23">
            <v>4</v>
          </cell>
          <cell r="G23">
            <v>0.17212727864583299</v>
          </cell>
          <cell r="H23">
            <v>5.6216634114583303E-2</v>
          </cell>
          <cell r="I23">
            <v>8.22664388020833E-2</v>
          </cell>
          <cell r="J23">
            <v>1.85546875E-4</v>
          </cell>
          <cell r="K23">
            <v>0.108994954427083</v>
          </cell>
          <cell r="L23">
            <v>7.1695963541666703E-3</v>
          </cell>
          <cell r="M23">
            <v>9.6028645833333301E-5</v>
          </cell>
          <cell r="N23">
            <v>3.3528645833333301E-3</v>
          </cell>
          <cell r="O23">
            <v>0.39235188802083298</v>
          </cell>
          <cell r="P23">
            <v>9.1342773437499997E-2</v>
          </cell>
          <cell r="Q23">
            <v>3.4330240885416703E-2</v>
          </cell>
          <cell r="R23">
            <v>2.15657552083333E-4</v>
          </cell>
          <cell r="S23">
            <v>0</v>
          </cell>
          <cell r="T23">
            <v>3.0566406249999999E-3</v>
          </cell>
          <cell r="U23">
            <v>2.2329101562499998E-2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2.5964355468749999E-2</v>
          </cell>
        </row>
        <row r="24">
          <cell r="A24" t="str">
            <v>2qq_N0L0nTpixd0q_keOOg</v>
          </cell>
          <cell r="B24" t="str">
            <v>2018-11</v>
          </cell>
          <cell r="C24">
            <v>41.972490179410102</v>
          </cell>
          <cell r="D24">
            <v>-87.669607645936196</v>
          </cell>
          <cell r="E24">
            <v>170310310002005</v>
          </cell>
          <cell r="F24">
            <v>4</v>
          </cell>
          <cell r="G24">
            <v>0.193850911458333</v>
          </cell>
          <cell r="H24">
            <v>2.35595703125E-2</v>
          </cell>
          <cell r="I24">
            <v>0.13780192057291701</v>
          </cell>
          <cell r="J24">
            <v>0</v>
          </cell>
          <cell r="K24">
            <v>1.9125162760416699E-2</v>
          </cell>
          <cell r="L24">
            <v>5.654296875E-3</v>
          </cell>
          <cell r="M24">
            <v>8.8704427083333295E-5</v>
          </cell>
          <cell r="N24">
            <v>5.1538085937499999E-3</v>
          </cell>
          <cell r="O24">
            <v>0.35901529947916699</v>
          </cell>
          <cell r="P24">
            <v>0.1004443359375</v>
          </cell>
          <cell r="Q24">
            <v>8.8255208333333293E-2</v>
          </cell>
          <cell r="R24">
            <v>1.85546875E-4</v>
          </cell>
          <cell r="S24">
            <v>0</v>
          </cell>
          <cell r="T24">
            <v>5.7596028645833297E-2</v>
          </cell>
          <cell r="U24">
            <v>0</v>
          </cell>
          <cell r="V24">
            <v>3.01106770833333E-5</v>
          </cell>
          <cell r="W24">
            <v>0</v>
          </cell>
          <cell r="X24">
            <v>0</v>
          </cell>
          <cell r="Y24">
            <v>0</v>
          </cell>
          <cell r="Z24">
            <v>9.23909505208333E-3</v>
          </cell>
        </row>
        <row r="25">
          <cell r="A25" t="str">
            <v>JNGe9YuG-qiUIXBuOd8ytw</v>
          </cell>
          <cell r="B25" t="str">
            <v>2018-07</v>
          </cell>
          <cell r="C25">
            <v>41.973294908760003</v>
          </cell>
          <cell r="D25">
            <v>-87.671135042182797</v>
          </cell>
          <cell r="E25">
            <v>170310310002005</v>
          </cell>
          <cell r="F25">
            <v>4</v>
          </cell>
          <cell r="G25">
            <v>0.17585042317708299</v>
          </cell>
          <cell r="H25">
            <v>9.1063639322916695E-2</v>
          </cell>
          <cell r="I25">
            <v>0.13973225911458301</v>
          </cell>
          <cell r="J25">
            <v>3.6539713541666697E-4</v>
          </cell>
          <cell r="K25">
            <v>1.03076171875E-2</v>
          </cell>
          <cell r="L25">
            <v>1.1862792968750001E-2</v>
          </cell>
          <cell r="M25">
            <v>1.953125E-5</v>
          </cell>
          <cell r="N25">
            <v>3.3455403645833298E-3</v>
          </cell>
          <cell r="O25">
            <v>0.133697916666667</v>
          </cell>
          <cell r="P25">
            <v>6.5386555989583303E-2</v>
          </cell>
          <cell r="Q25">
            <v>0.26928466796875</v>
          </cell>
          <cell r="R25">
            <v>1.53727213541667E-3</v>
          </cell>
          <cell r="S25">
            <v>3.96321614583333E-4</v>
          </cell>
          <cell r="T25">
            <v>6.8256835937499996E-2</v>
          </cell>
          <cell r="U25">
            <v>1.3525390625E-3</v>
          </cell>
          <cell r="V25">
            <v>1.38346354166667E-5</v>
          </cell>
          <cell r="W25">
            <v>0</v>
          </cell>
          <cell r="X25">
            <v>0</v>
          </cell>
          <cell r="Y25">
            <v>2.8971354166666701E-4</v>
          </cell>
          <cell r="Z25">
            <v>2.7237141927083298E-2</v>
          </cell>
        </row>
        <row r="26">
          <cell r="A26" t="str">
            <v>L05bn1mgSkz3uJZpQCnfLQ</v>
          </cell>
          <cell r="B26" t="str">
            <v>2018-07</v>
          </cell>
          <cell r="C26">
            <v>41.974356201762603</v>
          </cell>
          <cell r="D26">
            <v>-87.668006376542806</v>
          </cell>
          <cell r="E26">
            <v>170310311003002</v>
          </cell>
          <cell r="F26">
            <v>4</v>
          </cell>
          <cell r="G26">
            <v>0.224642740885417</v>
          </cell>
          <cell r="H26">
            <v>7.1195475260416696E-2</v>
          </cell>
          <cell r="I26">
            <v>0.28081136067708301</v>
          </cell>
          <cell r="J26">
            <v>1.13875325520833E-2</v>
          </cell>
          <cell r="K26">
            <v>4.7929687499999998E-2</v>
          </cell>
          <cell r="L26">
            <v>2.7849121093749998E-2</v>
          </cell>
          <cell r="M26">
            <v>5.15950520833333E-4</v>
          </cell>
          <cell r="N26">
            <v>9.4897460937499994E-3</v>
          </cell>
          <cell r="O26">
            <v>0.176664225260417</v>
          </cell>
          <cell r="P26">
            <v>3.0150553385416699E-2</v>
          </cell>
          <cell r="Q26">
            <v>9.9857584635416705E-2</v>
          </cell>
          <cell r="R26">
            <v>5.2978515624999998E-4</v>
          </cell>
          <cell r="S26">
            <v>0</v>
          </cell>
          <cell r="T26">
            <v>1.04622395833333E-2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1.38346354166667E-5</v>
          </cell>
          <cell r="Z26">
            <v>8.5001627604166692E-3</v>
          </cell>
        </row>
        <row r="27">
          <cell r="A27" t="str">
            <v>mZb64mRiwKO6MzWNeHMh6g</v>
          </cell>
          <cell r="B27" t="str">
            <v>2018-11</v>
          </cell>
          <cell r="C27">
            <v>41.974656939634698</v>
          </cell>
          <cell r="D27">
            <v>-87.668239020002105</v>
          </cell>
          <cell r="E27">
            <v>170310311003002</v>
          </cell>
          <cell r="F27">
            <v>4</v>
          </cell>
          <cell r="G27">
            <v>0.253353678385417</v>
          </cell>
          <cell r="H27">
            <v>0.102099609375</v>
          </cell>
          <cell r="I27">
            <v>0.28903320312500003</v>
          </cell>
          <cell r="J27">
            <v>3.3705240885416703E-2</v>
          </cell>
          <cell r="K27">
            <v>5.8763834635416699E-2</v>
          </cell>
          <cell r="L27">
            <v>1.7365722656249999E-2</v>
          </cell>
          <cell r="M27">
            <v>1.0009765624999999E-4</v>
          </cell>
          <cell r="N27">
            <v>5.6087239583333297E-3</v>
          </cell>
          <cell r="O27">
            <v>0.13858642578124999</v>
          </cell>
          <cell r="P27">
            <v>0</v>
          </cell>
          <cell r="Q27">
            <v>8.5242513020833299E-2</v>
          </cell>
          <cell r="R27">
            <v>5.2083333333333303E-5</v>
          </cell>
          <cell r="S27">
            <v>0</v>
          </cell>
          <cell r="T27">
            <v>7.5504557291666699E-3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8.5384114583333306E-3</v>
          </cell>
        </row>
        <row r="28">
          <cell r="A28" t="str">
            <v>IANPOPAhrsLcI3xTNPYfog</v>
          </cell>
          <cell r="B28" t="str">
            <v>2018-10</v>
          </cell>
          <cell r="C28">
            <v>41.955699433260598</v>
          </cell>
          <cell r="D28">
            <v>-87.646715505709196</v>
          </cell>
          <cell r="E28">
            <v>170310314005005</v>
          </cell>
          <cell r="F28">
            <v>4</v>
          </cell>
          <cell r="G28">
            <v>0.17756266276041699</v>
          </cell>
          <cell r="H28">
            <v>9.7077636718749999E-2</v>
          </cell>
          <cell r="I28">
            <v>0.26119873046874997</v>
          </cell>
          <cell r="J28">
            <v>0</v>
          </cell>
          <cell r="K28">
            <v>6.7753092447916705E-2</v>
          </cell>
          <cell r="L28">
            <v>9.8909505208333304E-3</v>
          </cell>
          <cell r="M28">
            <v>9.9283854166666696E-5</v>
          </cell>
          <cell r="N28">
            <v>3.4342447916666701E-3</v>
          </cell>
          <cell r="O28">
            <v>0.203365885416667</v>
          </cell>
          <cell r="P28">
            <v>1.3100585937499999E-2</v>
          </cell>
          <cell r="Q28">
            <v>8.00113932291667E-2</v>
          </cell>
          <cell r="R28">
            <v>1.88151041666667E-3</v>
          </cell>
          <cell r="S28">
            <v>1.4599609375000001E-3</v>
          </cell>
          <cell r="T28">
            <v>5.1395670572916698E-2</v>
          </cell>
          <cell r="U28">
            <v>1.21175130208333E-3</v>
          </cell>
          <cell r="V28">
            <v>0</v>
          </cell>
          <cell r="W28">
            <v>0</v>
          </cell>
          <cell r="X28">
            <v>1.1220703125E-2</v>
          </cell>
          <cell r="Y28">
            <v>2.3852539062499999E-3</v>
          </cell>
          <cell r="Z28">
            <v>1.6950683593750002E-2</v>
          </cell>
        </row>
        <row r="29">
          <cell r="A29" t="str">
            <v>LYsej8U4xBbqkbHP5jgmrg</v>
          </cell>
          <cell r="B29" t="str">
            <v>2018-10</v>
          </cell>
          <cell r="C29">
            <v>41.955714848883602</v>
          </cell>
          <cell r="D29">
            <v>-87.645709135730598</v>
          </cell>
          <cell r="E29">
            <v>170310314005005</v>
          </cell>
          <cell r="F29">
            <v>4</v>
          </cell>
          <cell r="G29">
            <v>0.165315755208333</v>
          </cell>
          <cell r="H29">
            <v>0.100679524739583</v>
          </cell>
          <cell r="I29">
            <v>0.104095052083333</v>
          </cell>
          <cell r="J29">
            <v>3.01106770833333E-5</v>
          </cell>
          <cell r="K29">
            <v>5.7616373697916702E-2</v>
          </cell>
          <cell r="L29">
            <v>1.0170898437499999E-2</v>
          </cell>
          <cell r="M29">
            <v>1.9694010416666701E-4</v>
          </cell>
          <cell r="N29">
            <v>4.4962565104166704E-3</v>
          </cell>
          <cell r="O29">
            <v>0.235597330729167</v>
          </cell>
          <cell r="P29">
            <v>6.8610026041666702E-2</v>
          </cell>
          <cell r="Q29">
            <v>0.18111653645833301</v>
          </cell>
          <cell r="R29">
            <v>1.86360677083333E-4</v>
          </cell>
          <cell r="S29">
            <v>0</v>
          </cell>
          <cell r="T29">
            <v>2.1223144531250002E-2</v>
          </cell>
          <cell r="U29">
            <v>8.9518229166666701E-6</v>
          </cell>
          <cell r="V29">
            <v>6.5104166666666696E-6</v>
          </cell>
          <cell r="W29">
            <v>0</v>
          </cell>
          <cell r="X29">
            <v>0</v>
          </cell>
          <cell r="Y29">
            <v>1.4892578125E-4</v>
          </cell>
          <cell r="Z29">
            <v>5.0501302083333303E-2</v>
          </cell>
        </row>
        <row r="30">
          <cell r="A30" t="str">
            <v>D6hIzSirl-U9VaBe80_IAQ</v>
          </cell>
          <cell r="B30" t="str">
            <v>2018-07</v>
          </cell>
          <cell r="C30">
            <v>41.9630159316009</v>
          </cell>
          <cell r="D30">
            <v>-87.654749183494104</v>
          </cell>
          <cell r="E30">
            <v>170310315021003</v>
          </cell>
          <cell r="F30">
            <v>4</v>
          </cell>
          <cell r="G30">
            <v>0.218629557291667</v>
          </cell>
          <cell r="H30">
            <v>4.5170898437500002E-2</v>
          </cell>
          <cell r="I30">
            <v>5.8658040364583303E-2</v>
          </cell>
          <cell r="J30">
            <v>2.2867838541666698E-3</v>
          </cell>
          <cell r="K30">
            <v>5.3798014322916698E-2</v>
          </cell>
          <cell r="L30">
            <v>8.2861328124999994E-3</v>
          </cell>
          <cell r="M30">
            <v>3.1738281250000001E-4</v>
          </cell>
          <cell r="N30">
            <v>8.8354492187499994E-3</v>
          </cell>
          <cell r="O30">
            <v>0.37357259114583302</v>
          </cell>
          <cell r="P30">
            <v>1.8192545572916701E-2</v>
          </cell>
          <cell r="Q30">
            <v>8.0184733072916695E-2</v>
          </cell>
          <cell r="R30">
            <v>1.2556966145833299E-3</v>
          </cell>
          <cell r="S30">
            <v>0</v>
          </cell>
          <cell r="T30">
            <v>0.1171142578125</v>
          </cell>
          <cell r="U30">
            <v>1.92301432291667E-3</v>
          </cell>
          <cell r="V30">
            <v>1.1393229166666699E-5</v>
          </cell>
          <cell r="W30">
            <v>0</v>
          </cell>
          <cell r="X30">
            <v>0</v>
          </cell>
          <cell r="Y30">
            <v>0</v>
          </cell>
          <cell r="Z30">
            <v>1.17635091145833E-2</v>
          </cell>
        </row>
        <row r="31">
          <cell r="A31" t="str">
            <v>xYFRxszwWqyDhLAL1xR4RQ</v>
          </cell>
          <cell r="B31" t="str">
            <v>2018-07</v>
          </cell>
          <cell r="C31">
            <v>41.963109474245599</v>
          </cell>
          <cell r="D31">
            <v>-87.654751825993202</v>
          </cell>
          <cell r="E31">
            <v>170310315021003</v>
          </cell>
          <cell r="F31">
            <v>4</v>
          </cell>
          <cell r="G31">
            <v>0.24345865885416701</v>
          </cell>
          <cell r="H31">
            <v>4.4436035156249998E-2</v>
          </cell>
          <cell r="I31">
            <v>6.9270019531250004E-2</v>
          </cell>
          <cell r="J31">
            <v>0</v>
          </cell>
          <cell r="K31">
            <v>4.51139322916667E-2</v>
          </cell>
          <cell r="L31">
            <v>1.09977213541667E-2</v>
          </cell>
          <cell r="M31">
            <v>6.5104166666666706E-5</v>
          </cell>
          <cell r="N31">
            <v>6.81315104166667E-3</v>
          </cell>
          <cell r="O31">
            <v>0.303101399739583</v>
          </cell>
          <cell r="P31">
            <v>8.3553059895833306E-3</v>
          </cell>
          <cell r="Q31">
            <v>0.15169677734375001</v>
          </cell>
          <cell r="R31">
            <v>1.32080078125E-3</v>
          </cell>
          <cell r="S31">
            <v>0</v>
          </cell>
          <cell r="T31">
            <v>9.9497884114583296E-2</v>
          </cell>
          <cell r="U31">
            <v>8.4635416666666697E-5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1.578857421875E-2</v>
          </cell>
        </row>
        <row r="32">
          <cell r="A32" t="str">
            <v>eI2-1IWeeufTwD2xNu2Ahw</v>
          </cell>
          <cell r="B32" t="str">
            <v>2018-11</v>
          </cell>
          <cell r="C32">
            <v>41.965336965569001</v>
          </cell>
          <cell r="D32">
            <v>-87.661137309701104</v>
          </cell>
          <cell r="E32">
            <v>170310317002002</v>
          </cell>
          <cell r="F32">
            <v>4</v>
          </cell>
          <cell r="G32">
            <v>0.27103841145833302</v>
          </cell>
          <cell r="H32">
            <v>8.0981445312499997E-2</v>
          </cell>
          <cell r="I32">
            <v>0.10707845052083299</v>
          </cell>
          <cell r="J32">
            <v>1.5462239583333301E-5</v>
          </cell>
          <cell r="K32">
            <v>2.83186848958333E-2</v>
          </cell>
          <cell r="L32">
            <v>1.3539225260416701E-2</v>
          </cell>
          <cell r="M32">
            <v>2.09554036458333E-3</v>
          </cell>
          <cell r="N32">
            <v>3.8533528645833298E-3</v>
          </cell>
          <cell r="O32">
            <v>0.23832845052083301</v>
          </cell>
          <cell r="P32">
            <v>3.9930826822916703E-2</v>
          </cell>
          <cell r="Q32">
            <v>0.17667643229166699</v>
          </cell>
          <cell r="R32">
            <v>1.58610026041667E-3</v>
          </cell>
          <cell r="S32">
            <v>8.1380208333333296E-7</v>
          </cell>
          <cell r="T32">
            <v>1.29752604166667E-2</v>
          </cell>
          <cell r="U32">
            <v>6.8440755208333298E-4</v>
          </cell>
          <cell r="V32">
            <v>5.8430989583333295E-4</v>
          </cell>
          <cell r="W32">
            <v>0</v>
          </cell>
          <cell r="X32">
            <v>0</v>
          </cell>
          <cell r="Y32">
            <v>3.4749348958333301E-4</v>
          </cell>
          <cell r="Z32">
            <v>2.196533203125E-2</v>
          </cell>
        </row>
        <row r="33">
          <cell r="A33" t="str">
            <v>iVp26OT0yOyipkgnTXAf3A</v>
          </cell>
          <cell r="B33" t="str">
            <v>2018-07</v>
          </cell>
          <cell r="C33">
            <v>41.966135465353702</v>
          </cell>
          <cell r="D33">
            <v>-87.661070452442402</v>
          </cell>
          <cell r="E33">
            <v>170310317002002</v>
          </cell>
          <cell r="F33">
            <v>4</v>
          </cell>
          <cell r="G33">
            <v>0.13995849609375</v>
          </cell>
          <cell r="H33">
            <v>3.4905598958333298E-2</v>
          </cell>
          <cell r="I33">
            <v>5.82958984375E-2</v>
          </cell>
          <cell r="J33">
            <v>0</v>
          </cell>
          <cell r="K33">
            <v>9.5686035156250002E-2</v>
          </cell>
          <cell r="L33">
            <v>5.1310221354166699E-3</v>
          </cell>
          <cell r="M33">
            <v>1.48111979166667E-4</v>
          </cell>
          <cell r="N33">
            <v>2.2021484374999999E-3</v>
          </cell>
          <cell r="O33">
            <v>0.45577148437499998</v>
          </cell>
          <cell r="P33">
            <v>2.4318033854166698E-2</v>
          </cell>
          <cell r="Q33">
            <v>2.37874348958333E-3</v>
          </cell>
          <cell r="R33">
            <v>0</v>
          </cell>
          <cell r="S33">
            <v>0</v>
          </cell>
          <cell r="T33">
            <v>0.165950520833333</v>
          </cell>
          <cell r="U33">
            <v>3.2145182291666699E-4</v>
          </cell>
          <cell r="V33">
            <v>0</v>
          </cell>
          <cell r="W33">
            <v>0</v>
          </cell>
          <cell r="X33">
            <v>0</v>
          </cell>
          <cell r="Y33">
            <v>7.1777343749999999E-4</v>
          </cell>
          <cell r="Z33">
            <v>1.4214680989583299E-2</v>
          </cell>
        </row>
        <row r="34">
          <cell r="A34" t="str">
            <v>PNg1ggroTKvEq4NLYubrSw</v>
          </cell>
          <cell r="B34" t="str">
            <v>2018-11</v>
          </cell>
          <cell r="C34">
            <v>41.968871602170097</v>
          </cell>
          <cell r="D34">
            <v>-87.669966298288898</v>
          </cell>
          <cell r="E34">
            <v>170310318001003</v>
          </cell>
          <cell r="F34">
            <v>4</v>
          </cell>
          <cell r="G34">
            <v>0.23618164062499999</v>
          </cell>
          <cell r="H34">
            <v>2.62003580729167E-2</v>
          </cell>
          <cell r="I34">
            <v>0.18354085286458299</v>
          </cell>
          <cell r="J34">
            <v>0</v>
          </cell>
          <cell r="K34">
            <v>3.1778971354166699E-2</v>
          </cell>
          <cell r="L34">
            <v>2.11433919270833E-2</v>
          </cell>
          <cell r="M34">
            <v>1.2272135416666701E-3</v>
          </cell>
          <cell r="N34">
            <v>5.3686523437499996E-3</v>
          </cell>
          <cell r="O34">
            <v>3.8294270833333303E-2</v>
          </cell>
          <cell r="P34">
            <v>1.99381510416667E-3</v>
          </cell>
          <cell r="Q34">
            <v>0.28691569010416701</v>
          </cell>
          <cell r="R34">
            <v>3.7190755208333298E-4</v>
          </cell>
          <cell r="S34">
            <v>0</v>
          </cell>
          <cell r="T34">
            <v>0.13552978515625</v>
          </cell>
          <cell r="U34">
            <v>4.09016927083333E-3</v>
          </cell>
          <cell r="V34">
            <v>1.6943359375000001E-3</v>
          </cell>
          <cell r="W34">
            <v>0</v>
          </cell>
          <cell r="X34">
            <v>0</v>
          </cell>
          <cell r="Y34">
            <v>1.13118489583333E-4</v>
          </cell>
          <cell r="Z34">
            <v>2.55558268229167E-2</v>
          </cell>
        </row>
        <row r="35">
          <cell r="A35" t="str">
            <v>Vq1J2lvTv8ID5SUlHQXCrg</v>
          </cell>
          <cell r="B35" t="str">
            <v>2018-07</v>
          </cell>
          <cell r="C35">
            <v>41.968837030952201</v>
          </cell>
          <cell r="D35">
            <v>-87.669501900491994</v>
          </cell>
          <cell r="E35">
            <v>170310318001003</v>
          </cell>
          <cell r="F35">
            <v>4</v>
          </cell>
          <cell r="G35">
            <v>0.27665445963541702</v>
          </cell>
          <cell r="H35">
            <v>6.4064127604166701E-2</v>
          </cell>
          <cell r="I35">
            <v>0.16466552734375001</v>
          </cell>
          <cell r="J35">
            <v>0</v>
          </cell>
          <cell r="K35">
            <v>1.8741861979166699E-3</v>
          </cell>
          <cell r="L35">
            <v>2.5149739583333299E-2</v>
          </cell>
          <cell r="M35">
            <v>5.8390299479166704E-3</v>
          </cell>
          <cell r="N35">
            <v>7.54557291666667E-3</v>
          </cell>
          <cell r="O35">
            <v>3.3371582031249999E-2</v>
          </cell>
          <cell r="P35">
            <v>5.2189127604166698E-3</v>
          </cell>
          <cell r="Q35">
            <v>0.32932535807291702</v>
          </cell>
          <cell r="R35">
            <v>2.2762044270833301E-3</v>
          </cell>
          <cell r="S35">
            <v>8.7890624999999997E-5</v>
          </cell>
          <cell r="T35">
            <v>6.0508626302083299E-2</v>
          </cell>
          <cell r="U35">
            <v>5.9326171875000004E-4</v>
          </cell>
          <cell r="V35">
            <v>6.4599609375000002E-3</v>
          </cell>
          <cell r="W35">
            <v>0</v>
          </cell>
          <cell r="X35">
            <v>1.513671875E-4</v>
          </cell>
          <cell r="Y35">
            <v>1.7171223958333299E-4</v>
          </cell>
          <cell r="Z35">
            <v>1.6042480468749998E-2</v>
          </cell>
        </row>
        <row r="36">
          <cell r="A36" t="str">
            <v>F7UGaFkRNmZw2piNWpDaHg</v>
          </cell>
          <cell r="B36" t="str">
            <v>2018-07</v>
          </cell>
          <cell r="C36">
            <v>41.978171654033098</v>
          </cell>
          <cell r="D36">
            <v>-87.679467859029302</v>
          </cell>
          <cell r="E36">
            <v>170310401001032</v>
          </cell>
          <cell r="F36">
            <v>4</v>
          </cell>
          <cell r="G36">
            <v>0.21989013671874999</v>
          </cell>
          <cell r="H36">
            <v>3.4322916666666703E-2</v>
          </cell>
          <cell r="I36">
            <v>0.134033203125</v>
          </cell>
          <cell r="J36">
            <v>6.7464192708333297E-4</v>
          </cell>
          <cell r="K36">
            <v>1.624267578125E-2</v>
          </cell>
          <cell r="L36">
            <v>3.3846028645833299E-3</v>
          </cell>
          <cell r="M36">
            <v>2.4576822916666698E-4</v>
          </cell>
          <cell r="N36">
            <v>1.72770182291667E-3</v>
          </cell>
          <cell r="O36">
            <v>0.3476611328125</v>
          </cell>
          <cell r="P36">
            <v>7.5333658854166699E-3</v>
          </cell>
          <cell r="Q36">
            <v>9.0848795572916696E-2</v>
          </cell>
          <cell r="R36">
            <v>2.3193359374999999E-4</v>
          </cell>
          <cell r="S36">
            <v>0</v>
          </cell>
          <cell r="T36">
            <v>0.13730957031249999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5.8935546875000001E-3</v>
          </cell>
        </row>
        <row r="37">
          <cell r="A37" t="str">
            <v>vBVx4uyioKE9HWcgLG4C1Q</v>
          </cell>
          <cell r="B37" t="str">
            <v>2018-07</v>
          </cell>
          <cell r="C37">
            <v>41.978081756721799</v>
          </cell>
          <cell r="D37">
            <v>-87.679464498382103</v>
          </cell>
          <cell r="E37">
            <v>170310401001032</v>
          </cell>
          <cell r="F37">
            <v>4</v>
          </cell>
          <cell r="G37">
            <v>0.23500244140625001</v>
          </cell>
          <cell r="H37">
            <v>5.2948404947916701E-2</v>
          </cell>
          <cell r="I37">
            <v>9.1886393229166696E-2</v>
          </cell>
          <cell r="J37">
            <v>8.1681315104166693E-3</v>
          </cell>
          <cell r="K37">
            <v>3.6462402343749999E-2</v>
          </cell>
          <cell r="L37">
            <v>5.2530924479166699E-3</v>
          </cell>
          <cell r="M37">
            <v>1.9124348958333301E-4</v>
          </cell>
          <cell r="N37">
            <v>3.6922200520833298E-3</v>
          </cell>
          <cell r="O37">
            <v>0.33705891927083298</v>
          </cell>
          <cell r="P37">
            <v>3.72151692708333E-3</v>
          </cell>
          <cell r="Q37">
            <v>0.114119466145833</v>
          </cell>
          <cell r="R37">
            <v>0</v>
          </cell>
          <cell r="S37">
            <v>0</v>
          </cell>
          <cell r="T37">
            <v>0.105042317708333</v>
          </cell>
          <cell r="U37">
            <v>5.5419921875E-4</v>
          </cell>
          <cell r="V37">
            <v>0</v>
          </cell>
          <cell r="W37">
            <v>0</v>
          </cell>
          <cell r="X37">
            <v>0</v>
          </cell>
          <cell r="Y37">
            <v>1.2939453125E-3</v>
          </cell>
          <cell r="Z37">
            <v>4.6053059895833299E-3</v>
          </cell>
        </row>
        <row r="38">
          <cell r="A38" t="str">
            <v>4w2hmW2nw9JDwf2QskJVOg</v>
          </cell>
          <cell r="B38" t="str">
            <v>2018-10</v>
          </cell>
          <cell r="C38">
            <v>41.976318930874399</v>
          </cell>
          <cell r="D38">
            <v>-87.698930461398106</v>
          </cell>
          <cell r="E38">
            <v>170310402012004</v>
          </cell>
          <cell r="F38">
            <v>4</v>
          </cell>
          <cell r="G38">
            <v>0.23934244791666701</v>
          </cell>
          <cell r="H38">
            <v>9.3065592447916706E-2</v>
          </cell>
          <cell r="I38">
            <v>0.30436035156250002</v>
          </cell>
          <cell r="J38">
            <v>2.5061035156250001E-2</v>
          </cell>
          <cell r="K38">
            <v>2.06388346354167E-2</v>
          </cell>
          <cell r="L38">
            <v>9.4718424479166702E-3</v>
          </cell>
          <cell r="M38">
            <v>4.0039062499999998E-4</v>
          </cell>
          <cell r="N38">
            <v>3.7263997395833299E-3</v>
          </cell>
          <cell r="O38">
            <v>0.165987141927083</v>
          </cell>
          <cell r="P38">
            <v>3.7565104166666701E-3</v>
          </cell>
          <cell r="Q38">
            <v>8.4121907552083305E-2</v>
          </cell>
          <cell r="R38">
            <v>0</v>
          </cell>
          <cell r="S38">
            <v>0</v>
          </cell>
          <cell r="T38">
            <v>4.4209798177083301E-2</v>
          </cell>
          <cell r="U38">
            <v>0</v>
          </cell>
          <cell r="V38">
            <v>0</v>
          </cell>
          <cell r="W38">
            <v>0</v>
          </cell>
          <cell r="X38">
            <v>1.7089843750000002E-5</v>
          </cell>
          <cell r="Y38">
            <v>2.7669270833333301E-5</v>
          </cell>
          <cell r="Z38">
            <v>5.8129882812499997E-3</v>
          </cell>
        </row>
        <row r="39">
          <cell r="A39" t="str">
            <v>RT5H_Wgug_tyyl1fPLaL-w</v>
          </cell>
          <cell r="B39" t="str">
            <v>2018-10</v>
          </cell>
          <cell r="C39">
            <v>41.975967810339498</v>
          </cell>
          <cell r="D39">
            <v>-87.698927195665505</v>
          </cell>
          <cell r="E39">
            <v>170310402012004</v>
          </cell>
          <cell r="F39">
            <v>4</v>
          </cell>
          <cell r="G39">
            <v>0.28227050781250002</v>
          </cell>
          <cell r="H39">
            <v>9.3575032552083298E-2</v>
          </cell>
          <cell r="I39">
            <v>0.20915283203125001</v>
          </cell>
          <cell r="J39">
            <v>0</v>
          </cell>
          <cell r="K39">
            <v>5.6766764322916698E-2</v>
          </cell>
          <cell r="L39">
            <v>2.2338053385416699E-2</v>
          </cell>
          <cell r="M39">
            <v>6.6121419270833296E-3</v>
          </cell>
          <cell r="N39">
            <v>7.10286458333333E-3</v>
          </cell>
          <cell r="O39">
            <v>6.4256184895833304E-2</v>
          </cell>
          <cell r="P39">
            <v>6.9230143229166699E-3</v>
          </cell>
          <cell r="Q39">
            <v>0.22071695963541699</v>
          </cell>
          <cell r="R39">
            <v>5.5338541666666698E-4</v>
          </cell>
          <cell r="S39">
            <v>0</v>
          </cell>
          <cell r="T39">
            <v>1.0975748697916701E-2</v>
          </cell>
          <cell r="U39">
            <v>1.3509114583333301E-4</v>
          </cell>
          <cell r="V39">
            <v>0</v>
          </cell>
          <cell r="W39">
            <v>0</v>
          </cell>
          <cell r="X39">
            <v>0</v>
          </cell>
          <cell r="Y39">
            <v>1.26139322916667E-4</v>
          </cell>
          <cell r="Z39">
            <v>1.84952799479167E-2</v>
          </cell>
        </row>
        <row r="40">
          <cell r="A40" t="str">
            <v>4Ma7GP3DCAmCtUiOXrng4Q</v>
          </cell>
          <cell r="B40" t="str">
            <v>2018-07</v>
          </cell>
          <cell r="C40">
            <v>41.976773036408098</v>
          </cell>
          <cell r="D40">
            <v>-87.692602428217995</v>
          </cell>
          <cell r="E40">
            <v>170310402022003</v>
          </cell>
          <cell r="F40">
            <v>4</v>
          </cell>
          <cell r="G40">
            <v>0.145756022135417</v>
          </cell>
          <cell r="H40">
            <v>5.2208658854166701E-2</v>
          </cell>
          <cell r="I40">
            <v>0.147305501302083</v>
          </cell>
          <cell r="J40">
            <v>7.5626627604166701E-3</v>
          </cell>
          <cell r="K40">
            <v>2.7907714843750001E-2</v>
          </cell>
          <cell r="L40">
            <v>6.2776692708333302E-3</v>
          </cell>
          <cell r="M40">
            <v>1.05794270833333E-4</v>
          </cell>
          <cell r="N40">
            <v>5.1432291666666701E-3</v>
          </cell>
          <cell r="O40">
            <v>0.15421305338541699</v>
          </cell>
          <cell r="P40">
            <v>5.3868815104166697E-2</v>
          </cell>
          <cell r="Q40">
            <v>0.2430078125</v>
          </cell>
          <cell r="R40">
            <v>1.62760416666667E-5</v>
          </cell>
          <cell r="S40">
            <v>0</v>
          </cell>
          <cell r="T40">
            <v>0.105499674479167</v>
          </cell>
          <cell r="U40">
            <v>7.1614583333333307E-5</v>
          </cell>
          <cell r="V40">
            <v>0</v>
          </cell>
          <cell r="W40">
            <v>0</v>
          </cell>
          <cell r="X40">
            <v>8.5725911458333307E-3</v>
          </cell>
          <cell r="Y40">
            <v>1.1230468749999999E-3</v>
          </cell>
          <cell r="Z40">
            <v>4.1359863281249999E-2</v>
          </cell>
        </row>
        <row r="41">
          <cell r="A41" t="str">
            <v>i6XZtMPb0vbX1XGXkifzVw</v>
          </cell>
          <cell r="B41" t="str">
            <v>2015-10</v>
          </cell>
          <cell r="C41">
            <v>41.977450667510404</v>
          </cell>
          <cell r="D41">
            <v>-87.692500234890105</v>
          </cell>
          <cell r="E41">
            <v>170310402022003</v>
          </cell>
          <cell r="F41">
            <v>4</v>
          </cell>
          <cell r="G41">
            <v>0.27913899739583298</v>
          </cell>
          <cell r="H41">
            <v>6.2355143229166701E-2</v>
          </cell>
          <cell r="I41">
            <v>0.21507975260416701</v>
          </cell>
          <cell r="J41">
            <v>6.9335937499999997E-4</v>
          </cell>
          <cell r="K41">
            <v>2.3076171874999999E-2</v>
          </cell>
          <cell r="L41">
            <v>1.50569661458333E-2</v>
          </cell>
          <cell r="M41">
            <v>8.26822916666667E-4</v>
          </cell>
          <cell r="N41">
            <v>3.7736002604166698E-3</v>
          </cell>
          <cell r="O41">
            <v>5.6386718750000002E-2</v>
          </cell>
          <cell r="P41">
            <v>8.4855143229166704E-3</v>
          </cell>
          <cell r="Q41">
            <v>0.28384358723958297</v>
          </cell>
          <cell r="R41">
            <v>2.7026367187500001E-3</v>
          </cell>
          <cell r="S41">
            <v>0</v>
          </cell>
          <cell r="T41">
            <v>3.3881022135416702E-2</v>
          </cell>
          <cell r="U41">
            <v>3.3691406249999997E-4</v>
          </cell>
          <cell r="V41">
            <v>0</v>
          </cell>
          <cell r="W41">
            <v>0</v>
          </cell>
          <cell r="X41">
            <v>0</v>
          </cell>
          <cell r="Y41">
            <v>1.8310546875E-4</v>
          </cell>
          <cell r="Z41">
            <v>1.41796875E-2</v>
          </cell>
        </row>
        <row r="42">
          <cell r="A42" t="str">
            <v>0LY0CZZe0X_RuOLMArxB-Q</v>
          </cell>
          <cell r="B42" t="str">
            <v>2018-07</v>
          </cell>
          <cell r="C42">
            <v>41.968888554432098</v>
          </cell>
          <cell r="D42">
            <v>-87.676206205498104</v>
          </cell>
          <cell r="E42">
            <v>170310404025010</v>
          </cell>
          <cell r="F42">
            <v>4</v>
          </cell>
          <cell r="G42">
            <v>0.25365966796875</v>
          </cell>
          <cell r="H42">
            <v>9.4602864583333293E-2</v>
          </cell>
          <cell r="I42">
            <v>0.12529541015625001</v>
          </cell>
          <cell r="J42">
            <v>7.18017578125E-3</v>
          </cell>
          <cell r="K42">
            <v>7.79134114583333E-3</v>
          </cell>
          <cell r="L42">
            <v>1.3352050781249999E-2</v>
          </cell>
          <cell r="M42">
            <v>3.1787109374999999E-3</v>
          </cell>
          <cell r="N42">
            <v>4.8559570312500001E-3</v>
          </cell>
          <cell r="O42">
            <v>0.188726399739583</v>
          </cell>
          <cell r="P42">
            <v>5.47542317708333E-2</v>
          </cell>
          <cell r="Q42">
            <v>0.212523600260417</v>
          </cell>
          <cell r="R42">
            <v>2.1842447916666698E-3</v>
          </cell>
          <cell r="S42">
            <v>6.0628255208333302E-4</v>
          </cell>
          <cell r="T42">
            <v>1.6092936197916699E-2</v>
          </cell>
          <cell r="U42">
            <v>5.6803385416666699E-4</v>
          </cell>
          <cell r="V42">
            <v>0</v>
          </cell>
          <cell r="W42">
            <v>0</v>
          </cell>
          <cell r="X42">
            <v>0</v>
          </cell>
          <cell r="Y42">
            <v>1.4322916666666699E-4</v>
          </cell>
          <cell r="Z42">
            <v>1.448486328125E-2</v>
          </cell>
        </row>
        <row r="43">
          <cell r="A43" t="str">
            <v>Tg-7cGHWnk4JC_eOIbL4og</v>
          </cell>
          <cell r="B43" t="str">
            <v>2018-07</v>
          </cell>
          <cell r="C43">
            <v>41.968910342468298</v>
          </cell>
          <cell r="D43">
            <v>-87.677700637960896</v>
          </cell>
          <cell r="E43">
            <v>170310404025010</v>
          </cell>
          <cell r="F43">
            <v>4</v>
          </cell>
          <cell r="G43">
            <v>0.17600260416666699</v>
          </cell>
          <cell r="H43">
            <v>3.9737955729166698E-2</v>
          </cell>
          <cell r="I43">
            <v>0.30527018229166702</v>
          </cell>
          <cell r="J43">
            <v>3.2470703125000002E-3</v>
          </cell>
          <cell r="K43">
            <v>9.8144531250000007E-3</v>
          </cell>
          <cell r="L43">
            <v>1.1057942708333299E-2</v>
          </cell>
          <cell r="M43">
            <v>7.8531901041666702E-4</v>
          </cell>
          <cell r="N43">
            <v>5.9448242187500003E-3</v>
          </cell>
          <cell r="O43">
            <v>0.11916341145833299</v>
          </cell>
          <cell r="P43">
            <v>9.7354329427083303E-2</v>
          </cell>
          <cell r="Q43">
            <v>0.14531087239583301</v>
          </cell>
          <cell r="R43">
            <v>4.7200520833333298E-5</v>
          </cell>
          <cell r="S43">
            <v>8.6263020833333306E-5</v>
          </cell>
          <cell r="T43">
            <v>7.147216796875E-2</v>
          </cell>
          <cell r="U43">
            <v>1.7879231770833301E-3</v>
          </cell>
          <cell r="V43">
            <v>0</v>
          </cell>
          <cell r="W43">
            <v>0</v>
          </cell>
          <cell r="X43">
            <v>1.513671875E-4</v>
          </cell>
          <cell r="Y43">
            <v>3.1575520833333298E-4</v>
          </cell>
          <cell r="Z43">
            <v>1.24503580729167E-2</v>
          </cell>
        </row>
        <row r="44">
          <cell r="A44" t="str">
            <v>buFlluwOWPDRFrQS6srr3Q</v>
          </cell>
          <cell r="B44" t="str">
            <v>2018-07</v>
          </cell>
          <cell r="C44">
            <v>41.965819889404401</v>
          </cell>
          <cell r="D44">
            <v>-87.693707898211201</v>
          </cell>
          <cell r="E44">
            <v>170310407003008</v>
          </cell>
          <cell r="F44">
            <v>4</v>
          </cell>
          <cell r="G44">
            <v>0.22182617187500001</v>
          </cell>
          <cell r="H44">
            <v>0.102892252604167</v>
          </cell>
          <cell r="I44">
            <v>0.10213460286458299</v>
          </cell>
          <cell r="J44">
            <v>2.5634765625000001E-4</v>
          </cell>
          <cell r="K44">
            <v>1.415283203125E-2</v>
          </cell>
          <cell r="L44">
            <v>1.4172363281249999E-2</v>
          </cell>
          <cell r="M44">
            <v>8.6507161458333304E-4</v>
          </cell>
          <cell r="N44">
            <v>6.1083984374999999E-3</v>
          </cell>
          <cell r="O44">
            <v>0.30918945312500001</v>
          </cell>
          <cell r="P44">
            <v>2.1114095052083299E-2</v>
          </cell>
          <cell r="Q44">
            <v>0.13777262369791701</v>
          </cell>
          <cell r="R44">
            <v>3.21533203125E-3</v>
          </cell>
          <cell r="S44">
            <v>0</v>
          </cell>
          <cell r="T44">
            <v>3.5362955729166701E-2</v>
          </cell>
          <cell r="U44">
            <v>8.7890624999999997E-5</v>
          </cell>
          <cell r="V44">
            <v>0</v>
          </cell>
          <cell r="W44">
            <v>0</v>
          </cell>
          <cell r="X44">
            <v>0</v>
          </cell>
          <cell r="Y44">
            <v>4.4222005208333299E-3</v>
          </cell>
          <cell r="Z44">
            <v>2.6427408854166699E-2</v>
          </cell>
        </row>
        <row r="45">
          <cell r="A45" t="str">
            <v>iJX6kTqv0ww2vPUnV1HnJQ</v>
          </cell>
          <cell r="B45" t="str">
            <v>2018-07</v>
          </cell>
          <cell r="C45">
            <v>41.965937086208299</v>
          </cell>
          <cell r="D45">
            <v>-87.693715498526998</v>
          </cell>
          <cell r="E45">
            <v>170310407003008</v>
          </cell>
          <cell r="F45">
            <v>4</v>
          </cell>
          <cell r="G45">
            <v>0.200779622395833</v>
          </cell>
          <cell r="H45">
            <v>6.4191894531250002E-2</v>
          </cell>
          <cell r="I45">
            <v>0.15285644531250001</v>
          </cell>
          <cell r="J45">
            <v>2.6977539062500002E-3</v>
          </cell>
          <cell r="K45">
            <v>2.49186197916667E-2</v>
          </cell>
          <cell r="L45">
            <v>1.8193359374999999E-2</v>
          </cell>
          <cell r="M45">
            <v>2.8548177083333299E-3</v>
          </cell>
          <cell r="N45">
            <v>5.8496093750000002E-3</v>
          </cell>
          <cell r="O45">
            <v>0.275823567708333</v>
          </cell>
          <cell r="P45">
            <v>3.37972005208333E-3</v>
          </cell>
          <cell r="Q45">
            <v>0.13004964192708299</v>
          </cell>
          <cell r="R45">
            <v>2.4723307291666702E-3</v>
          </cell>
          <cell r="S45">
            <v>0</v>
          </cell>
          <cell r="T45">
            <v>0.10069580078125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6.8986002604166704E-3</v>
          </cell>
          <cell r="Z45">
            <v>8.3382161458333305E-3</v>
          </cell>
        </row>
        <row r="46">
          <cell r="A46" t="str">
            <v>-79NmNwNyQ6IQgWz6GM5YA</v>
          </cell>
          <cell r="B46" t="str">
            <v>2018-11</v>
          </cell>
          <cell r="C46">
            <v>41.961470553522403</v>
          </cell>
          <cell r="D46">
            <v>-87.677200668533501</v>
          </cell>
          <cell r="E46">
            <v>170310501001006</v>
          </cell>
          <cell r="F46">
            <v>4</v>
          </cell>
          <cell r="G46">
            <v>0.23303873697916699</v>
          </cell>
          <cell r="H46">
            <v>9.8019205729166697E-2</v>
          </cell>
          <cell r="I46">
            <v>0.12003092447916699</v>
          </cell>
          <cell r="J46">
            <v>9.5865885416666701E-4</v>
          </cell>
          <cell r="K46">
            <v>2.5402832031249999E-2</v>
          </cell>
          <cell r="L46">
            <v>1.12662760416667E-2</v>
          </cell>
          <cell r="M46">
            <v>9.5458984375000003E-4</v>
          </cell>
          <cell r="N46">
            <v>3.07047526041667E-3</v>
          </cell>
          <cell r="O46">
            <v>0.2631884765625</v>
          </cell>
          <cell r="P46">
            <v>1.39347330729167E-2</v>
          </cell>
          <cell r="Q46">
            <v>0.15272705078125001</v>
          </cell>
          <cell r="R46">
            <v>9.2366536458333298E-4</v>
          </cell>
          <cell r="S46">
            <v>0</v>
          </cell>
          <cell r="T46">
            <v>4.8166503906249998E-2</v>
          </cell>
          <cell r="U46">
            <v>1.7790527343750001E-2</v>
          </cell>
          <cell r="V46">
            <v>8.9518229166666701E-6</v>
          </cell>
          <cell r="W46">
            <v>0</v>
          </cell>
          <cell r="X46">
            <v>0</v>
          </cell>
          <cell r="Y46">
            <v>0</v>
          </cell>
          <cell r="Z46">
            <v>1.0518391927083299E-2</v>
          </cell>
        </row>
        <row r="47">
          <cell r="A47" t="str">
            <v>W6UDTmUlZE3TBfBtDj-MIg</v>
          </cell>
          <cell r="B47" t="str">
            <v>2018-06</v>
          </cell>
          <cell r="C47">
            <v>41.9614330443749</v>
          </cell>
          <cell r="D47">
            <v>-87.676727800476399</v>
          </cell>
          <cell r="E47">
            <v>170310501001006</v>
          </cell>
          <cell r="F47">
            <v>4</v>
          </cell>
          <cell r="G47">
            <v>0.20006184895833301</v>
          </cell>
          <cell r="H47">
            <v>9.33837890625E-2</v>
          </cell>
          <cell r="I47">
            <v>0.30746663411458303</v>
          </cell>
          <cell r="J47">
            <v>9.43196614583333E-4</v>
          </cell>
          <cell r="K47">
            <v>6.65201822916667E-3</v>
          </cell>
          <cell r="L47">
            <v>2.1094563802083299E-2</v>
          </cell>
          <cell r="M47">
            <v>3.5807291666666702E-4</v>
          </cell>
          <cell r="N47">
            <v>1.468994140625E-2</v>
          </cell>
          <cell r="O47">
            <v>0.107876790364583</v>
          </cell>
          <cell r="P47">
            <v>3.3601888020833299E-3</v>
          </cell>
          <cell r="Q47">
            <v>0.15070231119791699</v>
          </cell>
          <cell r="R47">
            <v>1.7781575520833301E-3</v>
          </cell>
          <cell r="S47">
            <v>0</v>
          </cell>
          <cell r="T47">
            <v>3.6792805989583302E-2</v>
          </cell>
          <cell r="U47">
            <v>2.71354166666667E-2</v>
          </cell>
          <cell r="V47">
            <v>6.5372721354166703E-3</v>
          </cell>
          <cell r="W47">
            <v>0</v>
          </cell>
          <cell r="X47">
            <v>0</v>
          </cell>
          <cell r="Y47">
            <v>1.0937500000000001E-3</v>
          </cell>
          <cell r="Z47">
            <v>2.00732421875E-2</v>
          </cell>
        </row>
        <row r="48">
          <cell r="A48" t="str">
            <v>Suq-ivHqvpyVEMiEyDMH3A</v>
          </cell>
          <cell r="B48" t="str">
            <v>2018-11</v>
          </cell>
          <cell r="C48">
            <v>41.957687116407797</v>
          </cell>
          <cell r="D48">
            <v>-87.678856890579397</v>
          </cell>
          <cell r="E48">
            <v>170310501002005</v>
          </cell>
          <cell r="F48">
            <v>4</v>
          </cell>
          <cell r="G48">
            <v>0.19150146484375</v>
          </cell>
          <cell r="H48">
            <v>4.7124023437500002E-2</v>
          </cell>
          <cell r="I48">
            <v>9.1717936197916697E-2</v>
          </cell>
          <cell r="J48">
            <v>0</v>
          </cell>
          <cell r="K48">
            <v>5.7241210937500002E-2</v>
          </cell>
          <cell r="L48">
            <v>1.3867187499999999E-2</v>
          </cell>
          <cell r="M48">
            <v>9.6191406249999997E-3</v>
          </cell>
          <cell r="N48">
            <v>5.45491536458333E-3</v>
          </cell>
          <cell r="O48">
            <v>0.30772867838541701</v>
          </cell>
          <cell r="P48">
            <v>4.1512044270833298E-2</v>
          </cell>
          <cell r="Q48">
            <v>0.107904459635417</v>
          </cell>
          <cell r="R48">
            <v>5.4850260416666697E-4</v>
          </cell>
          <cell r="S48">
            <v>0</v>
          </cell>
          <cell r="T48">
            <v>8.8310546875000007E-2</v>
          </cell>
          <cell r="U48">
            <v>1.9973144531250001E-2</v>
          </cell>
          <cell r="V48">
            <v>4.55729166666667E-4</v>
          </cell>
          <cell r="W48">
            <v>0</v>
          </cell>
          <cell r="X48">
            <v>0</v>
          </cell>
          <cell r="Y48">
            <v>0</v>
          </cell>
          <cell r="Z48">
            <v>1.7041015624999999E-2</v>
          </cell>
        </row>
        <row r="49">
          <cell r="A49" t="str">
            <v>U_MYN8QvqmPDMizh2AQlrQ</v>
          </cell>
          <cell r="B49" t="str">
            <v>2018-07</v>
          </cell>
          <cell r="C49">
            <v>41.9578140619018</v>
          </cell>
          <cell r="D49">
            <v>-87.678700707365095</v>
          </cell>
          <cell r="E49">
            <v>170310501002005</v>
          </cell>
          <cell r="F49">
            <v>4</v>
          </cell>
          <cell r="G49">
            <v>0.192022298177083</v>
          </cell>
          <cell r="H49">
            <v>5.6673177083333297E-2</v>
          </cell>
          <cell r="I49">
            <v>0.112278645833333</v>
          </cell>
          <cell r="J49">
            <v>5.77555338541667E-3</v>
          </cell>
          <cell r="K49">
            <v>2.44051106770833E-2</v>
          </cell>
          <cell r="L49">
            <v>1.3205566406250001E-2</v>
          </cell>
          <cell r="M49">
            <v>2.72623697916667E-3</v>
          </cell>
          <cell r="N49">
            <v>3.3984375E-3</v>
          </cell>
          <cell r="O49">
            <v>0.31382242838541702</v>
          </cell>
          <cell r="P49">
            <v>0.12183268229166699</v>
          </cell>
          <cell r="Q49">
            <v>0.106368815104167</v>
          </cell>
          <cell r="R49">
            <v>3.2552083333333299E-4</v>
          </cell>
          <cell r="S49">
            <v>0</v>
          </cell>
          <cell r="T49">
            <v>3.2497558593750003E-2</v>
          </cell>
          <cell r="U49">
            <v>8.9111328124999998E-4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1.377685546875E-2</v>
          </cell>
        </row>
        <row r="50">
          <cell r="A50" t="str">
            <v>9dkZa_Q9wGqN7WQCf9nQIA</v>
          </cell>
          <cell r="B50" t="str">
            <v>2018-07</v>
          </cell>
          <cell r="C50">
            <v>41.961244168909502</v>
          </cell>
          <cell r="D50">
            <v>-87.688078755916493</v>
          </cell>
          <cell r="E50">
            <v>170310502001004</v>
          </cell>
          <cell r="F50">
            <v>4</v>
          </cell>
          <cell r="G50">
            <v>0.16124755859375001</v>
          </cell>
          <cell r="H50">
            <v>2.3594563802083302E-2</v>
          </cell>
          <cell r="I50">
            <v>0.32122070312500001</v>
          </cell>
          <cell r="J50">
            <v>5.2042643229166701E-3</v>
          </cell>
          <cell r="K50">
            <v>4.4799804687500003E-3</v>
          </cell>
          <cell r="L50">
            <v>2.04752604166667E-2</v>
          </cell>
          <cell r="M50">
            <v>2.36002604166667E-5</v>
          </cell>
          <cell r="N50">
            <v>5.5224609375000002E-3</v>
          </cell>
          <cell r="O50">
            <v>0.20958007812500001</v>
          </cell>
          <cell r="P50">
            <v>2.5847167968750001E-2</v>
          </cell>
          <cell r="Q50">
            <v>0.12701904296875</v>
          </cell>
          <cell r="R50">
            <v>6.0791015625000005E-4</v>
          </cell>
          <cell r="S50">
            <v>7.5683593749999999E-5</v>
          </cell>
          <cell r="T50">
            <v>3.7391764322916701E-2</v>
          </cell>
          <cell r="U50">
            <v>3.1678059895833298E-2</v>
          </cell>
          <cell r="V50">
            <v>5.6315104166666699E-4</v>
          </cell>
          <cell r="W50">
            <v>0</v>
          </cell>
          <cell r="X50">
            <v>1.9612630208333301E-4</v>
          </cell>
          <cell r="Y50">
            <v>7.2428385416666699E-5</v>
          </cell>
          <cell r="Z50">
            <v>2.52001953125E-2</v>
          </cell>
        </row>
        <row r="51">
          <cell r="A51" t="str">
            <v>CBpuxQbaI_DF4MMsGijBZA</v>
          </cell>
          <cell r="B51" t="str">
            <v>2018-11</v>
          </cell>
          <cell r="C51">
            <v>41.961324400000002</v>
          </cell>
          <cell r="D51">
            <v>-87.687564499999993</v>
          </cell>
          <cell r="E51">
            <v>170310502001004</v>
          </cell>
          <cell r="F51">
            <v>4</v>
          </cell>
          <cell r="G51">
            <v>0.26266520182291703</v>
          </cell>
          <cell r="H51">
            <v>3.39265950520833E-2</v>
          </cell>
          <cell r="I51">
            <v>5.0551757812500001E-2</v>
          </cell>
          <cell r="J51">
            <v>2.0345052083333298E-5</v>
          </cell>
          <cell r="K51">
            <v>2.7283528645833301E-2</v>
          </cell>
          <cell r="L51">
            <v>8.5668945312500008E-3</v>
          </cell>
          <cell r="M51">
            <v>3.4179687499999998E-4</v>
          </cell>
          <cell r="N51">
            <v>3.2421874999999998E-3</v>
          </cell>
          <cell r="O51">
            <v>0.37147705078124998</v>
          </cell>
          <cell r="P51">
            <v>7.0463867187500001E-2</v>
          </cell>
          <cell r="Q51">
            <v>9.5788574218750006E-2</v>
          </cell>
          <cell r="R51">
            <v>3.9062500000000001E-5</v>
          </cell>
          <cell r="S51">
            <v>0</v>
          </cell>
          <cell r="T51">
            <v>5.7521158854166698E-2</v>
          </cell>
          <cell r="U51">
            <v>1.4453125E-3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1.6666666666666701E-2</v>
          </cell>
        </row>
        <row r="52">
          <cell r="A52" t="str">
            <v xml:space="preserve"> =-@O8nFN1bF49G4RwUEq2LGg</v>
          </cell>
          <cell r="B52" t="str">
            <v>2018-07</v>
          </cell>
          <cell r="C52">
            <v>41.954139925261302</v>
          </cell>
          <cell r="D52">
            <v>-87.683674455696305</v>
          </cell>
          <cell r="E52">
            <v>170310502003014</v>
          </cell>
          <cell r="F52">
            <v>4</v>
          </cell>
          <cell r="G52">
            <v>0.34180664062499999</v>
          </cell>
          <cell r="H52">
            <v>2.30086263020833E-2</v>
          </cell>
          <cell r="I52">
            <v>0.16414143880208301</v>
          </cell>
          <cell r="J52">
            <v>8.5449218749999995E-5</v>
          </cell>
          <cell r="K52">
            <v>1.414306640625E-2</v>
          </cell>
          <cell r="L52">
            <v>1.1193033854166701E-2</v>
          </cell>
          <cell r="M52">
            <v>3.57991536458333E-3</v>
          </cell>
          <cell r="N52">
            <v>3.7508138020833299E-3</v>
          </cell>
          <cell r="O52">
            <v>0.12276285807291699</v>
          </cell>
          <cell r="P52">
            <v>2.1020507812499999E-3</v>
          </cell>
          <cell r="Q52">
            <v>0.22902506510416701</v>
          </cell>
          <cell r="R52">
            <v>1.75862630208333E-3</v>
          </cell>
          <cell r="S52">
            <v>0</v>
          </cell>
          <cell r="T52">
            <v>3.7753906249999997E-2</v>
          </cell>
          <cell r="U52">
            <v>2.09716796875E-3</v>
          </cell>
          <cell r="V52">
            <v>1.49967447916667E-2</v>
          </cell>
          <cell r="W52">
            <v>0</v>
          </cell>
          <cell r="X52">
            <v>0</v>
          </cell>
          <cell r="Y52">
            <v>0</v>
          </cell>
          <cell r="Z52">
            <v>2.7794596354166701E-2</v>
          </cell>
        </row>
        <row r="53">
          <cell r="A53" t="str">
            <v>it7EPV4eXkWRJN4OGKKTnQ</v>
          </cell>
          <cell r="B53" t="str">
            <v>2018-07</v>
          </cell>
          <cell r="C53">
            <v>41.954141659988103</v>
          </cell>
          <cell r="D53">
            <v>-87.684061419410199</v>
          </cell>
          <cell r="E53">
            <v>170310502003014</v>
          </cell>
          <cell r="F53">
            <v>4</v>
          </cell>
          <cell r="G53">
            <v>0.29979410807291701</v>
          </cell>
          <cell r="H53">
            <v>2.3496093749999999E-2</v>
          </cell>
          <cell r="I53">
            <v>0.174320475260417</v>
          </cell>
          <cell r="J53">
            <v>0</v>
          </cell>
          <cell r="K53">
            <v>1.7141113281249998E-2</v>
          </cell>
          <cell r="L53">
            <v>4.9780273437500001E-3</v>
          </cell>
          <cell r="M53">
            <v>5.4199218750000005E-4</v>
          </cell>
          <cell r="N53">
            <v>1.5022786458333301E-3</v>
          </cell>
          <cell r="O53">
            <v>0.115284016927083</v>
          </cell>
          <cell r="P53">
            <v>1.0009765624999999E-3</v>
          </cell>
          <cell r="Q53">
            <v>0.24226888020833301</v>
          </cell>
          <cell r="R53">
            <v>5.4687500000000005E-4</v>
          </cell>
          <cell r="S53">
            <v>0</v>
          </cell>
          <cell r="T53">
            <v>6.3081868489583304E-2</v>
          </cell>
          <cell r="U53">
            <v>2.4240722656250002E-2</v>
          </cell>
          <cell r="V53">
            <v>2.2631022135416699E-2</v>
          </cell>
          <cell r="W53">
            <v>0</v>
          </cell>
          <cell r="X53">
            <v>0</v>
          </cell>
          <cell r="Y53">
            <v>0</v>
          </cell>
          <cell r="Z53">
            <v>9.1715494791666692E-3</v>
          </cell>
        </row>
        <row r="54">
          <cell r="A54" t="str">
            <v>0lNVazD-8ThEl0Enz8E0eA</v>
          </cell>
          <cell r="B54" t="str">
            <v>2018-07</v>
          </cell>
          <cell r="C54">
            <v>41.954133000508499</v>
          </cell>
          <cell r="D54">
            <v>-87.684979641694596</v>
          </cell>
          <cell r="E54">
            <v>170310502003015</v>
          </cell>
          <cell r="F54">
            <v>4</v>
          </cell>
          <cell r="G54">
            <v>0.19438964843750001</v>
          </cell>
          <cell r="H54">
            <v>6.6075846354166703E-2</v>
          </cell>
          <cell r="I54">
            <v>0.201726888020833</v>
          </cell>
          <cell r="J54">
            <v>5.1546223958333299E-3</v>
          </cell>
          <cell r="K54">
            <v>5.1090494791666699E-3</v>
          </cell>
          <cell r="L54">
            <v>1.0546875000000001E-2</v>
          </cell>
          <cell r="M54">
            <v>1.64794921875E-3</v>
          </cell>
          <cell r="N54">
            <v>4.2822265624999998E-3</v>
          </cell>
          <cell r="O54">
            <v>0.17991780598958301</v>
          </cell>
          <cell r="P54">
            <v>3.2420247395833303E-2</v>
          </cell>
          <cell r="Q54">
            <v>0.18119547526041699</v>
          </cell>
          <cell r="R54">
            <v>3.5400390624999999E-4</v>
          </cell>
          <cell r="S54">
            <v>0</v>
          </cell>
          <cell r="T54">
            <v>7.9861653645833405E-2</v>
          </cell>
          <cell r="U54">
            <v>1.6276041666666699E-6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3.7316080729166701E-2</v>
          </cell>
        </row>
        <row r="55">
          <cell r="A55" t="str">
            <v>v0PsnuvfX-rDpbpVsvXWXA</v>
          </cell>
          <cell r="B55" t="str">
            <v>2018-07</v>
          </cell>
          <cell r="C55">
            <v>41.954126148120899</v>
          </cell>
          <cell r="D55">
            <v>-87.685727140725007</v>
          </cell>
          <cell r="E55">
            <v>170310502003015</v>
          </cell>
          <cell r="F55">
            <v>4</v>
          </cell>
          <cell r="G55">
            <v>0.29275390624999997</v>
          </cell>
          <cell r="H55">
            <v>5.9700520833333298E-2</v>
          </cell>
          <cell r="I55">
            <v>0.23587646484374999</v>
          </cell>
          <cell r="J55">
            <v>1.1246744791666701E-3</v>
          </cell>
          <cell r="K55">
            <v>5.1969401041666698E-3</v>
          </cell>
          <cell r="L55">
            <v>1.25105794270833E-2</v>
          </cell>
          <cell r="M55">
            <v>3.99576822916667E-4</v>
          </cell>
          <cell r="N55">
            <v>1.3308919270833299E-2</v>
          </cell>
          <cell r="O55">
            <v>7.2965494791666696E-2</v>
          </cell>
          <cell r="P55">
            <v>1.0127766927083301E-2</v>
          </cell>
          <cell r="Q55">
            <v>0.22044677734375001</v>
          </cell>
          <cell r="R55">
            <v>4.8014322916666702E-4</v>
          </cell>
          <cell r="S55">
            <v>0</v>
          </cell>
          <cell r="T55">
            <v>5.3037109375000002E-2</v>
          </cell>
          <cell r="U55">
            <v>5.1513671875000003E-3</v>
          </cell>
          <cell r="V55">
            <v>6.5104166666666696E-6</v>
          </cell>
          <cell r="W55">
            <v>0</v>
          </cell>
          <cell r="X55">
            <v>0</v>
          </cell>
          <cell r="Y55">
            <v>1.6276041666666699E-6</v>
          </cell>
          <cell r="Z55">
            <v>1.6911621093749999E-2</v>
          </cell>
        </row>
        <row r="56">
          <cell r="A56" t="str">
            <v>29wdVmBc9Kqi0clr0c71Kg</v>
          </cell>
          <cell r="B56" t="str">
            <v>2018-11</v>
          </cell>
          <cell r="C56">
            <v>41.950161511596598</v>
          </cell>
          <cell r="D56">
            <v>-87.678648687066499</v>
          </cell>
          <cell r="E56">
            <v>170310505003000</v>
          </cell>
          <cell r="F56">
            <v>4</v>
          </cell>
          <cell r="G56">
            <v>0.19572753906250001</v>
          </cell>
          <cell r="H56">
            <v>2.1092122395833302E-2</v>
          </cell>
          <cell r="I56">
            <v>0.13960774739583301</v>
          </cell>
          <cell r="J56">
            <v>0</v>
          </cell>
          <cell r="K56">
            <v>6.9054361979166701E-2</v>
          </cell>
          <cell r="L56">
            <v>6.2215169270833301E-3</v>
          </cell>
          <cell r="M56">
            <v>3.6376953125E-4</v>
          </cell>
          <cell r="N56">
            <v>2.89143880208333E-3</v>
          </cell>
          <cell r="O56">
            <v>0.30880696614583297</v>
          </cell>
          <cell r="P56">
            <v>1.8844401041666702E-2</v>
          </cell>
          <cell r="Q56">
            <v>9.2441406249999997E-2</v>
          </cell>
          <cell r="R56">
            <v>2.2786458333333301E-4</v>
          </cell>
          <cell r="S56">
            <v>0</v>
          </cell>
          <cell r="T56">
            <v>0.143158365885417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1.5625000000000001E-3</v>
          </cell>
        </row>
        <row r="57">
          <cell r="A57" t="str">
            <v>bWgHM32eyERXH0wxw-KAjw</v>
          </cell>
          <cell r="B57" t="str">
            <v>2018-10</v>
          </cell>
          <cell r="C57">
            <v>41.950501307277001</v>
          </cell>
          <cell r="D57">
            <v>-87.678778719552398</v>
          </cell>
          <cell r="E57">
            <v>170310505003000</v>
          </cell>
          <cell r="F57">
            <v>4</v>
          </cell>
          <cell r="G57">
            <v>0.30095377604166701</v>
          </cell>
          <cell r="H57">
            <v>6.1917317708333301E-2</v>
          </cell>
          <cell r="I57">
            <v>0.18364420572916701</v>
          </cell>
          <cell r="J57">
            <v>0</v>
          </cell>
          <cell r="K57">
            <v>3.45947265625E-3</v>
          </cell>
          <cell r="L57">
            <v>1.56787109375E-2</v>
          </cell>
          <cell r="M57">
            <v>5.2376302083333298E-3</v>
          </cell>
          <cell r="N57">
            <v>5.0008138020833301E-3</v>
          </cell>
          <cell r="O57">
            <v>0.204344075520833</v>
          </cell>
          <cell r="P57">
            <v>1.9509277343749999E-2</v>
          </cell>
          <cell r="Q57">
            <v>0.160738118489583</v>
          </cell>
          <cell r="R57">
            <v>1.2679036458333301E-3</v>
          </cell>
          <cell r="S57">
            <v>4.0283203124999998E-4</v>
          </cell>
          <cell r="T57">
            <v>2.1643880208333299E-2</v>
          </cell>
          <cell r="U57">
            <v>6.99055989583333E-4</v>
          </cell>
          <cell r="V57">
            <v>4.1210937499999998E-3</v>
          </cell>
          <cell r="W57">
            <v>0</v>
          </cell>
          <cell r="X57">
            <v>0</v>
          </cell>
          <cell r="Y57">
            <v>1.6276041666666699E-6</v>
          </cell>
          <cell r="Z57">
            <v>1.1380208333333299E-2</v>
          </cell>
        </row>
        <row r="58">
          <cell r="A58" t="str">
            <v>SkwsJy7Jcm_I8Suz26-QYA</v>
          </cell>
          <cell r="B58" t="str">
            <v>2018-06</v>
          </cell>
          <cell r="C58">
            <v>41.946651341838503</v>
          </cell>
          <cell r="D58">
            <v>-87.683402303452397</v>
          </cell>
          <cell r="E58">
            <v>170310508001003</v>
          </cell>
          <cell r="F58">
            <v>4</v>
          </cell>
          <cell r="G58">
            <v>0.12623535156249999</v>
          </cell>
          <cell r="H58">
            <v>4.0193684895833297E-2</v>
          </cell>
          <cell r="I58">
            <v>0.18125244140624999</v>
          </cell>
          <cell r="J58">
            <v>3.3227539062499999E-3</v>
          </cell>
          <cell r="K58">
            <v>2.1259765625E-2</v>
          </cell>
          <cell r="L58">
            <v>6.7602539062500003E-3</v>
          </cell>
          <cell r="M58">
            <v>8.5611979166666703E-4</v>
          </cell>
          <cell r="N58">
            <v>3.3528645833333301E-3</v>
          </cell>
          <cell r="O58">
            <v>0.35574137369791697</v>
          </cell>
          <cell r="P58">
            <v>0.11376708984375</v>
          </cell>
          <cell r="Q58">
            <v>4.8471679687499998E-2</v>
          </cell>
          <cell r="R58">
            <v>5.8512369791666695E-4</v>
          </cell>
          <cell r="S58">
            <v>0</v>
          </cell>
          <cell r="T58">
            <v>5.9962565104166698E-2</v>
          </cell>
          <cell r="U58">
            <v>9.7656250000000002E-6</v>
          </cell>
          <cell r="V58">
            <v>0</v>
          </cell>
          <cell r="W58">
            <v>0</v>
          </cell>
          <cell r="X58">
            <v>0</v>
          </cell>
          <cell r="Y58">
            <v>2.78889973958333E-3</v>
          </cell>
          <cell r="Z58">
            <v>3.5440266927083297E-2</v>
          </cell>
        </row>
        <row r="59">
          <cell r="A59" t="str">
            <v>o3YP3bXZBrS-gjX40z5_6w</v>
          </cell>
          <cell r="B59" t="str">
            <v>2018-07</v>
          </cell>
          <cell r="C59">
            <v>41.9467968265864</v>
          </cell>
          <cell r="D59">
            <v>-87.683236839610302</v>
          </cell>
          <cell r="E59">
            <v>170310508001003</v>
          </cell>
          <cell r="F59">
            <v>4</v>
          </cell>
          <cell r="G59">
            <v>0.23704427083333299</v>
          </cell>
          <cell r="H59">
            <v>6.14713541666667E-2</v>
          </cell>
          <cell r="I59">
            <v>9.03263346354167E-2</v>
          </cell>
          <cell r="J59">
            <v>3.2958984375000002E-4</v>
          </cell>
          <cell r="K59">
            <v>1.51554361979167E-2</v>
          </cell>
          <cell r="L59">
            <v>1.7014160156249999E-2</v>
          </cell>
          <cell r="M59">
            <v>3.2430013020833298E-3</v>
          </cell>
          <cell r="N59">
            <v>6.4103190104166704E-3</v>
          </cell>
          <cell r="O59">
            <v>0.34488769531250002</v>
          </cell>
          <cell r="P59">
            <v>8.0443522135416695E-2</v>
          </cell>
          <cell r="Q59">
            <v>0.1015283203125</v>
          </cell>
          <cell r="R59">
            <v>1.4322916666666699E-4</v>
          </cell>
          <cell r="S59">
            <v>0</v>
          </cell>
          <cell r="T59">
            <v>2.6915690104166699E-2</v>
          </cell>
          <cell r="U59">
            <v>2.099609375E-4</v>
          </cell>
          <cell r="V59">
            <v>0</v>
          </cell>
          <cell r="W59">
            <v>0</v>
          </cell>
          <cell r="X59">
            <v>0</v>
          </cell>
          <cell r="Y59">
            <v>3.3365885416666699E-5</v>
          </cell>
          <cell r="Z59">
            <v>1.4843749999999999E-2</v>
          </cell>
        </row>
        <row r="60">
          <cell r="A60" t="str">
            <v>DnmYeuipXz-tw97XBlxXQQ</v>
          </cell>
          <cell r="B60" t="str">
            <v>2018-07</v>
          </cell>
          <cell r="C60">
            <v>41.960762135697799</v>
          </cell>
          <cell r="D60">
            <v>-87.672388556579094</v>
          </cell>
          <cell r="E60">
            <v>170310602001004</v>
          </cell>
          <cell r="F60">
            <v>4</v>
          </cell>
          <cell r="G60">
            <v>0.14383463541666699</v>
          </cell>
          <cell r="H60">
            <v>6.1572265624999997E-3</v>
          </cell>
          <cell r="I60">
            <v>4.0150553385416697E-2</v>
          </cell>
          <cell r="J60">
            <v>0</v>
          </cell>
          <cell r="K60">
            <v>1.1817220052083299E-2</v>
          </cell>
          <cell r="L60">
            <v>3.9143880208333299E-4</v>
          </cell>
          <cell r="M60">
            <v>0</v>
          </cell>
          <cell r="N60">
            <v>9.9853515624999997E-4</v>
          </cell>
          <cell r="O60">
            <v>0.50858968098958302</v>
          </cell>
          <cell r="P60">
            <v>0.12556640625000001</v>
          </cell>
          <cell r="Q60">
            <v>1.32185872395833E-2</v>
          </cell>
          <cell r="R60">
            <v>3.4993489583333301E-5</v>
          </cell>
          <cell r="S60">
            <v>0</v>
          </cell>
          <cell r="T60">
            <v>0.131925455729167</v>
          </cell>
          <cell r="U60">
            <v>1.2027994791666699E-3</v>
          </cell>
          <cell r="V60">
            <v>0</v>
          </cell>
          <cell r="W60">
            <v>0</v>
          </cell>
          <cell r="X60">
            <v>1.7171223958333299E-4</v>
          </cell>
          <cell r="Y60">
            <v>8.1380208333333298E-6</v>
          </cell>
          <cell r="Z60">
            <v>1.5932617187500001E-2</v>
          </cell>
        </row>
        <row r="61">
          <cell r="A61" t="str">
            <v>XuVWihICFam2M-Nvoz_piw</v>
          </cell>
          <cell r="B61" t="str">
            <v>2018-07</v>
          </cell>
          <cell r="C61">
            <v>41.959716705433898</v>
          </cell>
          <cell r="D61">
            <v>-87.672497678179994</v>
          </cell>
          <cell r="E61">
            <v>170310602001004</v>
          </cell>
          <cell r="F61">
            <v>4</v>
          </cell>
          <cell r="G61">
            <v>0.194330240885417</v>
          </cell>
          <cell r="H61">
            <v>3.3500162760416702E-2</v>
          </cell>
          <cell r="I61">
            <v>2.1111653645833301E-2</v>
          </cell>
          <cell r="J61">
            <v>2.56266276041667E-3</v>
          </cell>
          <cell r="K61">
            <v>9.2073567708333293E-3</v>
          </cell>
          <cell r="L61">
            <v>9.1495768229166701E-3</v>
          </cell>
          <cell r="M61">
            <v>2.40885416666667E-4</v>
          </cell>
          <cell r="N61">
            <v>3.5937500000000002E-3</v>
          </cell>
          <cell r="O61">
            <v>0.35651855468749999</v>
          </cell>
          <cell r="P61">
            <v>0.1497216796875</v>
          </cell>
          <cell r="Q61">
            <v>0.15727213541666701</v>
          </cell>
          <cell r="R61">
            <v>3.9217122395833297E-3</v>
          </cell>
          <cell r="S61">
            <v>0</v>
          </cell>
          <cell r="T61">
            <v>2.3054199218750002E-2</v>
          </cell>
          <cell r="U61">
            <v>0</v>
          </cell>
          <cell r="V61">
            <v>0</v>
          </cell>
          <cell r="W61">
            <v>0</v>
          </cell>
          <cell r="X61">
            <v>8.1380208333333296E-7</v>
          </cell>
          <cell r="Y61">
            <v>0</v>
          </cell>
          <cell r="Z61">
            <v>3.5814615885416699E-2</v>
          </cell>
        </row>
        <row r="62">
          <cell r="A62" t="str">
            <v>ggy4QQK_j4BSfaEkBHU7Tg</v>
          </cell>
          <cell r="B62" t="str">
            <v>2018-07</v>
          </cell>
          <cell r="C62">
            <v>41.954204464025402</v>
          </cell>
          <cell r="D62">
            <v>-87.670579399981193</v>
          </cell>
          <cell r="E62">
            <v>170310603001002</v>
          </cell>
          <cell r="F62">
            <v>4</v>
          </cell>
          <cell r="G62">
            <v>0.20792968749999999</v>
          </cell>
          <cell r="H62">
            <v>1.1025390624999999E-2</v>
          </cell>
          <cell r="I62">
            <v>8.8488769531249997E-2</v>
          </cell>
          <cell r="J62">
            <v>8.1380208333333296E-7</v>
          </cell>
          <cell r="K62">
            <v>1.50309244791667E-3</v>
          </cell>
          <cell r="L62">
            <v>3.9746093750000003E-3</v>
          </cell>
          <cell r="M62">
            <v>6.6731770833333302E-5</v>
          </cell>
          <cell r="N62">
            <v>6.0734049479166698E-3</v>
          </cell>
          <cell r="O62">
            <v>0.30807779947916702</v>
          </cell>
          <cell r="P62">
            <v>0.13862060546874999</v>
          </cell>
          <cell r="Q62">
            <v>0.13884195963541701</v>
          </cell>
          <cell r="R62">
            <v>8.1868489583333305E-4</v>
          </cell>
          <cell r="S62">
            <v>0</v>
          </cell>
          <cell r="T62">
            <v>6.85945638020833E-2</v>
          </cell>
          <cell r="U62">
            <v>1.4648437499999999E-5</v>
          </cell>
          <cell r="V62">
            <v>1.62784830729167E-2</v>
          </cell>
          <cell r="W62">
            <v>0</v>
          </cell>
          <cell r="X62">
            <v>0</v>
          </cell>
          <cell r="Y62">
            <v>1.4786783854166699E-3</v>
          </cell>
          <cell r="Z62">
            <v>8.2120768229166693E-3</v>
          </cell>
        </row>
        <row r="63">
          <cell r="A63" t="str">
            <v>k0M4HXoOL6l2XHZy933c_g</v>
          </cell>
          <cell r="B63" t="str">
            <v>2018-07</v>
          </cell>
          <cell r="C63">
            <v>41.954162979824098</v>
          </cell>
          <cell r="D63">
            <v>-87.670285170564995</v>
          </cell>
          <cell r="E63">
            <v>170310603001002</v>
          </cell>
          <cell r="F63">
            <v>4</v>
          </cell>
          <cell r="G63">
            <v>0.22673746744791701</v>
          </cell>
          <cell r="H63">
            <v>6.0450032552083303E-2</v>
          </cell>
          <cell r="I63">
            <v>0.127202962239583</v>
          </cell>
          <cell r="J63">
            <v>3.6376953125000001E-3</v>
          </cell>
          <cell r="K63">
            <v>1.0799967447916701E-2</v>
          </cell>
          <cell r="L63">
            <v>1.07747395833333E-2</v>
          </cell>
          <cell r="M63">
            <v>2.7994791666666701E-4</v>
          </cell>
          <cell r="N63">
            <v>9.1406249999999994E-3</v>
          </cell>
          <cell r="O63">
            <v>0.262693684895833</v>
          </cell>
          <cell r="P63">
            <v>2.7359212239583298E-2</v>
          </cell>
          <cell r="Q63">
            <v>0.16593749999999999</v>
          </cell>
          <cell r="R63">
            <v>1.8383789062500001E-3</v>
          </cell>
          <cell r="S63">
            <v>0</v>
          </cell>
          <cell r="T63">
            <v>5.1602376302083301E-2</v>
          </cell>
          <cell r="U63">
            <v>8.1380208333333296E-7</v>
          </cell>
          <cell r="V63">
            <v>4.8828125000000001E-6</v>
          </cell>
          <cell r="W63">
            <v>0</v>
          </cell>
          <cell r="X63">
            <v>0</v>
          </cell>
          <cell r="Y63">
            <v>1.1393229166666699E-5</v>
          </cell>
          <cell r="Z63">
            <v>4.1528320312499999E-2</v>
          </cell>
        </row>
        <row r="64">
          <cell r="A64" t="str">
            <v>Y1bJJQSe2d-sXlOoIHJTSQ</v>
          </cell>
          <cell r="B64" t="str">
            <v>2018-11</v>
          </cell>
          <cell r="C64">
            <v>41.954592400000003</v>
          </cell>
          <cell r="D64">
            <v>-87.647185699999994</v>
          </cell>
          <cell r="E64">
            <v>170310608003001</v>
          </cell>
          <cell r="F64">
            <v>4</v>
          </cell>
          <cell r="G64">
            <v>0.27389973958333302</v>
          </cell>
          <cell r="H64">
            <v>9.8553059895833295E-2</v>
          </cell>
          <cell r="I64">
            <v>0.35591634114583298</v>
          </cell>
          <cell r="J64">
            <v>3.8248697916666703E-5</v>
          </cell>
          <cell r="K64">
            <v>2.5899251302083301E-2</v>
          </cell>
          <cell r="L64">
            <v>1.011474609375E-2</v>
          </cell>
          <cell r="M64">
            <v>8.9518229166666701E-5</v>
          </cell>
          <cell r="N64">
            <v>1.9620768229166698E-3</v>
          </cell>
          <cell r="O64">
            <v>6.7371419270833302E-2</v>
          </cell>
          <cell r="P64">
            <v>8.0672200520833307E-3</v>
          </cell>
          <cell r="Q64">
            <v>0.12160400390624999</v>
          </cell>
          <cell r="R64">
            <v>2.4414062500000001E-6</v>
          </cell>
          <cell r="S64">
            <v>0</v>
          </cell>
          <cell r="T64">
            <v>1.7818196614583299E-2</v>
          </cell>
          <cell r="U64">
            <v>6.3647460937500001E-3</v>
          </cell>
          <cell r="V64">
            <v>8.7890624999999997E-5</v>
          </cell>
          <cell r="W64">
            <v>0</v>
          </cell>
          <cell r="X64">
            <v>4.1503906250000003E-5</v>
          </cell>
          <cell r="Y64">
            <v>2.5162760416666701E-3</v>
          </cell>
          <cell r="Z64">
            <v>9.6533203124999998E-3</v>
          </cell>
        </row>
        <row r="65">
          <cell r="A65" t="str">
            <v>_5_9iWW0VSrPNIl9IrVXEA</v>
          </cell>
          <cell r="B65" t="str">
            <v>2018-06</v>
          </cell>
          <cell r="C65">
            <v>41.9542565</v>
          </cell>
          <cell r="D65">
            <v>-87.647932999999995</v>
          </cell>
          <cell r="E65">
            <v>170310608003001</v>
          </cell>
          <cell r="F65">
            <v>4</v>
          </cell>
          <cell r="G65">
            <v>0.28433430989583303</v>
          </cell>
          <cell r="H65">
            <v>9.8344726562499998E-2</v>
          </cell>
          <cell r="I65">
            <v>0.235409342447917</v>
          </cell>
          <cell r="J65">
            <v>4.3538411458333298E-4</v>
          </cell>
          <cell r="K65">
            <v>4.0112304687500003E-2</v>
          </cell>
          <cell r="L65">
            <v>1.33748372395833E-2</v>
          </cell>
          <cell r="M65">
            <v>1.20442708333333E-4</v>
          </cell>
          <cell r="N65">
            <v>3.1616210937499998E-3</v>
          </cell>
          <cell r="O65">
            <v>0.1262841796875</v>
          </cell>
          <cell r="P65">
            <v>1.14754231770833E-2</v>
          </cell>
          <cell r="Q65">
            <v>0.147891438802083</v>
          </cell>
          <cell r="R65">
            <v>7.9752604166666698E-4</v>
          </cell>
          <cell r="S65">
            <v>0</v>
          </cell>
          <cell r="T65">
            <v>2.3016764322916699E-2</v>
          </cell>
          <cell r="U65">
            <v>4.3017578125000002E-3</v>
          </cell>
          <cell r="V65">
            <v>3.5644531249999999E-4</v>
          </cell>
          <cell r="W65">
            <v>0</v>
          </cell>
          <cell r="X65">
            <v>0</v>
          </cell>
          <cell r="Y65">
            <v>5.2978515624999998E-4</v>
          </cell>
          <cell r="Z65">
            <v>1.00537109375E-2</v>
          </cell>
        </row>
        <row r="66">
          <cell r="A66" t="str">
            <v>9x2cK3-ynuRKRJLvYxA3xw</v>
          </cell>
          <cell r="B66" t="str">
            <v>2018-11</v>
          </cell>
          <cell r="C66">
            <v>41.943577478338199</v>
          </cell>
          <cell r="D66">
            <v>-87.653869906963493</v>
          </cell>
          <cell r="E66">
            <v>170310621001003</v>
          </cell>
          <cell r="F66">
            <v>4</v>
          </cell>
          <cell r="G66">
            <v>0.231717936197917</v>
          </cell>
          <cell r="H66">
            <v>0.11975341796875</v>
          </cell>
          <cell r="I66">
            <v>0.156893717447917</v>
          </cell>
          <cell r="J66">
            <v>1.2207031250000001E-5</v>
          </cell>
          <cell r="K66">
            <v>4.3262532552083302E-2</v>
          </cell>
          <cell r="L66">
            <v>2.71354166666667E-2</v>
          </cell>
          <cell r="M66">
            <v>1.8961588541666699E-3</v>
          </cell>
          <cell r="N66">
            <v>1.3449707031250001E-2</v>
          </cell>
          <cell r="O66">
            <v>1.5987141927083299E-2</v>
          </cell>
          <cell r="P66">
            <v>7.4300130208333304E-4</v>
          </cell>
          <cell r="Q66">
            <v>0.32428466796875</v>
          </cell>
          <cell r="R66">
            <v>6.2418619791666699E-4</v>
          </cell>
          <cell r="S66">
            <v>0</v>
          </cell>
          <cell r="T66">
            <v>4.1389973958333298E-3</v>
          </cell>
          <cell r="U66">
            <v>3.3365885416666699E-5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6.00675455729167E-2</v>
          </cell>
        </row>
        <row r="67">
          <cell r="A67" t="str">
            <v>NV2i_sqQde0NgpoZbJj1_A</v>
          </cell>
          <cell r="B67" t="str">
            <v>2018-11</v>
          </cell>
          <cell r="C67">
            <v>41.943907162642503</v>
          </cell>
          <cell r="D67">
            <v>-87.653864090404198</v>
          </cell>
          <cell r="E67">
            <v>170310621001003</v>
          </cell>
          <cell r="F67">
            <v>4</v>
          </cell>
          <cell r="G67">
            <v>0.27528727213541698</v>
          </cell>
          <cell r="H67">
            <v>5.2675781249999998E-2</v>
          </cell>
          <cell r="I67">
            <v>0.295533854166667</v>
          </cell>
          <cell r="J67">
            <v>0</v>
          </cell>
          <cell r="K67">
            <v>2.1601562500000001E-2</v>
          </cell>
          <cell r="L67">
            <v>2.3020019531250002E-2</v>
          </cell>
          <cell r="M67">
            <v>7.8206380208333296E-4</v>
          </cell>
          <cell r="N67">
            <v>7.9378255208333304E-3</v>
          </cell>
          <cell r="O67">
            <v>2.5764973958333302E-3</v>
          </cell>
          <cell r="P67">
            <v>6.7545572916666695E-5</v>
          </cell>
          <cell r="Q67">
            <v>0.27344889322916699</v>
          </cell>
          <cell r="R67">
            <v>1.025390625E-3</v>
          </cell>
          <cell r="S67">
            <v>0</v>
          </cell>
          <cell r="T67">
            <v>3.6162109375000001E-2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2.4495442708333303E-4</v>
          </cell>
          <cell r="Z67">
            <v>9.6362304687499997E-3</v>
          </cell>
        </row>
        <row r="68">
          <cell r="A68" t="str">
            <v xml:space="preserve"> =-@oD4SCHTyFQmW-@m_1RRyoA</v>
          </cell>
          <cell r="B68" t="str">
            <v>2018-07</v>
          </cell>
          <cell r="C68">
            <v>41.942643734307097</v>
          </cell>
          <cell r="D68">
            <v>-87.663891722943006</v>
          </cell>
          <cell r="E68">
            <v>170310623001004</v>
          </cell>
          <cell r="F68">
            <v>4</v>
          </cell>
          <cell r="G68">
            <v>0.20421549479166701</v>
          </cell>
          <cell r="H68">
            <v>3.1502278645833298E-2</v>
          </cell>
          <cell r="I68">
            <v>0.23451822916666701</v>
          </cell>
          <cell r="J68">
            <v>1.10677083333333E-4</v>
          </cell>
          <cell r="K68">
            <v>5.6315104166666701E-3</v>
          </cell>
          <cell r="L68">
            <v>9.9983723958333298E-3</v>
          </cell>
          <cell r="M68">
            <v>2.1728515625E-4</v>
          </cell>
          <cell r="N68">
            <v>4.0592447916666698E-3</v>
          </cell>
          <cell r="O68">
            <v>8.1117350260416707E-2</v>
          </cell>
          <cell r="P68">
            <v>6.6080729166666696E-4</v>
          </cell>
          <cell r="Q68">
            <v>0.19955078125</v>
          </cell>
          <cell r="R68">
            <v>1.91487630208333E-3</v>
          </cell>
          <cell r="S68">
            <v>1.1393229166666699E-5</v>
          </cell>
          <cell r="T68">
            <v>0.19544189453124999</v>
          </cell>
          <cell r="U68">
            <v>1.69856770833333E-2</v>
          </cell>
          <cell r="V68">
            <v>1.7333984374999999E-4</v>
          </cell>
          <cell r="W68">
            <v>0</v>
          </cell>
          <cell r="X68">
            <v>0</v>
          </cell>
          <cell r="Y68">
            <v>0</v>
          </cell>
          <cell r="Z68">
            <v>1.38907877604167E-2</v>
          </cell>
        </row>
        <row r="69">
          <cell r="A69" t="str">
            <v>Ju4EAB7HM-FpYz3hEHPBnA</v>
          </cell>
          <cell r="B69" t="str">
            <v>2018-07</v>
          </cell>
          <cell r="C69">
            <v>41.943424522790103</v>
          </cell>
          <cell r="D69">
            <v>-87.663713897894894</v>
          </cell>
          <cell r="E69">
            <v>170310623001004</v>
          </cell>
          <cell r="F69">
            <v>4</v>
          </cell>
          <cell r="G69">
            <v>0.188780110677083</v>
          </cell>
          <cell r="H69">
            <v>4.6505533854166697E-2</v>
          </cell>
          <cell r="I69">
            <v>0.15872314453125</v>
          </cell>
          <cell r="J69">
            <v>3.2552083333333302E-6</v>
          </cell>
          <cell r="K69">
            <v>4.35164388020833E-2</v>
          </cell>
          <cell r="L69">
            <v>1.02864583333333E-2</v>
          </cell>
          <cell r="M69">
            <v>2.16471354166667E-4</v>
          </cell>
          <cell r="N69">
            <v>5.8422851562499999E-3</v>
          </cell>
          <cell r="O69">
            <v>0.34115152994791698</v>
          </cell>
          <cell r="P69">
            <v>6.34765625E-3</v>
          </cell>
          <cell r="Q69">
            <v>0.109029134114583</v>
          </cell>
          <cell r="R69">
            <v>1.29069010416667E-3</v>
          </cell>
          <cell r="S69">
            <v>1.6601562500000001E-4</v>
          </cell>
          <cell r="T69">
            <v>6.8544921874999998E-2</v>
          </cell>
          <cell r="U69">
            <v>1.7008463541666699E-4</v>
          </cell>
          <cell r="V69">
            <v>0</v>
          </cell>
          <cell r="W69">
            <v>0</v>
          </cell>
          <cell r="X69">
            <v>5.4524739583333298E-5</v>
          </cell>
          <cell r="Y69">
            <v>6.99055989583333E-4</v>
          </cell>
          <cell r="Z69">
            <v>1.8672688802083299E-2</v>
          </cell>
        </row>
        <row r="70">
          <cell r="A70" t="str">
            <v>1iBBdwED4E2plMqAohhWhA</v>
          </cell>
          <cell r="B70" t="str">
            <v>2018-07</v>
          </cell>
          <cell r="C70">
            <v>41.942389687937698</v>
          </cell>
          <cell r="D70">
            <v>-87.663882672116401</v>
          </cell>
          <cell r="E70">
            <v>170310623001007</v>
          </cell>
          <cell r="F70">
            <v>4</v>
          </cell>
          <cell r="G70">
            <v>0.25389892578125001</v>
          </cell>
          <cell r="H70">
            <v>7.23819986979167E-2</v>
          </cell>
          <cell r="I70">
            <v>0.20806233723958301</v>
          </cell>
          <cell r="J70">
            <v>7.7718098958333296E-4</v>
          </cell>
          <cell r="K70">
            <v>3.1314290364583303E-2</v>
          </cell>
          <cell r="L70">
            <v>8.2674153645833307E-3</v>
          </cell>
          <cell r="M70">
            <v>4.1992187499999999E-4</v>
          </cell>
          <cell r="N70">
            <v>2.9630533854166701E-3</v>
          </cell>
          <cell r="O70">
            <v>0.129454752604167</v>
          </cell>
          <cell r="P70">
            <v>7.2257486979166704E-3</v>
          </cell>
          <cell r="Q70">
            <v>0.18771484375</v>
          </cell>
          <cell r="R70">
            <v>1.3907877604166701E-3</v>
          </cell>
          <cell r="S70">
            <v>0</v>
          </cell>
          <cell r="T70">
            <v>2.0782877604166701E-2</v>
          </cell>
          <cell r="U70">
            <v>5.1586100260416698E-2</v>
          </cell>
          <cell r="V70">
            <v>4.9641927083333301E-5</v>
          </cell>
          <cell r="W70">
            <v>0</v>
          </cell>
          <cell r="X70">
            <v>0</v>
          </cell>
          <cell r="Y70">
            <v>4.5572916666666703E-5</v>
          </cell>
          <cell r="Z70">
            <v>2.3664550781250002E-2</v>
          </cell>
        </row>
        <row r="71">
          <cell r="A71" t="str">
            <v>4UIBQOTA0Y5jPRilB4419w</v>
          </cell>
          <cell r="B71" t="str">
            <v>2018-07</v>
          </cell>
          <cell r="C71">
            <v>41.941598380442997</v>
          </cell>
          <cell r="D71">
            <v>-87.663712021787504</v>
          </cell>
          <cell r="E71">
            <v>170310623001007</v>
          </cell>
          <cell r="F71">
            <v>4</v>
          </cell>
          <cell r="G71">
            <v>0.22928629557291699</v>
          </cell>
          <cell r="H71">
            <v>4.2402343750000002E-2</v>
          </cell>
          <cell r="I71">
            <v>0.19506184895833301</v>
          </cell>
          <cell r="J71">
            <v>1.10026041666667E-3</v>
          </cell>
          <cell r="K71">
            <v>8.52213541666667E-3</v>
          </cell>
          <cell r="L71">
            <v>4.12923177083333E-3</v>
          </cell>
          <cell r="M71">
            <v>4.4352213541666699E-4</v>
          </cell>
          <cell r="N71">
            <v>2.5496419270833299E-3</v>
          </cell>
          <cell r="O71">
            <v>0.23240152994791699</v>
          </cell>
          <cell r="P71">
            <v>4.8068847656249997E-2</v>
          </cell>
          <cell r="Q71">
            <v>0.14219238281249999</v>
          </cell>
          <cell r="R71">
            <v>1.5120442708333301E-3</v>
          </cell>
          <cell r="S71">
            <v>5.4524739583333298E-5</v>
          </cell>
          <cell r="T71">
            <v>7.9912109374999998E-2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4.1910807291666702E-4</v>
          </cell>
          <cell r="Z71">
            <v>1.19441731770833E-2</v>
          </cell>
        </row>
        <row r="72">
          <cell r="A72" t="str">
            <v>rmpgFiviRQIcGq1SxJZqCA</v>
          </cell>
          <cell r="B72" t="str">
            <v>2016-08</v>
          </cell>
          <cell r="C72">
            <v>41.936963557341699</v>
          </cell>
          <cell r="D72">
            <v>-87.668426858567003</v>
          </cell>
          <cell r="E72">
            <v>170310627003007</v>
          </cell>
          <cell r="F72">
            <v>4</v>
          </cell>
          <cell r="G72">
            <v>0.258306477864583</v>
          </cell>
          <cell r="H72">
            <v>6.0927734375000001E-2</v>
          </cell>
          <cell r="I72">
            <v>0.14573323567708299</v>
          </cell>
          <cell r="J72">
            <v>1.3020833333333301E-4</v>
          </cell>
          <cell r="K72">
            <v>2.19889322916667E-3</v>
          </cell>
          <cell r="L72">
            <v>1.34716796875E-2</v>
          </cell>
          <cell r="M72">
            <v>6.7545572916666695E-5</v>
          </cell>
          <cell r="N72">
            <v>6.34847005208333E-3</v>
          </cell>
          <cell r="O72">
            <v>0.162352701822917</v>
          </cell>
          <cell r="P72">
            <v>1.30696614583333E-2</v>
          </cell>
          <cell r="Q72">
            <v>0.24473876953125001</v>
          </cell>
          <cell r="R72">
            <v>3.0517578125E-4</v>
          </cell>
          <cell r="S72">
            <v>0</v>
          </cell>
          <cell r="T72">
            <v>6.7967122395833302E-2</v>
          </cell>
          <cell r="U72">
            <v>1.7757161458333301E-3</v>
          </cell>
          <cell r="V72">
            <v>0</v>
          </cell>
          <cell r="W72">
            <v>0</v>
          </cell>
          <cell r="X72">
            <v>4.8828125000000001E-6</v>
          </cell>
          <cell r="Y72">
            <v>5.7861328125000003E-4</v>
          </cell>
          <cell r="Z72">
            <v>2.2023111979166701E-2</v>
          </cell>
        </row>
        <row r="73">
          <cell r="A73" t="str">
            <v>yZ_90LpmgMhPlvJrD7PLEQ</v>
          </cell>
          <cell r="B73" t="str">
            <v>2018-07</v>
          </cell>
          <cell r="C73">
            <v>41.9377664287437</v>
          </cell>
          <cell r="D73">
            <v>-87.668511466152793</v>
          </cell>
          <cell r="E73">
            <v>170310627003007</v>
          </cell>
          <cell r="F73">
            <v>4</v>
          </cell>
          <cell r="G73">
            <v>0.27942708333333299</v>
          </cell>
          <cell r="H73">
            <v>9.2422688802083305E-2</v>
          </cell>
          <cell r="I73">
            <v>9.2666829427083305E-2</v>
          </cell>
          <cell r="J73">
            <v>3.8981119791666699E-4</v>
          </cell>
          <cell r="K73">
            <v>3.1776529947916701E-2</v>
          </cell>
          <cell r="L73">
            <v>1.9359537760416701E-2</v>
          </cell>
          <cell r="M73">
            <v>2.96793619791667E-3</v>
          </cell>
          <cell r="N73">
            <v>1.24267578125E-2</v>
          </cell>
          <cell r="O73">
            <v>9.1667480468750007E-2</v>
          </cell>
          <cell r="P73">
            <v>8.5131835937499994E-3</v>
          </cell>
          <cell r="Q73">
            <v>0.30335449218749999</v>
          </cell>
          <cell r="R73">
            <v>5.7291666666666699E-4</v>
          </cell>
          <cell r="S73">
            <v>0</v>
          </cell>
          <cell r="T73">
            <v>2.8172200520833302E-2</v>
          </cell>
          <cell r="U73">
            <v>1.2280273437500001E-3</v>
          </cell>
          <cell r="V73">
            <v>5.69661458333333E-5</v>
          </cell>
          <cell r="W73">
            <v>0</v>
          </cell>
          <cell r="X73">
            <v>0</v>
          </cell>
          <cell r="Y73">
            <v>0</v>
          </cell>
          <cell r="Z73">
            <v>3.4997558593749999E-2</v>
          </cell>
        </row>
        <row r="74">
          <cell r="A74" t="str">
            <v>CiHwkIzVchu1iLTUs43oVA</v>
          </cell>
          <cell r="B74" t="str">
            <v>2018-07</v>
          </cell>
          <cell r="C74">
            <v>41.932798989755703</v>
          </cell>
          <cell r="D74">
            <v>-87.653868474999499</v>
          </cell>
          <cell r="E74">
            <v>170310629002014</v>
          </cell>
          <cell r="F74">
            <v>4</v>
          </cell>
          <cell r="G74">
            <v>0.205868326822917</v>
          </cell>
          <cell r="H74">
            <v>9.4627278645833299E-2</v>
          </cell>
          <cell r="I74">
            <v>0.21982910156249999</v>
          </cell>
          <cell r="J74">
            <v>2.7832031249999998E-4</v>
          </cell>
          <cell r="K74">
            <v>1.7581380208333299E-2</v>
          </cell>
          <cell r="L74">
            <v>1.8613281249999999E-2</v>
          </cell>
          <cell r="M74">
            <v>2.6782226562500002E-3</v>
          </cell>
          <cell r="N74">
            <v>6.4933268229166704E-3</v>
          </cell>
          <cell r="O74">
            <v>0.18648600260416701</v>
          </cell>
          <cell r="P74">
            <v>3.1038411458333302E-3</v>
          </cell>
          <cell r="Q74">
            <v>0.14802897135416701</v>
          </cell>
          <cell r="R74">
            <v>3.61979166666667E-3</v>
          </cell>
          <cell r="S74">
            <v>0</v>
          </cell>
          <cell r="T74">
            <v>6.6255696614583304E-2</v>
          </cell>
          <cell r="U74">
            <v>7.4430338541666696E-3</v>
          </cell>
          <cell r="V74">
            <v>1.9368489583333301E-4</v>
          </cell>
          <cell r="W74">
            <v>0</v>
          </cell>
          <cell r="X74">
            <v>0</v>
          </cell>
          <cell r="Y74">
            <v>2.4414062500000001E-6</v>
          </cell>
          <cell r="Z74">
            <v>1.8897298177083299E-2</v>
          </cell>
        </row>
        <row r="75">
          <cell r="A75" t="str">
            <v>E8Hx3VZmTxNKKj5gY8qJuw</v>
          </cell>
          <cell r="B75" t="str">
            <v>2018-11</v>
          </cell>
          <cell r="C75">
            <v>41.932602804279298</v>
          </cell>
          <cell r="D75">
            <v>-87.6550335305337</v>
          </cell>
          <cell r="E75">
            <v>170310629002014</v>
          </cell>
          <cell r="F75">
            <v>4</v>
          </cell>
          <cell r="G75">
            <v>0.247928059895833</v>
          </cell>
          <cell r="H75">
            <v>3.173095703125E-2</v>
          </cell>
          <cell r="I75">
            <v>0.12642333984375001</v>
          </cell>
          <cell r="J75">
            <v>0</v>
          </cell>
          <cell r="K75">
            <v>3.9203287760416698E-2</v>
          </cell>
          <cell r="L75">
            <v>8.2820638020833295E-3</v>
          </cell>
          <cell r="M75">
            <v>4.6386718750000001E-5</v>
          </cell>
          <cell r="N75">
            <v>3.90462239583333E-3</v>
          </cell>
          <cell r="O75">
            <v>0.26567952473958301</v>
          </cell>
          <cell r="P75">
            <v>1.656005859375E-2</v>
          </cell>
          <cell r="Q75">
            <v>0.103733723958333</v>
          </cell>
          <cell r="R75">
            <v>4.3139648437500004E-3</v>
          </cell>
          <cell r="S75">
            <v>1.8798828125E-4</v>
          </cell>
          <cell r="T75">
            <v>2.1645507812499999E-2</v>
          </cell>
          <cell r="U75">
            <v>9.55900065104167E-2</v>
          </cell>
          <cell r="V75">
            <v>2.0390624999999999E-2</v>
          </cell>
          <cell r="W75">
            <v>0</v>
          </cell>
          <cell r="X75">
            <v>0</v>
          </cell>
          <cell r="Y75">
            <v>1.0205078124999999E-3</v>
          </cell>
          <cell r="Z75">
            <v>1.3359375E-2</v>
          </cell>
        </row>
        <row r="76">
          <cell r="A76" t="str">
            <v xml:space="preserve"> =-@t90XE1koqrGVDgDOC3jew</v>
          </cell>
          <cell r="B76" t="str">
            <v>2018-11</v>
          </cell>
          <cell r="C76">
            <v>41.938991430350299</v>
          </cell>
          <cell r="D76">
            <v>-87.638033096363401</v>
          </cell>
          <cell r="E76">
            <v>170310632004004</v>
          </cell>
          <cell r="F76">
            <v>4</v>
          </cell>
          <cell r="G76">
            <v>0.16817301432291701</v>
          </cell>
          <cell r="H76">
            <v>3.8861490885416697E-2</v>
          </cell>
          <cell r="I76">
            <v>3.6704915364583299E-2</v>
          </cell>
          <cell r="J76">
            <v>1.38346354166667E-5</v>
          </cell>
          <cell r="K76">
            <v>2.0664876302083302E-2</v>
          </cell>
          <cell r="L76">
            <v>1.02921549479167E-2</v>
          </cell>
          <cell r="M76">
            <v>0</v>
          </cell>
          <cell r="N76">
            <v>2.4918619791666698E-3</v>
          </cell>
          <cell r="O76">
            <v>0.42182861328124999</v>
          </cell>
          <cell r="P76">
            <v>0.21427164713541699</v>
          </cell>
          <cell r="Q76">
            <v>5.1133626302083297E-2</v>
          </cell>
          <cell r="R76">
            <v>1.1149088541666701E-4</v>
          </cell>
          <cell r="S76">
            <v>0</v>
          </cell>
          <cell r="T76">
            <v>1.23885091145833E-2</v>
          </cell>
          <cell r="U76">
            <v>1.6927083333333299E-4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2.2894694010416699E-2</v>
          </cell>
        </row>
        <row r="77">
          <cell r="A77" t="str">
            <v>M_YzzfBVo3LqJR_WHpb9MQ</v>
          </cell>
          <cell r="B77" t="str">
            <v>2018-11</v>
          </cell>
          <cell r="C77">
            <v>41.939828926453004</v>
          </cell>
          <cell r="D77">
            <v>-87.638526825130299</v>
          </cell>
          <cell r="E77">
            <v>170310632004004</v>
          </cell>
          <cell r="F77">
            <v>4</v>
          </cell>
          <cell r="G77">
            <v>0.23167317708333299</v>
          </cell>
          <cell r="H77">
            <v>2.0108235677083301E-2</v>
          </cell>
          <cell r="I77">
            <v>4.3868815104166702E-2</v>
          </cell>
          <cell r="J77">
            <v>3.1494140625000001E-4</v>
          </cell>
          <cell r="K77">
            <v>2.33968098958333E-3</v>
          </cell>
          <cell r="L77">
            <v>4.3872070312499997E-3</v>
          </cell>
          <cell r="M77">
            <v>7.3242187499999997E-6</v>
          </cell>
          <cell r="N77">
            <v>1.6202799479166699E-3</v>
          </cell>
          <cell r="O77">
            <v>0.28937418619791699</v>
          </cell>
          <cell r="P77">
            <v>0.19530029296875001</v>
          </cell>
          <cell r="Q77">
            <v>0.18027750651041699</v>
          </cell>
          <cell r="R77">
            <v>0</v>
          </cell>
          <cell r="S77">
            <v>0</v>
          </cell>
          <cell r="T77">
            <v>2.0006510416666699E-2</v>
          </cell>
          <cell r="U77">
            <v>6.5104166666666696E-6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1.071533203125E-2</v>
          </cell>
        </row>
        <row r="78">
          <cell r="A78" t="str">
            <v>YfM9iJCHmkGSi8tHrsDUyg</v>
          </cell>
          <cell r="B78" t="str">
            <v>2018-07</v>
          </cell>
          <cell r="C78">
            <v>41.938358371458598</v>
          </cell>
          <cell r="D78">
            <v>-87.639492622135606</v>
          </cell>
          <cell r="E78">
            <v>170310632004005</v>
          </cell>
          <cell r="F78">
            <v>4</v>
          </cell>
          <cell r="G78">
            <v>0.26623779296875</v>
          </cell>
          <cell r="H78">
            <v>5.5013834635416703E-2</v>
          </cell>
          <cell r="I78">
            <v>0.17185791015624999</v>
          </cell>
          <cell r="J78">
            <v>4.1097005208333301E-4</v>
          </cell>
          <cell r="K78">
            <v>1.8639322916666701E-2</v>
          </cell>
          <cell r="L78">
            <v>8.8623046874999993E-3</v>
          </cell>
          <cell r="M78">
            <v>3.0924479166666703E-5</v>
          </cell>
          <cell r="N78">
            <v>1.2866210937499999E-3</v>
          </cell>
          <cell r="O78">
            <v>0.36757731119791698</v>
          </cell>
          <cell r="P78">
            <v>6.9300944010416698E-2</v>
          </cell>
          <cell r="Q78">
            <v>2.40673828125E-2</v>
          </cell>
          <cell r="R78">
            <v>9.6598307291666696E-4</v>
          </cell>
          <cell r="S78">
            <v>0</v>
          </cell>
          <cell r="T78">
            <v>3.01350911458333E-3</v>
          </cell>
          <cell r="U78">
            <v>2.5309244791666698E-4</v>
          </cell>
          <cell r="V78">
            <v>2.5187174479166701E-3</v>
          </cell>
          <cell r="W78">
            <v>0</v>
          </cell>
          <cell r="X78">
            <v>0</v>
          </cell>
          <cell r="Y78">
            <v>3.9876302083333299E-5</v>
          </cell>
          <cell r="Z78">
            <v>9.9235026041666705E-3</v>
          </cell>
        </row>
        <row r="79">
          <cell r="A79" t="str">
            <v>bJMQ0whd3srleqK_TQ9DSQ</v>
          </cell>
          <cell r="B79" t="str">
            <v>2018-11</v>
          </cell>
          <cell r="C79">
            <v>41.9385948516328</v>
          </cell>
          <cell r="D79">
            <v>-87.6377372612626</v>
          </cell>
          <cell r="E79">
            <v>170310632004005</v>
          </cell>
          <cell r="F79">
            <v>4</v>
          </cell>
          <cell r="G79">
            <v>0.192537434895833</v>
          </cell>
          <cell r="H79">
            <v>1.904296875E-2</v>
          </cell>
          <cell r="I79">
            <v>1.666259765625E-2</v>
          </cell>
          <cell r="J79">
            <v>2.6749674479166698E-3</v>
          </cell>
          <cell r="K79">
            <v>9.2260742187499998E-3</v>
          </cell>
          <cell r="L79">
            <v>3.3699544270833302E-3</v>
          </cell>
          <cell r="M79">
            <v>1.7089843750000002E-5</v>
          </cell>
          <cell r="N79">
            <v>3.7052408854166699E-3</v>
          </cell>
          <cell r="O79">
            <v>0.36879720052083298</v>
          </cell>
          <cell r="P79">
            <v>0.10838623046875</v>
          </cell>
          <cell r="Q79">
            <v>0.1256396484375</v>
          </cell>
          <cell r="R79">
            <v>1.2459309895833299E-3</v>
          </cell>
          <cell r="S79">
            <v>0</v>
          </cell>
          <cell r="T79">
            <v>0.102396647135417</v>
          </cell>
          <cell r="U79">
            <v>2.5797526041666699E-2</v>
          </cell>
          <cell r="V79">
            <v>0</v>
          </cell>
          <cell r="W79">
            <v>0</v>
          </cell>
          <cell r="X79">
            <v>7.8125000000000002E-5</v>
          </cell>
          <cell r="Y79">
            <v>0</v>
          </cell>
          <cell r="Z79">
            <v>2.0422363281250001E-2</v>
          </cell>
        </row>
        <row r="80">
          <cell r="A80" t="str">
            <v>Et54fE1CmP_Lmeruc0pzhQ</v>
          </cell>
          <cell r="B80" t="str">
            <v>2018-07</v>
          </cell>
          <cell r="C80">
            <v>41.933189560598898</v>
          </cell>
          <cell r="D80">
            <v>-87.645215582966799</v>
          </cell>
          <cell r="E80">
            <v>170310634001007</v>
          </cell>
          <cell r="F80">
            <v>4</v>
          </cell>
          <cell r="G80">
            <v>0.21907145182291701</v>
          </cell>
          <cell r="H80">
            <v>4.8077799479166697E-2</v>
          </cell>
          <cell r="I80">
            <v>0.48041259765625</v>
          </cell>
          <cell r="J80">
            <v>7.60091145833333E-4</v>
          </cell>
          <cell r="K80">
            <v>1.74723307291667E-3</v>
          </cell>
          <cell r="L80">
            <v>1.61653645833333E-2</v>
          </cell>
          <cell r="M80">
            <v>8.9192708333333301E-4</v>
          </cell>
          <cell r="N80">
            <v>6.4770507812500003E-3</v>
          </cell>
          <cell r="O80">
            <v>4.0543619791666699E-3</v>
          </cell>
          <cell r="P80">
            <v>0</v>
          </cell>
          <cell r="Q80">
            <v>0.1090283203125</v>
          </cell>
          <cell r="R80">
            <v>4.6077473958333302E-3</v>
          </cell>
          <cell r="S80">
            <v>0</v>
          </cell>
          <cell r="T80">
            <v>9.6923014322916695E-2</v>
          </cell>
          <cell r="U80">
            <v>6.8359375000000007E-5</v>
          </cell>
          <cell r="V80">
            <v>1.0937500000000001E-3</v>
          </cell>
          <cell r="W80">
            <v>0</v>
          </cell>
          <cell r="X80">
            <v>0</v>
          </cell>
          <cell r="Y80">
            <v>5.3230794270833302E-3</v>
          </cell>
          <cell r="Z80">
            <v>5.2978515624999998E-3</v>
          </cell>
        </row>
        <row r="81">
          <cell r="A81" t="str">
            <v>pXoeUleVVUdqdJwgvUZ6CA</v>
          </cell>
          <cell r="B81" t="str">
            <v>2018-07</v>
          </cell>
          <cell r="C81">
            <v>41.933281876104502</v>
          </cell>
          <cell r="D81">
            <v>-87.645290718131506</v>
          </cell>
          <cell r="E81">
            <v>170310634001007</v>
          </cell>
          <cell r="F81">
            <v>4</v>
          </cell>
          <cell r="G81">
            <v>0.19469970703125</v>
          </cell>
          <cell r="H81">
            <v>2.2691243489583301E-2</v>
          </cell>
          <cell r="I81">
            <v>0.51722819010416698</v>
          </cell>
          <cell r="J81">
            <v>0</v>
          </cell>
          <cell r="K81">
            <v>3.3040364583333299E-4</v>
          </cell>
          <cell r="L81">
            <v>1.394287109375E-2</v>
          </cell>
          <cell r="M81">
            <v>5.7535807291666705E-4</v>
          </cell>
          <cell r="N81">
            <v>3.5774739583333301E-3</v>
          </cell>
          <cell r="O81">
            <v>9.8868815104166691E-3</v>
          </cell>
          <cell r="P81">
            <v>0</v>
          </cell>
          <cell r="Q81">
            <v>7.9684244791666706E-2</v>
          </cell>
          <cell r="R81">
            <v>4.5751953124999996E-3</v>
          </cell>
          <cell r="S81">
            <v>0</v>
          </cell>
          <cell r="T81">
            <v>0.14451171874999999</v>
          </cell>
          <cell r="U81">
            <v>0</v>
          </cell>
          <cell r="V81">
            <v>2.8645833333333301E-4</v>
          </cell>
          <cell r="W81">
            <v>0</v>
          </cell>
          <cell r="X81">
            <v>0</v>
          </cell>
          <cell r="Y81">
            <v>3.5766601562500001E-3</v>
          </cell>
          <cell r="Z81">
            <v>4.43359375E-3</v>
          </cell>
        </row>
        <row r="82">
          <cell r="A82" t="str">
            <v>BmitHHHPFWfFk1OQv1LFiA</v>
          </cell>
          <cell r="B82" t="str">
            <v>2018-11</v>
          </cell>
          <cell r="C82">
            <v>41.927922475818399</v>
          </cell>
          <cell r="D82">
            <v>-87.652241819998395</v>
          </cell>
          <cell r="E82">
            <v>170310703002003</v>
          </cell>
          <cell r="F82">
            <v>4</v>
          </cell>
          <cell r="G82">
            <v>0.21394042968749999</v>
          </cell>
          <cell r="H82">
            <v>8.92423502604167E-2</v>
          </cell>
          <cell r="I82">
            <v>0.28282877604166701</v>
          </cell>
          <cell r="J82">
            <v>0</v>
          </cell>
          <cell r="K82">
            <v>6.3473307291666697E-2</v>
          </cell>
          <cell r="L82">
            <v>1.660888671875E-2</v>
          </cell>
          <cell r="M82">
            <v>2.9296874999999999E-4</v>
          </cell>
          <cell r="N82">
            <v>3.6539713541666702E-3</v>
          </cell>
          <cell r="O82">
            <v>0.126221516927083</v>
          </cell>
          <cell r="P82">
            <v>2.8816731770833302E-3</v>
          </cell>
          <cell r="Q82">
            <v>0.10755859375</v>
          </cell>
          <cell r="R82">
            <v>1.88802083333333E-4</v>
          </cell>
          <cell r="S82">
            <v>0</v>
          </cell>
          <cell r="T82">
            <v>7.672119140625E-2</v>
          </cell>
          <cell r="U82">
            <v>8.1380208333333296E-7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1.6386718750000001E-2</v>
          </cell>
        </row>
        <row r="83">
          <cell r="A83" t="str">
            <v>u9fwLeZr6Fb27TQigke-Hg</v>
          </cell>
          <cell r="B83" t="str">
            <v>2018-11</v>
          </cell>
          <cell r="C83">
            <v>41.927494724830098</v>
          </cell>
          <cell r="D83">
            <v>-87.651643593040305</v>
          </cell>
          <cell r="E83">
            <v>170310703002003</v>
          </cell>
          <cell r="F83">
            <v>4</v>
          </cell>
          <cell r="G83">
            <v>0.18705810546875001</v>
          </cell>
          <cell r="H83">
            <v>0.108767903645833</v>
          </cell>
          <cell r="I83">
            <v>0.373846028645833</v>
          </cell>
          <cell r="J83">
            <v>2.1158854166666701E-5</v>
          </cell>
          <cell r="K83">
            <v>5.9095052083333301E-2</v>
          </cell>
          <cell r="L83">
            <v>1.3434244791666701E-2</v>
          </cell>
          <cell r="M83">
            <v>6.5592447916666696E-4</v>
          </cell>
          <cell r="N83">
            <v>3.35856119791667E-3</v>
          </cell>
          <cell r="O83">
            <v>4.7014160156249998E-2</v>
          </cell>
          <cell r="P83">
            <v>2.99235026041667E-3</v>
          </cell>
          <cell r="Q83">
            <v>0.13135986328124999</v>
          </cell>
          <cell r="R83">
            <v>8.7809244791666699E-4</v>
          </cell>
          <cell r="S83">
            <v>0</v>
          </cell>
          <cell r="T83">
            <v>6.0953776041666699E-2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1.05647786458333E-2</v>
          </cell>
        </row>
        <row r="84">
          <cell r="A84" t="str">
            <v>G2kDSrsXu-y5LrAg_u6VdA</v>
          </cell>
          <cell r="B84" t="str">
            <v>2018-07</v>
          </cell>
          <cell r="C84">
            <v>41.929072590234398</v>
          </cell>
          <cell r="D84">
            <v>-87.658588280148905</v>
          </cell>
          <cell r="E84">
            <v>170310704003008</v>
          </cell>
          <cell r="F84">
            <v>4</v>
          </cell>
          <cell r="G84">
            <v>0.25031982421874999</v>
          </cell>
          <cell r="H84">
            <v>7.6199544270833294E-2</v>
          </cell>
          <cell r="I84">
            <v>0.24848307291666699</v>
          </cell>
          <cell r="J84">
            <v>3.1389160156249998E-2</v>
          </cell>
          <cell r="K84">
            <v>4.2960611979166704E-3</v>
          </cell>
          <cell r="L84">
            <v>5.3084309895833296E-3</v>
          </cell>
          <cell r="M84">
            <v>2.1891276041666701E-4</v>
          </cell>
          <cell r="N84">
            <v>5.0699869791666699E-3</v>
          </cell>
          <cell r="O84">
            <v>0.238861490885417</v>
          </cell>
          <cell r="P84">
            <v>1.2850748697916701E-2</v>
          </cell>
          <cell r="Q84">
            <v>7.6193033854166703E-2</v>
          </cell>
          <cell r="R84">
            <v>2.9296874999999999E-4</v>
          </cell>
          <cell r="S84">
            <v>5.1269531250000002E-4</v>
          </cell>
          <cell r="T84">
            <v>3.5246582031250001E-2</v>
          </cell>
          <cell r="U84">
            <v>7.2184244791666696E-4</v>
          </cell>
          <cell r="V84">
            <v>0</v>
          </cell>
          <cell r="W84">
            <v>0</v>
          </cell>
          <cell r="X84">
            <v>0</v>
          </cell>
          <cell r="Y84">
            <v>1.07747395833333E-3</v>
          </cell>
          <cell r="Z84">
            <v>1.29581705729167E-2</v>
          </cell>
        </row>
        <row r="85">
          <cell r="A85" t="str">
            <v>yVcisygqnOxdf7gn8ibDzg</v>
          </cell>
          <cell r="B85" t="str">
            <v>2018-07</v>
          </cell>
          <cell r="C85">
            <v>41.928950474955698</v>
          </cell>
          <cell r="D85">
            <v>-87.657046953130404</v>
          </cell>
          <cell r="E85">
            <v>170310704003008</v>
          </cell>
          <cell r="F85">
            <v>4</v>
          </cell>
          <cell r="G85">
            <v>0.155304361979167</v>
          </cell>
          <cell r="H85">
            <v>1.50984700520833E-2</v>
          </cell>
          <cell r="I85">
            <v>6.1429850260416703E-2</v>
          </cell>
          <cell r="J85">
            <v>4.1097005208333301E-4</v>
          </cell>
          <cell r="K85">
            <v>9.3747558593750002E-2</v>
          </cell>
          <cell r="L85">
            <v>2.5398763020833301E-3</v>
          </cell>
          <cell r="M85">
            <v>2.5309244791666698E-4</v>
          </cell>
          <cell r="N85">
            <v>2.8727213541666699E-3</v>
          </cell>
          <cell r="O85">
            <v>0.46290039062499999</v>
          </cell>
          <cell r="P85">
            <v>0.14931884765625</v>
          </cell>
          <cell r="Q85">
            <v>3.8386230468749998E-2</v>
          </cell>
          <cell r="R85">
            <v>3.4179687500000003E-5</v>
          </cell>
          <cell r="S85">
            <v>2.2875976562499998E-3</v>
          </cell>
          <cell r="T85">
            <v>3.0273437500000001E-3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4.0006510416666701E-3</v>
          </cell>
          <cell r="Z85">
            <v>8.3878580729166707E-3</v>
          </cell>
        </row>
        <row r="86">
          <cell r="A86" t="str">
            <v>jYIA15NEDRBYDh8A811Uyg</v>
          </cell>
          <cell r="B86" t="str">
            <v>2018-07</v>
          </cell>
          <cell r="C86">
            <v>41.927937340433701</v>
          </cell>
          <cell r="D86">
            <v>-87.663573859508304</v>
          </cell>
          <cell r="E86">
            <v>170310706002009</v>
          </cell>
          <cell r="F86">
            <v>4</v>
          </cell>
          <cell r="G86">
            <v>0.20833984375</v>
          </cell>
          <cell r="H86">
            <v>7.3590494791666697E-2</v>
          </cell>
          <cell r="I86">
            <v>0.24684651692708301</v>
          </cell>
          <cell r="J86">
            <v>1.3264973958333301E-4</v>
          </cell>
          <cell r="K86">
            <v>3.8945312500000002E-2</v>
          </cell>
          <cell r="L86">
            <v>1.89029947916667E-2</v>
          </cell>
          <cell r="M86">
            <v>2.0296223958333301E-3</v>
          </cell>
          <cell r="N86">
            <v>1.35782877604167E-2</v>
          </cell>
          <cell r="O86">
            <v>0.201442057291667</v>
          </cell>
          <cell r="P86">
            <v>2.1031087239583302E-2</v>
          </cell>
          <cell r="Q86">
            <v>0.118121744791667</v>
          </cell>
          <cell r="R86">
            <v>2.38444010416667E-4</v>
          </cell>
          <cell r="S86">
            <v>0</v>
          </cell>
          <cell r="T86">
            <v>3.63859049479167E-2</v>
          </cell>
          <cell r="U86">
            <v>5.5403645833333303E-3</v>
          </cell>
          <cell r="V86">
            <v>0</v>
          </cell>
          <cell r="W86">
            <v>0</v>
          </cell>
          <cell r="X86">
            <v>1.6927083333333299E-4</v>
          </cell>
          <cell r="Y86">
            <v>1.181640625E-3</v>
          </cell>
          <cell r="Z86">
            <v>1.35237630208333E-2</v>
          </cell>
        </row>
        <row r="87">
          <cell r="A87" t="str">
            <v>pbQyWWAAKrpXBJFUjDjAHw</v>
          </cell>
          <cell r="B87" t="str">
            <v>2018-11</v>
          </cell>
          <cell r="C87">
            <v>41.927008860355897</v>
          </cell>
          <cell r="D87">
            <v>-87.663494305225598</v>
          </cell>
          <cell r="E87">
            <v>170310706002009</v>
          </cell>
          <cell r="F87">
            <v>4</v>
          </cell>
          <cell r="G87">
            <v>0.28700764973958298</v>
          </cell>
          <cell r="H87">
            <v>5.1790364583333297E-2</v>
          </cell>
          <cell r="I87">
            <v>0.13923583984374999</v>
          </cell>
          <cell r="J87">
            <v>3.7434895833333303E-5</v>
          </cell>
          <cell r="K87">
            <v>2.3430989583333301E-2</v>
          </cell>
          <cell r="L87">
            <v>1.074951171875E-2</v>
          </cell>
          <cell r="M87">
            <v>1.3590494791666701E-4</v>
          </cell>
          <cell r="N87">
            <v>5.6453450520833302E-3</v>
          </cell>
          <cell r="O87">
            <v>0.21031087239583299</v>
          </cell>
          <cell r="P87">
            <v>4.7646484374999999E-2</v>
          </cell>
          <cell r="Q87">
            <v>0.18711181640624999</v>
          </cell>
          <cell r="R87">
            <v>2.8564453124999998E-4</v>
          </cell>
          <cell r="S87">
            <v>0</v>
          </cell>
          <cell r="T87">
            <v>2.2540690104166702E-2</v>
          </cell>
          <cell r="U87">
            <v>5.3304036458333296E-4</v>
          </cell>
          <cell r="V87">
            <v>1.3069661458333299E-3</v>
          </cell>
          <cell r="W87">
            <v>0</v>
          </cell>
          <cell r="X87">
            <v>0</v>
          </cell>
          <cell r="Y87">
            <v>1.5462239583333301E-5</v>
          </cell>
          <cell r="Z87">
            <v>1.22159830729167E-2</v>
          </cell>
        </row>
        <row r="88">
          <cell r="A88" t="str">
            <v xml:space="preserve"> =-@Ne1ilhtpy8NH3Vrj5IELg</v>
          </cell>
          <cell r="B88" t="str">
            <v>2018-10</v>
          </cell>
          <cell r="C88">
            <v>41.929718600556598</v>
          </cell>
          <cell r="D88">
            <v>-87.6751811415227</v>
          </cell>
          <cell r="E88">
            <v>170310707001018</v>
          </cell>
          <cell r="F88">
            <v>4</v>
          </cell>
          <cell r="G88">
            <v>0.26167968749999998</v>
          </cell>
          <cell r="H88">
            <v>5.7763671874999999E-2</v>
          </cell>
          <cell r="I88">
            <v>0.21932291666666701</v>
          </cell>
          <cell r="J88">
            <v>9.5190429687500005E-3</v>
          </cell>
          <cell r="K88">
            <v>1.64021809895833E-2</v>
          </cell>
          <cell r="L88">
            <v>1.64347330729167E-2</v>
          </cell>
          <cell r="M88">
            <v>4.1829427083333302E-4</v>
          </cell>
          <cell r="N88">
            <v>1.544921875E-2</v>
          </cell>
          <cell r="O88">
            <v>5.0716145833333302E-2</v>
          </cell>
          <cell r="P88">
            <v>3.2568359375E-3</v>
          </cell>
          <cell r="Q88">
            <v>0.29183024088541698</v>
          </cell>
          <cell r="R88">
            <v>1.3020833333333301E-4</v>
          </cell>
          <cell r="S88">
            <v>0</v>
          </cell>
          <cell r="T88">
            <v>3.9409179687499997E-2</v>
          </cell>
          <cell r="U88">
            <v>2.8938802083333299E-3</v>
          </cell>
          <cell r="V88">
            <v>6.7301432291666703E-4</v>
          </cell>
          <cell r="W88">
            <v>0</v>
          </cell>
          <cell r="X88">
            <v>0</v>
          </cell>
          <cell r="Y88">
            <v>0</v>
          </cell>
          <cell r="Z88">
            <v>1.41007486979167E-2</v>
          </cell>
        </row>
        <row r="89">
          <cell r="A89" t="str">
            <v>aikEl3jPtFzGLAkxabp6zw</v>
          </cell>
          <cell r="B89" t="str">
            <v>2018-10</v>
          </cell>
          <cell r="C89">
            <v>41.9295882506688</v>
          </cell>
          <cell r="D89">
            <v>-87.675025318558099</v>
          </cell>
          <cell r="E89">
            <v>170310707001018</v>
          </cell>
          <cell r="F89">
            <v>4</v>
          </cell>
          <cell r="G89">
            <v>0.23012776692708301</v>
          </cell>
          <cell r="H89">
            <v>1.561767578125E-2</v>
          </cell>
          <cell r="I89">
            <v>0.157742513020833</v>
          </cell>
          <cell r="J89">
            <v>1.8453776041666699E-2</v>
          </cell>
          <cell r="K89">
            <v>3.2931315104166699E-2</v>
          </cell>
          <cell r="L89">
            <v>1.04532877604167E-2</v>
          </cell>
          <cell r="M89">
            <v>3.4179687500000003E-5</v>
          </cell>
          <cell r="N89">
            <v>3.4025065104166699E-3</v>
          </cell>
          <cell r="O89">
            <v>0.13682373046874999</v>
          </cell>
          <cell r="P89">
            <v>3.5986328125000001E-3</v>
          </cell>
          <cell r="Q89">
            <v>0.24452718098958301</v>
          </cell>
          <cell r="R89">
            <v>0</v>
          </cell>
          <cell r="S89">
            <v>0</v>
          </cell>
          <cell r="T89">
            <v>0.125062662760417</v>
          </cell>
          <cell r="U89">
            <v>2.3120117187500002E-3</v>
          </cell>
          <cell r="V89">
            <v>6.6731770833333302E-5</v>
          </cell>
          <cell r="W89">
            <v>0</v>
          </cell>
          <cell r="X89">
            <v>0</v>
          </cell>
          <cell r="Y89">
            <v>0</v>
          </cell>
          <cell r="Z89">
            <v>1.8846028645833301E-2</v>
          </cell>
        </row>
        <row r="90">
          <cell r="A90" t="str">
            <v>ArtSh7clFABW7qxfrbFv7w</v>
          </cell>
          <cell r="B90" t="str">
            <v>2018-11</v>
          </cell>
          <cell r="C90">
            <v>41.9180464420185</v>
          </cell>
          <cell r="D90">
            <v>-87.657467059181698</v>
          </cell>
          <cell r="E90">
            <v>170310710002020</v>
          </cell>
          <cell r="F90">
            <v>4</v>
          </cell>
          <cell r="G90">
            <v>0.195281575520833</v>
          </cell>
          <cell r="H90">
            <v>0.1028466796875</v>
          </cell>
          <cell r="I90">
            <v>0.245882161458333</v>
          </cell>
          <cell r="J90">
            <v>0</v>
          </cell>
          <cell r="K90">
            <v>0.117992350260417</v>
          </cell>
          <cell r="L90">
            <v>7.7010091145833298E-3</v>
          </cell>
          <cell r="M90">
            <v>1.79036458333333E-5</v>
          </cell>
          <cell r="N90">
            <v>6.97916666666667E-3</v>
          </cell>
          <cell r="O90">
            <v>0.145264485677083</v>
          </cell>
          <cell r="P90">
            <v>4.9967447916666704E-4</v>
          </cell>
          <cell r="Q90">
            <v>0.106656901041667</v>
          </cell>
          <cell r="R90">
            <v>2.5260416666666699E-3</v>
          </cell>
          <cell r="S90">
            <v>0</v>
          </cell>
          <cell r="T90">
            <v>6.2776692708333304E-2</v>
          </cell>
          <cell r="U90">
            <v>1.4241536458333299E-4</v>
          </cell>
          <cell r="V90">
            <v>4.8828125000000001E-6</v>
          </cell>
          <cell r="W90">
            <v>0</v>
          </cell>
          <cell r="X90">
            <v>0</v>
          </cell>
          <cell r="Y90">
            <v>1.4648437499999999E-5</v>
          </cell>
          <cell r="Z90">
            <v>5.4134114583333304E-3</v>
          </cell>
        </row>
        <row r="91">
          <cell r="A91" t="str">
            <v>Rqt4Eo20RpYsxAwkylGt2w</v>
          </cell>
          <cell r="B91" t="str">
            <v>2018-11</v>
          </cell>
          <cell r="C91">
            <v>41.9180453381747</v>
          </cell>
          <cell r="D91">
            <v>-87.657590459402797</v>
          </cell>
          <cell r="E91">
            <v>170310710002020</v>
          </cell>
          <cell r="F91">
            <v>4</v>
          </cell>
          <cell r="G91">
            <v>0.213711751302083</v>
          </cell>
          <cell r="H91">
            <v>5.82112630208333E-2</v>
          </cell>
          <cell r="I91">
            <v>0.24009114583333299</v>
          </cell>
          <cell r="J91">
            <v>0</v>
          </cell>
          <cell r="K91">
            <v>8.5478515625000001E-2</v>
          </cell>
          <cell r="L91">
            <v>6.2198893229166701E-3</v>
          </cell>
          <cell r="M91">
            <v>5.5419921875E-4</v>
          </cell>
          <cell r="N91">
            <v>1.0056152343749999E-2</v>
          </cell>
          <cell r="O91">
            <v>0.20195638020833301</v>
          </cell>
          <cell r="P91">
            <v>4.1422526041666702E-4</v>
          </cell>
          <cell r="Q91">
            <v>7.4700520833333298E-2</v>
          </cell>
          <cell r="R91">
            <v>1.8766276041666701E-3</v>
          </cell>
          <cell r="S91">
            <v>0</v>
          </cell>
          <cell r="T91">
            <v>9.6337890625000006E-2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1.03914388020833E-2</v>
          </cell>
        </row>
        <row r="92">
          <cell r="A92" t="str">
            <v>HKi_fFd8VueQx_zkk8tNsA</v>
          </cell>
          <cell r="B92" t="str">
            <v>2018-11</v>
          </cell>
          <cell r="C92">
            <v>41.915291576405501</v>
          </cell>
          <cell r="D92">
            <v>-87.634145434770105</v>
          </cell>
          <cell r="E92">
            <v>170310715006005</v>
          </cell>
          <cell r="F92">
            <v>4</v>
          </cell>
          <cell r="G92">
            <v>0.29457356770833298</v>
          </cell>
          <cell r="H92">
            <v>2.5087890625000001E-2</v>
          </cell>
          <cell r="I92">
            <v>0.162379557291667</v>
          </cell>
          <cell r="J92">
            <v>0</v>
          </cell>
          <cell r="K92">
            <v>1.2456054687500001E-2</v>
          </cell>
          <cell r="L92">
            <v>1.358642578125E-2</v>
          </cell>
          <cell r="M92">
            <v>4.7200520833333301E-4</v>
          </cell>
          <cell r="N92">
            <v>5.2791341145833302E-3</v>
          </cell>
          <cell r="O92">
            <v>0.20328531901041699</v>
          </cell>
          <cell r="P92">
            <v>3.8420410156250001E-2</v>
          </cell>
          <cell r="Q92">
            <v>0.156559244791667</v>
          </cell>
          <cell r="R92">
            <v>1.4298502604166701E-3</v>
          </cell>
          <cell r="S92">
            <v>0</v>
          </cell>
          <cell r="T92">
            <v>7.9187825520833297E-2</v>
          </cell>
          <cell r="U92">
            <v>3.2999674479166699E-3</v>
          </cell>
          <cell r="V92">
            <v>3.3365885416666699E-5</v>
          </cell>
          <cell r="W92">
            <v>0</v>
          </cell>
          <cell r="X92">
            <v>0</v>
          </cell>
          <cell r="Y92">
            <v>1.09049479166667E-4</v>
          </cell>
          <cell r="Z92">
            <v>3.8403320312500001E-3</v>
          </cell>
        </row>
        <row r="93">
          <cell r="A93" t="str">
            <v>xsl2IuDQP_SQtcWb2HOIag</v>
          </cell>
          <cell r="B93" t="str">
            <v>2018-11</v>
          </cell>
          <cell r="C93">
            <v>41.9155082555422</v>
          </cell>
          <cell r="D93">
            <v>-87.634280082567102</v>
          </cell>
          <cell r="E93">
            <v>170310715006005</v>
          </cell>
          <cell r="F93">
            <v>4</v>
          </cell>
          <cell r="G93">
            <v>0.32910970052083299</v>
          </cell>
          <cell r="H93">
            <v>3.8600260416666698E-2</v>
          </cell>
          <cell r="I93">
            <v>0.15572265625000001</v>
          </cell>
          <cell r="J93">
            <v>1.1010742187499999E-3</v>
          </cell>
          <cell r="K93">
            <v>5.40934244791667E-3</v>
          </cell>
          <cell r="L93">
            <v>1.936767578125E-2</v>
          </cell>
          <cell r="M93">
            <v>2.5813802083333301E-3</v>
          </cell>
          <cell r="N93">
            <v>3.4611002604166699E-3</v>
          </cell>
          <cell r="O93">
            <v>0.13255940755208301</v>
          </cell>
          <cell r="P93">
            <v>3.3221028645833303E-2</v>
          </cell>
          <cell r="Q93">
            <v>0.21785400390625001</v>
          </cell>
          <cell r="R93">
            <v>1.38427734375E-3</v>
          </cell>
          <cell r="S93">
            <v>7.7311197916666704E-5</v>
          </cell>
          <cell r="T93">
            <v>3.3409830729166701E-2</v>
          </cell>
          <cell r="U93">
            <v>2.2664388020833298E-3</v>
          </cell>
          <cell r="V93">
            <v>1.21549479166667E-2</v>
          </cell>
          <cell r="W93">
            <v>0</v>
          </cell>
          <cell r="X93">
            <v>0</v>
          </cell>
          <cell r="Y93">
            <v>7.6985677083333301E-4</v>
          </cell>
          <cell r="Z93">
            <v>1.094970703125E-2</v>
          </cell>
        </row>
        <row r="94">
          <cell r="A94" t="str">
            <v>Q7BcVzz_eqO2EVkfP1YBDw</v>
          </cell>
          <cell r="B94" t="str">
            <v>2018-07</v>
          </cell>
          <cell r="C94">
            <v>41.907357046384398</v>
          </cell>
          <cell r="D94">
            <v>-87.625654867478701</v>
          </cell>
          <cell r="E94">
            <v>170310801003000</v>
          </cell>
          <cell r="F94">
            <v>4</v>
          </cell>
          <cell r="G94">
            <v>0.20126220703125</v>
          </cell>
          <cell r="H94">
            <v>1.7520345052083299E-2</v>
          </cell>
          <cell r="I94">
            <v>1.41153971354167E-2</v>
          </cell>
          <cell r="J94">
            <v>6.1206054687500001E-3</v>
          </cell>
          <cell r="K94">
            <v>8.8004557291666702E-3</v>
          </cell>
          <cell r="L94">
            <v>7.5325520833333303E-3</v>
          </cell>
          <cell r="M94">
            <v>0</v>
          </cell>
          <cell r="N94">
            <v>2.1036783854166698E-3</v>
          </cell>
          <cell r="O94">
            <v>0.32814615885416698</v>
          </cell>
          <cell r="P94">
            <v>0.18245930989583301</v>
          </cell>
          <cell r="Q94">
            <v>0.19361083984374999</v>
          </cell>
          <cell r="R94">
            <v>0</v>
          </cell>
          <cell r="S94">
            <v>0</v>
          </cell>
          <cell r="T94">
            <v>1.41959635416667E-2</v>
          </cell>
          <cell r="U94">
            <v>2.5732421874999998E-3</v>
          </cell>
          <cell r="V94">
            <v>1.6276041666666699E-6</v>
          </cell>
          <cell r="W94">
            <v>0</v>
          </cell>
          <cell r="X94">
            <v>0</v>
          </cell>
          <cell r="Y94">
            <v>0</v>
          </cell>
          <cell r="Z94">
            <v>2.1557617187499999E-2</v>
          </cell>
        </row>
        <row r="95">
          <cell r="A95" t="str">
            <v>cybVa3dTEPzDqr70Yxeoqg</v>
          </cell>
          <cell r="B95" t="str">
            <v>2018-07</v>
          </cell>
          <cell r="C95">
            <v>41.907632251028197</v>
          </cell>
          <cell r="D95">
            <v>-87.625723693143399</v>
          </cell>
          <cell r="E95">
            <v>170310801003000</v>
          </cell>
          <cell r="F95">
            <v>4</v>
          </cell>
          <cell r="G95">
            <v>0.19290690104166699</v>
          </cell>
          <cell r="H95">
            <v>5.3269042968749999E-2</v>
          </cell>
          <cell r="I95">
            <v>1.4565429687499999E-2</v>
          </cell>
          <cell r="J95">
            <v>0</v>
          </cell>
          <cell r="K95">
            <v>1.35595703125E-2</v>
          </cell>
          <cell r="L95">
            <v>1.5820312499999999E-2</v>
          </cell>
          <cell r="M95">
            <v>5.3466796874999999E-4</v>
          </cell>
          <cell r="N95">
            <v>5.57535807291667E-3</v>
          </cell>
          <cell r="O95">
            <v>0.31946777343749999</v>
          </cell>
          <cell r="P95">
            <v>0.122836100260417</v>
          </cell>
          <cell r="Q95">
            <v>0.19571858723958299</v>
          </cell>
          <cell r="R95">
            <v>4.5572916666666703E-5</v>
          </cell>
          <cell r="S95">
            <v>0</v>
          </cell>
          <cell r="T95">
            <v>2.52848307291667E-2</v>
          </cell>
          <cell r="U95">
            <v>2.2347005208333301E-3</v>
          </cell>
          <cell r="V95">
            <v>4.8828125000000001E-6</v>
          </cell>
          <cell r="W95">
            <v>0</v>
          </cell>
          <cell r="X95">
            <v>0</v>
          </cell>
          <cell r="Y95">
            <v>3.2063802083333299E-4</v>
          </cell>
          <cell r="Z95">
            <v>3.7855631510416703E-2</v>
          </cell>
        </row>
        <row r="96">
          <cell r="A96" t="str">
            <v>VTr05cL5zlb_rC-4M4KTgA</v>
          </cell>
          <cell r="B96" t="str">
            <v>2018-06</v>
          </cell>
          <cell r="C96">
            <v>41.907770385823703</v>
          </cell>
          <cell r="D96">
            <v>-87.632286464729503</v>
          </cell>
          <cell r="E96">
            <v>170310802022002</v>
          </cell>
          <cell r="F96">
            <v>4</v>
          </cell>
          <cell r="G96">
            <v>0.26445231119791701</v>
          </cell>
          <cell r="H96">
            <v>7.1675618489583301E-2</v>
          </cell>
          <cell r="I96">
            <v>7.0907389322916695E-2</v>
          </cell>
          <cell r="J96">
            <v>1.1637369791666699E-3</v>
          </cell>
          <cell r="K96">
            <v>7.4747721354166703E-3</v>
          </cell>
          <cell r="L96">
            <v>6.4656575520833301E-3</v>
          </cell>
          <cell r="M96">
            <v>1.21256510416667E-4</v>
          </cell>
          <cell r="N96">
            <v>3.9868164062499996E-3</v>
          </cell>
          <cell r="O96">
            <v>0.42527506510416702</v>
          </cell>
          <cell r="P96">
            <v>2.783935546875E-2</v>
          </cell>
          <cell r="Q96">
            <v>2.85970052083333E-2</v>
          </cell>
          <cell r="R96">
            <v>5.4036458333333302E-4</v>
          </cell>
          <cell r="S96">
            <v>0</v>
          </cell>
          <cell r="T96">
            <v>4.2781575520833302E-2</v>
          </cell>
          <cell r="U96">
            <v>2.4697265624999999E-2</v>
          </cell>
          <cell r="V96">
            <v>5.04557291666667E-5</v>
          </cell>
          <cell r="W96">
            <v>0</v>
          </cell>
          <cell r="X96">
            <v>4.3457031250000001E-4</v>
          </cell>
          <cell r="Y96">
            <v>9.7981770833333297E-4</v>
          </cell>
          <cell r="Z96">
            <v>2.2556966145833302E-2</v>
          </cell>
        </row>
        <row r="97">
          <cell r="A97" t="str">
            <v>jDYDeV6ChVbxZMCLSh0ZKA</v>
          </cell>
          <cell r="B97" t="str">
            <v>2018-06</v>
          </cell>
          <cell r="C97">
            <v>41.907786290817398</v>
          </cell>
          <cell r="D97">
            <v>-87.632107095446699</v>
          </cell>
          <cell r="E97">
            <v>170310802022002</v>
          </cell>
          <cell r="F97">
            <v>4</v>
          </cell>
          <cell r="G97">
            <v>0.19462483723958299</v>
          </cell>
          <cell r="H97">
            <v>3.3962402343750003E-2</v>
          </cell>
          <cell r="I97">
            <v>4.6963704427083301E-2</v>
          </cell>
          <cell r="J97">
            <v>5.7446289062500003E-3</v>
          </cell>
          <cell r="K97">
            <v>1.4616699218749999E-2</v>
          </cell>
          <cell r="L97">
            <v>8.5620117187500001E-3</v>
          </cell>
          <cell r="M97">
            <v>2.8889973958333301E-4</v>
          </cell>
          <cell r="N97">
            <v>4.7534179687499997E-3</v>
          </cell>
          <cell r="O97">
            <v>0.44021728515625003</v>
          </cell>
          <cell r="P97">
            <v>5.5965983072916697E-2</v>
          </cell>
          <cell r="Q97">
            <v>4.406005859375E-2</v>
          </cell>
          <cell r="R97">
            <v>4.8990885416666703E-4</v>
          </cell>
          <cell r="S97">
            <v>0</v>
          </cell>
          <cell r="T97">
            <v>0.128843587239583</v>
          </cell>
          <cell r="U97">
            <v>2.8320312499999999E-3</v>
          </cell>
          <cell r="V97">
            <v>0</v>
          </cell>
          <cell r="W97">
            <v>0</v>
          </cell>
          <cell r="X97">
            <v>0</v>
          </cell>
          <cell r="Y97">
            <v>2.90771484375E-3</v>
          </cell>
          <cell r="Z97">
            <v>1.5166829427083301E-2</v>
          </cell>
        </row>
        <row r="98">
          <cell r="A98" t="str">
            <v>db8YmKmkefi-YbOVAS3PBw</v>
          </cell>
          <cell r="B98" t="str">
            <v>2018-07</v>
          </cell>
          <cell r="C98">
            <v>41.910806914477</v>
          </cell>
          <cell r="D98">
            <v>-87.637626617430996</v>
          </cell>
          <cell r="E98">
            <v>170310803003004</v>
          </cell>
          <cell r="F98">
            <v>4</v>
          </cell>
          <cell r="G98">
            <v>0.20088785807291701</v>
          </cell>
          <cell r="H98">
            <v>0.124051106770833</v>
          </cell>
          <cell r="I98">
            <v>0.44865071614583302</v>
          </cell>
          <cell r="J98">
            <v>2.0418294270833299E-3</v>
          </cell>
          <cell r="K98">
            <v>8.0110677083333297E-3</v>
          </cell>
          <cell r="L98">
            <v>1.226806640625E-2</v>
          </cell>
          <cell r="M98">
            <v>8.7158203124999996E-4</v>
          </cell>
          <cell r="N98">
            <v>4.2163085937499999E-3</v>
          </cell>
          <cell r="O98">
            <v>8.7298177083333303E-2</v>
          </cell>
          <cell r="P98">
            <v>3.0843098958333302E-3</v>
          </cell>
          <cell r="Q98">
            <v>8.1446126302083297E-2</v>
          </cell>
          <cell r="R98">
            <v>1.62760416666667E-5</v>
          </cell>
          <cell r="S98">
            <v>0</v>
          </cell>
          <cell r="T98">
            <v>2.27840169270833E-2</v>
          </cell>
          <cell r="U98">
            <v>3.8085937500000001E-4</v>
          </cell>
          <cell r="V98">
            <v>0</v>
          </cell>
          <cell r="W98">
            <v>0</v>
          </cell>
          <cell r="X98">
            <v>0</v>
          </cell>
          <cell r="Y98">
            <v>1.3867187499999999E-3</v>
          </cell>
          <cell r="Z98">
            <v>2.60498046875E-3</v>
          </cell>
        </row>
        <row r="99">
          <cell r="A99" t="str">
            <v>yXX8X7WNA6bb6qotPnoAjA</v>
          </cell>
          <cell r="B99" t="str">
            <v>2018-06</v>
          </cell>
          <cell r="C99">
            <v>41.908774626165702</v>
          </cell>
          <cell r="D99">
            <v>-87.636590925249493</v>
          </cell>
          <cell r="E99">
            <v>170310803003004</v>
          </cell>
          <cell r="F99">
            <v>4</v>
          </cell>
          <cell r="G99">
            <v>0.174588216145833</v>
          </cell>
          <cell r="H99">
            <v>6.8090820312499994E-2</v>
          </cell>
          <cell r="I99">
            <v>0.21898600260416701</v>
          </cell>
          <cell r="J99">
            <v>9.7656250000000002E-6</v>
          </cell>
          <cell r="K99">
            <v>7.1082356770833299E-2</v>
          </cell>
          <cell r="L99">
            <v>1.3736165364583299E-2</v>
          </cell>
          <cell r="M99">
            <v>2.1972656249999999E-5</v>
          </cell>
          <cell r="N99">
            <v>6.8709309895833301E-3</v>
          </cell>
          <cell r="O99">
            <v>0.28534586588541699</v>
          </cell>
          <cell r="P99">
            <v>6.4597981770833299E-2</v>
          </cell>
          <cell r="Q99">
            <v>5.15673828125E-2</v>
          </cell>
          <cell r="R99">
            <v>1.7252604166666699E-4</v>
          </cell>
          <cell r="S99">
            <v>0</v>
          </cell>
          <cell r="T99">
            <v>2.00626627604167E-2</v>
          </cell>
          <cell r="U99">
            <v>4.9641927083333301E-5</v>
          </cell>
          <cell r="V99">
            <v>1.6276041666666699E-6</v>
          </cell>
          <cell r="W99">
            <v>0</v>
          </cell>
          <cell r="X99">
            <v>0</v>
          </cell>
          <cell r="Y99">
            <v>0</v>
          </cell>
          <cell r="Z99">
            <v>2.48160807291667E-2</v>
          </cell>
        </row>
        <row r="100">
          <cell r="A100" t="str">
            <v>4A_uoi6IZGvbhQSp_eXW1g</v>
          </cell>
          <cell r="B100" t="str">
            <v>2018-11</v>
          </cell>
          <cell r="C100">
            <v>41.911108548624</v>
          </cell>
          <cell r="D100">
            <v>-87.633929846821403</v>
          </cell>
          <cell r="E100">
            <v>170310803004002</v>
          </cell>
          <cell r="F100">
            <v>4</v>
          </cell>
          <cell r="G100">
            <v>0.26567871093750001</v>
          </cell>
          <cell r="H100">
            <v>2.297607421875E-2</v>
          </cell>
          <cell r="I100">
            <v>0.24181396484375001</v>
          </cell>
          <cell r="J100">
            <v>0</v>
          </cell>
          <cell r="K100">
            <v>1.01155598958333E-2</v>
          </cell>
          <cell r="L100">
            <v>8.1770833333333296E-3</v>
          </cell>
          <cell r="M100">
            <v>1.5462239583333301E-5</v>
          </cell>
          <cell r="N100">
            <v>5.3597005208333298E-3</v>
          </cell>
          <cell r="O100">
            <v>9.5146484375000007E-2</v>
          </cell>
          <cell r="P100">
            <v>2.1280924479166699E-2</v>
          </cell>
          <cell r="Q100">
            <v>0.20255696614583299</v>
          </cell>
          <cell r="R100">
            <v>1.6276041666666699E-6</v>
          </cell>
          <cell r="S100">
            <v>0</v>
          </cell>
          <cell r="T100">
            <v>9.2763671874999995E-2</v>
          </cell>
          <cell r="U100">
            <v>1.37654622395833E-2</v>
          </cell>
          <cell r="V100">
            <v>2.2151692708333301E-3</v>
          </cell>
          <cell r="W100">
            <v>0</v>
          </cell>
          <cell r="X100">
            <v>0</v>
          </cell>
          <cell r="Y100">
            <v>0</v>
          </cell>
          <cell r="Z100">
            <v>1.81331380208333E-2</v>
          </cell>
        </row>
        <row r="101">
          <cell r="A101" t="str">
            <v>RXNGc_gp47BpD65nGsQTHg</v>
          </cell>
          <cell r="B101" t="str">
            <v>2018-10</v>
          </cell>
          <cell r="C101">
            <v>41.911081972784103</v>
          </cell>
          <cell r="D101">
            <v>-87.633699344571994</v>
          </cell>
          <cell r="E101">
            <v>170310803004002</v>
          </cell>
          <cell r="F101">
            <v>4</v>
          </cell>
          <cell r="G101">
            <v>0.19682291666666701</v>
          </cell>
          <cell r="H101">
            <v>0.119951171875</v>
          </cell>
          <cell r="I101">
            <v>0.32872151692708301</v>
          </cell>
          <cell r="J101">
            <v>8.1380208333333296E-7</v>
          </cell>
          <cell r="K101">
            <v>2.8076171875E-3</v>
          </cell>
          <cell r="L101">
            <v>1.6469726562499998E-2</v>
          </cell>
          <cell r="M101">
            <v>4.5410156250000002E-4</v>
          </cell>
          <cell r="N101">
            <v>4.9658203125E-3</v>
          </cell>
          <cell r="O101">
            <v>4.4945475260416701E-2</v>
          </cell>
          <cell r="P101">
            <v>1.379638671875E-2</v>
          </cell>
          <cell r="Q101">
            <v>0.22092447916666699</v>
          </cell>
          <cell r="R101">
            <v>0</v>
          </cell>
          <cell r="S101">
            <v>0</v>
          </cell>
          <cell r="T101">
            <v>2.0118815104166701E-2</v>
          </cell>
          <cell r="U101">
            <v>1.3658040364583301E-2</v>
          </cell>
          <cell r="V101">
            <v>1.05794270833333E-5</v>
          </cell>
          <cell r="W101">
            <v>0</v>
          </cell>
          <cell r="X101">
            <v>0</v>
          </cell>
          <cell r="Y101">
            <v>4.5572916666666703E-5</v>
          </cell>
          <cell r="Z101">
            <v>1.6306966145833299E-2</v>
          </cell>
        </row>
        <row r="102">
          <cell r="A102" t="str">
            <v>Lbb9QWVKT0H2BkrqpAgLYg</v>
          </cell>
          <cell r="B102" t="str">
            <v>2018-06</v>
          </cell>
          <cell r="C102">
            <v>41.901423267527903</v>
          </cell>
          <cell r="D102">
            <v>-87.628342001455707</v>
          </cell>
          <cell r="E102">
            <v>170310811001000</v>
          </cell>
          <cell r="F102">
            <v>4</v>
          </cell>
          <cell r="G102">
            <v>0.17490559895833299</v>
          </cell>
          <cell r="H102">
            <v>6.7769368489583301E-2</v>
          </cell>
          <cell r="I102">
            <v>0.26052490234374998</v>
          </cell>
          <cell r="J102">
            <v>3.2023111979166698E-3</v>
          </cell>
          <cell r="K102">
            <v>1.9499511718750001E-2</v>
          </cell>
          <cell r="L102">
            <v>1.6101888020833299E-2</v>
          </cell>
          <cell r="M102">
            <v>3.02897135416667E-3</v>
          </cell>
          <cell r="N102">
            <v>7.7042643229166697E-3</v>
          </cell>
          <cell r="O102">
            <v>0.23181966145833299</v>
          </cell>
          <cell r="P102">
            <v>1.0502115885416699E-2</v>
          </cell>
          <cell r="Q102">
            <v>7.1364746093750001E-2</v>
          </cell>
          <cell r="R102">
            <v>2.5284830729166699E-3</v>
          </cell>
          <cell r="S102">
            <v>0</v>
          </cell>
          <cell r="T102">
            <v>9.7207845052083297E-2</v>
          </cell>
          <cell r="U102">
            <v>4.1308593750000004E-3</v>
          </cell>
          <cell r="V102">
            <v>3.2552083333333302E-6</v>
          </cell>
          <cell r="W102">
            <v>0</v>
          </cell>
          <cell r="X102">
            <v>0</v>
          </cell>
          <cell r="Y102">
            <v>5.3548177083333301E-4</v>
          </cell>
          <cell r="Z102">
            <v>2.9170735677083299E-2</v>
          </cell>
        </row>
        <row r="103">
          <cell r="A103" t="str">
            <v>mpuXXfD77l3-W7nzfcdDjQ</v>
          </cell>
          <cell r="B103" t="str">
            <v>2018-06</v>
          </cell>
          <cell r="C103">
            <v>41.901869376163397</v>
          </cell>
          <cell r="D103">
            <v>-87.628472377945698</v>
          </cell>
          <cell r="E103">
            <v>170310811001000</v>
          </cell>
          <cell r="F103">
            <v>4</v>
          </cell>
          <cell r="G103">
            <v>0.284418131510417</v>
          </cell>
          <cell r="H103">
            <v>5.2696126302083299E-2</v>
          </cell>
          <cell r="I103">
            <v>0.26957356770833302</v>
          </cell>
          <cell r="J103">
            <v>3.2552083333333302E-6</v>
          </cell>
          <cell r="K103">
            <v>1.63395182291667E-2</v>
          </cell>
          <cell r="L103">
            <v>9.55973307291667E-3</v>
          </cell>
          <cell r="M103">
            <v>5.4606119791666703E-4</v>
          </cell>
          <cell r="N103">
            <v>3.2999674479166699E-3</v>
          </cell>
          <cell r="O103">
            <v>0.19877197265624999</v>
          </cell>
          <cell r="P103">
            <v>4.5068359375000002E-3</v>
          </cell>
          <cell r="Q103">
            <v>7.9208170572916695E-2</v>
          </cell>
          <cell r="R103">
            <v>1.318115234375E-2</v>
          </cell>
          <cell r="S103">
            <v>1.7919921875E-3</v>
          </cell>
          <cell r="T103">
            <v>3.1513671875000003E-2</v>
          </cell>
          <cell r="U103">
            <v>8.9908854166666705E-3</v>
          </cell>
          <cell r="V103">
            <v>8.5636393229166705E-3</v>
          </cell>
          <cell r="W103">
            <v>0</v>
          </cell>
          <cell r="X103">
            <v>0</v>
          </cell>
          <cell r="Y103">
            <v>6.1621093749999996E-3</v>
          </cell>
          <cell r="Z103">
            <v>1.08732096354167E-2</v>
          </cell>
        </row>
        <row r="104">
          <cell r="A104" t="str">
            <v>Z6O3LqcdsxNgxcUoPDYFNA</v>
          </cell>
          <cell r="B104" t="str">
            <v>2018-06</v>
          </cell>
          <cell r="C104">
            <v>41.8949553858765</v>
          </cell>
          <cell r="D104">
            <v>-87.622923256297199</v>
          </cell>
          <cell r="E104">
            <v>170310814011003</v>
          </cell>
          <cell r="F104">
            <v>4</v>
          </cell>
          <cell r="G104">
            <v>0.22612548828125001</v>
          </cell>
          <cell r="H104">
            <v>8.6897786458333307E-2</v>
          </cell>
          <cell r="I104">
            <v>0.44074625651041699</v>
          </cell>
          <cell r="J104">
            <v>3.5888671874999999E-4</v>
          </cell>
          <cell r="K104">
            <v>3.7963867187500002E-3</v>
          </cell>
          <cell r="L104">
            <v>2.7937011718750002E-2</v>
          </cell>
          <cell r="M104">
            <v>1.10392252604167E-2</v>
          </cell>
          <cell r="N104">
            <v>5.9684244791666698E-3</v>
          </cell>
          <cell r="O104">
            <v>5.7143554687500001E-2</v>
          </cell>
          <cell r="P104">
            <v>4.58170572916667E-4</v>
          </cell>
          <cell r="Q104">
            <v>2.2362467447916701E-2</v>
          </cell>
          <cell r="R104">
            <v>1.5793457031249999E-2</v>
          </cell>
          <cell r="S104">
            <v>8.3577473958333301E-4</v>
          </cell>
          <cell r="T104">
            <v>7.2916666666666699E-2</v>
          </cell>
          <cell r="U104">
            <v>5.76985677083333E-4</v>
          </cell>
          <cell r="V104">
            <v>1.26953125E-4</v>
          </cell>
          <cell r="W104">
            <v>0</v>
          </cell>
          <cell r="X104">
            <v>8.1380208333333296E-7</v>
          </cell>
          <cell r="Y104">
            <v>1.2295735677083299E-2</v>
          </cell>
          <cell r="Z104">
            <v>1.46199544270833E-2</v>
          </cell>
        </row>
        <row r="105">
          <cell r="A105" t="str">
            <v>luCKzh43NAqiSqEHmRiCzw</v>
          </cell>
          <cell r="B105" t="str">
            <v>2018-06</v>
          </cell>
          <cell r="C105">
            <v>41.8949547530218</v>
          </cell>
          <cell r="D105">
            <v>-87.623031987579907</v>
          </cell>
          <cell r="E105">
            <v>170310814011003</v>
          </cell>
          <cell r="F105">
            <v>4</v>
          </cell>
          <cell r="G105">
            <v>0.19621907552083301</v>
          </cell>
          <cell r="H105">
            <v>6.8623860677083301E-2</v>
          </cell>
          <cell r="I105">
            <v>0.45438069661458302</v>
          </cell>
          <cell r="J105">
            <v>1.4729817708333299E-4</v>
          </cell>
          <cell r="K105">
            <v>9.8999023437499993E-3</v>
          </cell>
          <cell r="L105">
            <v>2.4057617187500002E-2</v>
          </cell>
          <cell r="M105">
            <v>5.3613281250000002E-3</v>
          </cell>
          <cell r="N105">
            <v>6.0595703125000001E-3</v>
          </cell>
          <cell r="O105">
            <v>6.2727050781250002E-2</v>
          </cell>
          <cell r="P105">
            <v>1.0620117187499999E-3</v>
          </cell>
          <cell r="Q105">
            <v>1.60359700520833E-2</v>
          </cell>
          <cell r="R105">
            <v>1.6612955729166701E-2</v>
          </cell>
          <cell r="S105">
            <v>3.6946614583333297E-4</v>
          </cell>
          <cell r="T105">
            <v>0.102127278645833</v>
          </cell>
          <cell r="U105">
            <v>6.7708333333333303E-4</v>
          </cell>
          <cell r="V105">
            <v>0</v>
          </cell>
          <cell r="W105">
            <v>0</v>
          </cell>
          <cell r="X105">
            <v>0</v>
          </cell>
          <cell r="Y105">
            <v>1.0144042968749999E-2</v>
          </cell>
          <cell r="Z105">
            <v>2.54947916666667E-2</v>
          </cell>
        </row>
        <row r="106">
          <cell r="A106" t="str">
            <v>E54GFiEeAWRMLbSIvXmGwg</v>
          </cell>
          <cell r="B106" t="str">
            <v>2018-07</v>
          </cell>
          <cell r="C106">
            <v>41.894350774597399</v>
          </cell>
          <cell r="D106">
            <v>-87.624155663388095</v>
          </cell>
          <cell r="E106">
            <v>170310814011007</v>
          </cell>
          <cell r="F106">
            <v>4</v>
          </cell>
          <cell r="G106">
            <v>0.22731608072916701</v>
          </cell>
          <cell r="H106">
            <v>7.3457845052083304E-2</v>
          </cell>
          <cell r="I106">
            <v>0.321172688802083</v>
          </cell>
          <cell r="J106">
            <v>3.6621093749999999E-5</v>
          </cell>
          <cell r="K106">
            <v>2.0775553385416701E-2</v>
          </cell>
          <cell r="L106">
            <v>1.43082682291667E-2</v>
          </cell>
          <cell r="M106">
            <v>2.2534179687500001E-3</v>
          </cell>
          <cell r="N106">
            <v>1.1450195312500001E-3</v>
          </cell>
          <cell r="O106">
            <v>0.188082682291667</v>
          </cell>
          <cell r="P106">
            <v>2.3018391927083302E-2</v>
          </cell>
          <cell r="Q106">
            <v>3.1807454427083298E-2</v>
          </cell>
          <cell r="R106">
            <v>1.4357096354166699E-2</v>
          </cell>
          <cell r="S106">
            <v>1.3102213541666701E-4</v>
          </cell>
          <cell r="T106">
            <v>2.37980143229167E-2</v>
          </cell>
          <cell r="U106">
            <v>1.2736002604166699E-3</v>
          </cell>
          <cell r="V106">
            <v>6.8912760416666701E-3</v>
          </cell>
          <cell r="W106">
            <v>0</v>
          </cell>
          <cell r="X106">
            <v>1.4648437499999999E-5</v>
          </cell>
          <cell r="Y106">
            <v>1.4111328125000001E-3</v>
          </cell>
          <cell r="Z106">
            <v>4.8749186197916697E-2</v>
          </cell>
        </row>
        <row r="107">
          <cell r="A107" t="str">
            <v>ebs8TReaqI9uaU6CfKJU3g</v>
          </cell>
          <cell r="B107" t="str">
            <v>2018-06</v>
          </cell>
          <cell r="C107">
            <v>41.894944281579498</v>
          </cell>
          <cell r="D107">
            <v>-87.6240619423872</v>
          </cell>
          <cell r="E107">
            <v>170310814011007</v>
          </cell>
          <cell r="F107">
            <v>4</v>
          </cell>
          <cell r="G107">
            <v>0.262815755208333</v>
          </cell>
          <cell r="H107">
            <v>8.9984537760416705E-2</v>
          </cell>
          <cell r="I107">
            <v>0.37568603515624999</v>
          </cell>
          <cell r="J107">
            <v>6.8359375000000007E-5</v>
          </cell>
          <cell r="K107">
            <v>6.8408203124999999E-3</v>
          </cell>
          <cell r="L107">
            <v>1.0754394531249999E-2</v>
          </cell>
          <cell r="M107">
            <v>3.31705729166667E-3</v>
          </cell>
          <cell r="N107">
            <v>1.3500976562500001E-3</v>
          </cell>
          <cell r="O107">
            <v>0.11173177083333299</v>
          </cell>
          <cell r="P107">
            <v>6.1214192708333301E-3</v>
          </cell>
          <cell r="Q107">
            <v>3.7199707031250001E-2</v>
          </cell>
          <cell r="R107">
            <v>4.0170898437499998E-2</v>
          </cell>
          <cell r="S107">
            <v>1.71956380208333E-3</v>
          </cell>
          <cell r="T107">
            <v>2.8741048177083301E-2</v>
          </cell>
          <cell r="U107">
            <v>4.4750976562499996E-3</v>
          </cell>
          <cell r="V107">
            <v>4.06901041666667E-6</v>
          </cell>
          <cell r="W107">
            <v>0</v>
          </cell>
          <cell r="X107">
            <v>0</v>
          </cell>
          <cell r="Y107">
            <v>2.8124999999999999E-3</v>
          </cell>
          <cell r="Z107">
            <v>1.62068684895833E-2</v>
          </cell>
        </row>
        <row r="108">
          <cell r="A108" t="str">
            <v>XuOLQK12UIvpkFXWtu1NYQ</v>
          </cell>
          <cell r="B108" t="str">
            <v>2018-07</v>
          </cell>
          <cell r="C108">
            <v>41.890911419281501</v>
          </cell>
          <cell r="D108">
            <v>-87.617664263524802</v>
          </cell>
          <cell r="E108">
            <v>170310814031021</v>
          </cell>
          <cell r="F108">
            <v>4</v>
          </cell>
          <cell r="G108">
            <v>0.26742757161458303</v>
          </cell>
          <cell r="H108">
            <v>4.54044596354167E-2</v>
          </cell>
          <cell r="I108">
            <v>0.315618489583333</v>
          </cell>
          <cell r="J108">
            <v>1.6276041666666699E-6</v>
          </cell>
          <cell r="K108">
            <v>1.06290690104167E-2</v>
          </cell>
          <cell r="L108">
            <v>9.1495768229166701E-3</v>
          </cell>
          <cell r="M108">
            <v>4.7086588541666698E-3</v>
          </cell>
          <cell r="N108">
            <v>3.37890625E-3</v>
          </cell>
          <cell r="O108">
            <v>0.20353759765625001</v>
          </cell>
          <cell r="P108">
            <v>8.5017903645833292E-3</v>
          </cell>
          <cell r="Q108">
            <v>1.543212890625E-2</v>
          </cell>
          <cell r="R108">
            <v>5.8959960937499997E-3</v>
          </cell>
          <cell r="S108">
            <v>7.9752604166666706E-5</v>
          </cell>
          <cell r="T108">
            <v>9.5532226562500003E-2</v>
          </cell>
          <cell r="U108">
            <v>7.3046875000000004E-3</v>
          </cell>
          <cell r="V108">
            <v>0</v>
          </cell>
          <cell r="W108">
            <v>0</v>
          </cell>
          <cell r="X108">
            <v>1.4648437499999999E-5</v>
          </cell>
          <cell r="Y108">
            <v>3.1738281250000001E-5</v>
          </cell>
          <cell r="Z108">
            <v>7.3510742187499999E-3</v>
          </cell>
        </row>
        <row r="109">
          <cell r="A109" t="str">
            <v>tOuSWaRqKwlPoEuM4aO1tQ</v>
          </cell>
          <cell r="B109" t="str">
            <v>2018-10</v>
          </cell>
          <cell r="C109">
            <v>41.891052943446901</v>
          </cell>
          <cell r="D109">
            <v>-87.6178129262384</v>
          </cell>
          <cell r="E109">
            <v>170310814031021</v>
          </cell>
          <cell r="F109">
            <v>4</v>
          </cell>
          <cell r="G109">
            <v>0.24518717447916699</v>
          </cell>
          <cell r="H109">
            <v>5.4984537760416702E-2</v>
          </cell>
          <cell r="I109">
            <v>0.40917317708333301</v>
          </cell>
          <cell r="J109">
            <v>3.31217447916667E-4</v>
          </cell>
          <cell r="K109">
            <v>1.1512044270833299E-2</v>
          </cell>
          <cell r="L109">
            <v>1.114990234375E-2</v>
          </cell>
          <cell r="M109">
            <v>3.0957031249999999E-3</v>
          </cell>
          <cell r="N109">
            <v>1.7358398437500001E-3</v>
          </cell>
          <cell r="O109">
            <v>8.3920084635416697E-2</v>
          </cell>
          <cell r="P109">
            <v>1.7773437500000001E-3</v>
          </cell>
          <cell r="Q109">
            <v>3.9843749999999997E-2</v>
          </cell>
          <cell r="R109">
            <v>4.7021484375000004E-3</v>
          </cell>
          <cell r="S109">
            <v>4.4189453125000001E-4</v>
          </cell>
          <cell r="T109">
            <v>0.101561686197917</v>
          </cell>
          <cell r="U109">
            <v>1.6398111979166699E-3</v>
          </cell>
          <cell r="V109">
            <v>0</v>
          </cell>
          <cell r="W109">
            <v>0</v>
          </cell>
          <cell r="X109">
            <v>0</v>
          </cell>
          <cell r="Y109">
            <v>8.9192708333333301E-4</v>
          </cell>
          <cell r="Z109">
            <v>2.8051757812500001E-2</v>
          </cell>
        </row>
        <row r="110">
          <cell r="A110" t="str">
            <v>5Rk7gHK_2HSs1SKUHRHpLw</v>
          </cell>
          <cell r="B110" t="str">
            <v>2018-07</v>
          </cell>
          <cell r="C110">
            <v>41.893294397541702</v>
          </cell>
          <cell r="D110">
            <v>-87.624125619530901</v>
          </cell>
          <cell r="E110">
            <v>170310814032003</v>
          </cell>
          <cell r="F110">
            <v>4</v>
          </cell>
          <cell r="G110">
            <v>0.25426513671875001</v>
          </cell>
          <cell r="H110">
            <v>4.5301920572916703E-2</v>
          </cell>
          <cell r="I110">
            <v>0.28715494791666701</v>
          </cell>
          <cell r="J110">
            <v>0</v>
          </cell>
          <cell r="K110">
            <v>1.22965494791667E-3</v>
          </cell>
          <cell r="L110">
            <v>1.14249674479167E-2</v>
          </cell>
          <cell r="M110">
            <v>1.59830729166667E-3</v>
          </cell>
          <cell r="N110">
            <v>6.7464192708333297E-3</v>
          </cell>
          <cell r="O110">
            <v>0.19519856770833299</v>
          </cell>
          <cell r="P110">
            <v>6.43147786458333E-3</v>
          </cell>
          <cell r="Q110">
            <v>4.5909830729166698E-2</v>
          </cell>
          <cell r="R110">
            <v>2.5427246093750001E-2</v>
          </cell>
          <cell r="S110">
            <v>0</v>
          </cell>
          <cell r="T110">
            <v>9.0537109374999994E-2</v>
          </cell>
          <cell r="U110">
            <v>3.03141276041667E-3</v>
          </cell>
          <cell r="V110">
            <v>3.7434895833333303E-5</v>
          </cell>
          <cell r="W110">
            <v>0</v>
          </cell>
          <cell r="X110">
            <v>0</v>
          </cell>
          <cell r="Y110">
            <v>1.21256510416667E-4</v>
          </cell>
          <cell r="Z110">
            <v>2.5584309895833299E-2</v>
          </cell>
        </row>
        <row r="111">
          <cell r="A111" t="str">
            <v>d3PQ5xHXoizJPnKW7yQ4lg</v>
          </cell>
          <cell r="B111" t="str">
            <v>2018-06</v>
          </cell>
          <cell r="C111">
            <v>41.893219154694698</v>
          </cell>
          <cell r="D111">
            <v>-87.622719379214502</v>
          </cell>
          <cell r="E111">
            <v>170310814032003</v>
          </cell>
          <cell r="F111">
            <v>4</v>
          </cell>
          <cell r="G111">
            <v>0.22803873697916699</v>
          </cell>
          <cell r="H111">
            <v>7.64713541666667E-2</v>
          </cell>
          <cell r="I111">
            <v>0.32692626953124998</v>
          </cell>
          <cell r="J111">
            <v>7.7311197916666704E-5</v>
          </cell>
          <cell r="K111">
            <v>2.1263834635416701E-2</v>
          </cell>
          <cell r="L111">
            <v>1.476806640625E-2</v>
          </cell>
          <cell r="M111">
            <v>5.1765950520833298E-3</v>
          </cell>
          <cell r="N111">
            <v>2.5292968749999999E-3</v>
          </cell>
          <cell r="O111">
            <v>0.20653076171875001</v>
          </cell>
          <cell r="P111">
            <v>4.6842447916666703E-3</v>
          </cell>
          <cell r="Q111">
            <v>1.2054850260416699E-2</v>
          </cell>
          <cell r="R111">
            <v>1.0668945312500001E-2</v>
          </cell>
          <cell r="S111">
            <v>0</v>
          </cell>
          <cell r="T111">
            <v>7.3651529947916697E-2</v>
          </cell>
          <cell r="U111">
            <v>1.5340169270833301E-3</v>
          </cell>
          <cell r="V111">
            <v>0</v>
          </cell>
          <cell r="W111">
            <v>0</v>
          </cell>
          <cell r="X111">
            <v>0</v>
          </cell>
          <cell r="Y111">
            <v>6.9986979166666697E-5</v>
          </cell>
          <cell r="Z111">
            <v>1.555419921875E-2</v>
          </cell>
        </row>
        <row r="112">
          <cell r="A112" t="str">
            <v>5xTeYdkilHEXuIZGc2Gl1g</v>
          </cell>
          <cell r="B112" t="str">
            <v>2018-10</v>
          </cell>
          <cell r="C112">
            <v>41.892510826391202</v>
          </cell>
          <cell r="D112">
            <v>-87.618600523049906</v>
          </cell>
          <cell r="E112">
            <v>170310814033000</v>
          </cell>
          <cell r="F112">
            <v>4</v>
          </cell>
          <cell r="G112">
            <v>0.13759684244791701</v>
          </cell>
          <cell r="H112">
            <v>3.1881510416666703E-2</v>
          </cell>
          <cell r="I112">
            <v>0.202144368489583</v>
          </cell>
          <cell r="J112">
            <v>7.9752604166666706E-5</v>
          </cell>
          <cell r="K112">
            <v>3.1457519531249999E-2</v>
          </cell>
          <cell r="L112">
            <v>8.1445312499999999E-3</v>
          </cell>
          <cell r="M112">
            <v>4.7526041666666702E-4</v>
          </cell>
          <cell r="N112">
            <v>5.6290690104166697E-3</v>
          </cell>
          <cell r="O112">
            <v>0.34622558593750002</v>
          </cell>
          <cell r="P112">
            <v>9.5670572916666696E-2</v>
          </cell>
          <cell r="Q112">
            <v>1.6965332031249999E-2</v>
          </cell>
          <cell r="R112">
            <v>1.15885416666667E-3</v>
          </cell>
          <cell r="S112">
            <v>0</v>
          </cell>
          <cell r="T112">
            <v>6.9405110677083298E-2</v>
          </cell>
          <cell r="U112">
            <v>1.0773111979166699E-2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4.2392578124999997E-2</v>
          </cell>
        </row>
        <row r="113">
          <cell r="A113" t="str">
            <v>LOawK2i8w9h6xtuCZgqeKg</v>
          </cell>
          <cell r="B113" t="str">
            <v>2018-10</v>
          </cell>
          <cell r="C113">
            <v>41.892625794243997</v>
          </cell>
          <cell r="D113">
            <v>-87.6181914870496</v>
          </cell>
          <cell r="E113">
            <v>170310814033000</v>
          </cell>
          <cell r="F113">
            <v>4</v>
          </cell>
          <cell r="G113">
            <v>0.27325439453125</v>
          </cell>
          <cell r="H113">
            <v>6.3194986979166701E-2</v>
          </cell>
          <cell r="I113">
            <v>0.41911783854166701</v>
          </cell>
          <cell r="J113">
            <v>3.2552083333333302E-6</v>
          </cell>
          <cell r="K113">
            <v>1.010498046875E-2</v>
          </cell>
          <cell r="L113">
            <v>9.1918945312499997E-3</v>
          </cell>
          <cell r="M113">
            <v>2.2786458333333301E-4</v>
          </cell>
          <cell r="N113">
            <v>2.5968424479166701E-3</v>
          </cell>
          <cell r="O113">
            <v>0.105791829427083</v>
          </cell>
          <cell r="P113">
            <v>1.6601562500000001E-4</v>
          </cell>
          <cell r="Q113">
            <v>3.1762695312499999E-2</v>
          </cell>
          <cell r="R113">
            <v>1.72037760416667E-3</v>
          </cell>
          <cell r="S113">
            <v>0</v>
          </cell>
          <cell r="T113">
            <v>7.6427408854166698E-2</v>
          </cell>
          <cell r="U113">
            <v>5.5338541666666698E-4</v>
          </cell>
          <cell r="V113">
            <v>0</v>
          </cell>
          <cell r="W113">
            <v>0</v>
          </cell>
          <cell r="X113">
            <v>0</v>
          </cell>
          <cell r="Y113">
            <v>2.7669270833333301E-5</v>
          </cell>
          <cell r="Z113">
            <v>5.85856119791667E-3</v>
          </cell>
        </row>
        <row r="114">
          <cell r="A114" t="str">
            <v>3M4kq3lcCB3jFSHi4k214A</v>
          </cell>
          <cell r="B114" t="str">
            <v>2018-07</v>
          </cell>
          <cell r="C114">
            <v>41.892235125859202</v>
          </cell>
          <cell r="D114">
            <v>-87.620239554144604</v>
          </cell>
          <cell r="E114">
            <v>170310814033001</v>
          </cell>
          <cell r="F114">
            <v>4</v>
          </cell>
          <cell r="G114">
            <v>0.25229085286458303</v>
          </cell>
          <cell r="H114">
            <v>9.2749023437499994E-2</v>
          </cell>
          <cell r="I114">
            <v>0.42176513671874999</v>
          </cell>
          <cell r="J114">
            <v>0</v>
          </cell>
          <cell r="K114">
            <v>2.6245930989583301E-2</v>
          </cell>
          <cell r="L114">
            <v>1.94791666666667E-2</v>
          </cell>
          <cell r="M114">
            <v>8.26009114583333E-4</v>
          </cell>
          <cell r="N114">
            <v>8.0900065104166693E-3</v>
          </cell>
          <cell r="O114">
            <v>9.92757161458333E-3</v>
          </cell>
          <cell r="P114">
            <v>4.2333984375E-3</v>
          </cell>
          <cell r="Q114">
            <v>5.9648437499999998E-2</v>
          </cell>
          <cell r="R114">
            <v>2.3038736979166699E-3</v>
          </cell>
          <cell r="S114">
            <v>0</v>
          </cell>
          <cell r="T114">
            <v>5.3918457031249999E-2</v>
          </cell>
          <cell r="U114">
            <v>5.4573567708333303E-3</v>
          </cell>
          <cell r="V114">
            <v>6.99055989583333E-4</v>
          </cell>
          <cell r="W114">
            <v>0</v>
          </cell>
          <cell r="X114">
            <v>0</v>
          </cell>
          <cell r="Y114">
            <v>0</v>
          </cell>
          <cell r="Z114">
            <v>4.236572265625E-2</v>
          </cell>
        </row>
        <row r="115">
          <cell r="A115" t="str">
            <v>q-eVoVFRiXyNRTQWj-xhbw</v>
          </cell>
          <cell r="B115" t="str">
            <v>2018-10</v>
          </cell>
          <cell r="C115">
            <v>41.892606955628501</v>
          </cell>
          <cell r="D115">
            <v>-87.620077294366396</v>
          </cell>
          <cell r="E115">
            <v>170310814033001</v>
          </cell>
          <cell r="F115">
            <v>4</v>
          </cell>
          <cell r="G115">
            <v>0.28264892578125</v>
          </cell>
          <cell r="H115">
            <v>8.1471354166666704E-2</v>
          </cell>
          <cell r="I115">
            <v>0.41553792317708299</v>
          </cell>
          <cell r="J115">
            <v>5.8593749999999998E-4</v>
          </cell>
          <cell r="K115">
            <v>9.6997070312499992E-3</v>
          </cell>
          <cell r="L115">
            <v>2.90812174479167E-2</v>
          </cell>
          <cell r="M115">
            <v>5.3808593749999998E-3</v>
          </cell>
          <cell r="N115">
            <v>2.54069010416667E-3</v>
          </cell>
          <cell r="O115">
            <v>6.43253580729167E-2</v>
          </cell>
          <cell r="P115">
            <v>2.9142252604166699E-3</v>
          </cell>
          <cell r="Q115">
            <v>3.3245442708333302E-2</v>
          </cell>
          <cell r="R115">
            <v>7.6513671875E-3</v>
          </cell>
          <cell r="S115">
            <v>0</v>
          </cell>
          <cell r="T115">
            <v>2.9645996093750002E-2</v>
          </cell>
          <cell r="U115">
            <v>1.09334309895833E-2</v>
          </cell>
          <cell r="V115">
            <v>1.4371744791666699E-3</v>
          </cell>
          <cell r="W115">
            <v>0</v>
          </cell>
          <cell r="X115">
            <v>0</v>
          </cell>
          <cell r="Y115">
            <v>4.0527343749999998E-4</v>
          </cell>
          <cell r="Z115">
            <v>2.24951171875E-2</v>
          </cell>
        </row>
        <row r="116">
          <cell r="A116" t="str">
            <v>pJXDIeh-60livpcyYL4dmA</v>
          </cell>
          <cell r="B116" t="str">
            <v>2018-07</v>
          </cell>
          <cell r="C116">
            <v>41.892548114992699</v>
          </cell>
          <cell r="D116">
            <v>-87.623188768372103</v>
          </cell>
          <cell r="E116">
            <v>170310814033003</v>
          </cell>
          <cell r="F116">
            <v>4</v>
          </cell>
          <cell r="G116">
            <v>0.22660970052083301</v>
          </cell>
          <cell r="H116">
            <v>7.9256184895833304E-2</v>
          </cell>
          <cell r="I116">
            <v>0.434698079427083</v>
          </cell>
          <cell r="J116">
            <v>4.8828125000000001E-6</v>
          </cell>
          <cell r="K116">
            <v>1.690673828125E-2</v>
          </cell>
          <cell r="L116">
            <v>7.3673502604166699E-3</v>
          </cell>
          <cell r="M116">
            <v>1.9938151041666699E-4</v>
          </cell>
          <cell r="N116">
            <v>4.0747070312500003E-3</v>
          </cell>
          <cell r="O116">
            <v>9.8429361979166699E-2</v>
          </cell>
          <cell r="P116">
            <v>1.4235839843750001E-2</v>
          </cell>
          <cell r="Q116">
            <v>3.1775716145833299E-2</v>
          </cell>
          <cell r="R116">
            <v>6.9026692708333299E-3</v>
          </cell>
          <cell r="S116">
            <v>0</v>
          </cell>
          <cell r="T116">
            <v>5.7327473958333298E-2</v>
          </cell>
          <cell r="U116">
            <v>0</v>
          </cell>
          <cell r="V116">
            <v>0</v>
          </cell>
          <cell r="W116">
            <v>0</v>
          </cell>
          <cell r="X116">
            <v>8.1380208333333296E-7</v>
          </cell>
          <cell r="Y116">
            <v>1.6796875E-3</v>
          </cell>
          <cell r="Z116">
            <v>2.0531412760416701E-2</v>
          </cell>
        </row>
        <row r="117">
          <cell r="A117" t="str">
            <v>r6Az1AigTU8E9hj-WnRBZQ</v>
          </cell>
          <cell r="B117" t="str">
            <v>2018-07</v>
          </cell>
          <cell r="C117">
            <v>41.892534164342301</v>
          </cell>
          <cell r="D117">
            <v>-87.624054308066604</v>
          </cell>
          <cell r="E117">
            <v>170310814033003</v>
          </cell>
          <cell r="F117">
            <v>4</v>
          </cell>
          <cell r="G117">
            <v>0.29399332682291701</v>
          </cell>
          <cell r="H117">
            <v>5.54866536458333E-2</v>
          </cell>
          <cell r="I117">
            <v>0.36490397135416702</v>
          </cell>
          <cell r="J117">
            <v>1.2207031250000001E-5</v>
          </cell>
          <cell r="K117">
            <v>2.3942057291666701E-3</v>
          </cell>
          <cell r="L117">
            <v>1.68619791666667E-2</v>
          </cell>
          <cell r="M117">
            <v>2.74739583333333E-3</v>
          </cell>
          <cell r="N117">
            <v>4.3855794270833302E-3</v>
          </cell>
          <cell r="O117">
            <v>8.8331705729166696E-2</v>
          </cell>
          <cell r="P117">
            <v>1.0888671875E-3</v>
          </cell>
          <cell r="Q117">
            <v>6.6105143229166705E-2</v>
          </cell>
          <cell r="R117">
            <v>2.24772135416667E-2</v>
          </cell>
          <cell r="S117">
            <v>0</v>
          </cell>
          <cell r="T117">
            <v>3.9355468749999997E-2</v>
          </cell>
          <cell r="U117">
            <v>3.3333333333333301E-3</v>
          </cell>
          <cell r="V117">
            <v>8.7727864583333299E-4</v>
          </cell>
          <cell r="W117">
            <v>0</v>
          </cell>
          <cell r="X117">
            <v>0</v>
          </cell>
          <cell r="Y117">
            <v>5.6070963541666704E-4</v>
          </cell>
          <cell r="Z117">
            <v>3.7084960937500001E-2</v>
          </cell>
        </row>
        <row r="118">
          <cell r="A118" t="str">
            <v>FcTCyOYi9vpL1AXwZjIfUA</v>
          </cell>
          <cell r="B118" t="str">
            <v>2018-07</v>
          </cell>
          <cell r="C118">
            <v>41.894939048357102</v>
          </cell>
          <cell r="D118">
            <v>-87.624394576601802</v>
          </cell>
          <cell r="E118">
            <v>170310815002005</v>
          </cell>
          <cell r="F118">
            <v>4</v>
          </cell>
          <cell r="G118">
            <v>0.29725911458333298</v>
          </cell>
          <cell r="H118">
            <v>6.3149414062500006E-2</v>
          </cell>
          <cell r="I118">
            <v>0.337401529947917</v>
          </cell>
          <cell r="J118">
            <v>1.1669921875000001E-3</v>
          </cell>
          <cell r="K118">
            <v>1.00520833333333E-2</v>
          </cell>
          <cell r="L118">
            <v>1.23811848958333E-2</v>
          </cell>
          <cell r="M118">
            <v>6.63167317708333E-3</v>
          </cell>
          <cell r="N118">
            <v>2.25911458333333E-3</v>
          </cell>
          <cell r="O118">
            <v>0.13715413411458299</v>
          </cell>
          <cell r="P118">
            <v>6.6455078124999997E-3</v>
          </cell>
          <cell r="Q118">
            <v>4.4516601562500001E-2</v>
          </cell>
          <cell r="R118">
            <v>2.6097005208333302E-2</v>
          </cell>
          <cell r="S118">
            <v>0</v>
          </cell>
          <cell r="T118">
            <v>1.7430013020833302E-2</v>
          </cell>
          <cell r="U118">
            <v>2.4072265624999999E-3</v>
          </cell>
          <cell r="V118">
            <v>5.1863606770833296E-3</v>
          </cell>
          <cell r="W118">
            <v>0</v>
          </cell>
          <cell r="X118">
            <v>0</v>
          </cell>
          <cell r="Y118">
            <v>1.8863932291666699E-3</v>
          </cell>
          <cell r="Z118">
            <v>2.83756510416667E-2</v>
          </cell>
        </row>
        <row r="119">
          <cell r="A119" t="str">
            <v>OCOtJia1WK3B3iGTl49WUQ</v>
          </cell>
          <cell r="B119" t="str">
            <v>2018-07</v>
          </cell>
          <cell r="C119">
            <v>41.895059725802398</v>
          </cell>
          <cell r="D119">
            <v>-87.625469553329495</v>
          </cell>
          <cell r="E119">
            <v>170310815002005</v>
          </cell>
          <cell r="F119">
            <v>4</v>
          </cell>
          <cell r="G119">
            <v>0.22879557291666699</v>
          </cell>
          <cell r="H119">
            <v>7.6418457031249998E-2</v>
          </cell>
          <cell r="I119">
            <v>0.34232584635416702</v>
          </cell>
          <cell r="J119">
            <v>1.79036458333333E-4</v>
          </cell>
          <cell r="K119">
            <v>3.3487955729166699E-2</v>
          </cell>
          <cell r="L119">
            <v>8.9265950520833297E-3</v>
          </cell>
          <cell r="M119">
            <v>9.9283854166666696E-5</v>
          </cell>
          <cell r="N119">
            <v>5.3076171874999996E-3</v>
          </cell>
          <cell r="O119">
            <v>0.17969970703124999</v>
          </cell>
          <cell r="P119">
            <v>1.4984537760416699E-2</v>
          </cell>
          <cell r="Q119">
            <v>2.9135742187500001E-2</v>
          </cell>
          <cell r="R119">
            <v>5.0406901041666697E-3</v>
          </cell>
          <cell r="S119">
            <v>0</v>
          </cell>
          <cell r="T119">
            <v>6.6698404947916706E-2</v>
          </cell>
          <cell r="U119">
            <v>1.4729817708333299E-4</v>
          </cell>
          <cell r="V119">
            <v>0</v>
          </cell>
          <cell r="W119">
            <v>0</v>
          </cell>
          <cell r="X119">
            <v>0</v>
          </cell>
          <cell r="Y119">
            <v>5.9082031249999998E-4</v>
          </cell>
          <cell r="Z119">
            <v>8.1624348958333308E-3</v>
          </cell>
        </row>
        <row r="120">
          <cell r="A120" t="str">
            <v>BtmJMffHc_3vs6GT6TbJpw</v>
          </cell>
          <cell r="B120" t="str">
            <v>2018-07</v>
          </cell>
          <cell r="C120">
            <v>41.895946600000002</v>
          </cell>
          <cell r="D120">
            <v>-87.632782300000002</v>
          </cell>
          <cell r="E120">
            <v>170310817001009</v>
          </cell>
          <cell r="F120">
            <v>4</v>
          </cell>
          <cell r="G120">
            <v>0.35057210286458301</v>
          </cell>
          <cell r="H120">
            <v>1.7642415364583299E-2</v>
          </cell>
          <cell r="I120">
            <v>0.32977945963541699</v>
          </cell>
          <cell r="J120">
            <v>8.7809244791666699E-4</v>
          </cell>
          <cell r="K120">
            <v>2.724609375E-3</v>
          </cell>
          <cell r="L120">
            <v>1.234619140625E-2</v>
          </cell>
          <cell r="M120">
            <v>7.8369140624999999E-4</v>
          </cell>
          <cell r="N120">
            <v>3.6043294270833299E-3</v>
          </cell>
          <cell r="O120">
            <v>0.13630696614583299</v>
          </cell>
          <cell r="P120">
            <v>2.4576822916666701E-3</v>
          </cell>
          <cell r="Q120">
            <v>8.0604654947916701E-2</v>
          </cell>
          <cell r="R120">
            <v>1.0652669270833301E-3</v>
          </cell>
          <cell r="S120">
            <v>0</v>
          </cell>
          <cell r="T120">
            <v>5.1529134114583298E-2</v>
          </cell>
          <cell r="U120">
            <v>1.92138671875E-3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7.7840169270833297E-3</v>
          </cell>
        </row>
        <row r="121">
          <cell r="A121" t="str">
            <v>MzZmHCoGvdUCWhTTJ4iUPQ</v>
          </cell>
          <cell r="B121" t="str">
            <v>2018-07</v>
          </cell>
          <cell r="C121">
            <v>41.895622812902701</v>
          </cell>
          <cell r="D121">
            <v>-87.633302795274403</v>
          </cell>
          <cell r="E121">
            <v>170310817001009</v>
          </cell>
          <cell r="F121">
            <v>4</v>
          </cell>
          <cell r="G121">
            <v>0.16740722656250001</v>
          </cell>
          <cell r="H121">
            <v>1.9398600260416701E-2</v>
          </cell>
          <cell r="I121">
            <v>0.42739420572916698</v>
          </cell>
          <cell r="J121">
            <v>0</v>
          </cell>
          <cell r="K121">
            <v>1.9022623697916699E-2</v>
          </cell>
          <cell r="L121">
            <v>7.0857747395833299E-3</v>
          </cell>
          <cell r="M121">
            <v>8.3007812500000006E-5</v>
          </cell>
          <cell r="N121">
            <v>1.5209960937500001E-3</v>
          </cell>
          <cell r="O121">
            <v>0.11301432291666701</v>
          </cell>
          <cell r="P121">
            <v>3.23649088541667E-3</v>
          </cell>
          <cell r="Q121">
            <v>4.7815755208333303E-2</v>
          </cell>
          <cell r="R121">
            <v>6.6731770833333302E-4</v>
          </cell>
          <cell r="S121">
            <v>0</v>
          </cell>
          <cell r="T121">
            <v>0.18983072916666699</v>
          </cell>
          <cell r="U121">
            <v>4.31315104166667E-5</v>
          </cell>
          <cell r="V121">
            <v>0</v>
          </cell>
          <cell r="W121">
            <v>0</v>
          </cell>
          <cell r="X121">
            <v>0</v>
          </cell>
          <cell r="Y121">
            <v>1.38264973958333E-3</v>
          </cell>
          <cell r="Z121">
            <v>2.09716796875E-3</v>
          </cell>
        </row>
        <row r="122">
          <cell r="A122" t="str">
            <v>q4GeJiWDgCLebFt25Te52w</v>
          </cell>
          <cell r="B122" t="str">
            <v>2018-07</v>
          </cell>
          <cell r="C122">
            <v>41.895310380595298</v>
          </cell>
          <cell r="D122">
            <v>-87.631202658904797</v>
          </cell>
          <cell r="E122">
            <v>170310817001013</v>
          </cell>
          <cell r="F122">
            <v>4</v>
          </cell>
          <cell r="G122">
            <v>0.25471842447916698</v>
          </cell>
          <cell r="H122">
            <v>7.4611816406250003E-2</v>
          </cell>
          <cell r="I122">
            <v>0.30741373697916702</v>
          </cell>
          <cell r="J122">
            <v>3.9086914062500004E-3</v>
          </cell>
          <cell r="K122">
            <v>3.6785481770833302E-2</v>
          </cell>
          <cell r="L122">
            <v>1.9115397135416701E-2</v>
          </cell>
          <cell r="M122">
            <v>5.2571614583333301E-4</v>
          </cell>
          <cell r="N122">
            <v>7.4161783854166698E-3</v>
          </cell>
          <cell r="O122">
            <v>0.18049397786458299</v>
          </cell>
          <cell r="P122">
            <v>1.4006347656249999E-2</v>
          </cell>
          <cell r="Q122">
            <v>5.6730143229166703E-2</v>
          </cell>
          <cell r="R122">
            <v>7.1533203125000004E-4</v>
          </cell>
          <cell r="S122">
            <v>1.79036458333333E-5</v>
          </cell>
          <cell r="T122">
            <v>2.2086588541666698E-2</v>
          </cell>
          <cell r="U122">
            <v>4.6386718750000001E-5</v>
          </cell>
          <cell r="V122">
            <v>1.5462239583333301E-5</v>
          </cell>
          <cell r="W122">
            <v>0</v>
          </cell>
          <cell r="X122">
            <v>1.5869140625000001E-4</v>
          </cell>
          <cell r="Y122">
            <v>1.6105143229166699E-3</v>
          </cell>
          <cell r="Z122">
            <v>1.9623209635416701E-2</v>
          </cell>
        </row>
        <row r="123">
          <cell r="A123" t="str">
            <v>xl-s2h6xf-QaTcQfIM0qEw</v>
          </cell>
          <cell r="B123" t="str">
            <v>2018-07</v>
          </cell>
          <cell r="C123">
            <v>41.895202469204399</v>
          </cell>
          <cell r="D123">
            <v>-87.631201003822198</v>
          </cell>
          <cell r="E123">
            <v>170310817001013</v>
          </cell>
          <cell r="F123">
            <v>4</v>
          </cell>
          <cell r="G123">
            <v>0.21566080729166701</v>
          </cell>
          <cell r="H123">
            <v>5.0415852864583298E-2</v>
          </cell>
          <cell r="I123">
            <v>0.28770100911458302</v>
          </cell>
          <cell r="J123">
            <v>6.8522135416666699E-4</v>
          </cell>
          <cell r="K123">
            <v>3.2168782552083303E-2</v>
          </cell>
          <cell r="L123">
            <v>2.7439778645833302E-2</v>
          </cell>
          <cell r="M123">
            <v>6.103515625E-4</v>
          </cell>
          <cell r="N123">
            <v>2.0236002604166699E-2</v>
          </cell>
          <cell r="O123">
            <v>0.15702636718749999</v>
          </cell>
          <cell r="P123">
            <v>1.0596516927083299E-2</v>
          </cell>
          <cell r="Q123">
            <v>5.2406412760416701E-2</v>
          </cell>
          <cell r="R123">
            <v>7.3323567708333303E-4</v>
          </cell>
          <cell r="S123">
            <v>0</v>
          </cell>
          <cell r="T123">
            <v>3.8484700520833297E-2</v>
          </cell>
          <cell r="U123">
            <v>1.99544270833333E-3</v>
          </cell>
          <cell r="V123">
            <v>7.5683593749999999E-5</v>
          </cell>
          <cell r="W123">
            <v>0</v>
          </cell>
          <cell r="X123">
            <v>0</v>
          </cell>
          <cell r="Y123">
            <v>1.2060546875000001E-3</v>
          </cell>
          <cell r="Z123">
            <v>0.102557779947917</v>
          </cell>
        </row>
        <row r="124">
          <cell r="A124" t="str">
            <v>3IklgGDmn7zkqNqXG_h19A</v>
          </cell>
          <cell r="B124" t="str">
            <v>2018-07</v>
          </cell>
          <cell r="C124">
            <v>41.893820615288803</v>
          </cell>
          <cell r="D124">
            <v>-87.637081359861</v>
          </cell>
          <cell r="E124">
            <v>170310818001015</v>
          </cell>
          <cell r="F124">
            <v>4</v>
          </cell>
          <cell r="G124">
            <v>0.295531412760417</v>
          </cell>
          <cell r="H124">
            <v>7.2093912760416698E-2</v>
          </cell>
          <cell r="I124">
            <v>0.29780517578124999</v>
          </cell>
          <cell r="J124">
            <v>4.8828125000000001E-6</v>
          </cell>
          <cell r="K124">
            <v>3.0446777343749998E-2</v>
          </cell>
          <cell r="L124">
            <v>1.6791178385416699E-2</v>
          </cell>
          <cell r="M124">
            <v>3.1380208333333299E-3</v>
          </cell>
          <cell r="N124">
            <v>1.3769531249999999E-3</v>
          </cell>
          <cell r="O124">
            <v>8.8255208333333293E-2</v>
          </cell>
          <cell r="P124">
            <v>7.6985677083333301E-4</v>
          </cell>
          <cell r="Q124">
            <v>0.14836669921875001</v>
          </cell>
          <cell r="R124">
            <v>1.42252604166667E-3</v>
          </cell>
          <cell r="S124">
            <v>0</v>
          </cell>
          <cell r="T124">
            <v>1.115966796875E-2</v>
          </cell>
          <cell r="U124">
            <v>6.4225260416666697E-3</v>
          </cell>
          <cell r="V124">
            <v>0</v>
          </cell>
          <cell r="W124">
            <v>0</v>
          </cell>
          <cell r="X124">
            <v>0</v>
          </cell>
          <cell r="Y124">
            <v>2.6741536458333298E-3</v>
          </cell>
          <cell r="Z124">
            <v>2.37410481770833E-2</v>
          </cell>
        </row>
        <row r="125">
          <cell r="A125" t="str">
            <v>EyUFE4jjTgJfDYSQDRqZXw</v>
          </cell>
          <cell r="B125" t="str">
            <v>2018-07</v>
          </cell>
          <cell r="C125">
            <v>41.893730687344302</v>
          </cell>
          <cell r="D125">
            <v>-87.637080209774197</v>
          </cell>
          <cell r="E125">
            <v>170310818001015</v>
          </cell>
          <cell r="F125">
            <v>4</v>
          </cell>
          <cell r="G125">
            <v>0.29630126953125002</v>
          </cell>
          <cell r="H125">
            <v>8.2414550781249998E-2</v>
          </cell>
          <cell r="I125">
            <v>0.3171435546875</v>
          </cell>
          <cell r="J125">
            <v>3.4513346354166701E-3</v>
          </cell>
          <cell r="K125">
            <v>3.5038248697916698E-2</v>
          </cell>
          <cell r="L125">
            <v>1.55126953125E-2</v>
          </cell>
          <cell r="M125">
            <v>1.2670898437500001E-3</v>
          </cell>
          <cell r="N125">
            <v>2.0654296875000002E-3</v>
          </cell>
          <cell r="O125">
            <v>8.7232259114583294E-2</v>
          </cell>
          <cell r="P125">
            <v>5.5664062499999995E-4</v>
          </cell>
          <cell r="Q125">
            <v>0.136570638020833</v>
          </cell>
          <cell r="R125">
            <v>1.58528645833333E-3</v>
          </cell>
          <cell r="S125">
            <v>0</v>
          </cell>
          <cell r="T125">
            <v>8.7003580729166693E-3</v>
          </cell>
          <cell r="U125">
            <v>1.9075520833333299E-3</v>
          </cell>
          <cell r="V125">
            <v>4.0934244791666701E-4</v>
          </cell>
          <cell r="W125">
            <v>0</v>
          </cell>
          <cell r="X125">
            <v>0</v>
          </cell>
          <cell r="Y125">
            <v>2.1402994791666699E-3</v>
          </cell>
          <cell r="Z125">
            <v>7.7034505208333302E-3</v>
          </cell>
        </row>
        <row r="126">
          <cell r="A126" t="str">
            <v>0cVXtr7ku5lU8Hk-T35tZw</v>
          </cell>
          <cell r="B126" t="str">
            <v>2018-07</v>
          </cell>
          <cell r="C126">
            <v>41.895598479088299</v>
          </cell>
          <cell r="D126">
            <v>-87.634769200764396</v>
          </cell>
          <cell r="E126">
            <v>170310818002028</v>
          </cell>
          <cell r="F126">
            <v>4</v>
          </cell>
          <cell r="G126">
            <v>0.25170003255208301</v>
          </cell>
          <cell r="H126">
            <v>4.1715494791666703E-2</v>
          </cell>
          <cell r="I126">
            <v>0.40843505859375001</v>
          </cell>
          <cell r="J126">
            <v>0</v>
          </cell>
          <cell r="K126">
            <v>7.73030598958333E-3</v>
          </cell>
          <cell r="L126">
            <v>2.4025065104166701E-2</v>
          </cell>
          <cell r="M126">
            <v>1.7415364583333299E-4</v>
          </cell>
          <cell r="N126">
            <v>2.1044921874999998E-3</v>
          </cell>
          <cell r="O126">
            <v>7.6985677083333301E-2</v>
          </cell>
          <cell r="P126">
            <v>4.1503906250000003E-5</v>
          </cell>
          <cell r="Q126">
            <v>7.0354003906250004E-2</v>
          </cell>
          <cell r="R126">
            <v>3.7809244791666701E-3</v>
          </cell>
          <cell r="S126">
            <v>2.4161783854166701E-3</v>
          </cell>
          <cell r="T126">
            <v>7.8598632812499999E-2</v>
          </cell>
          <cell r="U126">
            <v>3.2552083333333302E-6</v>
          </cell>
          <cell r="V126">
            <v>0</v>
          </cell>
          <cell r="W126">
            <v>0</v>
          </cell>
          <cell r="X126">
            <v>4.4360351562500004E-3</v>
          </cell>
          <cell r="Y126">
            <v>7.4641927083333301E-3</v>
          </cell>
          <cell r="Z126">
            <v>2.0034993489583298E-2</v>
          </cell>
        </row>
        <row r="127">
          <cell r="A127" t="str">
            <v>m1dPQ2I09Hzm-zt199wr2Q</v>
          </cell>
          <cell r="B127" t="str">
            <v>2018-07</v>
          </cell>
          <cell r="C127">
            <v>41.895474611923198</v>
          </cell>
          <cell r="D127">
            <v>-87.635698310495599</v>
          </cell>
          <cell r="E127">
            <v>170310818002028</v>
          </cell>
          <cell r="F127">
            <v>4</v>
          </cell>
          <cell r="G127">
            <v>0.157472330729167</v>
          </cell>
          <cell r="H127">
            <v>0.11409423828125</v>
          </cell>
          <cell r="I127">
            <v>0.23378336588541701</v>
          </cell>
          <cell r="J127">
            <v>2.43326822916667E-4</v>
          </cell>
          <cell r="K127">
            <v>1.24894205729167E-2</v>
          </cell>
          <cell r="L127">
            <v>1.8147786458333301E-2</v>
          </cell>
          <cell r="M127">
            <v>1.4184570312499999E-3</v>
          </cell>
          <cell r="N127">
            <v>4.7583007812499996E-3</v>
          </cell>
          <cell r="O127">
            <v>8.82014973958333E-2</v>
          </cell>
          <cell r="P127">
            <v>7.0231119791666695E-4</v>
          </cell>
          <cell r="Q127">
            <v>1.04313151041667E-2</v>
          </cell>
          <cell r="R127">
            <v>3.8574218750000002E-3</v>
          </cell>
          <cell r="S127">
            <v>2.0507812499999999E-4</v>
          </cell>
          <cell r="T127">
            <v>5.4673665364583297E-2</v>
          </cell>
          <cell r="U127">
            <v>6.9173177083333304E-5</v>
          </cell>
          <cell r="V127">
            <v>0</v>
          </cell>
          <cell r="W127">
            <v>0</v>
          </cell>
          <cell r="X127">
            <v>0</v>
          </cell>
          <cell r="Y127">
            <v>8.5758463541666698E-3</v>
          </cell>
          <cell r="Z127">
            <v>0.29087646484375002</v>
          </cell>
        </row>
        <row r="128">
          <cell r="A128" t="str">
            <v>uzplPn81F4qkYw3kFov1og</v>
          </cell>
          <cell r="B128" t="str">
            <v>2018-07</v>
          </cell>
          <cell r="C128">
            <v>41.893785311387603</v>
          </cell>
          <cell r="D128">
            <v>-87.635630613791605</v>
          </cell>
          <cell r="E128">
            <v>170310818002045</v>
          </cell>
          <cell r="F128">
            <v>4</v>
          </cell>
          <cell r="G128">
            <v>0.14738525390625001</v>
          </cell>
          <cell r="H128">
            <v>8.9130045572916705E-2</v>
          </cell>
          <cell r="I128">
            <v>0.28261881510416698</v>
          </cell>
          <cell r="J128">
            <v>0</v>
          </cell>
          <cell r="K128">
            <v>2.2001953125000001E-2</v>
          </cell>
          <cell r="L128">
            <v>3.1385904947916703E-2</v>
          </cell>
          <cell r="M128">
            <v>1.0953776041666701E-3</v>
          </cell>
          <cell r="N128">
            <v>4.6280924479166702E-3</v>
          </cell>
          <cell r="O128">
            <v>0.14693522135416701</v>
          </cell>
          <cell r="P128">
            <v>1.4662272135416699E-2</v>
          </cell>
          <cell r="Q128">
            <v>3.8004557291666701E-3</v>
          </cell>
          <cell r="R128">
            <v>9.1715494791666703E-4</v>
          </cell>
          <cell r="S128">
            <v>0</v>
          </cell>
          <cell r="T128">
            <v>4.9626464843750002E-2</v>
          </cell>
          <cell r="U128">
            <v>2.1451822916666698E-3</v>
          </cell>
          <cell r="V128">
            <v>0</v>
          </cell>
          <cell r="W128">
            <v>0</v>
          </cell>
          <cell r="X128">
            <v>0</v>
          </cell>
          <cell r="Y128">
            <v>1.2207031250000001E-5</v>
          </cell>
          <cell r="Z128">
            <v>0.20365559895833299</v>
          </cell>
        </row>
        <row r="129">
          <cell r="A129" t="str">
            <v>vKYjfSI0hZuJe3Lv1Wcytw</v>
          </cell>
          <cell r="B129" t="str">
            <v>2018-07</v>
          </cell>
          <cell r="C129">
            <v>41.893857240040603</v>
          </cell>
          <cell r="D129">
            <v>-87.635632712432994</v>
          </cell>
          <cell r="E129">
            <v>170310818002045</v>
          </cell>
          <cell r="F129">
            <v>4</v>
          </cell>
          <cell r="G129">
            <v>0.16020833333333301</v>
          </cell>
          <cell r="H129">
            <v>0.12315999348958299</v>
          </cell>
          <cell r="I129">
            <v>0.25258382161458298</v>
          </cell>
          <cell r="J129">
            <v>3.6621093749999999E-5</v>
          </cell>
          <cell r="K129">
            <v>2.4379069010416698E-2</v>
          </cell>
          <cell r="L129">
            <v>3.2527669270833302E-2</v>
          </cell>
          <cell r="M129">
            <v>1.85302734375E-3</v>
          </cell>
          <cell r="N129">
            <v>4.6907552083333302E-3</v>
          </cell>
          <cell r="O129">
            <v>0.14668863932291701</v>
          </cell>
          <cell r="P129">
            <v>1.6983235677083298E-2</v>
          </cell>
          <cell r="Q129">
            <v>1.056640625E-2</v>
          </cell>
          <cell r="R129">
            <v>2.0613606770833299E-3</v>
          </cell>
          <cell r="S129">
            <v>0</v>
          </cell>
          <cell r="T129">
            <v>3.160888671875E-2</v>
          </cell>
          <cell r="U129">
            <v>6.0546875E-4</v>
          </cell>
          <cell r="V129">
            <v>0</v>
          </cell>
          <cell r="W129">
            <v>0</v>
          </cell>
          <cell r="X129">
            <v>6.5104166666666696E-6</v>
          </cell>
          <cell r="Y129">
            <v>4.0527343749999998E-4</v>
          </cell>
          <cell r="Z129">
            <v>0.19163492838541701</v>
          </cell>
        </row>
        <row r="130">
          <cell r="A130" t="str">
            <v>c6W37XXgk-UVKbve9pbrWw</v>
          </cell>
          <cell r="B130" t="str">
            <v>2018-07</v>
          </cell>
          <cell r="C130">
            <v>41.891642091833099</v>
          </cell>
          <cell r="D130">
            <v>-87.635597428036405</v>
          </cell>
          <cell r="E130">
            <v>170310818002052</v>
          </cell>
          <cell r="F130">
            <v>4</v>
          </cell>
          <cell r="G130">
            <v>0.180146484375</v>
          </cell>
          <cell r="H130">
            <v>9.5396321614583293E-2</v>
          </cell>
          <cell r="I130">
            <v>0.29761555989583299</v>
          </cell>
          <cell r="J130">
            <v>0</v>
          </cell>
          <cell r="K130">
            <v>1.19344075520833E-2</v>
          </cell>
          <cell r="L130">
            <v>5.5670572916666702E-2</v>
          </cell>
          <cell r="M130">
            <v>8.0786132812500008E-3</v>
          </cell>
          <cell r="N130">
            <v>9.0437825520833307E-3</v>
          </cell>
          <cell r="O130">
            <v>8.28914388020833E-2</v>
          </cell>
          <cell r="P130">
            <v>3.7516276041666698E-4</v>
          </cell>
          <cell r="Q130">
            <v>8.9409179687500007E-2</v>
          </cell>
          <cell r="R130">
            <v>1.4591471354166699E-3</v>
          </cell>
          <cell r="S130">
            <v>1.6276041666666699E-6</v>
          </cell>
          <cell r="T130">
            <v>7.5681966145833293E-2</v>
          </cell>
          <cell r="U130">
            <v>2.8645833333333301E-4</v>
          </cell>
          <cell r="V130">
            <v>1.1458333333333301E-3</v>
          </cell>
          <cell r="W130">
            <v>0</v>
          </cell>
          <cell r="X130">
            <v>0</v>
          </cell>
          <cell r="Y130">
            <v>1.8383789062500001E-3</v>
          </cell>
          <cell r="Z130">
            <v>8.9025065104166703E-2</v>
          </cell>
        </row>
        <row r="131">
          <cell r="A131" t="str">
            <v>ouQe1kaAy4Z-qHOXjgaztQ</v>
          </cell>
          <cell r="B131" t="str">
            <v>2018-06</v>
          </cell>
          <cell r="C131">
            <v>41.891573654646599</v>
          </cell>
          <cell r="D131">
            <v>-87.636428592189802</v>
          </cell>
          <cell r="E131">
            <v>170310818002052</v>
          </cell>
          <cell r="F131">
            <v>4</v>
          </cell>
          <cell r="G131">
            <v>0.239925130208333</v>
          </cell>
          <cell r="H131">
            <v>4.8029785156249998E-2</v>
          </cell>
          <cell r="I131">
            <v>0.46979817708333299</v>
          </cell>
          <cell r="J131">
            <v>0</v>
          </cell>
          <cell r="K131">
            <v>6.0742187499999998E-3</v>
          </cell>
          <cell r="L131">
            <v>5.9138997395833297E-3</v>
          </cell>
          <cell r="M131">
            <v>1.6438802083333301E-4</v>
          </cell>
          <cell r="N131">
            <v>5.8707682291666702E-3</v>
          </cell>
          <cell r="O131">
            <v>3.2568359375E-3</v>
          </cell>
          <cell r="P131">
            <v>1.6276041666666699E-6</v>
          </cell>
          <cell r="Q131">
            <v>8.4110514322916705E-2</v>
          </cell>
          <cell r="R131">
            <v>8.26009114583333E-4</v>
          </cell>
          <cell r="S131">
            <v>0</v>
          </cell>
          <cell r="T131">
            <v>7.6437988281249994E-2</v>
          </cell>
          <cell r="U131">
            <v>1.174560546875E-2</v>
          </cell>
          <cell r="V131">
            <v>3.9291992187499999E-2</v>
          </cell>
          <cell r="W131">
            <v>0</v>
          </cell>
          <cell r="X131">
            <v>0</v>
          </cell>
          <cell r="Y131">
            <v>2.3030598958333299E-4</v>
          </cell>
          <cell r="Z131">
            <v>8.3227539062500008E-3</v>
          </cell>
        </row>
        <row r="132">
          <cell r="A132" t="str">
            <v>1F77h_zkw03OLKxa7KTvvg</v>
          </cell>
          <cell r="B132" t="str">
            <v>2016-08</v>
          </cell>
          <cell r="C132">
            <v>42.004454158656799</v>
          </cell>
          <cell r="D132">
            <v>-87.807217018825796</v>
          </cell>
          <cell r="E132">
            <v>170310902002005</v>
          </cell>
          <cell r="F132">
            <v>4</v>
          </cell>
          <cell r="G132">
            <v>0.15776611328125001</v>
          </cell>
          <cell r="H132">
            <v>5.5950520833333302E-2</v>
          </cell>
          <cell r="I132">
            <v>0.1735791015625</v>
          </cell>
          <cell r="J132">
            <v>1.728515625E-3</v>
          </cell>
          <cell r="K132">
            <v>7.6879882812499996E-3</v>
          </cell>
          <cell r="L132">
            <v>3.39762369791667E-3</v>
          </cell>
          <cell r="M132">
            <v>8.7890624999999997E-5</v>
          </cell>
          <cell r="N132">
            <v>9.1796874999999995E-4</v>
          </cell>
          <cell r="O132">
            <v>0.315486653645833</v>
          </cell>
          <cell r="P132">
            <v>0.1072119140625</v>
          </cell>
          <cell r="Q132">
            <v>0.112783203125</v>
          </cell>
          <cell r="R132">
            <v>7.1614583333333307E-5</v>
          </cell>
          <cell r="S132">
            <v>0</v>
          </cell>
          <cell r="T132">
            <v>4.8795572916666703E-2</v>
          </cell>
          <cell r="U132">
            <v>2.1972656249999999E-5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1.4513346354166699E-2</v>
          </cell>
        </row>
        <row r="133">
          <cell r="A133" t="str">
            <v>ASq4mvrkaw3XvogMikCH5A</v>
          </cell>
          <cell r="B133" t="str">
            <v>2016-08</v>
          </cell>
          <cell r="C133">
            <v>42.004458073262398</v>
          </cell>
          <cell r="D133">
            <v>-87.807096109581593</v>
          </cell>
          <cell r="E133">
            <v>170310902002005</v>
          </cell>
          <cell r="F133">
            <v>4</v>
          </cell>
          <cell r="G133">
            <v>0.13608154296875</v>
          </cell>
          <cell r="H133">
            <v>3.099853515625E-2</v>
          </cell>
          <cell r="I133">
            <v>0.16507975260416699</v>
          </cell>
          <cell r="J133">
            <v>1.44368489583333E-3</v>
          </cell>
          <cell r="K133">
            <v>5.10579427083333E-3</v>
          </cell>
          <cell r="L133">
            <v>4.9812825520833296E-3</v>
          </cell>
          <cell r="M133">
            <v>1.3671875000000001E-4</v>
          </cell>
          <cell r="N133">
            <v>1.5828450520833301E-3</v>
          </cell>
          <cell r="O133">
            <v>0.29527832031250001</v>
          </cell>
          <cell r="P133">
            <v>0.13707031250000001</v>
          </cell>
          <cell r="Q133">
            <v>0.15376953125000001</v>
          </cell>
          <cell r="R133">
            <v>3.8411458333333299E-4</v>
          </cell>
          <cell r="S133">
            <v>0</v>
          </cell>
          <cell r="T133">
            <v>4.5392252604166697E-2</v>
          </cell>
          <cell r="U133">
            <v>4.1748046874999999E-4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2.227783203125E-2</v>
          </cell>
        </row>
        <row r="134">
          <cell r="A134" t="str">
            <v>PXGiQDkY8-2ungVVZlAMSQ</v>
          </cell>
          <cell r="B134" t="str">
            <v>2018-08</v>
          </cell>
          <cell r="C134">
            <v>41.996864972239798</v>
          </cell>
          <cell r="D134">
            <v>-87.820810213294706</v>
          </cell>
          <cell r="E134">
            <v>170310903001032</v>
          </cell>
          <cell r="F134">
            <v>4</v>
          </cell>
          <cell r="G134">
            <v>0.29549397786458298</v>
          </cell>
          <cell r="H134">
            <v>6.0501302083333298E-2</v>
          </cell>
          <cell r="I134">
            <v>5.0262044270833299E-2</v>
          </cell>
          <cell r="J134">
            <v>3.9331054687499999E-3</v>
          </cell>
          <cell r="K134">
            <v>3.1765950520833301E-2</v>
          </cell>
          <cell r="L134">
            <v>9.0071614583333293E-3</v>
          </cell>
          <cell r="M134">
            <v>1.513671875E-4</v>
          </cell>
          <cell r="N134">
            <v>5.9814453125E-3</v>
          </cell>
          <cell r="O134">
            <v>0.22632080078125</v>
          </cell>
          <cell r="P134">
            <v>4.6312662760416699E-2</v>
          </cell>
          <cell r="Q134">
            <v>0.25319091796874998</v>
          </cell>
          <cell r="R134">
            <v>3.4749348958333301E-4</v>
          </cell>
          <cell r="S134">
            <v>0</v>
          </cell>
          <cell r="T134">
            <v>3.2039388020833298E-3</v>
          </cell>
          <cell r="U134">
            <v>5.2897135416666702E-5</v>
          </cell>
          <cell r="V134">
            <v>1.4729817708333299E-4</v>
          </cell>
          <cell r="W134">
            <v>0</v>
          </cell>
          <cell r="X134">
            <v>0</v>
          </cell>
          <cell r="Y134">
            <v>1.8717447916666699E-5</v>
          </cell>
          <cell r="Z134">
            <v>1.3308919270833299E-2</v>
          </cell>
        </row>
        <row r="135">
          <cell r="A135" t="str">
            <v>xEOJqZhvGrwj1cWAbzDt3g</v>
          </cell>
          <cell r="B135" t="str">
            <v>2018-08</v>
          </cell>
          <cell r="C135">
            <v>41.996861714096603</v>
          </cell>
          <cell r="D135">
            <v>-87.820934663724202</v>
          </cell>
          <cell r="E135">
            <v>170310903001032</v>
          </cell>
          <cell r="F135">
            <v>4</v>
          </cell>
          <cell r="G135">
            <v>0.264957682291667</v>
          </cell>
          <cell r="H135">
            <v>6.7290039062500001E-2</v>
          </cell>
          <cell r="I135">
            <v>6.91007486979167E-2</v>
          </cell>
          <cell r="J135">
            <v>4.6712239583333297E-3</v>
          </cell>
          <cell r="K135">
            <v>2.4365234374999999E-2</v>
          </cell>
          <cell r="L135">
            <v>8.3349609375000001E-3</v>
          </cell>
          <cell r="M135">
            <v>1.4729817708333299E-4</v>
          </cell>
          <cell r="N135">
            <v>5.5428059895833298E-3</v>
          </cell>
          <cell r="O135">
            <v>0.16896402994791701</v>
          </cell>
          <cell r="P135">
            <v>4.3977050781249999E-2</v>
          </cell>
          <cell r="Q135">
            <v>0.304500325520833</v>
          </cell>
          <cell r="R135">
            <v>1.01725260416667E-4</v>
          </cell>
          <cell r="S135">
            <v>0</v>
          </cell>
          <cell r="T135">
            <v>3.8948567708333298E-3</v>
          </cell>
          <cell r="U135">
            <v>4.9641927083333301E-5</v>
          </cell>
          <cell r="V135">
            <v>8.2356770833333305E-4</v>
          </cell>
          <cell r="W135">
            <v>0</v>
          </cell>
          <cell r="X135">
            <v>0</v>
          </cell>
          <cell r="Y135">
            <v>0</v>
          </cell>
          <cell r="Z135">
            <v>3.3278808593750001E-2</v>
          </cell>
        </row>
        <row r="136">
          <cell r="A136" t="str">
            <v>-c4I-V5hZeYIDNah_Pq77Q</v>
          </cell>
          <cell r="B136" t="str">
            <v>2019-05</v>
          </cell>
          <cell r="C136">
            <v>41.982148698989903</v>
          </cell>
          <cell r="D136">
            <v>-87.780882047374504</v>
          </cell>
          <cell r="E136">
            <v>170311102002009</v>
          </cell>
          <cell r="F136">
            <v>4</v>
          </cell>
          <cell r="G136">
            <v>0.247252604166667</v>
          </cell>
          <cell r="H136">
            <v>1.8403320312499999E-2</v>
          </cell>
          <cell r="I136">
            <v>0.19323486328125</v>
          </cell>
          <cell r="J136">
            <v>9.43196614583333E-4</v>
          </cell>
          <cell r="K136">
            <v>4.0234375000000001E-3</v>
          </cell>
          <cell r="L136">
            <v>1.0048828124999999E-2</v>
          </cell>
          <cell r="M136">
            <v>2.70182291666667E-4</v>
          </cell>
          <cell r="N136">
            <v>5.3531901041666699E-3</v>
          </cell>
          <cell r="O136">
            <v>3.6162109375000001E-2</v>
          </cell>
          <cell r="P136">
            <v>6.1116536458333303E-4</v>
          </cell>
          <cell r="Q136">
            <v>0.33826578776041699</v>
          </cell>
          <cell r="R136">
            <v>0</v>
          </cell>
          <cell r="S136">
            <v>0</v>
          </cell>
          <cell r="T136">
            <v>0.1332373046875</v>
          </cell>
          <cell r="U136">
            <v>1.26057942708333E-3</v>
          </cell>
          <cell r="V136">
            <v>2.4414062500000001E-6</v>
          </cell>
          <cell r="W136">
            <v>0</v>
          </cell>
          <cell r="X136">
            <v>0</v>
          </cell>
          <cell r="Y136">
            <v>0</v>
          </cell>
          <cell r="Z136">
            <v>1.09309895833333E-2</v>
          </cell>
        </row>
        <row r="137">
          <cell r="A137" t="str">
            <v>NNM52bqC2isoeGTt8D5gSg</v>
          </cell>
          <cell r="B137" t="str">
            <v>2019-05</v>
          </cell>
          <cell r="C137">
            <v>41.9824764891016</v>
          </cell>
          <cell r="D137">
            <v>-87.7814586490327</v>
          </cell>
          <cell r="E137">
            <v>170311102002009</v>
          </cell>
          <cell r="F137">
            <v>4</v>
          </cell>
          <cell r="G137">
            <v>0.26877685546875002</v>
          </cell>
          <cell r="H137">
            <v>1.8349609374999999E-2</v>
          </cell>
          <cell r="I137">
            <v>0.112273763020833</v>
          </cell>
          <cell r="J137">
            <v>1.3704427083333301E-3</v>
          </cell>
          <cell r="K137">
            <v>2.2552897135416701E-2</v>
          </cell>
          <cell r="L137">
            <v>7.9915364583333301E-3</v>
          </cell>
          <cell r="M137">
            <v>1.88802083333333E-4</v>
          </cell>
          <cell r="N137">
            <v>2.60416666666667E-3</v>
          </cell>
          <cell r="O137">
            <v>1.8435058593750001E-2</v>
          </cell>
          <cell r="P137">
            <v>8.0729166666666699E-4</v>
          </cell>
          <cell r="Q137">
            <v>0.40009358723958299</v>
          </cell>
          <cell r="R137">
            <v>2.6448567708333299E-4</v>
          </cell>
          <cell r="S137">
            <v>0</v>
          </cell>
          <cell r="T137">
            <v>0.1052197265625</v>
          </cell>
          <cell r="U137">
            <v>1.8190917968750001E-2</v>
          </cell>
          <cell r="V137">
            <v>3.5156249999999999E-4</v>
          </cell>
          <cell r="W137">
            <v>0</v>
          </cell>
          <cell r="X137">
            <v>0</v>
          </cell>
          <cell r="Y137">
            <v>0</v>
          </cell>
          <cell r="Z137">
            <v>2.2529296875E-2</v>
          </cell>
        </row>
        <row r="138">
          <cell r="A138" t="str">
            <v>2PX1T8vtmVGPyYUJ2CKngA</v>
          </cell>
          <cell r="B138" t="str">
            <v>2019-05</v>
          </cell>
          <cell r="C138">
            <v>41.972068428015099</v>
          </cell>
          <cell r="D138">
            <v>-87.774090131026298</v>
          </cell>
          <cell r="E138">
            <v>170311104003015</v>
          </cell>
          <cell r="F138">
            <v>4</v>
          </cell>
          <cell r="G138">
            <v>0.252012532552083</v>
          </cell>
          <cell r="H138">
            <v>5.9815266927083298E-2</v>
          </cell>
          <cell r="I138">
            <v>8.8999023437500005E-2</v>
          </cell>
          <cell r="J138">
            <v>5.0862630208333304E-4</v>
          </cell>
          <cell r="K138">
            <v>2.3644205729166701E-2</v>
          </cell>
          <cell r="L138">
            <v>3.0875651041666701E-3</v>
          </cell>
          <cell r="M138">
            <v>8.3007812500000006E-5</v>
          </cell>
          <cell r="N138">
            <v>1.1848958333333299E-3</v>
          </cell>
          <cell r="O138">
            <v>0.42171386718749998</v>
          </cell>
          <cell r="P138">
            <v>3.8365071614583302E-2</v>
          </cell>
          <cell r="Q138">
            <v>5.6105957031250001E-2</v>
          </cell>
          <cell r="R138">
            <v>5.4524739583333298E-5</v>
          </cell>
          <cell r="S138">
            <v>0</v>
          </cell>
          <cell r="T138">
            <v>3.2367350260416698E-2</v>
          </cell>
          <cell r="U138">
            <v>8.7158203125000007E-3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1.334228515625E-2</v>
          </cell>
        </row>
        <row r="139">
          <cell r="A139" t="str">
            <v>b4kTbZZVIS3BKw3rrO2Uew</v>
          </cell>
          <cell r="B139" t="str">
            <v>2019-05</v>
          </cell>
          <cell r="C139">
            <v>41.971949764953997</v>
          </cell>
          <cell r="D139">
            <v>-87.7736333642288</v>
          </cell>
          <cell r="E139">
            <v>170311104003015</v>
          </cell>
          <cell r="F139">
            <v>4</v>
          </cell>
          <cell r="G139">
            <v>0.235074869791667</v>
          </cell>
          <cell r="H139">
            <v>8.4056803385416698E-2</v>
          </cell>
          <cell r="I139">
            <v>0.18273193359375001</v>
          </cell>
          <cell r="J139">
            <v>8.3821614583333304E-5</v>
          </cell>
          <cell r="K139">
            <v>1.9711914062499999E-2</v>
          </cell>
          <cell r="L139">
            <v>1.0704752604166701E-2</v>
          </cell>
          <cell r="M139">
            <v>1.18815104166667E-4</v>
          </cell>
          <cell r="N139">
            <v>7.9182942708333308E-3</v>
          </cell>
          <cell r="O139">
            <v>0.14517578125</v>
          </cell>
          <cell r="P139">
            <v>2.1122233072916701E-2</v>
          </cell>
          <cell r="Q139">
            <v>0.261048990885417</v>
          </cell>
          <cell r="R139">
            <v>5.8675130208333301E-4</v>
          </cell>
          <cell r="S139">
            <v>0</v>
          </cell>
          <cell r="T139">
            <v>2.456298828125E-2</v>
          </cell>
          <cell r="U139">
            <v>5.6966145833333302E-6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7.0963541666666701E-3</v>
          </cell>
        </row>
        <row r="140">
          <cell r="A140" t="str">
            <v>D4y0-VQvVHJVJ5ME1a1z6g</v>
          </cell>
          <cell r="B140" t="str">
            <v>2018-11</v>
          </cell>
          <cell r="C140">
            <v>41.973272975678199</v>
          </cell>
          <cell r="D140">
            <v>-87.748513630365807</v>
          </cell>
          <cell r="E140">
            <v>170311204002025</v>
          </cell>
          <cell r="F140">
            <v>4</v>
          </cell>
          <cell r="G140">
            <v>0.24411621093749999</v>
          </cell>
          <cell r="H140">
            <v>2.1556803385416701E-2</v>
          </cell>
          <cell r="I140">
            <v>0.15591552734375</v>
          </cell>
          <cell r="J140">
            <v>7.2143554687500002E-3</v>
          </cell>
          <cell r="K140">
            <v>2.1722005208333301E-2</v>
          </cell>
          <cell r="L140">
            <v>1.6110026041666701E-2</v>
          </cell>
          <cell r="M140">
            <v>3.36100260416667E-4</v>
          </cell>
          <cell r="N140">
            <v>5.4785156250000003E-3</v>
          </cell>
          <cell r="O140">
            <v>1.2549641927083299E-2</v>
          </cell>
          <cell r="P140">
            <v>2.23876953125E-3</v>
          </cell>
          <cell r="Q140">
            <v>0.38296712239583303</v>
          </cell>
          <cell r="R140">
            <v>1.3997395833333299E-4</v>
          </cell>
          <cell r="S140">
            <v>6.5104166666666696E-6</v>
          </cell>
          <cell r="T140">
            <v>0.112669270833333</v>
          </cell>
          <cell r="U140">
            <v>2.4747721354166701E-3</v>
          </cell>
          <cell r="V140">
            <v>0</v>
          </cell>
          <cell r="W140">
            <v>0</v>
          </cell>
          <cell r="X140">
            <v>5.3401692708333302E-3</v>
          </cell>
          <cell r="Y140">
            <v>0</v>
          </cell>
          <cell r="Z140">
            <v>9.1642252604166707E-3</v>
          </cell>
        </row>
        <row r="141">
          <cell r="A141" t="str">
            <v>qYAfW5JAvkQqQO5AHsuh9g</v>
          </cell>
          <cell r="B141" t="str">
            <v>2018-11</v>
          </cell>
          <cell r="C141">
            <v>41.973663392854696</v>
          </cell>
          <cell r="D141">
            <v>-87.749146747285295</v>
          </cell>
          <cell r="E141">
            <v>170311204002025</v>
          </cell>
          <cell r="F141">
            <v>4</v>
          </cell>
          <cell r="G141">
            <v>0.29515869140625001</v>
          </cell>
          <cell r="H141">
            <v>3.8356933593750003E-2</v>
          </cell>
          <cell r="I141">
            <v>0.113067220052083</v>
          </cell>
          <cell r="J141">
            <v>1.24267578125E-3</v>
          </cell>
          <cell r="K141">
            <v>4.1455078125000003E-2</v>
          </cell>
          <cell r="L141">
            <v>2.13948567708333E-2</v>
          </cell>
          <cell r="M141">
            <v>1.18815104166667E-4</v>
          </cell>
          <cell r="N141">
            <v>6.7578124999999999E-3</v>
          </cell>
          <cell r="O141">
            <v>4.5306803385416698E-2</v>
          </cell>
          <cell r="P141">
            <v>2.95857747395833E-2</v>
          </cell>
          <cell r="Q141">
            <v>0.34803385416666699</v>
          </cell>
          <cell r="R141">
            <v>7.6245117187500001E-3</v>
          </cell>
          <cell r="S141">
            <v>0</v>
          </cell>
          <cell r="T141">
            <v>3.3304850260416699E-2</v>
          </cell>
          <cell r="U141">
            <v>2.17447916666667E-3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1.6417643229166699E-2</v>
          </cell>
        </row>
        <row r="142">
          <cell r="A142" t="str">
            <v>gbDllLT0Lbg_Qr9XR9w_7A</v>
          </cell>
          <cell r="B142" t="str">
            <v>2018-10</v>
          </cell>
          <cell r="C142">
            <v>41.997228300000003</v>
          </cell>
          <cell r="D142">
            <v>-87.718624599999998</v>
          </cell>
          <cell r="E142">
            <v>170311301003005</v>
          </cell>
          <cell r="F142">
            <v>4</v>
          </cell>
          <cell r="G142">
            <v>0.31029378255208301</v>
          </cell>
          <cell r="H142">
            <v>2.7829589843749999E-2</v>
          </cell>
          <cell r="I142">
            <v>9.0366210937499997E-2</v>
          </cell>
          <cell r="J142">
            <v>5.5582682291666703E-4</v>
          </cell>
          <cell r="K142">
            <v>8.9762369791666701E-4</v>
          </cell>
          <cell r="L142">
            <v>1.7639973958333301E-2</v>
          </cell>
          <cell r="M142">
            <v>4.1951497395833299E-3</v>
          </cell>
          <cell r="N142">
            <v>6.6878255208333301E-3</v>
          </cell>
          <cell r="O142">
            <v>0.101334635416667</v>
          </cell>
          <cell r="P142">
            <v>7.4554036458333306E-2</v>
          </cell>
          <cell r="Q142">
            <v>0.33035400390625003</v>
          </cell>
          <cell r="R142">
            <v>4.31315104166667E-5</v>
          </cell>
          <cell r="S142">
            <v>0</v>
          </cell>
          <cell r="T142">
            <v>2.3686523437499999E-2</v>
          </cell>
          <cell r="U142">
            <v>4.9804687500000001E-4</v>
          </cell>
          <cell r="V142">
            <v>4.2887369791666698E-4</v>
          </cell>
          <cell r="W142">
            <v>0</v>
          </cell>
          <cell r="X142">
            <v>0</v>
          </cell>
          <cell r="Y142">
            <v>0</v>
          </cell>
          <cell r="Z142">
            <v>1.0634765625000001E-2</v>
          </cell>
        </row>
        <row r="143">
          <cell r="A143" t="str">
            <v>poxgjuamgv0snGrw9LlVBQ</v>
          </cell>
          <cell r="B143" t="str">
            <v>2018-10</v>
          </cell>
          <cell r="C143">
            <v>41.996788299999999</v>
          </cell>
          <cell r="D143">
            <v>-87.717899799999998</v>
          </cell>
          <cell r="E143">
            <v>170311301003005</v>
          </cell>
          <cell r="F143">
            <v>4</v>
          </cell>
          <cell r="G143">
            <v>0.25486897786458301</v>
          </cell>
          <cell r="H143">
            <v>7.9189453125000003E-2</v>
          </cell>
          <cell r="I143">
            <v>9.2465006510416697E-2</v>
          </cell>
          <cell r="J143">
            <v>1.62760416666667E-5</v>
          </cell>
          <cell r="K143">
            <v>2.4768880208333299E-2</v>
          </cell>
          <cell r="L143">
            <v>1.69856770833333E-2</v>
          </cell>
          <cell r="M143">
            <v>2.1728515625E-4</v>
          </cell>
          <cell r="N143">
            <v>4.11051432291667E-3</v>
          </cell>
          <cell r="O143">
            <v>0.11470458984375</v>
          </cell>
          <cell r="P143">
            <v>4.62589518229167E-2</v>
          </cell>
          <cell r="Q143">
            <v>0.32649007161458299</v>
          </cell>
          <cell r="R143">
            <v>2.76692708333333E-4</v>
          </cell>
          <cell r="S143">
            <v>0</v>
          </cell>
          <cell r="T143">
            <v>1.20328776041667E-2</v>
          </cell>
          <cell r="U143">
            <v>1.3997395833333301E-3</v>
          </cell>
          <cell r="V143">
            <v>2.6041666666666699E-5</v>
          </cell>
          <cell r="W143">
            <v>0</v>
          </cell>
          <cell r="X143">
            <v>0</v>
          </cell>
          <cell r="Y143">
            <v>1.3509114583333301E-4</v>
          </cell>
          <cell r="Z143">
            <v>2.6053873697916698E-2</v>
          </cell>
        </row>
        <row r="144">
          <cell r="A144" t="str">
            <v>KZCc-0uHMi_ry15Y4FuPiQ</v>
          </cell>
          <cell r="B144" t="str">
            <v>2018-11</v>
          </cell>
          <cell r="C144">
            <v>41.990292280332604</v>
          </cell>
          <cell r="D144">
            <v>-87.716117011626096</v>
          </cell>
          <cell r="E144">
            <v>170311301003055</v>
          </cell>
          <cell r="F144">
            <v>4</v>
          </cell>
          <cell r="G144">
            <v>0.32525146484375</v>
          </cell>
          <cell r="H144">
            <v>5.3073730468749997E-2</v>
          </cell>
          <cell r="I144">
            <v>0.12038574218750001</v>
          </cell>
          <cell r="J144">
            <v>1.9694010416666701E-4</v>
          </cell>
          <cell r="K144">
            <v>2.8828125E-2</v>
          </cell>
          <cell r="L144">
            <v>1.28230794270833E-2</v>
          </cell>
          <cell r="M144">
            <v>1.05794270833333E-5</v>
          </cell>
          <cell r="N144">
            <v>1.91080729166667E-3</v>
          </cell>
          <cell r="O144">
            <v>3.4226888020833297E-2</v>
          </cell>
          <cell r="P144">
            <v>1.2339680989583299E-2</v>
          </cell>
          <cell r="Q144">
            <v>0.37594645182291703</v>
          </cell>
          <cell r="R144">
            <v>4.9641927083333301E-5</v>
          </cell>
          <cell r="S144">
            <v>0</v>
          </cell>
          <cell r="T144">
            <v>2.6515299479166698E-2</v>
          </cell>
          <cell r="U144">
            <v>4.0364583333333301E-4</v>
          </cell>
          <cell r="V144">
            <v>2.36002604166667E-5</v>
          </cell>
          <cell r="W144">
            <v>0</v>
          </cell>
          <cell r="X144">
            <v>0</v>
          </cell>
          <cell r="Y144">
            <v>0</v>
          </cell>
          <cell r="Z144">
            <v>8.0143229166666705E-3</v>
          </cell>
        </row>
        <row r="145">
          <cell r="A145" t="str">
            <v>tDguvcBfzljq1seLavUavA</v>
          </cell>
          <cell r="B145" t="str">
            <v>2018-11</v>
          </cell>
          <cell r="C145">
            <v>41.990296226014301</v>
          </cell>
          <cell r="D145">
            <v>-87.715755359708893</v>
          </cell>
          <cell r="E145">
            <v>170311301003055</v>
          </cell>
          <cell r="F145">
            <v>4</v>
          </cell>
          <cell r="G145">
            <v>0.32329020182291701</v>
          </cell>
          <cell r="H145">
            <v>4.7443033854166698E-2</v>
          </cell>
          <cell r="I145">
            <v>0.15599283854166701</v>
          </cell>
          <cell r="J145">
            <v>1.0042317708333301E-3</v>
          </cell>
          <cell r="K145">
            <v>2.5219726562499999E-2</v>
          </cell>
          <cell r="L145">
            <v>1.33577473958333E-2</v>
          </cell>
          <cell r="M145">
            <v>1.1555989583333299E-4</v>
          </cell>
          <cell r="N145">
            <v>1.7529296874999999E-3</v>
          </cell>
          <cell r="O145">
            <v>2.86092122395833E-2</v>
          </cell>
          <cell r="P145">
            <v>1.4696451822916699E-2</v>
          </cell>
          <cell r="Q145">
            <v>0.36619222005208302</v>
          </cell>
          <cell r="R145">
            <v>1.6276041666666699E-6</v>
          </cell>
          <cell r="S145">
            <v>0</v>
          </cell>
          <cell r="T145">
            <v>1.5926920572916701E-2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6.3972981770833298E-3</v>
          </cell>
        </row>
        <row r="146">
          <cell r="A146" t="str">
            <v>Q6PNqEq6FVaDMvgCUyw0pQ</v>
          </cell>
          <cell r="B146" t="str">
            <v>2018-11</v>
          </cell>
          <cell r="C146">
            <v>41.968142347907602</v>
          </cell>
          <cell r="D146">
            <v>-87.737032476363694</v>
          </cell>
          <cell r="E146">
            <v>170311404003016</v>
          </cell>
          <cell r="F146">
            <v>4</v>
          </cell>
          <cell r="G146">
            <v>0.26456380208333302</v>
          </cell>
          <cell r="H146">
            <v>6.7961425781250001E-2</v>
          </cell>
          <cell r="I146">
            <v>0.273990885416667</v>
          </cell>
          <cell r="J146">
            <v>4.9910481770833303E-3</v>
          </cell>
          <cell r="K146">
            <v>7.9720052083333305E-3</v>
          </cell>
          <cell r="L146">
            <v>1.6403808593749999E-2</v>
          </cell>
          <cell r="M146">
            <v>9.6842447916666694E-5</v>
          </cell>
          <cell r="N146">
            <v>3.3748372395833301E-3</v>
          </cell>
          <cell r="O146">
            <v>5.5292968749999998E-2</v>
          </cell>
          <cell r="P146">
            <v>2.2490234375000001E-2</v>
          </cell>
          <cell r="Q146">
            <v>0.239960123697917</v>
          </cell>
          <cell r="R146">
            <v>3.5156249999999999E-4</v>
          </cell>
          <cell r="S146">
            <v>0</v>
          </cell>
          <cell r="T146">
            <v>2.94514973958333E-2</v>
          </cell>
          <cell r="U146">
            <v>3.8655598958333299E-4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1.271240234375E-2</v>
          </cell>
        </row>
        <row r="147">
          <cell r="A147" t="str">
            <v>lcTzOPrn2YK1WB1L1wu9SA</v>
          </cell>
          <cell r="B147" t="str">
            <v>2018-11</v>
          </cell>
          <cell r="C147">
            <v>41.968143426180099</v>
          </cell>
          <cell r="D147">
            <v>-87.736911530130001</v>
          </cell>
          <cell r="E147">
            <v>170311404003016</v>
          </cell>
          <cell r="F147">
            <v>4</v>
          </cell>
          <cell r="G147">
            <v>0.26674316406249998</v>
          </cell>
          <cell r="H147">
            <v>7.7254231770833307E-2</v>
          </cell>
          <cell r="I147">
            <v>0.2766162109375</v>
          </cell>
          <cell r="J147">
            <v>4.53287760416667E-4</v>
          </cell>
          <cell r="K147">
            <v>1.0494791666666701E-2</v>
          </cell>
          <cell r="L147">
            <v>1.26497395833333E-2</v>
          </cell>
          <cell r="M147">
            <v>1.7578124999999999E-4</v>
          </cell>
          <cell r="N147">
            <v>7.2965494791666701E-3</v>
          </cell>
          <cell r="O147">
            <v>7.9509277343750004E-2</v>
          </cell>
          <cell r="P147">
            <v>1.4994303385416701E-2</v>
          </cell>
          <cell r="Q147">
            <v>0.219609375</v>
          </cell>
          <cell r="R147">
            <v>7.4625651041666699E-4</v>
          </cell>
          <cell r="S147">
            <v>0</v>
          </cell>
          <cell r="T147">
            <v>1.2927246093750001E-2</v>
          </cell>
          <cell r="U147">
            <v>1.55436197916667E-4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2.0374348958333299E-2</v>
          </cell>
        </row>
        <row r="148">
          <cell r="A148" t="str">
            <v>3C2m7yYL5tm4RmKPSa3OOw</v>
          </cell>
          <cell r="B148" t="str">
            <v>2018-11</v>
          </cell>
          <cell r="C148">
            <v>41.968224364711503</v>
          </cell>
          <cell r="D148">
            <v>-87.729646348483996</v>
          </cell>
          <cell r="E148">
            <v>170311405001002</v>
          </cell>
          <cell r="F148">
            <v>4</v>
          </cell>
          <cell r="G148">
            <v>0.31485026041666703</v>
          </cell>
          <cell r="H148">
            <v>4.2884928385416701E-2</v>
          </cell>
          <cell r="I148">
            <v>0.20884440104166699</v>
          </cell>
          <cell r="J148">
            <v>3.8248697916666703E-5</v>
          </cell>
          <cell r="K148">
            <v>6.0123697916666698E-3</v>
          </cell>
          <cell r="L148">
            <v>1.8795572916666701E-2</v>
          </cell>
          <cell r="M148">
            <v>3.37727864583333E-4</v>
          </cell>
          <cell r="N148">
            <v>1.191162109375E-2</v>
          </cell>
          <cell r="O148">
            <v>5.6774902343750003E-2</v>
          </cell>
          <cell r="P148">
            <v>1.410888671875E-2</v>
          </cell>
          <cell r="Q148">
            <v>0.27745768229166701</v>
          </cell>
          <cell r="R148">
            <v>5.5175781249999995E-4</v>
          </cell>
          <cell r="S148">
            <v>0</v>
          </cell>
          <cell r="T148">
            <v>3.0707194010416699E-2</v>
          </cell>
          <cell r="U148">
            <v>1.5380859375E-4</v>
          </cell>
          <cell r="V148">
            <v>0</v>
          </cell>
          <cell r="W148">
            <v>0</v>
          </cell>
          <cell r="X148">
            <v>0</v>
          </cell>
          <cell r="Y148">
            <v>1.30208333333333E-5</v>
          </cell>
          <cell r="Z148">
            <v>1.6557617187499998E-2</v>
          </cell>
        </row>
        <row r="149">
          <cell r="A149" t="str">
            <v>MndGDJFMmSxeMjN_1AU16Q</v>
          </cell>
          <cell r="B149" t="str">
            <v>2018-11</v>
          </cell>
          <cell r="C149">
            <v>41.968226799999997</v>
          </cell>
          <cell r="D149">
            <v>-87.729512799999995</v>
          </cell>
          <cell r="E149">
            <v>170311405001002</v>
          </cell>
          <cell r="F149">
            <v>4</v>
          </cell>
          <cell r="G149">
            <v>0.24372314453124999</v>
          </cell>
          <cell r="H149">
            <v>4.3261718749999997E-2</v>
          </cell>
          <cell r="I149">
            <v>0.25959228515624999</v>
          </cell>
          <cell r="J149">
            <v>3.6702473958333303E-4</v>
          </cell>
          <cell r="K149">
            <v>1.18408203125E-2</v>
          </cell>
          <cell r="L149">
            <v>1.9438476562500001E-2</v>
          </cell>
          <cell r="M149">
            <v>1.7578124999999999E-4</v>
          </cell>
          <cell r="N149">
            <v>1.17537434895833E-2</v>
          </cell>
          <cell r="O149">
            <v>5.24739583333333E-2</v>
          </cell>
          <cell r="P149">
            <v>9.9348958333333303E-3</v>
          </cell>
          <cell r="Q149">
            <v>0.25081624348958298</v>
          </cell>
          <cell r="R149">
            <v>3.6621093749999999E-5</v>
          </cell>
          <cell r="S149">
            <v>0</v>
          </cell>
          <cell r="T149">
            <v>8.3098958333333306E-2</v>
          </cell>
          <cell r="U149">
            <v>5.9163411458333301E-4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1.28946940104167E-2</v>
          </cell>
        </row>
        <row r="150">
          <cell r="A150" t="str">
            <v>5VwuBtJh51JwKYH_kWmgiw</v>
          </cell>
          <cell r="B150" t="str">
            <v>2018-11</v>
          </cell>
          <cell r="C150">
            <v>41.968525199404297</v>
          </cell>
          <cell r="D150">
            <v>-87.701094390463098</v>
          </cell>
          <cell r="E150">
            <v>170311408005000</v>
          </cell>
          <cell r="F150">
            <v>4</v>
          </cell>
          <cell r="G150">
            <v>0.219392903645833</v>
          </cell>
          <cell r="H150">
            <v>7.7621256510416695E-2</v>
          </cell>
          <cell r="I150">
            <v>3.5094401041666702E-2</v>
          </cell>
          <cell r="J150">
            <v>3.2958984375000002E-4</v>
          </cell>
          <cell r="K150">
            <v>9.6086425781249998E-2</v>
          </cell>
          <cell r="L150">
            <v>8.5131835937499994E-3</v>
          </cell>
          <cell r="M150">
            <v>2.1484375E-4</v>
          </cell>
          <cell r="N150">
            <v>4.0820312499999997E-3</v>
          </cell>
          <cell r="O150">
            <v>0.141729329427083</v>
          </cell>
          <cell r="P150">
            <v>6.89615885416667E-3</v>
          </cell>
          <cell r="Q150">
            <v>0.36854899088541698</v>
          </cell>
          <cell r="R150">
            <v>0</v>
          </cell>
          <cell r="S150">
            <v>8.5042317708333302E-4</v>
          </cell>
          <cell r="T150">
            <v>4.7094726562499998E-3</v>
          </cell>
          <cell r="U150">
            <v>3.9152018229166698E-3</v>
          </cell>
          <cell r="V150">
            <v>3.2552083333333302E-6</v>
          </cell>
          <cell r="W150">
            <v>0</v>
          </cell>
          <cell r="X150">
            <v>1.7008463541666699E-4</v>
          </cell>
          <cell r="Y150">
            <v>9.716796875E-4</v>
          </cell>
          <cell r="Z150">
            <v>3.0870768229166699E-2</v>
          </cell>
        </row>
        <row r="151">
          <cell r="A151" t="str">
            <v>qlMLprBH7gaiuS1_ZxMqug</v>
          </cell>
          <cell r="B151" t="str">
            <v>2018-10</v>
          </cell>
          <cell r="C151">
            <v>41.966237239343499</v>
          </cell>
          <cell r="D151">
            <v>-87.701114183139197</v>
          </cell>
          <cell r="E151">
            <v>170311408005000</v>
          </cell>
          <cell r="F151">
            <v>4</v>
          </cell>
          <cell r="G151">
            <v>0.16871663411458299</v>
          </cell>
          <cell r="H151">
            <v>7.5150553385416693E-2</v>
          </cell>
          <cell r="I151">
            <v>0.25404378255208299</v>
          </cell>
          <cell r="J151">
            <v>6.7057291666666697E-4</v>
          </cell>
          <cell r="K151">
            <v>1.4914550781250001E-2</v>
          </cell>
          <cell r="L151">
            <v>3.4824218749999997E-2</v>
          </cell>
          <cell r="M151">
            <v>2.8401692708333302E-3</v>
          </cell>
          <cell r="N151">
            <v>8.9054361979166701E-3</v>
          </cell>
          <cell r="O151">
            <v>9.8421223958333304E-2</v>
          </cell>
          <cell r="P151">
            <v>8.7859700520833306E-2</v>
          </cell>
          <cell r="Q151">
            <v>0.197141927083333</v>
          </cell>
          <cell r="R151">
            <v>1.32242838541667E-3</v>
          </cell>
          <cell r="S151">
            <v>0</v>
          </cell>
          <cell r="T151">
            <v>7.73030598958333E-3</v>
          </cell>
          <cell r="U151">
            <v>6.0302734375000005E-4</v>
          </cell>
          <cell r="V151">
            <v>0</v>
          </cell>
          <cell r="W151">
            <v>0</v>
          </cell>
          <cell r="X151">
            <v>0</v>
          </cell>
          <cell r="Y151">
            <v>4.06901041666667E-6</v>
          </cell>
          <cell r="Z151">
            <v>4.6851399739583299E-2</v>
          </cell>
        </row>
        <row r="152">
          <cell r="A152" t="str">
            <v>As7SLVzaXhElXdzc3dKhpg</v>
          </cell>
          <cell r="B152" t="str">
            <v>2018-06</v>
          </cell>
          <cell r="C152">
            <v>41.954834754758203</v>
          </cell>
          <cell r="D152">
            <v>-87.749451515263402</v>
          </cell>
          <cell r="E152">
            <v>170311502003003</v>
          </cell>
          <cell r="F152">
            <v>4</v>
          </cell>
          <cell r="G152">
            <v>0.23503417968750001</v>
          </cell>
          <cell r="H152">
            <v>8.6131998697916698E-2</v>
          </cell>
          <cell r="I152">
            <v>0.11527587890625</v>
          </cell>
          <cell r="J152">
            <v>0</v>
          </cell>
          <cell r="K152">
            <v>3.19986979166667E-2</v>
          </cell>
          <cell r="L152">
            <v>2.2036946614583299E-2</v>
          </cell>
          <cell r="M152">
            <v>2.0100911458333299E-4</v>
          </cell>
          <cell r="N152">
            <v>5.8162434895833301E-3</v>
          </cell>
          <cell r="O152">
            <v>0.14387288411458299</v>
          </cell>
          <cell r="P152">
            <v>1.2436523437499999E-2</v>
          </cell>
          <cell r="Q152">
            <v>0.29337809244791702</v>
          </cell>
          <cell r="R152">
            <v>1.2736002604166699E-3</v>
          </cell>
          <cell r="S152">
            <v>0</v>
          </cell>
          <cell r="T152">
            <v>1.1502278645833299E-2</v>
          </cell>
          <cell r="U152">
            <v>3.0680338541666698E-4</v>
          </cell>
          <cell r="V152">
            <v>5.6152343750000002E-5</v>
          </cell>
          <cell r="W152">
            <v>0</v>
          </cell>
          <cell r="X152">
            <v>0</v>
          </cell>
          <cell r="Y152">
            <v>1.38346354166667E-5</v>
          </cell>
          <cell r="Z152">
            <v>4.0664876302083298E-2</v>
          </cell>
        </row>
        <row r="153">
          <cell r="A153" t="str">
            <v>HJHUYVxoNBdt7bEl_sMQwg</v>
          </cell>
          <cell r="B153" t="str">
            <v>2018-06</v>
          </cell>
          <cell r="C153">
            <v>41.954910293040903</v>
          </cell>
          <cell r="D153">
            <v>-87.749517139721604</v>
          </cell>
          <cell r="E153">
            <v>170311502003003</v>
          </cell>
          <cell r="F153">
            <v>4</v>
          </cell>
          <cell r="G153">
            <v>0.24006266276041699</v>
          </cell>
          <cell r="H153">
            <v>9.8352864583333297E-2</v>
          </cell>
          <cell r="I153">
            <v>0.110868326822917</v>
          </cell>
          <cell r="J153">
            <v>9.8470052083333303E-5</v>
          </cell>
          <cell r="K153">
            <v>2.3495279947916701E-2</v>
          </cell>
          <cell r="L153">
            <v>2.3000488281249998E-2</v>
          </cell>
          <cell r="M153">
            <v>6.0628255208333302E-4</v>
          </cell>
          <cell r="N153">
            <v>7.42350260416667E-3</v>
          </cell>
          <cell r="O153">
            <v>0.113307291666667</v>
          </cell>
          <cell r="P153">
            <v>2.0576171875E-2</v>
          </cell>
          <cell r="Q153">
            <v>0.31512939453125</v>
          </cell>
          <cell r="R153">
            <v>4.4604492187499999E-3</v>
          </cell>
          <cell r="S153">
            <v>1.6276041666666699E-6</v>
          </cell>
          <cell r="T153">
            <v>1.1879882812499999E-2</v>
          </cell>
          <cell r="U153">
            <v>8.9111328124999998E-4</v>
          </cell>
          <cell r="V153">
            <v>3.8085937500000001E-4</v>
          </cell>
          <cell r="W153">
            <v>0</v>
          </cell>
          <cell r="X153">
            <v>0</v>
          </cell>
          <cell r="Y153">
            <v>0</v>
          </cell>
          <cell r="Z153">
            <v>2.9465332031249999E-2</v>
          </cell>
        </row>
        <row r="154">
          <cell r="A154" t="str">
            <v>DiguymwzPS-Q6qLRYtG6CQ</v>
          </cell>
          <cell r="B154" t="str">
            <v>2018-06</v>
          </cell>
          <cell r="C154">
            <v>41.959154920081602</v>
          </cell>
          <cell r="D154">
            <v>-87.753198896080093</v>
          </cell>
          <cell r="E154">
            <v>170311502005004</v>
          </cell>
          <cell r="F154">
            <v>4</v>
          </cell>
          <cell r="G154">
            <v>0.140074055989583</v>
          </cell>
          <cell r="H154">
            <v>7.3668619791666695E-2</v>
          </cell>
          <cell r="I154">
            <v>0.20406494140625001</v>
          </cell>
          <cell r="J154">
            <v>1.3753255208333301E-4</v>
          </cell>
          <cell r="K154">
            <v>1.9493001302083299E-2</v>
          </cell>
          <cell r="L154">
            <v>1.0691731770833299E-2</v>
          </cell>
          <cell r="M154">
            <v>6.5917968750000004E-5</v>
          </cell>
          <cell r="N154">
            <v>1.7724609374999999E-3</v>
          </cell>
          <cell r="O154">
            <v>0.103597005208333</v>
          </cell>
          <cell r="P154">
            <v>1.0407714843750001E-2</v>
          </cell>
          <cell r="Q154">
            <v>0.2521337890625</v>
          </cell>
          <cell r="R154">
            <v>2.6123046875000002E-4</v>
          </cell>
          <cell r="S154">
            <v>0</v>
          </cell>
          <cell r="T154">
            <v>0.16557047526041699</v>
          </cell>
          <cell r="U154">
            <v>8.9518229166666701E-6</v>
          </cell>
          <cell r="V154">
            <v>6.7545572916666695E-5</v>
          </cell>
          <cell r="W154">
            <v>0</v>
          </cell>
          <cell r="X154">
            <v>0</v>
          </cell>
          <cell r="Y154">
            <v>0</v>
          </cell>
          <cell r="Z154">
            <v>1.7985026041666699E-2</v>
          </cell>
        </row>
        <row r="155">
          <cell r="A155" t="str">
            <v>bEuw36CLolgxJ8pd6kln8A</v>
          </cell>
          <cell r="B155" t="str">
            <v>2018-06</v>
          </cell>
          <cell r="C155">
            <v>41.959607384016302</v>
          </cell>
          <cell r="D155">
            <v>-87.753594259216001</v>
          </cell>
          <cell r="E155">
            <v>170311502005004</v>
          </cell>
          <cell r="F155">
            <v>4</v>
          </cell>
          <cell r="G155">
            <v>0.18986083984374999</v>
          </cell>
          <cell r="H155">
            <v>4.7338053385416697E-2</v>
          </cell>
          <cell r="I155">
            <v>0.113280436197917</v>
          </cell>
          <cell r="J155">
            <v>1.2239583333333299E-3</v>
          </cell>
          <cell r="K155">
            <v>3.1767578125000001E-2</v>
          </cell>
          <cell r="L155">
            <v>8.3292643229166703E-3</v>
          </cell>
          <cell r="M155">
            <v>1.2207031250000001E-5</v>
          </cell>
          <cell r="N155">
            <v>9.6028645833333296E-4</v>
          </cell>
          <cell r="O155">
            <v>0.22726806640625</v>
          </cell>
          <cell r="P155">
            <v>1.9575195312500002E-2</v>
          </cell>
          <cell r="Q155">
            <v>0.206822102864583</v>
          </cell>
          <cell r="R155">
            <v>2.6611328125000002E-4</v>
          </cell>
          <cell r="S155">
            <v>1.4404296874999999E-4</v>
          </cell>
          <cell r="T155">
            <v>0.12645507812500001</v>
          </cell>
          <cell r="U155">
            <v>4.4653320312499998E-3</v>
          </cell>
          <cell r="V155">
            <v>0</v>
          </cell>
          <cell r="W155">
            <v>0</v>
          </cell>
          <cell r="X155">
            <v>1.6276041666666699E-6</v>
          </cell>
          <cell r="Y155">
            <v>1.3671875000000001E-4</v>
          </cell>
          <cell r="Z155">
            <v>2.20930989583333E-2</v>
          </cell>
        </row>
        <row r="156">
          <cell r="A156" t="str">
            <v>ZHfCI0qmUkoGvH8DTTuC4w</v>
          </cell>
          <cell r="B156" t="str">
            <v>2019-05</v>
          </cell>
          <cell r="C156">
            <v>41.960526067932598</v>
          </cell>
          <cell r="D156">
            <v>-87.762721513659599</v>
          </cell>
          <cell r="E156">
            <v>170311503006015</v>
          </cell>
          <cell r="F156">
            <v>4</v>
          </cell>
          <cell r="G156">
            <v>0.26711181640624998</v>
          </cell>
          <cell r="H156">
            <v>8.9312337239583303E-2</v>
          </cell>
          <cell r="I156">
            <v>9.9467773437500004E-2</v>
          </cell>
          <cell r="J156">
            <v>1.2255859375000001E-2</v>
          </cell>
          <cell r="K156">
            <v>2.7339680989583299E-2</v>
          </cell>
          <cell r="L156">
            <v>1.22932942708333E-2</v>
          </cell>
          <cell r="M156">
            <v>7.6171875000000003E-4</v>
          </cell>
          <cell r="N156">
            <v>6.6267903645833301E-3</v>
          </cell>
          <cell r="O156">
            <v>0.16770996093750001</v>
          </cell>
          <cell r="P156">
            <v>8.9314778645833304E-3</v>
          </cell>
          <cell r="Q156">
            <v>0.251097819010417</v>
          </cell>
          <cell r="R156">
            <v>1.54622395833333E-4</v>
          </cell>
          <cell r="S156">
            <v>0</v>
          </cell>
          <cell r="T156">
            <v>3.4728190104166702E-2</v>
          </cell>
          <cell r="U156">
            <v>3.5042317708333299E-3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1.8704427083333301E-2</v>
          </cell>
        </row>
        <row r="157">
          <cell r="A157" t="str">
            <v>dS9x7LtGpsd-QLPecA8KtA</v>
          </cell>
          <cell r="B157" t="str">
            <v>2019-05</v>
          </cell>
          <cell r="C157">
            <v>41.960528909601798</v>
          </cell>
          <cell r="D157">
            <v>-87.762480640726295</v>
          </cell>
          <cell r="E157">
            <v>170311503006015</v>
          </cell>
          <cell r="F157">
            <v>4</v>
          </cell>
          <cell r="G157">
            <v>0.192600911458333</v>
          </cell>
          <cell r="H157">
            <v>9.2506510416666701E-2</v>
          </cell>
          <cell r="I157">
            <v>6.7715657552083294E-2</v>
          </cell>
          <cell r="J157">
            <v>3.6523437500000002E-3</v>
          </cell>
          <cell r="K157">
            <v>2.4014485677083301E-2</v>
          </cell>
          <cell r="L157">
            <v>2.0061848958333298E-2</v>
          </cell>
          <cell r="M157">
            <v>5.0577799479166697E-3</v>
          </cell>
          <cell r="N157">
            <v>4.67854817708333E-3</v>
          </cell>
          <cell r="O157">
            <v>0.22941975911458301</v>
          </cell>
          <cell r="P157">
            <v>6.2966308593750006E-2</v>
          </cell>
          <cell r="Q157">
            <v>0.22254720052083299</v>
          </cell>
          <cell r="R157">
            <v>1.0986328125E-4</v>
          </cell>
          <cell r="S157">
            <v>4.4759114583333299E-4</v>
          </cell>
          <cell r="T157">
            <v>5.1116536458333299E-2</v>
          </cell>
          <cell r="U157">
            <v>1.67073567708333E-3</v>
          </cell>
          <cell r="V157">
            <v>6.2662760416666704E-5</v>
          </cell>
          <cell r="W157">
            <v>0</v>
          </cell>
          <cell r="X157">
            <v>0</v>
          </cell>
          <cell r="Y157">
            <v>1.1336263020833299E-3</v>
          </cell>
          <cell r="Z157">
            <v>2.0237630208333302E-2</v>
          </cell>
        </row>
        <row r="158">
          <cell r="A158" t="str">
            <v>60VhM12CCBjQ6NJfglf7tQ</v>
          </cell>
          <cell r="B158" t="str">
            <v>2019-05</v>
          </cell>
          <cell r="C158">
            <v>41.960464758836302</v>
          </cell>
          <cell r="D158">
            <v>-87.772132070676804</v>
          </cell>
          <cell r="E158">
            <v>170311504014020</v>
          </cell>
          <cell r="F158">
            <v>4</v>
          </cell>
          <cell r="G158">
            <v>0.296869303385417</v>
          </cell>
          <cell r="H158">
            <v>6.9558105468750006E-2</v>
          </cell>
          <cell r="I158">
            <v>0.115767415364583</v>
          </cell>
          <cell r="J158">
            <v>0</v>
          </cell>
          <cell r="K158">
            <v>8.4391276041666696E-4</v>
          </cell>
          <cell r="L158">
            <v>2.0096028645833298E-2</v>
          </cell>
          <cell r="M158">
            <v>6.6845703124999998E-3</v>
          </cell>
          <cell r="N158">
            <v>3.9078776041666704E-3</v>
          </cell>
          <cell r="O158">
            <v>0.10628580729166701</v>
          </cell>
          <cell r="P158">
            <v>3.3131510416666697E-2</v>
          </cell>
          <cell r="Q158">
            <v>0.30247395833333302</v>
          </cell>
          <cell r="R158">
            <v>1.025390625E-4</v>
          </cell>
          <cell r="S158">
            <v>0</v>
          </cell>
          <cell r="T158">
            <v>2.8890787760416699E-2</v>
          </cell>
          <cell r="U158">
            <v>2.1972656249999999E-5</v>
          </cell>
          <cell r="V158">
            <v>0</v>
          </cell>
          <cell r="W158">
            <v>0</v>
          </cell>
          <cell r="X158">
            <v>0</v>
          </cell>
          <cell r="Y158">
            <v>1.79036458333333E-5</v>
          </cell>
          <cell r="Z158">
            <v>1.53483072916667E-2</v>
          </cell>
        </row>
        <row r="159">
          <cell r="A159" t="str">
            <v>jI2b1SqyqsmoEgF21okV_A</v>
          </cell>
          <cell r="B159" t="str">
            <v>2019-05</v>
          </cell>
          <cell r="C159">
            <v>41.9604042176544</v>
          </cell>
          <cell r="D159">
            <v>-87.772646231970697</v>
          </cell>
          <cell r="E159">
            <v>170311504014020</v>
          </cell>
          <cell r="F159">
            <v>4</v>
          </cell>
          <cell r="G159">
            <v>0.2087744140625</v>
          </cell>
          <cell r="H159">
            <v>4.5790201822916703E-2</v>
          </cell>
          <cell r="I159">
            <v>0.25191569010416698</v>
          </cell>
          <cell r="J159">
            <v>1.23697916666667E-4</v>
          </cell>
          <cell r="K159">
            <v>2.5724283854166698E-3</v>
          </cell>
          <cell r="L159">
            <v>1.2637532552083299E-2</v>
          </cell>
          <cell r="M159">
            <v>5.7210286458333299E-4</v>
          </cell>
          <cell r="N159">
            <v>1.1767578125000001E-3</v>
          </cell>
          <cell r="O159">
            <v>0.12237060546875</v>
          </cell>
          <cell r="P159">
            <v>6.5063476562499997E-3</v>
          </cell>
          <cell r="Q159">
            <v>0.21620442708333301</v>
          </cell>
          <cell r="R159">
            <v>1.38346354166667E-5</v>
          </cell>
          <cell r="S159">
            <v>0</v>
          </cell>
          <cell r="T159">
            <v>0.116851399739583</v>
          </cell>
          <cell r="U159">
            <v>8.3821614583333296E-4</v>
          </cell>
          <cell r="V159">
            <v>0</v>
          </cell>
          <cell r="W159">
            <v>0</v>
          </cell>
          <cell r="X159">
            <v>1.3590494791666701E-4</v>
          </cell>
          <cell r="Y159">
            <v>1.5787760416666699E-3</v>
          </cell>
          <cell r="Z159">
            <v>1.19376627604167E-2</v>
          </cell>
        </row>
        <row r="160">
          <cell r="A160" t="str">
            <v>6xPCuRjQBw7zKBdSBH9cmA</v>
          </cell>
          <cell r="B160" t="str">
            <v>2019-05</v>
          </cell>
          <cell r="C160">
            <v>41.953219736168201</v>
          </cell>
          <cell r="D160">
            <v>-87.769445722946202</v>
          </cell>
          <cell r="E160">
            <v>170311504021018</v>
          </cell>
          <cell r="F160">
            <v>4</v>
          </cell>
          <cell r="G160">
            <v>0.36641927083333298</v>
          </cell>
          <cell r="H160">
            <v>3.6616210937499998E-2</v>
          </cell>
          <cell r="I160">
            <v>5.5052897135416702E-2</v>
          </cell>
          <cell r="J160">
            <v>3.5807291666666701E-5</v>
          </cell>
          <cell r="K160">
            <v>1.4460449218749999E-2</v>
          </cell>
          <cell r="L160">
            <v>1.442138671875E-2</v>
          </cell>
          <cell r="M160">
            <v>4.4759114583333299E-4</v>
          </cell>
          <cell r="N160">
            <v>9.72737630208333E-3</v>
          </cell>
          <cell r="O160">
            <v>0.13165771484375</v>
          </cell>
          <cell r="P160">
            <v>6.3338216145833303E-3</v>
          </cell>
          <cell r="Q160">
            <v>0.32608723958333302</v>
          </cell>
          <cell r="R160">
            <v>6.2174479166666704E-4</v>
          </cell>
          <cell r="S160">
            <v>0</v>
          </cell>
          <cell r="T160">
            <v>2.5734863281249999E-2</v>
          </cell>
          <cell r="U160">
            <v>3.4480794270833298E-3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8.9355468750000003E-3</v>
          </cell>
        </row>
        <row r="161">
          <cell r="A161" t="str">
            <v>jPoMazLwrvd75e9H_xlHqg</v>
          </cell>
          <cell r="B161" t="str">
            <v>2019-05</v>
          </cell>
          <cell r="C161">
            <v>41.953149384026801</v>
          </cell>
          <cell r="D161">
            <v>-87.769829770787396</v>
          </cell>
          <cell r="E161">
            <v>170311504021018</v>
          </cell>
          <cell r="F161">
            <v>4</v>
          </cell>
          <cell r="G161">
            <v>0.29048177083333299</v>
          </cell>
          <cell r="H161">
            <v>5.3793131510416703E-2</v>
          </cell>
          <cell r="I161">
            <v>0.14881429036458299</v>
          </cell>
          <cell r="J161">
            <v>7.7473958333333301E-3</v>
          </cell>
          <cell r="K161">
            <v>1.82568359375E-2</v>
          </cell>
          <cell r="L161">
            <v>1.5700683593750001E-2</v>
          </cell>
          <cell r="M161">
            <v>2.44059244791667E-3</v>
          </cell>
          <cell r="N161">
            <v>4.3505859375000001E-3</v>
          </cell>
          <cell r="O161">
            <v>9.5303548177083294E-2</v>
          </cell>
          <cell r="P161">
            <v>3.3349609375E-3</v>
          </cell>
          <cell r="Q161">
            <v>0.29090901692708299</v>
          </cell>
          <cell r="R161">
            <v>9.2041015625E-4</v>
          </cell>
          <cell r="S161">
            <v>0</v>
          </cell>
          <cell r="T161">
            <v>6.0729166666666702E-2</v>
          </cell>
          <cell r="U161">
            <v>0</v>
          </cell>
          <cell r="V161">
            <v>0</v>
          </cell>
          <cell r="W161">
            <v>0</v>
          </cell>
          <cell r="X161">
            <v>1.04166666666667E-4</v>
          </cell>
          <cell r="Y161">
            <v>8.6263020833333306E-5</v>
          </cell>
          <cell r="Z161">
            <v>7.0271809895833303E-3</v>
          </cell>
        </row>
        <row r="162">
          <cell r="A162" t="str">
            <v>8w9fAJgH1TiucujZaMmtnw</v>
          </cell>
          <cell r="B162" t="str">
            <v>2019-05</v>
          </cell>
          <cell r="C162">
            <v>41.953075022324199</v>
          </cell>
          <cell r="D162">
            <v>-87.775251172093107</v>
          </cell>
          <cell r="E162">
            <v>170311504022018</v>
          </cell>
          <cell r="F162">
            <v>4</v>
          </cell>
          <cell r="G162">
            <v>0.26630452473958299</v>
          </cell>
          <cell r="H162">
            <v>0.120625813802083</v>
          </cell>
          <cell r="I162">
            <v>0.15165690104166701</v>
          </cell>
          <cell r="J162">
            <v>9.4401041666666705E-5</v>
          </cell>
          <cell r="K162">
            <v>2.7062174479166701E-2</v>
          </cell>
          <cell r="L162">
            <v>1.8094075520833301E-2</v>
          </cell>
          <cell r="M162">
            <v>4.3538411458333298E-4</v>
          </cell>
          <cell r="N162">
            <v>5.7649739583333299E-3</v>
          </cell>
          <cell r="O162">
            <v>0.119525553385417</v>
          </cell>
          <cell r="P162">
            <v>7.3274739583333304E-3</v>
          </cell>
          <cell r="Q162">
            <v>0.254877115885417</v>
          </cell>
          <cell r="R162">
            <v>1.33056640625E-3</v>
          </cell>
          <cell r="S162">
            <v>0</v>
          </cell>
          <cell r="T162">
            <v>1.6446940104166701E-3</v>
          </cell>
          <cell r="U162">
            <v>4.2659505208333297E-3</v>
          </cell>
          <cell r="V162">
            <v>1.0498046875E-4</v>
          </cell>
          <cell r="W162">
            <v>0</v>
          </cell>
          <cell r="X162">
            <v>0</v>
          </cell>
          <cell r="Y162">
            <v>1.7659505208333299E-4</v>
          </cell>
          <cell r="Z162">
            <v>2.07088216145833E-2</v>
          </cell>
        </row>
        <row r="163">
          <cell r="A163" t="str">
            <v>mgO5MV6MyqxPNCuD73S8Uw</v>
          </cell>
          <cell r="B163" t="str">
            <v>2019-05</v>
          </cell>
          <cell r="C163">
            <v>41.953077191253897</v>
          </cell>
          <cell r="D163">
            <v>-87.775130280930298</v>
          </cell>
          <cell r="E163">
            <v>170311504022018</v>
          </cell>
          <cell r="F163">
            <v>4</v>
          </cell>
          <cell r="G163">
            <v>0.29850179036458302</v>
          </cell>
          <cell r="H163">
            <v>9.23551432291667E-2</v>
          </cell>
          <cell r="I163">
            <v>0.109937337239583</v>
          </cell>
          <cell r="J163">
            <v>6.9335937499999997E-4</v>
          </cell>
          <cell r="K163">
            <v>2.9330240885416699E-2</v>
          </cell>
          <cell r="L163">
            <v>1.6267089843749999E-2</v>
          </cell>
          <cell r="M163">
            <v>2.0589192708333299E-4</v>
          </cell>
          <cell r="N163">
            <v>2.4511718749999998E-3</v>
          </cell>
          <cell r="O163">
            <v>0.113768717447917</v>
          </cell>
          <cell r="P163">
            <v>1.0447591145833299E-2</v>
          </cell>
          <cell r="Q163">
            <v>0.30299804687499998</v>
          </cell>
          <cell r="R163">
            <v>3.97135416666667E-4</v>
          </cell>
          <cell r="S163">
            <v>4.8828125000000001E-6</v>
          </cell>
          <cell r="T163">
            <v>5.2661132812500001E-3</v>
          </cell>
          <cell r="U163">
            <v>9.5296223958333301E-4</v>
          </cell>
          <cell r="V163">
            <v>3.7434895833333303E-5</v>
          </cell>
          <cell r="W163">
            <v>0</v>
          </cell>
          <cell r="X163">
            <v>0</v>
          </cell>
          <cell r="Y163">
            <v>0</v>
          </cell>
          <cell r="Z163">
            <v>1.6385091145833301E-2</v>
          </cell>
        </row>
        <row r="164">
          <cell r="A164" t="str">
            <v>7uKxoscBkqfphNM1ljAYwQ</v>
          </cell>
          <cell r="B164" t="str">
            <v>2019-05</v>
          </cell>
          <cell r="C164">
            <v>41.949321461480899</v>
          </cell>
          <cell r="D164">
            <v>-87.766871122397603</v>
          </cell>
          <cell r="E164">
            <v>170311506002000</v>
          </cell>
          <cell r="F164">
            <v>4</v>
          </cell>
          <cell r="G164">
            <v>0.24014811197916699</v>
          </cell>
          <cell r="H164">
            <v>5.8082682291666701E-2</v>
          </cell>
          <cell r="I164">
            <v>7.3484700520833293E-2</v>
          </cell>
          <cell r="J164">
            <v>1.2451171874999999E-3</v>
          </cell>
          <cell r="K164">
            <v>4.6665852864583302E-2</v>
          </cell>
          <cell r="L164">
            <v>1.09635416666667E-2</v>
          </cell>
          <cell r="M164">
            <v>1.5917968749999999E-3</v>
          </cell>
          <cell r="N164">
            <v>4.1634114583333302E-3</v>
          </cell>
          <cell r="O164">
            <v>0.2783837890625</v>
          </cell>
          <cell r="P164">
            <v>6.5727539062500007E-2</v>
          </cell>
          <cell r="Q164">
            <v>0.18959554036458301</v>
          </cell>
          <cell r="R164">
            <v>3.5807291666666701E-5</v>
          </cell>
          <cell r="S164">
            <v>0</v>
          </cell>
          <cell r="T164">
            <v>1.0504557291666701E-2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1.94075520833333E-2</v>
          </cell>
        </row>
        <row r="165">
          <cell r="A165" t="str">
            <v>H1c0_fQcrobcEMf0Wu6sbg</v>
          </cell>
          <cell r="B165" t="str">
            <v>2019-05</v>
          </cell>
          <cell r="C165">
            <v>41.949213563703402</v>
          </cell>
          <cell r="D165">
            <v>-87.766868284227201</v>
          </cell>
          <cell r="E165">
            <v>170311506002000</v>
          </cell>
          <cell r="F165">
            <v>4</v>
          </cell>
          <cell r="G165">
            <v>0.23691813151041699</v>
          </cell>
          <cell r="H165">
            <v>4.6552734375000002E-2</v>
          </cell>
          <cell r="I165">
            <v>9.4493001302083296E-2</v>
          </cell>
          <cell r="J165">
            <v>2.2949218749999999E-4</v>
          </cell>
          <cell r="K165">
            <v>5.69514973958333E-2</v>
          </cell>
          <cell r="L165">
            <v>8.2112630208333297E-3</v>
          </cell>
          <cell r="M165">
            <v>5.15950520833333E-4</v>
          </cell>
          <cell r="N165">
            <v>2.1647135416666698E-3</v>
          </cell>
          <cell r="O165">
            <v>0.18348876953125001</v>
          </cell>
          <cell r="P165">
            <v>4.6129557291666699E-2</v>
          </cell>
          <cell r="Q165">
            <v>0.266483561197917</v>
          </cell>
          <cell r="R165">
            <v>1.9368489583333301E-4</v>
          </cell>
          <cell r="S165">
            <v>0</v>
          </cell>
          <cell r="T165">
            <v>4.5753580729166701E-2</v>
          </cell>
          <cell r="U165">
            <v>1.171875E-4</v>
          </cell>
          <cell r="V165">
            <v>5.0374348958333304E-4</v>
          </cell>
          <cell r="W165">
            <v>0</v>
          </cell>
          <cell r="X165">
            <v>0</v>
          </cell>
          <cell r="Y165">
            <v>1.953125E-5</v>
          </cell>
          <cell r="Z165">
            <v>1.12736002604167E-2</v>
          </cell>
        </row>
        <row r="166">
          <cell r="A166" t="str">
            <v>OXuf7HSHKEedL-Z20XpDew</v>
          </cell>
          <cell r="B166" t="str">
            <v>2019-05</v>
          </cell>
          <cell r="C166">
            <v>41.947694035774703</v>
          </cell>
          <cell r="D166">
            <v>-87.767005771380099</v>
          </cell>
          <cell r="E166">
            <v>170311506002010</v>
          </cell>
          <cell r="F166">
            <v>4</v>
          </cell>
          <cell r="G166">
            <v>0.25119547526041702</v>
          </cell>
          <cell r="H166">
            <v>4.358642578125E-2</v>
          </cell>
          <cell r="I166">
            <v>0.16127685546875001</v>
          </cell>
          <cell r="J166">
            <v>9.5296223958333301E-4</v>
          </cell>
          <cell r="K166">
            <v>3.0598958333333298E-3</v>
          </cell>
          <cell r="L166">
            <v>1.4312337239583301E-2</v>
          </cell>
          <cell r="M166">
            <v>2.0019531249999999E-4</v>
          </cell>
          <cell r="N166">
            <v>1.23291015625E-2</v>
          </cell>
          <cell r="O166">
            <v>4.87744140625E-2</v>
          </cell>
          <cell r="P166">
            <v>8.1347656250000001E-3</v>
          </cell>
          <cell r="Q166">
            <v>0.31575032552083299</v>
          </cell>
          <cell r="R166">
            <v>6.0791015624999997E-3</v>
          </cell>
          <cell r="S166">
            <v>1.2207031250000001E-5</v>
          </cell>
          <cell r="T166">
            <v>9.1673990885416695E-2</v>
          </cell>
          <cell r="U166">
            <v>1.9466145833333299E-3</v>
          </cell>
          <cell r="V166">
            <v>5.8772786458333301E-3</v>
          </cell>
          <cell r="W166">
            <v>0</v>
          </cell>
          <cell r="X166">
            <v>0</v>
          </cell>
          <cell r="Y166">
            <v>3.70035807291667E-3</v>
          </cell>
          <cell r="Z166">
            <v>3.1137695312500002E-2</v>
          </cell>
        </row>
        <row r="167">
          <cell r="A167" t="str">
            <v>_u6ZHFg2mOzoj8KrURQ4BQ</v>
          </cell>
          <cell r="B167" t="str">
            <v>2019-05</v>
          </cell>
          <cell r="C167">
            <v>41.947109801040803</v>
          </cell>
          <cell r="D167">
            <v>-87.766794634507804</v>
          </cell>
          <cell r="E167">
            <v>170311506002010</v>
          </cell>
          <cell r="F167">
            <v>4</v>
          </cell>
          <cell r="G167">
            <v>0.24068196614583301</v>
          </cell>
          <cell r="H167">
            <v>8.0818684895833298E-2</v>
          </cell>
          <cell r="I167">
            <v>8.9655761718750004E-2</v>
          </cell>
          <cell r="J167">
            <v>1.52180989583333E-4</v>
          </cell>
          <cell r="K167">
            <v>2.0965169270833299E-2</v>
          </cell>
          <cell r="L167">
            <v>1.03841145833333E-2</v>
          </cell>
          <cell r="M167">
            <v>2.75065104166667E-4</v>
          </cell>
          <cell r="N167">
            <v>2.8377278645833298E-3</v>
          </cell>
          <cell r="O167">
            <v>5.4890950520833301E-2</v>
          </cell>
          <cell r="P167">
            <v>9.4396972656249994E-2</v>
          </cell>
          <cell r="Q167">
            <v>0.37651041666666701</v>
          </cell>
          <cell r="R167">
            <v>6.5104166666666706E-5</v>
          </cell>
          <cell r="S167">
            <v>0</v>
          </cell>
          <cell r="T167">
            <v>3.94449869791667E-3</v>
          </cell>
          <cell r="U167">
            <v>3.23567708333333E-3</v>
          </cell>
          <cell r="V167">
            <v>2.685546875E-5</v>
          </cell>
          <cell r="W167">
            <v>0</v>
          </cell>
          <cell r="X167">
            <v>0</v>
          </cell>
          <cell r="Y167">
            <v>0</v>
          </cell>
          <cell r="Z167">
            <v>2.1158854166666699E-2</v>
          </cell>
        </row>
        <row r="168">
          <cell r="A168" t="str">
            <v>LFWpQhtzlxqr-D36aYoyhw</v>
          </cell>
          <cell r="B168" t="str">
            <v>2019-05</v>
          </cell>
          <cell r="C168">
            <v>41.945742012707001</v>
          </cell>
          <cell r="D168">
            <v>-87.766745322546498</v>
          </cell>
          <cell r="E168">
            <v>170311511004002</v>
          </cell>
          <cell r="F168">
            <v>4</v>
          </cell>
          <cell r="G168">
            <v>0.26958496093750001</v>
          </cell>
          <cell r="H168">
            <v>4.4699707031250001E-2</v>
          </cell>
          <cell r="I168">
            <v>0.16844563802083301</v>
          </cell>
          <cell r="J168">
            <v>2.0923665364583299E-2</v>
          </cell>
          <cell r="K168">
            <v>1.76302083333333E-2</v>
          </cell>
          <cell r="L168">
            <v>2.05419921875E-2</v>
          </cell>
          <cell r="M168">
            <v>5.5965169270833304E-3</v>
          </cell>
          <cell r="N168">
            <v>4.3570963541666704E-3</v>
          </cell>
          <cell r="O168">
            <v>3.5329589843750002E-2</v>
          </cell>
          <cell r="P168">
            <v>8.5880533854166708E-3</v>
          </cell>
          <cell r="Q168">
            <v>0.29355468750000002</v>
          </cell>
          <cell r="R168">
            <v>1.44368489583333E-3</v>
          </cell>
          <cell r="S168">
            <v>4.8828125000000001E-6</v>
          </cell>
          <cell r="T168">
            <v>8.0292968749999999E-2</v>
          </cell>
          <cell r="U168">
            <v>1.9775390625000001E-4</v>
          </cell>
          <cell r="V168">
            <v>0</v>
          </cell>
          <cell r="W168">
            <v>0</v>
          </cell>
          <cell r="X168">
            <v>1.30208333333333E-5</v>
          </cell>
          <cell r="Y168">
            <v>0</v>
          </cell>
          <cell r="Z168">
            <v>2.8795572916666699E-2</v>
          </cell>
        </row>
        <row r="169">
          <cell r="A169" t="str">
            <v>hrOA_kEdOj6shXtAPcnqww</v>
          </cell>
          <cell r="B169" t="str">
            <v>2019-05</v>
          </cell>
          <cell r="C169">
            <v>41.945553909023801</v>
          </cell>
          <cell r="D169">
            <v>-87.766737095838195</v>
          </cell>
          <cell r="E169">
            <v>170311511004002</v>
          </cell>
          <cell r="F169">
            <v>4</v>
          </cell>
          <cell r="G169">
            <v>0.246831868489583</v>
          </cell>
          <cell r="H169">
            <v>3.9060058593750002E-2</v>
          </cell>
          <cell r="I169">
            <v>0.18706217447916701</v>
          </cell>
          <cell r="J169">
            <v>6.3647460937500001E-3</v>
          </cell>
          <cell r="K169">
            <v>6.5393880208333297E-2</v>
          </cell>
          <cell r="L169">
            <v>8.9680989583333301E-3</v>
          </cell>
          <cell r="M169">
            <v>3.38541666666667E-4</v>
          </cell>
          <cell r="N169">
            <v>5.1098632812499999E-3</v>
          </cell>
          <cell r="O169">
            <v>4.8327636718749997E-2</v>
          </cell>
          <cell r="P169">
            <v>1.6092122395833301E-2</v>
          </cell>
          <cell r="Q169">
            <v>0.26462320963541702</v>
          </cell>
          <cell r="R169">
            <v>4.3050130208333297E-4</v>
          </cell>
          <cell r="S169">
            <v>0</v>
          </cell>
          <cell r="T169">
            <v>9.4324544270833297E-2</v>
          </cell>
          <cell r="U169">
            <v>8.4065755208333301E-4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1.6232096354166701E-2</v>
          </cell>
        </row>
        <row r="170">
          <cell r="A170" t="str">
            <v>gaEYZUi4O56kPqoHKqzbcA</v>
          </cell>
          <cell r="B170" t="str">
            <v>2019-05</v>
          </cell>
          <cell r="C170">
            <v>41.944293455682299</v>
          </cell>
          <cell r="D170">
            <v>-87.766698319117097</v>
          </cell>
          <cell r="E170">
            <v>170311511004007</v>
          </cell>
          <cell r="F170">
            <v>4</v>
          </cell>
          <cell r="G170">
            <v>0.2204931640625</v>
          </cell>
          <cell r="H170">
            <v>6.9742838541666699E-2</v>
          </cell>
          <cell r="I170">
            <v>8.8114420572916699E-2</v>
          </cell>
          <cell r="J170">
            <v>0</v>
          </cell>
          <cell r="K170">
            <v>5.4167480468750001E-2</v>
          </cell>
          <cell r="L170">
            <v>1.0013020833333299E-2</v>
          </cell>
          <cell r="M170">
            <v>4.6386718750000001E-5</v>
          </cell>
          <cell r="N170">
            <v>2.5577799479166701E-3</v>
          </cell>
          <cell r="O170">
            <v>0.27022705078124998</v>
          </cell>
          <cell r="P170">
            <v>4.2892252604166702E-2</v>
          </cell>
          <cell r="Q170">
            <v>0.19102376302083299</v>
          </cell>
          <cell r="R170">
            <v>1.171875E-4</v>
          </cell>
          <cell r="S170">
            <v>0</v>
          </cell>
          <cell r="T170">
            <v>4.2054036458333298E-2</v>
          </cell>
          <cell r="U170">
            <v>1.09049479166667E-4</v>
          </cell>
          <cell r="V170">
            <v>1.15804036458333E-3</v>
          </cell>
          <cell r="W170">
            <v>0</v>
          </cell>
          <cell r="X170">
            <v>0</v>
          </cell>
          <cell r="Y170">
            <v>0</v>
          </cell>
          <cell r="Z170">
            <v>7.2835286458333296E-3</v>
          </cell>
        </row>
        <row r="171">
          <cell r="A171" t="str">
            <v>nCD43qFIV4DgW4dDpEfkdg</v>
          </cell>
          <cell r="B171" t="str">
            <v>2019-05</v>
          </cell>
          <cell r="C171">
            <v>41.944045893715298</v>
          </cell>
          <cell r="D171">
            <v>-87.766531753602607</v>
          </cell>
          <cell r="E171">
            <v>170311511004007</v>
          </cell>
          <cell r="F171">
            <v>4</v>
          </cell>
          <cell r="G171">
            <v>0.21508544921875</v>
          </cell>
          <cell r="H171">
            <v>0.12454752604166699</v>
          </cell>
          <cell r="I171">
            <v>0.141240234375</v>
          </cell>
          <cell r="J171">
            <v>4.6386718749999998E-4</v>
          </cell>
          <cell r="K171">
            <v>2.3362630208333301E-2</v>
          </cell>
          <cell r="L171">
            <v>1.3740234375E-2</v>
          </cell>
          <cell r="M171">
            <v>1.3346354166666701E-4</v>
          </cell>
          <cell r="N171">
            <v>6.8701171875000001E-3</v>
          </cell>
          <cell r="O171">
            <v>5.9006347656249999E-2</v>
          </cell>
          <cell r="P171">
            <v>5.1521809895833303E-3</v>
          </cell>
          <cell r="Q171">
            <v>0.33845865885416698</v>
          </cell>
          <cell r="R171">
            <v>3.6376953125E-4</v>
          </cell>
          <cell r="S171">
            <v>0</v>
          </cell>
          <cell r="T171">
            <v>2.9698079427083302E-2</v>
          </cell>
          <cell r="U171">
            <v>1.47705078125E-3</v>
          </cell>
          <cell r="V171">
            <v>4.7607421874999999E-4</v>
          </cell>
          <cell r="W171">
            <v>0</v>
          </cell>
          <cell r="X171">
            <v>0</v>
          </cell>
          <cell r="Y171">
            <v>6.2662760416666704E-5</v>
          </cell>
          <cell r="Z171">
            <v>3.98616536458333E-2</v>
          </cell>
        </row>
        <row r="172">
          <cell r="A172" t="str">
            <v>a4gtLoG_jIw4_WJA0bGY2g</v>
          </cell>
          <cell r="B172" t="str">
            <v>2019-05</v>
          </cell>
          <cell r="C172">
            <v>41.942892175263999</v>
          </cell>
          <cell r="D172">
            <v>-87.766653504773203</v>
          </cell>
          <cell r="E172">
            <v>170311511004018</v>
          </cell>
          <cell r="F172">
            <v>4</v>
          </cell>
          <cell r="G172">
            <v>0.2283935546875</v>
          </cell>
          <cell r="H172">
            <v>2.3937988281249999E-2</v>
          </cell>
          <cell r="I172">
            <v>0.115185546875</v>
          </cell>
          <cell r="J172">
            <v>5.4280598958333297E-4</v>
          </cell>
          <cell r="K172">
            <v>3.6236165364583302E-2</v>
          </cell>
          <cell r="L172">
            <v>1.04899088541667E-2</v>
          </cell>
          <cell r="M172">
            <v>1.3509114583333301E-4</v>
          </cell>
          <cell r="N172">
            <v>3.5709635416666702E-3</v>
          </cell>
          <cell r="O172">
            <v>0.27696126302083302</v>
          </cell>
          <cell r="P172">
            <v>7.0892740885416694E-2</v>
          </cell>
          <cell r="Q172">
            <v>0.164029134114583</v>
          </cell>
          <cell r="R172">
            <v>6.42903645833333E-5</v>
          </cell>
          <cell r="S172">
            <v>0</v>
          </cell>
          <cell r="T172">
            <v>5.4719238281249999E-2</v>
          </cell>
          <cell r="U172">
            <v>4.1503906250000003E-5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1.4799804687499999E-2</v>
          </cell>
        </row>
        <row r="173">
          <cell r="A173" t="str">
            <v>p-tn9Egep5T7hAW0r5vA-w</v>
          </cell>
          <cell r="B173" t="str">
            <v>2019-05</v>
          </cell>
          <cell r="C173">
            <v>41.942628172737301</v>
          </cell>
          <cell r="D173">
            <v>-87.766643623377405</v>
          </cell>
          <cell r="E173">
            <v>170311511004018</v>
          </cell>
          <cell r="F173">
            <v>4</v>
          </cell>
          <cell r="G173">
            <v>0.168946940104167</v>
          </cell>
          <cell r="H173">
            <v>0.1110986328125</v>
          </cell>
          <cell r="I173">
            <v>7.4099934895833303E-2</v>
          </cell>
          <cell r="J173">
            <v>2.8157552083333301E-4</v>
          </cell>
          <cell r="K173">
            <v>2.9250488281250001E-2</v>
          </cell>
          <cell r="L173">
            <v>1.8239746093749998E-2</v>
          </cell>
          <cell r="M173">
            <v>1.9368489583333301E-4</v>
          </cell>
          <cell r="N173">
            <v>3.92903645833333E-3</v>
          </cell>
          <cell r="O173">
            <v>0.302737630208333</v>
          </cell>
          <cell r="P173">
            <v>5.3979492187499999E-2</v>
          </cell>
          <cell r="Q173">
            <v>0.18135904947916701</v>
          </cell>
          <cell r="R173">
            <v>0</v>
          </cell>
          <cell r="S173">
            <v>0</v>
          </cell>
          <cell r="T173">
            <v>1.894775390625E-2</v>
          </cell>
          <cell r="U173">
            <v>2.7587890624999997E-4</v>
          </cell>
          <cell r="V173">
            <v>6.9173177083333304E-4</v>
          </cell>
          <cell r="W173">
            <v>0</v>
          </cell>
          <cell r="X173">
            <v>0</v>
          </cell>
          <cell r="Y173">
            <v>0</v>
          </cell>
          <cell r="Z173">
            <v>3.5968424479166698E-2</v>
          </cell>
        </row>
        <row r="174">
          <cell r="A174" t="str">
            <v>EE9eRcy0jalXk2Wam6ONsQ</v>
          </cell>
          <cell r="B174" t="str">
            <v>2018-07</v>
          </cell>
          <cell r="C174">
            <v>41.960976130541098</v>
          </cell>
          <cell r="D174">
            <v>-87.731538903582603</v>
          </cell>
          <cell r="E174">
            <v>170311602001005</v>
          </cell>
          <cell r="F174">
            <v>4</v>
          </cell>
          <cell r="G174">
            <v>0.34635091145833302</v>
          </cell>
          <cell r="H174">
            <v>3.5353190104166703E-2</v>
          </cell>
          <cell r="I174">
            <v>8.3955078124999999E-2</v>
          </cell>
          <cell r="J174">
            <v>1.3264973958333301E-4</v>
          </cell>
          <cell r="K174">
            <v>1.50406901041667E-2</v>
          </cell>
          <cell r="L174">
            <v>1.81453450520833E-2</v>
          </cell>
          <cell r="M174">
            <v>1.7578124999999999E-4</v>
          </cell>
          <cell r="N174">
            <v>2.8108723958333299E-3</v>
          </cell>
          <cell r="O174">
            <v>0.10917073567708301</v>
          </cell>
          <cell r="P174">
            <v>1.3178710937499999E-2</v>
          </cell>
          <cell r="Q174">
            <v>0.32618570963541699</v>
          </cell>
          <cell r="R174">
            <v>8.3251953125000003E-4</v>
          </cell>
          <cell r="S174">
            <v>0</v>
          </cell>
          <cell r="T174">
            <v>2.3484700520833301E-2</v>
          </cell>
          <cell r="U174">
            <v>4.4392903645833299E-3</v>
          </cell>
          <cell r="V174">
            <v>3.1738281250000001E-5</v>
          </cell>
          <cell r="W174">
            <v>0</v>
          </cell>
          <cell r="X174">
            <v>0</v>
          </cell>
          <cell r="Y174">
            <v>6.5104166666666696E-6</v>
          </cell>
          <cell r="Z174">
            <v>2.0705566406250001E-2</v>
          </cell>
        </row>
        <row r="175">
          <cell r="A175" t="str">
            <v>zaSGbBkarQzSvPSFVVlxLA</v>
          </cell>
          <cell r="B175" t="str">
            <v>2018-10</v>
          </cell>
          <cell r="C175">
            <v>41.960927086487899</v>
          </cell>
          <cell r="D175">
            <v>-87.730977734524799</v>
          </cell>
          <cell r="E175">
            <v>170311602001005</v>
          </cell>
          <cell r="F175">
            <v>4</v>
          </cell>
          <cell r="G175">
            <v>0.28891438802083302</v>
          </cell>
          <cell r="H175">
            <v>4.53580729166667E-2</v>
          </cell>
          <cell r="I175">
            <v>8.3654785156249994E-2</v>
          </cell>
          <cell r="J175">
            <v>1.4648437499999999E-5</v>
          </cell>
          <cell r="K175">
            <v>4.9720052083333299E-2</v>
          </cell>
          <cell r="L175">
            <v>1.6900227864583301E-2</v>
          </cell>
          <cell r="M175">
            <v>7.2102864583333296E-4</v>
          </cell>
          <cell r="N175">
            <v>4.73795572916667E-3</v>
          </cell>
          <cell r="O175">
            <v>5.9232584635416703E-2</v>
          </cell>
          <cell r="P175">
            <v>4.4596354166666699E-4</v>
          </cell>
          <cell r="Q175">
            <v>0.35487223307291699</v>
          </cell>
          <cell r="R175">
            <v>3.8411458333333299E-4</v>
          </cell>
          <cell r="S175">
            <v>0</v>
          </cell>
          <cell r="T175">
            <v>8.1656901041666702E-2</v>
          </cell>
          <cell r="U175">
            <v>2.3038736979166699E-3</v>
          </cell>
          <cell r="V175">
            <v>2.4934895833333302E-3</v>
          </cell>
          <cell r="W175">
            <v>0</v>
          </cell>
          <cell r="X175">
            <v>0</v>
          </cell>
          <cell r="Y175">
            <v>4.2887369791666698E-4</v>
          </cell>
          <cell r="Z175">
            <v>8.1608072916666708E-3</v>
          </cell>
        </row>
        <row r="176">
          <cell r="A176" t="str">
            <v>1rAwqSEUa2oqML_Jl0K1FQ</v>
          </cell>
          <cell r="B176" t="str">
            <v>2018-07</v>
          </cell>
          <cell r="C176">
            <v>41.960964199999999</v>
          </cell>
          <cell r="D176">
            <v>-87.7327133</v>
          </cell>
          <cell r="E176">
            <v>170311602001007</v>
          </cell>
          <cell r="F176">
            <v>4</v>
          </cell>
          <cell r="G176">
            <v>0.24277343749999999</v>
          </cell>
          <cell r="H176">
            <v>8.3142903645833294E-2</v>
          </cell>
          <cell r="I176">
            <v>0.16901936848958299</v>
          </cell>
          <cell r="J176">
            <v>4.86165364583333E-3</v>
          </cell>
          <cell r="K176">
            <v>1.50911458333333E-2</v>
          </cell>
          <cell r="L176">
            <v>2.4041341145833301E-2</v>
          </cell>
          <cell r="M176">
            <v>1.03531901041667E-2</v>
          </cell>
          <cell r="N176">
            <v>5.40934244791667E-3</v>
          </cell>
          <cell r="O176">
            <v>0.13909261067708301</v>
          </cell>
          <cell r="P176">
            <v>4.3768717447916702E-2</v>
          </cell>
          <cell r="Q176">
            <v>0.21058512369791699</v>
          </cell>
          <cell r="R176">
            <v>2.8247070312500001E-3</v>
          </cell>
          <cell r="S176">
            <v>0</v>
          </cell>
          <cell r="T176">
            <v>2.2941080729166698E-2</v>
          </cell>
          <cell r="U176">
            <v>3.25520833333333E-3</v>
          </cell>
          <cell r="V176">
            <v>8.9518229166666701E-5</v>
          </cell>
          <cell r="W176">
            <v>0</v>
          </cell>
          <cell r="X176">
            <v>0</v>
          </cell>
          <cell r="Y176">
            <v>1.1393229166666699E-5</v>
          </cell>
          <cell r="Z176">
            <v>2.27392578125E-2</v>
          </cell>
        </row>
        <row r="177">
          <cell r="A177" t="str">
            <v>xt12DU7LESaVMzPB9LhNCQ</v>
          </cell>
          <cell r="B177" t="str">
            <v>2018-10</v>
          </cell>
          <cell r="C177">
            <v>41.960898673335102</v>
          </cell>
          <cell r="D177">
            <v>-87.733198055556301</v>
          </cell>
          <cell r="E177">
            <v>170311602001007</v>
          </cell>
          <cell r="F177">
            <v>4</v>
          </cell>
          <cell r="G177">
            <v>0.252747395833333</v>
          </cell>
          <cell r="H177">
            <v>4.74910481770833E-2</v>
          </cell>
          <cell r="I177">
            <v>0.20502604166666699</v>
          </cell>
          <cell r="J177">
            <v>3.6376953125E-4</v>
          </cell>
          <cell r="K177">
            <v>6.9142252604166704E-2</v>
          </cell>
          <cell r="L177">
            <v>1.4685872395833299E-2</v>
          </cell>
          <cell r="M177">
            <v>3.6458333333333302E-4</v>
          </cell>
          <cell r="N177">
            <v>1.8986002604166701E-3</v>
          </cell>
          <cell r="O177">
            <v>6.9477539062499996E-2</v>
          </cell>
          <cell r="P177">
            <v>1.1515299479166699E-3</v>
          </cell>
          <cell r="Q177">
            <v>0.26101562499999997</v>
          </cell>
          <cell r="R177">
            <v>1.123046875E-4</v>
          </cell>
          <cell r="S177">
            <v>0</v>
          </cell>
          <cell r="T177">
            <v>4.2888183593749997E-2</v>
          </cell>
          <cell r="U177">
            <v>2.85701497395833E-2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5.06510416666667E-3</v>
          </cell>
        </row>
        <row r="178">
          <cell r="A178" t="str">
            <v>JbSIkSzhlzn53k-3NSGiNw</v>
          </cell>
          <cell r="B178" t="str">
            <v>2018-11</v>
          </cell>
          <cell r="C178">
            <v>41.960945881627303</v>
          </cell>
          <cell r="D178">
            <v>-87.718027826427601</v>
          </cell>
          <cell r="E178">
            <v>170311604001000</v>
          </cell>
          <cell r="F178">
            <v>4</v>
          </cell>
          <cell r="G178">
            <v>0.25186116536458297</v>
          </cell>
          <cell r="H178">
            <v>5.6542968749999999E-2</v>
          </cell>
          <cell r="I178">
            <v>0.16927408854166701</v>
          </cell>
          <cell r="J178">
            <v>1.6989746093750001E-2</v>
          </cell>
          <cell r="K178">
            <v>3.3224283854166703E-2</v>
          </cell>
          <cell r="L178">
            <v>2.2508951822916699E-2</v>
          </cell>
          <cell r="M178">
            <v>4.7371419270833296E-3</v>
          </cell>
          <cell r="N178">
            <v>6.8562825520833296E-3</v>
          </cell>
          <cell r="O178">
            <v>0.16604003906250001</v>
          </cell>
          <cell r="P178">
            <v>6.5484212239583298E-2</v>
          </cell>
          <cell r="Q178">
            <v>0.18530029296875</v>
          </cell>
          <cell r="R178">
            <v>2.8483072916666701E-5</v>
          </cell>
          <cell r="S178">
            <v>0</v>
          </cell>
          <cell r="T178">
            <v>1.0927734375E-2</v>
          </cell>
          <cell r="U178">
            <v>2.1468098958333302E-3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8.07779947916667E-3</v>
          </cell>
        </row>
        <row r="179">
          <cell r="A179" t="str">
            <v>dOQpX0E17AK-Rn76lxW6wA</v>
          </cell>
          <cell r="B179" t="str">
            <v>2018-11</v>
          </cell>
          <cell r="C179">
            <v>41.9609277624334</v>
          </cell>
          <cell r="D179">
            <v>-87.719254549676194</v>
          </cell>
          <cell r="E179">
            <v>170311604001000</v>
          </cell>
          <cell r="F179">
            <v>4</v>
          </cell>
          <cell r="G179">
            <v>0.1666259765625</v>
          </cell>
          <cell r="H179">
            <v>3.52783203125E-2</v>
          </cell>
          <cell r="I179">
            <v>0.158357747395833</v>
          </cell>
          <cell r="J179">
            <v>8.9518229166666701E-6</v>
          </cell>
          <cell r="K179">
            <v>6.7281901041666703E-2</v>
          </cell>
          <cell r="L179">
            <v>1.1569010416666701E-2</v>
          </cell>
          <cell r="M179">
            <v>3.4342447916666701E-4</v>
          </cell>
          <cell r="N179">
            <v>9.4303385416666698E-3</v>
          </cell>
          <cell r="O179">
            <v>0.209013671875</v>
          </cell>
          <cell r="P179">
            <v>0.15856201171875001</v>
          </cell>
          <cell r="Q179">
            <v>0.14742431640625001</v>
          </cell>
          <cell r="R179">
            <v>3.7923177083333298E-4</v>
          </cell>
          <cell r="S179">
            <v>0</v>
          </cell>
          <cell r="T179">
            <v>1.44051106770833E-2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2.1319986979166702E-2</v>
          </cell>
        </row>
        <row r="180">
          <cell r="A180" t="str">
            <v>PjMT32e2QTagd6yfQScGcg</v>
          </cell>
          <cell r="B180" t="str">
            <v>2018-11</v>
          </cell>
          <cell r="C180">
            <v>41.957213098152003</v>
          </cell>
          <cell r="D180">
            <v>-87.724279588246901</v>
          </cell>
          <cell r="E180">
            <v>170311604002003</v>
          </cell>
          <cell r="F180">
            <v>4</v>
          </cell>
          <cell r="G180">
            <v>0.32519287109375</v>
          </cell>
          <cell r="H180">
            <v>2.7032063802083301E-2</v>
          </cell>
          <cell r="I180">
            <v>0.200438639322917</v>
          </cell>
          <cell r="J180">
            <v>4.4759114583333303E-5</v>
          </cell>
          <cell r="K180">
            <v>3.1567382812500003E-2</v>
          </cell>
          <cell r="L180">
            <v>1.0972493489583301E-2</v>
          </cell>
          <cell r="M180">
            <v>3.1656901041666698E-4</v>
          </cell>
          <cell r="N180">
            <v>2.66438802083333E-3</v>
          </cell>
          <cell r="O180">
            <v>5.5483398437499998E-2</v>
          </cell>
          <cell r="P180">
            <v>2.0821126302083302E-2</v>
          </cell>
          <cell r="Q180">
            <v>0.27098551432291701</v>
          </cell>
          <cell r="R180">
            <v>1.6031901041666701E-4</v>
          </cell>
          <cell r="S180">
            <v>2.1972656249999999E-5</v>
          </cell>
          <cell r="T180">
            <v>4.5098470052083298E-2</v>
          </cell>
          <cell r="U180">
            <v>2.4381510416666701E-3</v>
          </cell>
          <cell r="V180">
            <v>2.4414062500000001E-6</v>
          </cell>
          <cell r="W180">
            <v>0</v>
          </cell>
          <cell r="X180">
            <v>0</v>
          </cell>
          <cell r="Y180">
            <v>0</v>
          </cell>
          <cell r="Z180">
            <v>6.7594401041666703E-3</v>
          </cell>
        </row>
        <row r="181">
          <cell r="A181" t="str">
            <v>QCxbaMkPC0-VY5jt1ueTsQ</v>
          </cell>
          <cell r="B181" t="str">
            <v>2018-11</v>
          </cell>
          <cell r="C181">
            <v>41.957304109480503</v>
          </cell>
          <cell r="D181">
            <v>-87.724427093463703</v>
          </cell>
          <cell r="E181">
            <v>170311604002003</v>
          </cell>
          <cell r="F181">
            <v>4</v>
          </cell>
          <cell r="G181">
            <v>0.31410563151041698</v>
          </cell>
          <cell r="H181">
            <v>2.3911946614583301E-2</v>
          </cell>
          <cell r="I181">
            <v>0.22446370442708299</v>
          </cell>
          <cell r="J181">
            <v>2.1240234375E-4</v>
          </cell>
          <cell r="K181">
            <v>1.117919921875E-2</v>
          </cell>
          <cell r="L181">
            <v>1.2797037760416701E-2</v>
          </cell>
          <cell r="M181">
            <v>1.18001302083333E-4</v>
          </cell>
          <cell r="N181">
            <v>3.1599934895833299E-3</v>
          </cell>
          <cell r="O181">
            <v>8.33219401041667E-2</v>
          </cell>
          <cell r="P181">
            <v>1.510009765625E-2</v>
          </cell>
          <cell r="Q181">
            <v>0.237918294270833</v>
          </cell>
          <cell r="R181">
            <v>1.6682942708333301E-4</v>
          </cell>
          <cell r="S181">
            <v>0</v>
          </cell>
          <cell r="T181">
            <v>6.4609374999999997E-2</v>
          </cell>
          <cell r="U181">
            <v>2.6855468750000002E-4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8.6669921875E-3</v>
          </cell>
        </row>
        <row r="182">
          <cell r="A182" t="str">
            <v>7N_FODSoxU70tadDszyTfA</v>
          </cell>
          <cell r="B182" t="str">
            <v>2018-10</v>
          </cell>
          <cell r="C182">
            <v>41.956174886480397</v>
          </cell>
          <cell r="D182">
            <v>-87.727673868422002</v>
          </cell>
          <cell r="E182">
            <v>170311604002007</v>
          </cell>
          <cell r="F182">
            <v>4</v>
          </cell>
          <cell r="G182">
            <v>0.26532714843749999</v>
          </cell>
          <cell r="H182">
            <v>4.9475097656250001E-2</v>
          </cell>
          <cell r="I182">
            <v>0.283384602864583</v>
          </cell>
          <cell r="J182">
            <v>2.6603190104166701E-3</v>
          </cell>
          <cell r="K182">
            <v>1.8778483072916699E-2</v>
          </cell>
          <cell r="L182">
            <v>7.5138346354166703E-3</v>
          </cell>
          <cell r="M182">
            <v>6.6731770833333302E-5</v>
          </cell>
          <cell r="N182">
            <v>1.8180338541666701E-3</v>
          </cell>
          <cell r="O182">
            <v>8.7659505208333294E-2</v>
          </cell>
          <cell r="P182">
            <v>1.02783203125E-3</v>
          </cell>
          <cell r="Q182">
            <v>0.20883951822916699</v>
          </cell>
          <cell r="R182">
            <v>1.7171223958333299E-4</v>
          </cell>
          <cell r="S182">
            <v>0</v>
          </cell>
          <cell r="T182">
            <v>6.3344726562499995E-2</v>
          </cell>
          <cell r="U182">
            <v>1.708984375E-3</v>
          </cell>
          <cell r="V182">
            <v>1.7496744791666699E-4</v>
          </cell>
          <cell r="W182">
            <v>0</v>
          </cell>
          <cell r="X182">
            <v>0</v>
          </cell>
          <cell r="Y182">
            <v>0</v>
          </cell>
          <cell r="Z182">
            <v>8.0485026041666706E-3</v>
          </cell>
        </row>
        <row r="183">
          <cell r="A183" t="str">
            <v>9K0JYmTWdUFUWYsUgner0Q</v>
          </cell>
          <cell r="B183" t="str">
            <v>2018-10</v>
          </cell>
          <cell r="C183">
            <v>41.9571089004586</v>
          </cell>
          <cell r="D183">
            <v>-87.727690453843294</v>
          </cell>
          <cell r="E183">
            <v>170311604002007</v>
          </cell>
          <cell r="F183">
            <v>4</v>
          </cell>
          <cell r="G183">
            <v>0.279178873697917</v>
          </cell>
          <cell r="H183">
            <v>5.3610839843750001E-2</v>
          </cell>
          <cell r="I183">
            <v>0.16714111328125</v>
          </cell>
          <cell r="J183">
            <v>8.0729166666666699E-4</v>
          </cell>
          <cell r="K183">
            <v>2.4679361979166699E-2</v>
          </cell>
          <cell r="L183">
            <v>1.1865234375E-2</v>
          </cell>
          <cell r="M183">
            <v>5.8105468749999997E-4</v>
          </cell>
          <cell r="N183">
            <v>7.6928710937500004E-3</v>
          </cell>
          <cell r="O183">
            <v>0.145843098958333</v>
          </cell>
          <cell r="P183">
            <v>3.0615234375000001E-2</v>
          </cell>
          <cell r="Q183">
            <v>0.23035725911458299</v>
          </cell>
          <cell r="R183">
            <v>0</v>
          </cell>
          <cell r="S183">
            <v>0</v>
          </cell>
          <cell r="T183">
            <v>4.1180826822916697E-2</v>
          </cell>
          <cell r="U183">
            <v>1.025390625E-4</v>
          </cell>
          <cell r="V183">
            <v>0</v>
          </cell>
          <cell r="W183">
            <v>0</v>
          </cell>
          <cell r="X183">
            <v>0</v>
          </cell>
          <cell r="Y183">
            <v>1.79036458333333E-5</v>
          </cell>
          <cell r="Z183">
            <v>6.32649739583333E-3</v>
          </cell>
        </row>
        <row r="184">
          <cell r="A184" t="str">
            <v>6hw8r6zbHK6-UjguEZR9Tw</v>
          </cell>
          <cell r="B184" t="str">
            <v>2018-07</v>
          </cell>
          <cell r="C184">
            <v>41.953725681171498</v>
          </cell>
          <cell r="D184">
            <v>-87.726450945062695</v>
          </cell>
          <cell r="E184">
            <v>170311604002009</v>
          </cell>
          <cell r="F184">
            <v>4</v>
          </cell>
          <cell r="G184">
            <v>0.33072835286458302</v>
          </cell>
          <cell r="H184">
            <v>2.310546875E-2</v>
          </cell>
          <cell r="I184">
            <v>0.10517008463541699</v>
          </cell>
          <cell r="J184">
            <v>3.33658854166667E-3</v>
          </cell>
          <cell r="K184">
            <v>3.0329589843750001E-2</v>
          </cell>
          <cell r="L184">
            <v>8.5359700520833293E-3</v>
          </cell>
          <cell r="M184">
            <v>8.3007812500000006E-5</v>
          </cell>
          <cell r="N184">
            <v>4.4433593749999998E-3</v>
          </cell>
          <cell r="O184">
            <v>9.7423502604166698E-2</v>
          </cell>
          <cell r="P184">
            <v>9.1349283854166696E-3</v>
          </cell>
          <cell r="Q184">
            <v>0.316165364583333</v>
          </cell>
          <cell r="R184">
            <v>3.1738281250000001E-5</v>
          </cell>
          <cell r="S184">
            <v>0</v>
          </cell>
          <cell r="T184">
            <v>5.8630371093750001E-2</v>
          </cell>
          <cell r="U184">
            <v>2.0426432291666699E-4</v>
          </cell>
          <cell r="V184">
            <v>3.9062500000000001E-5</v>
          </cell>
          <cell r="W184">
            <v>0</v>
          </cell>
          <cell r="X184">
            <v>0</v>
          </cell>
          <cell r="Y184">
            <v>0</v>
          </cell>
          <cell r="Z184">
            <v>1.2638346354166699E-2</v>
          </cell>
        </row>
        <row r="185">
          <cell r="A185" t="str">
            <v>aCihYTcfshOHwqZbaiU-rg</v>
          </cell>
          <cell r="B185" t="str">
            <v>2018-07</v>
          </cell>
          <cell r="C185">
            <v>41.953720982091902</v>
          </cell>
          <cell r="D185">
            <v>-87.726704814326098</v>
          </cell>
          <cell r="E185">
            <v>170311604002009</v>
          </cell>
          <cell r="F185">
            <v>4</v>
          </cell>
          <cell r="G185">
            <v>0.29130208333333302</v>
          </cell>
          <cell r="H185">
            <v>1.93391927083333E-2</v>
          </cell>
          <cell r="I185">
            <v>0.12483805338541699</v>
          </cell>
          <cell r="J185">
            <v>4.6923828124999997E-3</v>
          </cell>
          <cell r="K185">
            <v>1.8133951822916699E-2</v>
          </cell>
          <cell r="L185">
            <v>1.03751627604167E-2</v>
          </cell>
          <cell r="M185">
            <v>1.3590494791666701E-4</v>
          </cell>
          <cell r="N185">
            <v>2.8605143229166702E-3</v>
          </cell>
          <cell r="O185">
            <v>0.10382893880208301</v>
          </cell>
          <cell r="P185">
            <v>5.3629557291666702E-4</v>
          </cell>
          <cell r="Q185">
            <v>0.30170328776041699</v>
          </cell>
          <cell r="R185">
            <v>9.7656250000000002E-6</v>
          </cell>
          <cell r="S185">
            <v>0</v>
          </cell>
          <cell r="T185">
            <v>0.10376953125</v>
          </cell>
          <cell r="U185">
            <v>9.9951171874999994E-3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8.4798177083333301E-3</v>
          </cell>
        </row>
        <row r="186">
          <cell r="A186" t="str">
            <v>DCE-lXwySbFvtb1Fngk4Lg</v>
          </cell>
          <cell r="B186" t="str">
            <v>2018-10</v>
          </cell>
          <cell r="C186">
            <v>41.9540063295265</v>
          </cell>
          <cell r="D186">
            <v>-87.702856850339401</v>
          </cell>
          <cell r="E186">
            <v>170311606021012</v>
          </cell>
          <cell r="F186">
            <v>4</v>
          </cell>
          <cell r="G186">
            <v>0.25946940104166699</v>
          </cell>
          <cell r="H186">
            <v>2.58699544270833E-2</v>
          </cell>
          <cell r="I186">
            <v>0.21208251953125001</v>
          </cell>
          <cell r="J186">
            <v>3.3447265625000003E-4</v>
          </cell>
          <cell r="K186">
            <v>9.4873046874999999E-3</v>
          </cell>
          <cell r="L186">
            <v>1.2890624999999999E-2</v>
          </cell>
          <cell r="M186">
            <v>1.1027018229166699E-3</v>
          </cell>
          <cell r="N186">
            <v>5.9334309895833302E-3</v>
          </cell>
          <cell r="O186">
            <v>4.9059244791666699E-2</v>
          </cell>
          <cell r="P186">
            <v>2.3356119791666701E-3</v>
          </cell>
          <cell r="Q186">
            <v>0.26584554036458302</v>
          </cell>
          <cell r="R186">
            <v>2.2216796875000001E-4</v>
          </cell>
          <cell r="S186">
            <v>0</v>
          </cell>
          <cell r="T186">
            <v>9.1809082031250003E-2</v>
          </cell>
          <cell r="U186">
            <v>3.0182291666666701E-2</v>
          </cell>
          <cell r="V186">
            <v>0</v>
          </cell>
          <cell r="W186">
            <v>0</v>
          </cell>
          <cell r="X186">
            <v>0</v>
          </cell>
          <cell r="Y186">
            <v>1.3834635416666699E-4</v>
          </cell>
          <cell r="Z186">
            <v>3.3237304687499997E-2</v>
          </cell>
        </row>
        <row r="187">
          <cell r="A187" t="str">
            <v>_IramEj0c0IR2gl64GK_Dg</v>
          </cell>
          <cell r="B187" t="str">
            <v>2018-07</v>
          </cell>
          <cell r="C187">
            <v>41.954061293062203</v>
          </cell>
          <cell r="D187">
            <v>-87.7031172968032</v>
          </cell>
          <cell r="E187">
            <v>170311606021012</v>
          </cell>
          <cell r="F187">
            <v>4</v>
          </cell>
          <cell r="G187">
            <v>0.200472819010417</v>
          </cell>
          <cell r="H187">
            <v>0.10781494140625</v>
          </cell>
          <cell r="I187">
            <v>0.14385253906250001</v>
          </cell>
          <cell r="J187">
            <v>0</v>
          </cell>
          <cell r="K187">
            <v>3.44327799479167E-2</v>
          </cell>
          <cell r="L187">
            <v>2.3625488281249999E-2</v>
          </cell>
          <cell r="M187">
            <v>3.31461588541667E-3</v>
          </cell>
          <cell r="N187">
            <v>3.8370768229166702E-3</v>
          </cell>
          <cell r="O187">
            <v>0.19614339192708299</v>
          </cell>
          <cell r="P187">
            <v>9.4677734375000003E-3</v>
          </cell>
          <cell r="Q187">
            <v>0.19484781901041701</v>
          </cell>
          <cell r="R187">
            <v>2.6782226562500002E-3</v>
          </cell>
          <cell r="S187">
            <v>0</v>
          </cell>
          <cell r="T187">
            <v>5.0852864583333303E-2</v>
          </cell>
          <cell r="U187">
            <v>3.3935546874999998E-4</v>
          </cell>
          <cell r="V187">
            <v>0</v>
          </cell>
          <cell r="W187">
            <v>0</v>
          </cell>
          <cell r="X187">
            <v>0</v>
          </cell>
          <cell r="Y187">
            <v>2.70751953125E-3</v>
          </cell>
          <cell r="Z187">
            <v>2.5612792968749999E-2</v>
          </cell>
        </row>
        <row r="188">
          <cell r="A188" t="str">
            <v>0XVVkCPybpjPsI3g78u0xQ</v>
          </cell>
          <cell r="B188" t="str">
            <v>2018-06</v>
          </cell>
          <cell r="C188">
            <v>41.948450178933498</v>
          </cell>
          <cell r="D188">
            <v>-87.708037964808995</v>
          </cell>
          <cell r="E188">
            <v>170311608001013</v>
          </cell>
          <cell r="F188">
            <v>4</v>
          </cell>
          <cell r="G188">
            <v>0.15071044921874999</v>
          </cell>
          <cell r="H188">
            <v>2.2945149739583299E-2</v>
          </cell>
          <cell r="I188">
            <v>0.13996744791666699</v>
          </cell>
          <cell r="J188">
            <v>1.12874348958333E-3</v>
          </cell>
          <cell r="K188">
            <v>2.6725260416666698E-3</v>
          </cell>
          <cell r="L188">
            <v>6.1971028645833297E-3</v>
          </cell>
          <cell r="M188">
            <v>1.6276041666666699E-6</v>
          </cell>
          <cell r="N188">
            <v>3.2910156250000001E-3</v>
          </cell>
          <cell r="O188">
            <v>0.3574169921875</v>
          </cell>
          <cell r="P188">
            <v>9.8553059895833295E-2</v>
          </cell>
          <cell r="Q188">
            <v>7.9844563802083296E-2</v>
          </cell>
          <cell r="R188">
            <v>1.6031901041666701E-4</v>
          </cell>
          <cell r="S188">
            <v>0</v>
          </cell>
          <cell r="T188">
            <v>0.11661539713541701</v>
          </cell>
          <cell r="U188">
            <v>1.06608072916667E-4</v>
          </cell>
          <cell r="V188">
            <v>0</v>
          </cell>
          <cell r="W188">
            <v>0</v>
          </cell>
          <cell r="X188">
            <v>6.2662760416666704E-5</v>
          </cell>
          <cell r="Y188">
            <v>1.18001302083333E-4</v>
          </cell>
          <cell r="Z188">
            <v>2.02083333333333E-2</v>
          </cell>
        </row>
        <row r="189">
          <cell r="A189" t="str">
            <v>c4oxLQ0E1j88EfAG_TFSuw</v>
          </cell>
          <cell r="B189" t="str">
            <v>2018-11</v>
          </cell>
          <cell r="C189">
            <v>41.9488015491551</v>
          </cell>
          <cell r="D189">
            <v>-87.707866660062095</v>
          </cell>
          <cell r="E189">
            <v>170311608001013</v>
          </cell>
          <cell r="F189">
            <v>4</v>
          </cell>
          <cell r="G189">
            <v>0.20873046875000001</v>
          </cell>
          <cell r="H189">
            <v>6.3519694010416697E-2</v>
          </cell>
          <cell r="I189">
            <v>0.34094482421875</v>
          </cell>
          <cell r="J189">
            <v>0</v>
          </cell>
          <cell r="K189">
            <v>2.7541503906250001E-2</v>
          </cell>
          <cell r="L189">
            <v>1.99568684895833E-2</v>
          </cell>
          <cell r="M189">
            <v>0</v>
          </cell>
          <cell r="N189">
            <v>3.39518229166667E-3</v>
          </cell>
          <cell r="O189">
            <v>9.1372884114583303E-2</v>
          </cell>
          <cell r="P189">
            <v>1.34969075520833E-2</v>
          </cell>
          <cell r="Q189">
            <v>0.11587646484375</v>
          </cell>
          <cell r="R189">
            <v>2.5227864583333299E-5</v>
          </cell>
          <cell r="S189">
            <v>0</v>
          </cell>
          <cell r="T189">
            <v>0.107390950520833</v>
          </cell>
          <cell r="U189">
            <v>2.70589192708333E-3</v>
          </cell>
          <cell r="V189">
            <v>3.4993489583333301E-5</v>
          </cell>
          <cell r="W189">
            <v>0</v>
          </cell>
          <cell r="X189">
            <v>0</v>
          </cell>
          <cell r="Y189">
            <v>0</v>
          </cell>
          <cell r="Z189">
            <v>5.0081380208333304E-3</v>
          </cell>
        </row>
        <row r="190">
          <cell r="A190" t="str">
            <v>C1fPkz1rC6ZmvwgCOAnQFg</v>
          </cell>
          <cell r="B190" t="str">
            <v>2018-11</v>
          </cell>
          <cell r="C190">
            <v>41.947057373221398</v>
          </cell>
          <cell r="D190">
            <v>-87.715178313999004</v>
          </cell>
          <cell r="E190">
            <v>170311608003008</v>
          </cell>
          <cell r="F190">
            <v>4</v>
          </cell>
          <cell r="G190">
            <v>0.15480387369791701</v>
          </cell>
          <cell r="H190">
            <v>2.88533528645833E-2</v>
          </cell>
          <cell r="I190">
            <v>7.9541829427083294E-2</v>
          </cell>
          <cell r="J190">
            <v>0</v>
          </cell>
          <cell r="K190">
            <v>4.6761067708333296E-3</v>
          </cell>
          <cell r="L190">
            <v>1.5934244791666701E-3</v>
          </cell>
          <cell r="M190">
            <v>5.9407552083333303E-5</v>
          </cell>
          <cell r="N190">
            <v>2.2753906250000001E-3</v>
          </cell>
          <cell r="O190">
            <v>0.39771647135416699</v>
          </cell>
          <cell r="P190">
            <v>0.16430013020833301</v>
          </cell>
          <cell r="Q190">
            <v>0.105174967447917</v>
          </cell>
          <cell r="R190">
            <v>3.5807291666666701E-5</v>
          </cell>
          <cell r="S190">
            <v>0</v>
          </cell>
          <cell r="T190">
            <v>1.193603515625E-2</v>
          </cell>
          <cell r="U190">
            <v>7.0149739583333305E-4</v>
          </cell>
          <cell r="V190">
            <v>9.7656250000000002E-6</v>
          </cell>
          <cell r="W190">
            <v>0</v>
          </cell>
          <cell r="X190">
            <v>0</v>
          </cell>
          <cell r="Y190">
            <v>4.06901041666667E-6</v>
          </cell>
          <cell r="Z190">
            <v>4.8317871093749999E-2</v>
          </cell>
        </row>
        <row r="191">
          <cell r="A191" t="str">
            <v>LKD3Ba3wSrATXQ_ymrlXvg</v>
          </cell>
          <cell r="B191" t="str">
            <v>2018-11</v>
          </cell>
          <cell r="C191">
            <v>41.946539762168698</v>
          </cell>
          <cell r="D191">
            <v>-87.714970942022305</v>
          </cell>
          <cell r="E191">
            <v>170311608003008</v>
          </cell>
          <cell r="F191">
            <v>4</v>
          </cell>
          <cell r="G191">
            <v>0.27071695963541698</v>
          </cell>
          <cell r="H191">
            <v>6.1449381510416699E-2</v>
          </cell>
          <cell r="I191">
            <v>7.8156738281249999E-2</v>
          </cell>
          <cell r="J191">
            <v>9.7656250000000005E-5</v>
          </cell>
          <cell r="K191">
            <v>4.41805013020833E-2</v>
          </cell>
          <cell r="L191">
            <v>1.5831705729166701E-2</v>
          </cell>
          <cell r="M191">
            <v>2.9361979166666699E-3</v>
          </cell>
          <cell r="N191">
            <v>3.1608072916666698E-3</v>
          </cell>
          <cell r="O191">
            <v>0.17669026692708301</v>
          </cell>
          <cell r="P191">
            <v>2.84244791666667E-2</v>
          </cell>
          <cell r="Q191">
            <v>0.26014973958333298</v>
          </cell>
          <cell r="R191">
            <v>7.5683593749999999E-5</v>
          </cell>
          <cell r="S191">
            <v>0</v>
          </cell>
          <cell r="T191">
            <v>4.1920572916666697E-2</v>
          </cell>
          <cell r="U191">
            <v>4.4270833333333299E-4</v>
          </cell>
          <cell r="V191">
            <v>2.03531901041667E-3</v>
          </cell>
          <cell r="W191">
            <v>0</v>
          </cell>
          <cell r="X191">
            <v>0</v>
          </cell>
          <cell r="Y191">
            <v>0</v>
          </cell>
          <cell r="Z191">
            <v>1.37312825520833E-2</v>
          </cell>
        </row>
        <row r="192">
          <cell r="A192" t="str">
            <v>f-CLmrboD-aX_iDfs-xozQ</v>
          </cell>
          <cell r="B192" t="str">
            <v>2018-11</v>
          </cell>
          <cell r="C192">
            <v>41.953575719848303</v>
          </cell>
          <cell r="D192">
            <v>-87.712885521331103</v>
          </cell>
          <cell r="E192">
            <v>170311608005001</v>
          </cell>
          <cell r="F192">
            <v>4</v>
          </cell>
          <cell r="G192">
            <v>0.262149251302083</v>
          </cell>
          <cell r="H192">
            <v>6.1885579427083302E-2</v>
          </cell>
          <cell r="I192">
            <v>0.123106282552083</v>
          </cell>
          <cell r="J192">
            <v>0</v>
          </cell>
          <cell r="K192">
            <v>4.5133463541666703E-2</v>
          </cell>
          <cell r="L192">
            <v>1.40625E-2</v>
          </cell>
          <cell r="M192">
            <v>5.0374348958333304E-4</v>
          </cell>
          <cell r="N192">
            <v>3.35611979166667E-3</v>
          </cell>
          <cell r="O192">
            <v>0.13188639322916701</v>
          </cell>
          <cell r="P192">
            <v>6.3948567708333303E-3</v>
          </cell>
          <cell r="Q192">
            <v>0.28153483072916702</v>
          </cell>
          <cell r="R192">
            <v>1.1515299479166699E-3</v>
          </cell>
          <cell r="S192">
            <v>1.2207031250000001E-5</v>
          </cell>
          <cell r="T192">
            <v>4.0034179687499998E-2</v>
          </cell>
          <cell r="U192">
            <v>2.5740559895833302E-3</v>
          </cell>
          <cell r="V192">
            <v>2.1972656249999999E-5</v>
          </cell>
          <cell r="W192">
            <v>0</v>
          </cell>
          <cell r="X192">
            <v>0</v>
          </cell>
          <cell r="Y192">
            <v>1.0498046875E-4</v>
          </cell>
          <cell r="Z192">
            <v>2.6088053385416698E-2</v>
          </cell>
        </row>
        <row r="193">
          <cell r="A193" t="str">
            <v>gphQd2O9ZFBqz88mGmV-EQ</v>
          </cell>
          <cell r="B193" t="str">
            <v>2018-06</v>
          </cell>
          <cell r="C193">
            <v>41.953819229397702</v>
          </cell>
          <cell r="D193">
            <v>-87.712474192103002</v>
          </cell>
          <cell r="E193">
            <v>170311608005001</v>
          </cell>
          <cell r="F193">
            <v>4</v>
          </cell>
          <cell r="G193">
            <v>0.28281819661458302</v>
          </cell>
          <cell r="H193">
            <v>4.9604492187500002E-2</v>
          </cell>
          <cell r="I193">
            <v>0.11492268880208301</v>
          </cell>
          <cell r="J193">
            <v>1.1360677083333301E-3</v>
          </cell>
          <cell r="K193">
            <v>1.9011230468750001E-2</v>
          </cell>
          <cell r="L193">
            <v>1.83194986979167E-2</v>
          </cell>
          <cell r="M193">
            <v>2.2216796875000001E-4</v>
          </cell>
          <cell r="N193">
            <v>3.3650716145833298E-3</v>
          </cell>
          <cell r="O193">
            <v>0.18660725911458301</v>
          </cell>
          <cell r="P193">
            <v>5.1624348958333302E-2</v>
          </cell>
          <cell r="Q193">
            <v>0.23982910156250001</v>
          </cell>
          <cell r="R193">
            <v>2.0670572916666699E-4</v>
          </cell>
          <cell r="S193">
            <v>0</v>
          </cell>
          <cell r="T193">
            <v>1.401123046875E-2</v>
          </cell>
          <cell r="U193">
            <v>4.3750000000000004E-3</v>
          </cell>
          <cell r="V193">
            <v>1.16373697916667E-4</v>
          </cell>
          <cell r="W193">
            <v>0</v>
          </cell>
          <cell r="X193">
            <v>0</v>
          </cell>
          <cell r="Y193">
            <v>0</v>
          </cell>
          <cell r="Z193">
            <v>1.383056640625E-2</v>
          </cell>
        </row>
        <row r="194">
          <cell r="A194" t="str">
            <v>BPJ6E5HziMyblsNTCHG7Pg</v>
          </cell>
          <cell r="B194" t="str">
            <v>2018-10</v>
          </cell>
          <cell r="C194">
            <v>41.952103918464502</v>
          </cell>
          <cell r="D194">
            <v>-87.833146649582901</v>
          </cell>
          <cell r="E194">
            <v>170311705003004</v>
          </cell>
          <cell r="F194">
            <v>4</v>
          </cell>
          <cell r="G194">
            <v>0.30113281250000001</v>
          </cell>
          <cell r="H194">
            <v>3.3414713541666703E-2</v>
          </cell>
          <cell r="I194">
            <v>4.4667154947916697E-2</v>
          </cell>
          <cell r="J194">
            <v>4.9812825520833296E-3</v>
          </cell>
          <cell r="K194">
            <v>2.5699869791666699E-3</v>
          </cell>
          <cell r="L194">
            <v>1.0301106770833301E-2</v>
          </cell>
          <cell r="M194">
            <v>2.6123046875000002E-4</v>
          </cell>
          <cell r="N194">
            <v>2.7327473958333299E-3</v>
          </cell>
          <cell r="O194">
            <v>0.281310221354167</v>
          </cell>
          <cell r="P194">
            <v>7.4980468750000001E-2</v>
          </cell>
          <cell r="Q194">
            <v>0.20783610026041699</v>
          </cell>
          <cell r="R194">
            <v>2.4739583333333297E-4</v>
          </cell>
          <cell r="S194">
            <v>0</v>
          </cell>
          <cell r="T194">
            <v>1.50748697916667E-2</v>
          </cell>
          <cell r="U194">
            <v>1.03597005208333E-3</v>
          </cell>
          <cell r="V194">
            <v>4.8828125000000001E-6</v>
          </cell>
          <cell r="W194">
            <v>0</v>
          </cell>
          <cell r="X194">
            <v>0</v>
          </cell>
          <cell r="Y194">
            <v>0</v>
          </cell>
          <cell r="Z194">
            <v>1.9449055989583301E-2</v>
          </cell>
        </row>
        <row r="195">
          <cell r="A195" t="str">
            <v>Hf8Mv8gqngRnNwKKHT9M8g</v>
          </cell>
          <cell r="B195" t="str">
            <v>2018-10</v>
          </cell>
          <cell r="C195">
            <v>41.952091421430303</v>
          </cell>
          <cell r="D195">
            <v>-87.833856660927907</v>
          </cell>
          <cell r="E195">
            <v>170311705003004</v>
          </cell>
          <cell r="F195">
            <v>4</v>
          </cell>
          <cell r="G195">
            <v>0.243678385416667</v>
          </cell>
          <cell r="H195">
            <v>2.48738606770833E-2</v>
          </cell>
          <cell r="I195">
            <v>7.0551757812500004E-2</v>
          </cell>
          <cell r="J195">
            <v>2.0833333333333299E-4</v>
          </cell>
          <cell r="K195">
            <v>1.314208984375E-2</v>
          </cell>
          <cell r="L195">
            <v>1.0712890625000001E-2</v>
          </cell>
          <cell r="M195">
            <v>2.5797526041666699E-4</v>
          </cell>
          <cell r="N195">
            <v>1.30289713541667E-3</v>
          </cell>
          <cell r="O195">
            <v>0.15834554036458301</v>
          </cell>
          <cell r="P195">
            <v>6.4611816406249994E-2</v>
          </cell>
          <cell r="Q195">
            <v>0.309873860677083</v>
          </cell>
          <cell r="R195">
            <v>8.8704427083333295E-5</v>
          </cell>
          <cell r="S195">
            <v>0</v>
          </cell>
          <cell r="T195">
            <v>8.4157714843749995E-2</v>
          </cell>
          <cell r="U195">
            <v>1.1246744791666701E-3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1.7069498697916699E-2</v>
          </cell>
        </row>
        <row r="196">
          <cell r="A196" t="str">
            <v>1XOuGgQgOBwB-3WNJHzy_g</v>
          </cell>
          <cell r="B196" t="str">
            <v>2018-08</v>
          </cell>
          <cell r="C196">
            <v>41.945117331748499</v>
          </cell>
          <cell r="D196">
            <v>-87.820449471185597</v>
          </cell>
          <cell r="E196">
            <v>170311707001001</v>
          </cell>
          <cell r="F196">
            <v>4</v>
          </cell>
          <cell r="G196">
            <v>0.235966796875</v>
          </cell>
          <cell r="H196">
            <v>3.1852213541666702E-2</v>
          </cell>
          <cell r="I196">
            <v>7.2558593749999997E-2</v>
          </cell>
          <cell r="J196">
            <v>2.6603190104166701E-3</v>
          </cell>
          <cell r="K196">
            <v>1.86197916666667E-3</v>
          </cell>
          <cell r="L196">
            <v>1.1060384114583301E-2</v>
          </cell>
          <cell r="M196">
            <v>2.8808593749999998E-4</v>
          </cell>
          <cell r="N196">
            <v>5.3531901041666699E-3</v>
          </cell>
          <cell r="O196">
            <v>0.15651774088541701</v>
          </cell>
          <cell r="P196">
            <v>8.9035644531249999E-2</v>
          </cell>
          <cell r="Q196">
            <v>0.316105143229167</v>
          </cell>
          <cell r="R196">
            <v>2.392578125E-4</v>
          </cell>
          <cell r="S196">
            <v>0</v>
          </cell>
          <cell r="T196">
            <v>5.01546223958333E-2</v>
          </cell>
          <cell r="U196">
            <v>5.5672200520833302E-3</v>
          </cell>
          <cell r="V196">
            <v>0</v>
          </cell>
          <cell r="W196">
            <v>0</v>
          </cell>
          <cell r="X196">
            <v>4.5572916666666703E-5</v>
          </cell>
          <cell r="Y196">
            <v>3.6621093749999999E-5</v>
          </cell>
          <cell r="Z196">
            <v>2.06966145833333E-2</v>
          </cell>
        </row>
        <row r="197">
          <cell r="A197" t="str">
            <v>WIO-PZCWGMxQ9lARjEX0EQ</v>
          </cell>
          <cell r="B197" t="str">
            <v>2018-11</v>
          </cell>
          <cell r="C197">
            <v>41.945203464537201</v>
          </cell>
          <cell r="D197">
            <v>-87.820199559605797</v>
          </cell>
          <cell r="E197">
            <v>170311707001001</v>
          </cell>
          <cell r="F197">
            <v>4</v>
          </cell>
          <cell r="G197">
            <v>0.26064290364583298</v>
          </cell>
          <cell r="H197">
            <v>5.6975097656250001E-2</v>
          </cell>
          <cell r="I197">
            <v>0.14644368489583301</v>
          </cell>
          <cell r="J197">
            <v>3.9624023437500001E-3</v>
          </cell>
          <cell r="K197">
            <v>9.8120117187499994E-3</v>
          </cell>
          <cell r="L197">
            <v>7.5415039062500001E-3</v>
          </cell>
          <cell r="M197">
            <v>3.2552083333333299E-5</v>
          </cell>
          <cell r="N197">
            <v>2.6375325520833302E-3</v>
          </cell>
          <cell r="O197">
            <v>0.12687011718749999</v>
          </cell>
          <cell r="P197">
            <v>3.8623860677083302E-2</v>
          </cell>
          <cell r="Q197">
            <v>0.28916585286458302</v>
          </cell>
          <cell r="R197">
            <v>1.4648437499999999E-5</v>
          </cell>
          <cell r="S197">
            <v>0</v>
          </cell>
          <cell r="T197">
            <v>3.9305826822916702E-2</v>
          </cell>
          <cell r="U197">
            <v>3.662109375E-4</v>
          </cell>
          <cell r="V197">
            <v>3.2552083333333302E-6</v>
          </cell>
          <cell r="W197">
            <v>0</v>
          </cell>
          <cell r="X197">
            <v>0</v>
          </cell>
          <cell r="Y197">
            <v>0</v>
          </cell>
          <cell r="Z197">
            <v>1.7602539062499999E-2</v>
          </cell>
        </row>
        <row r="198">
          <cell r="A198" t="str">
            <v>FRfNBAnHJi7F5PEB-TTDhw</v>
          </cell>
          <cell r="B198" t="str">
            <v>2018-10</v>
          </cell>
          <cell r="C198">
            <v>41.937915175377903</v>
          </cell>
          <cell r="D198">
            <v>-87.817539366424299</v>
          </cell>
          <cell r="E198">
            <v>170311708003022</v>
          </cell>
          <cell r="F198">
            <v>4</v>
          </cell>
          <cell r="G198">
            <v>0.28317952473958302</v>
          </cell>
          <cell r="H198">
            <v>2.138916015625E-2</v>
          </cell>
          <cell r="I198">
            <v>7.7214355468749996E-2</v>
          </cell>
          <cell r="J198">
            <v>1.0937500000000001E-3</v>
          </cell>
          <cell r="K198">
            <v>1.9173177083333302E-2</v>
          </cell>
          <cell r="L198">
            <v>9.1471354166666706E-3</v>
          </cell>
          <cell r="M198">
            <v>1.1555989583333299E-4</v>
          </cell>
          <cell r="N198">
            <v>2.351806640625E-2</v>
          </cell>
          <cell r="O198">
            <v>0.18287679036458299</v>
          </cell>
          <cell r="P198">
            <v>8.7425944010416701E-2</v>
          </cell>
          <cell r="Q198">
            <v>0.26376057942708298</v>
          </cell>
          <cell r="R198">
            <v>2.9296874999999999E-5</v>
          </cell>
          <cell r="S198">
            <v>0</v>
          </cell>
          <cell r="T198">
            <v>1.5061848958333301E-2</v>
          </cell>
          <cell r="U198">
            <v>7.3242187499999997E-6</v>
          </cell>
          <cell r="V198">
            <v>3.1738281250000001E-5</v>
          </cell>
          <cell r="W198">
            <v>0</v>
          </cell>
          <cell r="X198">
            <v>0</v>
          </cell>
          <cell r="Y198">
            <v>0</v>
          </cell>
          <cell r="Z198">
            <v>1.5975748697916702E-2</v>
          </cell>
        </row>
        <row r="199">
          <cell r="A199" t="str">
            <v>wff6PWQK-lPPy2mPc9y1gw</v>
          </cell>
          <cell r="B199" t="str">
            <v>2018-10</v>
          </cell>
          <cell r="C199">
            <v>41.937916802864798</v>
          </cell>
          <cell r="D199">
            <v>-87.817418460269593</v>
          </cell>
          <cell r="E199">
            <v>170311708003022</v>
          </cell>
          <cell r="F199">
            <v>4</v>
          </cell>
          <cell r="G199">
            <v>0.26149820963541698</v>
          </cell>
          <cell r="H199">
            <v>4.0297851562500001E-2</v>
          </cell>
          <cell r="I199">
            <v>9.0043945312499998E-2</v>
          </cell>
          <cell r="J199">
            <v>5.4142252604166699E-3</v>
          </cell>
          <cell r="K199">
            <v>1.17106119791667E-2</v>
          </cell>
          <cell r="L199">
            <v>7.9630533854166703E-3</v>
          </cell>
          <cell r="M199">
            <v>7.3404947916666703E-4</v>
          </cell>
          <cell r="N199">
            <v>2.50325520833333E-3</v>
          </cell>
          <cell r="O199">
            <v>0.15626627604166701</v>
          </cell>
          <cell r="P199">
            <v>3.7483723958333298E-2</v>
          </cell>
          <cell r="Q199">
            <v>0.30269042968749998</v>
          </cell>
          <cell r="R199">
            <v>3.8736979166666699E-4</v>
          </cell>
          <cell r="S199">
            <v>0</v>
          </cell>
          <cell r="T199">
            <v>7.7682291666666695E-2</v>
          </cell>
          <cell r="U199">
            <v>1.62760416666667E-5</v>
          </cell>
          <cell r="V199">
            <v>6.6406250000000005E-4</v>
          </cell>
          <cell r="W199">
            <v>0</v>
          </cell>
          <cell r="X199">
            <v>0</v>
          </cell>
          <cell r="Y199">
            <v>1.48111979166667E-4</v>
          </cell>
          <cell r="Z199">
            <v>4.4962565104166704E-3</v>
          </cell>
        </row>
        <row r="200">
          <cell r="A200" t="str">
            <v>KW4hT84qSunSjFFDMA4g4w</v>
          </cell>
          <cell r="B200" t="str">
            <v>2019-05</v>
          </cell>
          <cell r="C200">
            <v>41.938263557711302</v>
          </cell>
          <cell r="D200">
            <v>-87.788898122345998</v>
          </cell>
          <cell r="E200">
            <v>170311710002019</v>
          </cell>
          <cell r="F200">
            <v>4</v>
          </cell>
          <cell r="G200">
            <v>0.22072184244791701</v>
          </cell>
          <cell r="H200">
            <v>0.10506591796875001</v>
          </cell>
          <cell r="I200">
            <v>0.195557454427083</v>
          </cell>
          <cell r="J200">
            <v>1.1393229166666699E-5</v>
          </cell>
          <cell r="K200">
            <v>5.2922363281250002E-2</v>
          </cell>
          <cell r="L200">
            <v>1.180419921875E-2</v>
          </cell>
          <cell r="M200">
            <v>1.5380859375E-4</v>
          </cell>
          <cell r="N200">
            <v>2.9174804687499998E-3</v>
          </cell>
          <cell r="O200">
            <v>4.1110026041666699E-2</v>
          </cell>
          <cell r="P200">
            <v>2.5929361979166701E-2</v>
          </cell>
          <cell r="Q200">
            <v>0.31066162109375001</v>
          </cell>
          <cell r="R200">
            <v>4.5572916666666703E-5</v>
          </cell>
          <cell r="S200">
            <v>0</v>
          </cell>
          <cell r="T200">
            <v>1.882568359375E-2</v>
          </cell>
          <cell r="U200">
            <v>6.42903645833333E-5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1.4208984375000001E-2</v>
          </cell>
        </row>
        <row r="201">
          <cell r="A201" t="str">
            <v>jRnEi3AIDYMqW4rw_ewA6w</v>
          </cell>
          <cell r="B201" t="str">
            <v>2019-05</v>
          </cell>
          <cell r="C201">
            <v>41.938265712650903</v>
          </cell>
          <cell r="D201">
            <v>-87.788777258818499</v>
          </cell>
          <cell r="E201">
            <v>170311710002019</v>
          </cell>
          <cell r="F201">
            <v>4</v>
          </cell>
          <cell r="G201">
            <v>0.21608398437500001</v>
          </cell>
          <cell r="H201">
            <v>9.8974609374999994E-2</v>
          </cell>
          <cell r="I201">
            <v>0.157443033854167</v>
          </cell>
          <cell r="J201">
            <v>3.4106445312500002E-3</v>
          </cell>
          <cell r="K201">
            <v>6.1194661458333299E-2</v>
          </cell>
          <cell r="L201">
            <v>1.12190755208333E-2</v>
          </cell>
          <cell r="M201">
            <v>1.6601562500000001E-4</v>
          </cell>
          <cell r="N201">
            <v>3.9542643229166698E-3</v>
          </cell>
          <cell r="O201">
            <v>5.7799479166666702E-2</v>
          </cell>
          <cell r="P201">
            <v>3.13736979166667E-2</v>
          </cell>
          <cell r="Q201">
            <v>0.32510823567708302</v>
          </cell>
          <cell r="R201">
            <v>2.5065104166666698E-4</v>
          </cell>
          <cell r="S201">
            <v>0</v>
          </cell>
          <cell r="T201">
            <v>1.23673502604167E-2</v>
          </cell>
          <cell r="U201">
            <v>3.8004557291666699E-4</v>
          </cell>
          <cell r="V201">
            <v>9.3587239583333299E-5</v>
          </cell>
          <cell r="W201">
            <v>1.79036458333333E-5</v>
          </cell>
          <cell r="X201">
            <v>0</v>
          </cell>
          <cell r="Y201">
            <v>5.6966145833333302E-6</v>
          </cell>
          <cell r="Z201">
            <v>2.0157063802083298E-2</v>
          </cell>
        </row>
        <row r="202">
          <cell r="A202" t="str">
            <v>N9vAjtPNaYJhly7ImlYsdQ</v>
          </cell>
          <cell r="B202" t="str">
            <v>2019-05</v>
          </cell>
          <cell r="C202">
            <v>41.930823703265297</v>
          </cell>
          <cell r="D202">
            <v>-87.799717922455301</v>
          </cell>
          <cell r="E202">
            <v>170311801003024</v>
          </cell>
          <cell r="F202">
            <v>4</v>
          </cell>
          <cell r="G202">
            <v>0.21454752604166699</v>
          </cell>
          <cell r="H202">
            <v>2.6597493489583301E-2</v>
          </cell>
          <cell r="I202">
            <v>0.12675374348958299</v>
          </cell>
          <cell r="J202">
            <v>2.9296874999999999E-4</v>
          </cell>
          <cell r="K202">
            <v>3.7720540364583298E-2</v>
          </cell>
          <cell r="L202">
            <v>6.55192057291667E-3</v>
          </cell>
          <cell r="M202">
            <v>8.1380208333333302E-5</v>
          </cell>
          <cell r="N202">
            <v>2.0922851562500001E-3</v>
          </cell>
          <cell r="O202">
            <v>0.170010579427083</v>
          </cell>
          <cell r="P202">
            <v>4.6524251302083298E-2</v>
          </cell>
          <cell r="Q202">
            <v>0.245296223958333</v>
          </cell>
          <cell r="R202">
            <v>1.6276041666666699E-6</v>
          </cell>
          <cell r="S202">
            <v>0</v>
          </cell>
          <cell r="T202">
            <v>9.5094401041666707E-2</v>
          </cell>
          <cell r="U202">
            <v>6.73665364583333E-3</v>
          </cell>
          <cell r="V202">
            <v>3.1494140625000001E-4</v>
          </cell>
          <cell r="W202">
            <v>0</v>
          </cell>
          <cell r="X202">
            <v>6.7545572916666695E-5</v>
          </cell>
          <cell r="Y202">
            <v>3.2552083333333302E-6</v>
          </cell>
          <cell r="Z202">
            <v>2.1312662760416701E-2</v>
          </cell>
        </row>
        <row r="203">
          <cell r="A203" t="str">
            <v>_cjsMQpa37-QUy4bKAOFiw</v>
          </cell>
          <cell r="B203" t="str">
            <v>2019-05</v>
          </cell>
          <cell r="C203">
            <v>41.9308243537739</v>
          </cell>
          <cell r="D203">
            <v>-87.799597069650204</v>
          </cell>
          <cell r="E203">
            <v>170311801003024</v>
          </cell>
          <cell r="F203">
            <v>4</v>
          </cell>
          <cell r="G203">
            <v>0.22506591796875</v>
          </cell>
          <cell r="H203">
            <v>4.9145507812500003E-2</v>
          </cell>
          <cell r="I203">
            <v>0.180084635416667</v>
          </cell>
          <cell r="J203">
            <v>1.49739583333333E-4</v>
          </cell>
          <cell r="K203">
            <v>3.4728190104166702E-2</v>
          </cell>
          <cell r="L203">
            <v>1.1714680989583301E-2</v>
          </cell>
          <cell r="M203">
            <v>1.07421875E-4</v>
          </cell>
          <cell r="N203">
            <v>2.0662434895833302E-3</v>
          </cell>
          <cell r="O203">
            <v>6.9165039062500003E-2</v>
          </cell>
          <cell r="P203">
            <v>8.7194010416666703E-2</v>
          </cell>
          <cell r="Q203">
            <v>0.30093424479166703</v>
          </cell>
          <cell r="R203">
            <v>3.40169270833333E-4</v>
          </cell>
          <cell r="S203">
            <v>0</v>
          </cell>
          <cell r="T203">
            <v>2.3908691406250002E-2</v>
          </cell>
          <cell r="U203">
            <v>3.3504231770833301E-3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1.2045084635416699E-2</v>
          </cell>
        </row>
        <row r="204">
          <cell r="A204" t="str">
            <v>0_PaskK5D6LB4vzr_Cl78w</v>
          </cell>
          <cell r="B204" t="str">
            <v>2018-05</v>
          </cell>
          <cell r="C204">
            <v>41.938859654681103</v>
          </cell>
          <cell r="D204">
            <v>-87.744974567527706</v>
          </cell>
          <cell r="E204">
            <v>170311901001002</v>
          </cell>
          <cell r="F204">
            <v>4</v>
          </cell>
          <cell r="G204">
            <v>0.13322347005208299</v>
          </cell>
          <cell r="H204">
            <v>0.103851725260417</v>
          </cell>
          <cell r="I204">
            <v>0.41084391276041698</v>
          </cell>
          <cell r="J204">
            <v>1.7415364583333299E-4</v>
          </cell>
          <cell r="K204">
            <v>1.7444661458333299E-2</v>
          </cell>
          <cell r="L204">
            <v>1.0650227864583301E-2</v>
          </cell>
          <cell r="M204">
            <v>7.4869791666666702E-5</v>
          </cell>
          <cell r="N204">
            <v>5.0594075520833297E-3</v>
          </cell>
          <cell r="O204">
            <v>4.0239257812499998E-2</v>
          </cell>
          <cell r="P204">
            <v>4.1739908854166704E-3</v>
          </cell>
          <cell r="Q204">
            <v>0.158419596354167</v>
          </cell>
          <cell r="R204">
            <v>1.8717447916666699E-5</v>
          </cell>
          <cell r="S204">
            <v>0</v>
          </cell>
          <cell r="T204">
            <v>0.10408935546875001</v>
          </cell>
          <cell r="U204">
            <v>7.7775065104166699E-3</v>
          </cell>
          <cell r="V204">
            <v>3.2552083333333299E-4</v>
          </cell>
          <cell r="W204">
            <v>0</v>
          </cell>
          <cell r="X204">
            <v>0</v>
          </cell>
          <cell r="Y204">
            <v>0</v>
          </cell>
          <cell r="Z204">
            <v>3.6336263020833302E-3</v>
          </cell>
        </row>
        <row r="205">
          <cell r="A205" t="str">
            <v>aZnCukToanQ7UiPr2dVdbA</v>
          </cell>
          <cell r="B205" t="str">
            <v>2018-05</v>
          </cell>
          <cell r="C205">
            <v>41.938752123380297</v>
          </cell>
          <cell r="D205">
            <v>-87.7456082317983</v>
          </cell>
          <cell r="E205">
            <v>170311901001002</v>
          </cell>
          <cell r="F205">
            <v>4</v>
          </cell>
          <cell r="G205">
            <v>0.20094075520833299</v>
          </cell>
          <cell r="H205">
            <v>5.1559244791666702E-2</v>
          </cell>
          <cell r="I205">
            <v>8.7484537760416703E-2</v>
          </cell>
          <cell r="J205">
            <v>5.2571614583333301E-4</v>
          </cell>
          <cell r="K205">
            <v>5.3347167968749998E-2</v>
          </cell>
          <cell r="L205">
            <v>1.78133138020833E-2</v>
          </cell>
          <cell r="M205">
            <v>3.2307942708333299E-4</v>
          </cell>
          <cell r="N205">
            <v>5.2433268229166701E-3</v>
          </cell>
          <cell r="O205">
            <v>0.243291829427083</v>
          </cell>
          <cell r="P205">
            <v>9.1368001302083293E-2</v>
          </cell>
          <cell r="Q205">
            <v>0.187254231770833</v>
          </cell>
          <cell r="R205">
            <v>3.6621093749999999E-5</v>
          </cell>
          <cell r="S205">
            <v>0</v>
          </cell>
          <cell r="T205">
            <v>3.2397460937499997E-2</v>
          </cell>
          <cell r="U205">
            <v>1.40462239583333E-3</v>
          </cell>
          <cell r="V205">
            <v>1.16373697916667E-4</v>
          </cell>
          <cell r="W205">
            <v>0</v>
          </cell>
          <cell r="X205">
            <v>0</v>
          </cell>
          <cell r="Y205">
            <v>4.7249348958333303E-3</v>
          </cell>
          <cell r="Z205">
            <v>2.2168782552083301E-2</v>
          </cell>
        </row>
        <row r="206">
          <cell r="A206" t="str">
            <v>EIKgPNpyQX-TjXlBpdbb6w</v>
          </cell>
          <cell r="B206" t="str">
            <v>2019-05</v>
          </cell>
          <cell r="C206">
            <v>41.923833984703997</v>
          </cell>
          <cell r="D206">
            <v>-87.777986509763906</v>
          </cell>
          <cell r="E206">
            <v>170311906013022</v>
          </cell>
          <cell r="F206">
            <v>4</v>
          </cell>
          <cell r="G206">
            <v>0.26496175130208299</v>
          </cell>
          <cell r="H206">
            <v>5.4213867187500001E-2</v>
          </cell>
          <cell r="I206">
            <v>0.119873860677083</v>
          </cell>
          <cell r="J206">
            <v>2.38444010416667E-4</v>
          </cell>
          <cell r="K206">
            <v>5.88134765625E-3</v>
          </cell>
          <cell r="L206">
            <v>1.425537109375E-2</v>
          </cell>
          <cell r="M206">
            <v>2.6944986979166698E-3</v>
          </cell>
          <cell r="N206">
            <v>6.8554687499999996E-3</v>
          </cell>
          <cell r="O206">
            <v>0.18454345703125</v>
          </cell>
          <cell r="P206">
            <v>2.9055989583333299E-2</v>
          </cell>
          <cell r="Q206">
            <v>0.219060872395833</v>
          </cell>
          <cell r="R206">
            <v>2.2428385416666699E-3</v>
          </cell>
          <cell r="S206">
            <v>0</v>
          </cell>
          <cell r="T206">
            <v>2.6463216145833302E-2</v>
          </cell>
          <cell r="U206">
            <v>4.5410970052083298E-2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2.4248046874999998E-2</v>
          </cell>
        </row>
        <row r="207">
          <cell r="A207" t="str">
            <v>uWQip6s17eWx1ZAa0HaxTQ</v>
          </cell>
          <cell r="B207" t="str">
            <v>2019-05</v>
          </cell>
          <cell r="C207">
            <v>41.923843702626499</v>
          </cell>
          <cell r="D207">
            <v>-87.777353858053203</v>
          </cell>
          <cell r="E207">
            <v>170311906013022</v>
          </cell>
          <cell r="F207">
            <v>4</v>
          </cell>
          <cell r="G207">
            <v>0.30597656249999999</v>
          </cell>
          <cell r="H207">
            <v>4.498291015625E-2</v>
          </cell>
          <cell r="I207">
            <v>8.2912597656250003E-2</v>
          </cell>
          <cell r="J207">
            <v>1.2939453125000001E-4</v>
          </cell>
          <cell r="K207">
            <v>2.5477701822916698E-2</v>
          </cell>
          <cell r="L207">
            <v>1.08211263020833E-2</v>
          </cell>
          <cell r="M207">
            <v>2.5146484375000001E-4</v>
          </cell>
          <cell r="N207">
            <v>2.6212565104166701E-3</v>
          </cell>
          <cell r="O207">
            <v>0.184779459635417</v>
          </cell>
          <cell r="P207">
            <v>5.4439290364583302E-2</v>
          </cell>
          <cell r="Q207">
            <v>0.25993733723958301</v>
          </cell>
          <cell r="R207">
            <v>2.9459635416666702E-4</v>
          </cell>
          <cell r="S207">
            <v>0</v>
          </cell>
          <cell r="T207">
            <v>6.6381835937500003E-3</v>
          </cell>
          <cell r="U207">
            <v>5.2986653645833298E-3</v>
          </cell>
          <cell r="V207">
            <v>1.6276041666666701E-4</v>
          </cell>
          <cell r="W207">
            <v>0</v>
          </cell>
          <cell r="X207">
            <v>0</v>
          </cell>
          <cell r="Y207">
            <v>0</v>
          </cell>
          <cell r="Z207">
            <v>1.52766927083333E-2</v>
          </cell>
        </row>
        <row r="208">
          <cell r="A208" t="str">
            <v>6H0P3h5KSO_5paeA5Ccisw</v>
          </cell>
          <cell r="B208" t="str">
            <v>2018-06</v>
          </cell>
          <cell r="C208">
            <v>41.931166788181997</v>
          </cell>
          <cell r="D208">
            <v>-87.7745454371519</v>
          </cell>
          <cell r="E208">
            <v>170311906021000</v>
          </cell>
          <cell r="F208">
            <v>4</v>
          </cell>
          <cell r="G208">
            <v>0.23692301432291701</v>
          </cell>
          <cell r="H208">
            <v>3.5262858072916702E-2</v>
          </cell>
          <cell r="I208">
            <v>8.8479003906250006E-2</v>
          </cell>
          <cell r="J208">
            <v>1.4648437499999999E-5</v>
          </cell>
          <cell r="K208">
            <v>1.8847656249999999E-3</v>
          </cell>
          <cell r="L208">
            <v>1.4838053385416701E-2</v>
          </cell>
          <cell r="M208">
            <v>1.85546875E-4</v>
          </cell>
          <cell r="N208">
            <v>3.64339192708333E-3</v>
          </cell>
          <cell r="O208">
            <v>0.210846354166667</v>
          </cell>
          <cell r="P208">
            <v>4.5292968750000002E-2</v>
          </cell>
          <cell r="Q208">
            <v>0.245204264322917</v>
          </cell>
          <cell r="R208">
            <v>3.4179687500000003E-5</v>
          </cell>
          <cell r="S208">
            <v>0</v>
          </cell>
          <cell r="T208">
            <v>8.3213704427083299E-2</v>
          </cell>
          <cell r="U208">
            <v>1.6276041666666699E-6</v>
          </cell>
          <cell r="V208">
            <v>2.017578125E-2</v>
          </cell>
          <cell r="W208">
            <v>0</v>
          </cell>
          <cell r="X208">
            <v>0</v>
          </cell>
          <cell r="Y208">
            <v>0</v>
          </cell>
          <cell r="Z208">
            <v>1.39998372395833E-2</v>
          </cell>
        </row>
        <row r="209">
          <cell r="A209" t="str">
            <v>_Bs0im76ltGm7P5-RgLKGw</v>
          </cell>
          <cell r="B209" t="str">
            <v>2018-06</v>
          </cell>
          <cell r="C209">
            <v>41.931177368051998</v>
          </cell>
          <cell r="D209">
            <v>-87.773820267757699</v>
          </cell>
          <cell r="E209">
            <v>170311906021000</v>
          </cell>
          <cell r="F209">
            <v>4</v>
          </cell>
          <cell r="G209">
            <v>0.25412353515625002</v>
          </cell>
          <cell r="H209">
            <v>2.4610188802083301E-2</v>
          </cell>
          <cell r="I209">
            <v>5.3828938802083302E-2</v>
          </cell>
          <cell r="J209">
            <v>4.7501627604166702E-3</v>
          </cell>
          <cell r="K209">
            <v>5.24983723958333E-3</v>
          </cell>
          <cell r="L209">
            <v>9.9332682291666703E-3</v>
          </cell>
          <cell r="M209">
            <v>1.7089843749999999E-4</v>
          </cell>
          <cell r="N209">
            <v>5.3800455729166698E-3</v>
          </cell>
          <cell r="O209">
            <v>0.3306884765625</v>
          </cell>
          <cell r="P209">
            <v>8.8881835937500001E-2</v>
          </cell>
          <cell r="Q209">
            <v>0.182530110677083</v>
          </cell>
          <cell r="R209">
            <v>3.7434895833333303E-5</v>
          </cell>
          <cell r="S209">
            <v>0</v>
          </cell>
          <cell r="T209">
            <v>2.1004231770833302E-2</v>
          </cell>
          <cell r="U209">
            <v>1.79036458333333E-5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1.87931315104167E-2</v>
          </cell>
        </row>
        <row r="210">
          <cell r="A210" t="str">
            <v>qdsHuMOfquafFW5-JRRE2w</v>
          </cell>
          <cell r="B210" t="str">
            <v>2018-06</v>
          </cell>
          <cell r="C210">
            <v>41.931039424193301</v>
          </cell>
          <cell r="D210">
            <v>-87.775952890737102</v>
          </cell>
          <cell r="E210">
            <v>170311906021001</v>
          </cell>
          <cell r="F210">
            <v>4</v>
          </cell>
          <cell r="G210">
            <v>0.27895670572916698</v>
          </cell>
          <cell r="H210">
            <v>2.4331868489583301E-2</v>
          </cell>
          <cell r="I210">
            <v>0.173977864583333</v>
          </cell>
          <cell r="J210">
            <v>4.7688802083333302E-4</v>
          </cell>
          <cell r="K210">
            <v>1.2135416666666701E-2</v>
          </cell>
          <cell r="L210">
            <v>2.35310872395833E-2</v>
          </cell>
          <cell r="M210">
            <v>7.6839192708333297E-3</v>
          </cell>
          <cell r="N210">
            <v>5.8260091145833299E-3</v>
          </cell>
          <cell r="O210">
            <v>1.8221842447916699E-2</v>
          </cell>
          <cell r="P210">
            <v>3.36100260416667E-4</v>
          </cell>
          <cell r="Q210">
            <v>0.32346923828125002</v>
          </cell>
          <cell r="R210">
            <v>5.8072916666666698E-3</v>
          </cell>
          <cell r="S210">
            <v>1.0913085937499999E-3</v>
          </cell>
          <cell r="T210">
            <v>8.9795735677083294E-2</v>
          </cell>
          <cell r="U210">
            <v>9.2789713541666704E-3</v>
          </cell>
          <cell r="V210">
            <v>6.4420572916666701E-3</v>
          </cell>
          <cell r="W210">
            <v>0</v>
          </cell>
          <cell r="X210">
            <v>5.6966145833333302E-6</v>
          </cell>
          <cell r="Y210">
            <v>3.4733072916666701E-3</v>
          </cell>
          <cell r="Z210">
            <v>1.5158691406250001E-2</v>
          </cell>
        </row>
        <row r="211">
          <cell r="A211" t="str">
            <v>y-_Mu4Qd2LqP8goULZOWxQ</v>
          </cell>
          <cell r="B211" t="str">
            <v>2018-06</v>
          </cell>
          <cell r="C211">
            <v>41.931155931403097</v>
          </cell>
          <cell r="D211">
            <v>-87.775154268629805</v>
          </cell>
          <cell r="E211">
            <v>170311906021001</v>
          </cell>
          <cell r="F211">
            <v>4</v>
          </cell>
          <cell r="G211">
            <v>0.19507731119791699</v>
          </cell>
          <cell r="H211">
            <v>5.5498046874999998E-2</v>
          </cell>
          <cell r="I211">
            <v>0.177738444010417</v>
          </cell>
          <cell r="J211">
            <v>1.43310546875E-3</v>
          </cell>
          <cell r="K211">
            <v>4.8232421875000001E-2</v>
          </cell>
          <cell r="L211">
            <v>1.0179036458333301E-2</v>
          </cell>
          <cell r="M211">
            <v>5.3548177083333301E-4</v>
          </cell>
          <cell r="N211">
            <v>7.9809570312499994E-3</v>
          </cell>
          <cell r="O211">
            <v>2.3094889322916701E-2</v>
          </cell>
          <cell r="P211">
            <v>1.1238606770833299E-3</v>
          </cell>
          <cell r="Q211">
            <v>0.33995524088541701</v>
          </cell>
          <cell r="R211">
            <v>7.6985677083333301E-4</v>
          </cell>
          <cell r="S211">
            <v>0</v>
          </cell>
          <cell r="T211">
            <v>0.11372802734375</v>
          </cell>
          <cell r="U211">
            <v>2.3763020833333299E-4</v>
          </cell>
          <cell r="V211">
            <v>1.2939453125000001E-4</v>
          </cell>
          <cell r="W211">
            <v>0</v>
          </cell>
          <cell r="X211">
            <v>0</v>
          </cell>
          <cell r="Y211">
            <v>8.1380208333333296E-7</v>
          </cell>
          <cell r="Z211">
            <v>2.4285481770833301E-2</v>
          </cell>
        </row>
        <row r="212">
          <cell r="A212" t="str">
            <v>6UjtYvDWtQJnCjIGuxBR6A</v>
          </cell>
          <cell r="B212" t="str">
            <v>2018-06</v>
          </cell>
          <cell r="C212">
            <v>41.928546052299197</v>
          </cell>
          <cell r="D212">
            <v>-87.765060919828301</v>
          </cell>
          <cell r="E212">
            <v>170311907011013</v>
          </cell>
          <cell r="F212">
            <v>4</v>
          </cell>
          <cell r="G212">
            <v>0.12980712890625001</v>
          </cell>
          <cell r="H212">
            <v>2.8427734374999999E-2</v>
          </cell>
          <cell r="I212">
            <v>0.124312337239583</v>
          </cell>
          <cell r="J212">
            <v>7.6416015624999997E-4</v>
          </cell>
          <cell r="K212">
            <v>4.8640136718749998E-2</v>
          </cell>
          <cell r="L212">
            <v>1.23209635416667E-3</v>
          </cell>
          <cell r="M212">
            <v>6.5104166666666696E-6</v>
          </cell>
          <cell r="N212">
            <v>4.5166015625000002E-4</v>
          </cell>
          <cell r="O212">
            <v>0.31869628906250003</v>
          </cell>
          <cell r="P212">
            <v>0.121732584635417</v>
          </cell>
          <cell r="Q212">
            <v>0.105040690104167</v>
          </cell>
          <cell r="R212">
            <v>1.953125E-5</v>
          </cell>
          <cell r="S212">
            <v>0</v>
          </cell>
          <cell r="T212">
            <v>9.5476888020833303E-2</v>
          </cell>
          <cell r="U212">
            <v>6.3997395833333302E-3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1.8992513020833299E-2</v>
          </cell>
        </row>
        <row r="213">
          <cell r="A213" t="str">
            <v>iQhAFFB5MTadbITqaJ6wlA</v>
          </cell>
          <cell r="B213" t="str">
            <v>2018-06</v>
          </cell>
          <cell r="C213">
            <v>41.928537969492403</v>
          </cell>
          <cell r="D213">
            <v>-87.765756663001497</v>
          </cell>
          <cell r="E213">
            <v>170311907011013</v>
          </cell>
          <cell r="F213">
            <v>4</v>
          </cell>
          <cell r="G213">
            <v>0.137484537760417</v>
          </cell>
          <cell r="H213">
            <v>3.7473144531250002E-2</v>
          </cell>
          <cell r="I213">
            <v>0.16946533203125</v>
          </cell>
          <cell r="J213">
            <v>1.7968750000000001E-3</v>
          </cell>
          <cell r="K213">
            <v>1.45003255208333E-2</v>
          </cell>
          <cell r="L213">
            <v>1.669921875E-3</v>
          </cell>
          <cell r="M213">
            <v>6.103515625E-5</v>
          </cell>
          <cell r="N213">
            <v>1.5909830729166699E-3</v>
          </cell>
          <cell r="O213">
            <v>0.33768473307291702</v>
          </cell>
          <cell r="P213">
            <v>2.7943522135416701E-2</v>
          </cell>
          <cell r="Q213">
            <v>0.10846923828125</v>
          </cell>
          <cell r="R213">
            <v>1.953125E-5</v>
          </cell>
          <cell r="S213">
            <v>0</v>
          </cell>
          <cell r="T213">
            <v>0.15779052734374999</v>
          </cell>
          <cell r="U213">
            <v>3.2552083333333302E-6</v>
          </cell>
          <cell r="V213">
            <v>0</v>
          </cell>
          <cell r="W213">
            <v>0</v>
          </cell>
          <cell r="X213">
            <v>7.8450520833333302E-4</v>
          </cell>
          <cell r="Y213">
            <v>0</v>
          </cell>
          <cell r="Z213">
            <v>3.2625325520833299E-3</v>
          </cell>
        </row>
        <row r="214">
          <cell r="A214" t="str">
            <v>2SVPDRy5MHMx8Nc236cTlg</v>
          </cell>
          <cell r="B214" t="str">
            <v>2018-05</v>
          </cell>
          <cell r="C214">
            <v>41.929591556278098</v>
          </cell>
          <cell r="D214">
            <v>-87.756151910821401</v>
          </cell>
          <cell r="E214">
            <v>170311908005014</v>
          </cell>
          <cell r="F214">
            <v>4</v>
          </cell>
          <cell r="G214">
            <v>0.191898600260417</v>
          </cell>
          <cell r="H214">
            <v>2.2044270833333299E-2</v>
          </cell>
          <cell r="I214">
            <v>0.232212727864583</v>
          </cell>
          <cell r="J214">
            <v>3.9078776041666704E-3</v>
          </cell>
          <cell r="K214">
            <v>2.1260579427083301E-2</v>
          </cell>
          <cell r="L214">
            <v>2.0475260416666701E-3</v>
          </cell>
          <cell r="M214">
            <v>1.3590494791666701E-4</v>
          </cell>
          <cell r="N214">
            <v>3.0086263020833301E-3</v>
          </cell>
          <cell r="O214">
            <v>0.29630045572916702</v>
          </cell>
          <cell r="P214">
            <v>0.104646809895833</v>
          </cell>
          <cell r="Q214">
            <v>5.5010579427083303E-2</v>
          </cell>
          <cell r="R214">
            <v>2.1158854166666701E-5</v>
          </cell>
          <cell r="S214">
            <v>0</v>
          </cell>
          <cell r="T214">
            <v>6.1149088541666702E-2</v>
          </cell>
          <cell r="U214">
            <v>7.6985677083333301E-4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5.5859374999999998E-3</v>
          </cell>
        </row>
        <row r="215">
          <cell r="A215" t="str">
            <v>oiYtSWiqtf4anhReBaqn9A</v>
          </cell>
          <cell r="B215" t="str">
            <v>2018-06</v>
          </cell>
          <cell r="C215">
            <v>41.929239855760798</v>
          </cell>
          <cell r="D215">
            <v>-87.756334578640804</v>
          </cell>
          <cell r="E215">
            <v>170311908005014</v>
          </cell>
          <cell r="F215">
            <v>4</v>
          </cell>
          <cell r="G215">
            <v>0.2208203125</v>
          </cell>
          <cell r="H215">
            <v>5.7207031249999998E-2</v>
          </cell>
          <cell r="I215">
            <v>0.21363444010416699</v>
          </cell>
          <cell r="J215">
            <v>1.4648437499999999E-5</v>
          </cell>
          <cell r="K215">
            <v>2.0922851562500001E-3</v>
          </cell>
          <cell r="L215">
            <v>3.6319986979166702E-3</v>
          </cell>
          <cell r="M215">
            <v>3.3365885416666699E-5</v>
          </cell>
          <cell r="N215">
            <v>6.1767578125000002E-3</v>
          </cell>
          <cell r="O215">
            <v>0.29649739583333301</v>
          </cell>
          <cell r="P215">
            <v>2.4069824218750001E-2</v>
          </cell>
          <cell r="Q215">
            <v>8.0249837239583302E-2</v>
          </cell>
          <cell r="R215">
            <v>2.0263671874999999E-4</v>
          </cell>
          <cell r="S215">
            <v>0</v>
          </cell>
          <cell r="T215">
            <v>9.0632324218750004E-2</v>
          </cell>
          <cell r="U215">
            <v>2.7669270833333301E-5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4.7094726562499998E-3</v>
          </cell>
        </row>
        <row r="216">
          <cell r="A216" t="str">
            <v>6Cew2cl-h6Rw0pGkGd2L1w</v>
          </cell>
          <cell r="B216" t="str">
            <v>2018-11</v>
          </cell>
          <cell r="C216">
            <v>41.924155819255297</v>
          </cell>
          <cell r="D216">
            <v>-87.743860761774201</v>
          </cell>
          <cell r="E216">
            <v>170311910001003</v>
          </cell>
          <cell r="F216">
            <v>4</v>
          </cell>
          <cell r="G216">
            <v>0.19540934244791699</v>
          </cell>
          <cell r="H216">
            <v>2.1237792968749999E-2</v>
          </cell>
          <cell r="I216">
            <v>6.6271972656249997E-2</v>
          </cell>
          <cell r="J216">
            <v>4.2464192708333301E-3</v>
          </cell>
          <cell r="K216">
            <v>1.81437174479167E-2</v>
          </cell>
          <cell r="L216">
            <v>2.4278157552083301E-2</v>
          </cell>
          <cell r="M216">
            <v>8.7573242187499994E-3</v>
          </cell>
          <cell r="N216">
            <v>5.6673177083333302E-3</v>
          </cell>
          <cell r="O216">
            <v>0.14271728515625001</v>
          </cell>
          <cell r="P216">
            <v>9.8080240885416697E-2</v>
          </cell>
          <cell r="Q216">
            <v>0.30874837239583303</v>
          </cell>
          <cell r="R216">
            <v>2.2054036458333301E-4</v>
          </cell>
          <cell r="S216">
            <v>0</v>
          </cell>
          <cell r="T216">
            <v>7.4547526041666701E-2</v>
          </cell>
          <cell r="U216">
            <v>9.6028645833333301E-5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3.1577962239583299E-2</v>
          </cell>
        </row>
        <row r="217">
          <cell r="A217" t="str">
            <v>uf6HkhYelkcbg2XMXuSqog</v>
          </cell>
          <cell r="B217" t="str">
            <v>2018-06</v>
          </cell>
          <cell r="C217">
            <v>41.924223459319499</v>
          </cell>
          <cell r="D217">
            <v>-87.744363260929006</v>
          </cell>
          <cell r="E217">
            <v>170311910001003</v>
          </cell>
          <cell r="F217">
            <v>4</v>
          </cell>
          <cell r="G217">
            <v>0.27586751302083301</v>
          </cell>
          <cell r="H217">
            <v>5.9729003906250001E-2</v>
          </cell>
          <cell r="I217">
            <v>6.8873697916666698E-2</v>
          </cell>
          <cell r="J217">
            <v>8.9078776041666696E-3</v>
          </cell>
          <cell r="K217">
            <v>8.5823567708333305E-3</v>
          </cell>
          <cell r="L217">
            <v>1.4193522135416701E-2</v>
          </cell>
          <cell r="M217">
            <v>2.8727213541666701E-4</v>
          </cell>
          <cell r="N217">
            <v>5.2083333333333296E-3</v>
          </cell>
          <cell r="O217">
            <v>0.19686197916666701</v>
          </cell>
          <cell r="P217">
            <v>7.4080403645833307E-2</v>
          </cell>
          <cell r="Q217">
            <v>0.25693115234375002</v>
          </cell>
          <cell r="R217">
            <v>0</v>
          </cell>
          <cell r="S217">
            <v>0</v>
          </cell>
          <cell r="T217">
            <v>1.49267578125E-2</v>
          </cell>
          <cell r="U217">
            <v>1.53727213541667E-3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1.40128580729167E-2</v>
          </cell>
        </row>
        <row r="218">
          <cell r="A218" t="str">
            <v>48I06XgwOsKL_JVKmNXD8A</v>
          </cell>
          <cell r="B218" t="str">
            <v>2018-05</v>
          </cell>
          <cell r="C218">
            <v>41.939038273521703</v>
          </cell>
          <cell r="D218">
            <v>-87.721868894210999</v>
          </cell>
          <cell r="E218">
            <v>170312105012000</v>
          </cell>
          <cell r="F218">
            <v>4</v>
          </cell>
          <cell r="G218">
            <v>0.13793212890625001</v>
          </cell>
          <cell r="H218">
            <v>5.9393717447916702E-2</v>
          </cell>
          <cell r="I218">
            <v>0.105406087239583</v>
          </cell>
          <cell r="J218">
            <v>2.3347981770833301E-3</v>
          </cell>
          <cell r="K218">
            <v>5.0053710937500002E-2</v>
          </cell>
          <cell r="L218">
            <v>6.6324869791666704E-3</v>
          </cell>
          <cell r="M218">
            <v>1.025390625E-4</v>
          </cell>
          <cell r="N218">
            <v>8.0322265624999997E-3</v>
          </cell>
          <cell r="O218">
            <v>0.29588378906250001</v>
          </cell>
          <cell r="P218">
            <v>9.9568684895833301E-2</v>
          </cell>
          <cell r="Q218">
            <v>0.14806640625</v>
          </cell>
          <cell r="R218">
            <v>9.9365234375000007E-4</v>
          </cell>
          <cell r="S218">
            <v>0</v>
          </cell>
          <cell r="T218">
            <v>7.4197591145833297E-2</v>
          </cell>
          <cell r="U218">
            <v>1.52994791666667E-4</v>
          </cell>
          <cell r="V218">
            <v>8.3007812500000006E-5</v>
          </cell>
          <cell r="W218">
            <v>0</v>
          </cell>
          <cell r="X218">
            <v>6.5104166666666696E-6</v>
          </cell>
          <cell r="Y218">
            <v>0</v>
          </cell>
          <cell r="Z218">
            <v>1.115966796875E-2</v>
          </cell>
        </row>
        <row r="219">
          <cell r="A219" t="str">
            <v>lDS1cCfjIwvCUD4g3X-0Cw</v>
          </cell>
          <cell r="B219" t="str">
            <v>2018-10</v>
          </cell>
          <cell r="C219">
            <v>41.939173199999999</v>
          </cell>
          <cell r="D219">
            <v>-87.721073200000006</v>
          </cell>
          <cell r="E219">
            <v>170312105012000</v>
          </cell>
          <cell r="F219">
            <v>4</v>
          </cell>
          <cell r="G219">
            <v>0.233028157552083</v>
          </cell>
          <cell r="H219">
            <v>7.2747395833333298E-2</v>
          </cell>
          <cell r="I219">
            <v>0.16834716796874999</v>
          </cell>
          <cell r="J219">
            <v>1.6276041666666699E-6</v>
          </cell>
          <cell r="K219">
            <v>6.9194335937500004E-2</v>
          </cell>
          <cell r="L219">
            <v>1.4138183593749999E-2</v>
          </cell>
          <cell r="M219">
            <v>6.9173177083333304E-5</v>
          </cell>
          <cell r="N219">
            <v>4.5849609375000003E-3</v>
          </cell>
          <cell r="O219">
            <v>8.6765950520833302E-2</v>
          </cell>
          <cell r="P219">
            <v>3.37972005208333E-3</v>
          </cell>
          <cell r="Q219">
            <v>0.25436848958333302</v>
          </cell>
          <cell r="R219">
            <v>2.5634765625000001E-4</v>
          </cell>
          <cell r="S219">
            <v>0</v>
          </cell>
          <cell r="T219">
            <v>7.4772949218749996E-2</v>
          </cell>
          <cell r="U219">
            <v>1.0450846354166699E-2</v>
          </cell>
          <cell r="V219">
            <v>0</v>
          </cell>
          <cell r="W219">
            <v>0</v>
          </cell>
          <cell r="X219">
            <v>0</v>
          </cell>
          <cell r="Y219">
            <v>1.4404296875000001E-3</v>
          </cell>
          <cell r="Z219">
            <v>6.4542643229166703E-3</v>
          </cell>
        </row>
        <row r="220">
          <cell r="A220" t="str">
            <v>Lws5rojHHKXYmMa38CA3sw</v>
          </cell>
          <cell r="B220" t="str">
            <v>2018-05</v>
          </cell>
          <cell r="C220">
            <v>41.9391666</v>
          </cell>
          <cell r="D220">
            <v>-87.711592699999997</v>
          </cell>
          <cell r="E220">
            <v>170312106011005</v>
          </cell>
          <cell r="F220">
            <v>4</v>
          </cell>
          <cell r="G220">
            <v>0.24076009114583299</v>
          </cell>
          <cell r="H220">
            <v>1.9711914062499999E-2</v>
          </cell>
          <cell r="I220">
            <v>0.140804036458333</v>
          </cell>
          <cell r="J220">
            <v>0</v>
          </cell>
          <cell r="K220">
            <v>7.1915690104166702E-3</v>
          </cell>
          <cell r="L220">
            <v>1.7106933593749998E-2</v>
          </cell>
          <cell r="M220">
            <v>2.2786458333333301E-4</v>
          </cell>
          <cell r="N220">
            <v>1.45109049479167E-2</v>
          </cell>
          <cell r="O220">
            <v>8.6824544270833297E-3</v>
          </cell>
          <cell r="P220">
            <v>2.0662434895833302E-3</v>
          </cell>
          <cell r="Q220">
            <v>0.35785400390625</v>
          </cell>
          <cell r="R220">
            <v>5.67626953125E-3</v>
          </cell>
          <cell r="S220">
            <v>2.27864583333333E-5</v>
          </cell>
          <cell r="T220">
            <v>8.9137369791666698E-2</v>
          </cell>
          <cell r="U220">
            <v>1.0756022135416699E-2</v>
          </cell>
          <cell r="V220">
            <v>3.2792968749999998E-2</v>
          </cell>
          <cell r="W220">
            <v>0</v>
          </cell>
          <cell r="X220">
            <v>1.5950520833333301E-3</v>
          </cell>
          <cell r="Y220">
            <v>7.2298177083333299E-3</v>
          </cell>
          <cell r="Z220">
            <v>4.3873697916666697E-2</v>
          </cell>
        </row>
        <row r="221">
          <cell r="A221" t="str">
            <v>vzZhUZOTu6eQV-ZXbtW6Hw</v>
          </cell>
          <cell r="B221" t="str">
            <v>2018-05</v>
          </cell>
          <cell r="C221">
            <v>41.939161973686097</v>
          </cell>
          <cell r="D221">
            <v>-87.711458792260899</v>
          </cell>
          <cell r="E221">
            <v>170312106011005</v>
          </cell>
          <cell r="F221">
            <v>4</v>
          </cell>
          <cell r="G221">
            <v>0.15790283203125</v>
          </cell>
          <cell r="H221">
            <v>4.10677083333333E-2</v>
          </cell>
          <cell r="I221">
            <v>0.160276692708333</v>
          </cell>
          <cell r="J221">
            <v>3.2389322916666699E-4</v>
          </cell>
          <cell r="K221">
            <v>2.9090169270833299E-2</v>
          </cell>
          <cell r="L221">
            <v>1.82242838541667E-2</v>
          </cell>
          <cell r="M221">
            <v>1.9856770833333301E-4</v>
          </cell>
          <cell r="N221">
            <v>1.279052734375E-2</v>
          </cell>
          <cell r="O221">
            <v>1.33683268229167E-2</v>
          </cell>
          <cell r="P221">
            <v>7.373046875E-4</v>
          </cell>
          <cell r="Q221">
            <v>0.32958089192708301</v>
          </cell>
          <cell r="R221">
            <v>3.2430013020833298E-3</v>
          </cell>
          <cell r="S221">
            <v>0</v>
          </cell>
          <cell r="T221">
            <v>0.115322265625</v>
          </cell>
          <cell r="U221">
            <v>4.7941080729166701E-3</v>
          </cell>
          <cell r="V221">
            <v>5.5452473958333302E-3</v>
          </cell>
          <cell r="W221">
            <v>0</v>
          </cell>
          <cell r="X221">
            <v>2.1158854166666701E-5</v>
          </cell>
          <cell r="Y221">
            <v>0</v>
          </cell>
          <cell r="Z221">
            <v>0.107513020833333</v>
          </cell>
        </row>
        <row r="222">
          <cell r="A222" t="str">
            <v xml:space="preserve"> =-@a8E8dkgvxInW9M36K4w2g</v>
          </cell>
          <cell r="B222" t="str">
            <v>2018-05</v>
          </cell>
          <cell r="C222">
            <v>41.933996005308401</v>
          </cell>
          <cell r="D222">
            <v>-87.7151939141757</v>
          </cell>
          <cell r="E222">
            <v>170312106023006</v>
          </cell>
          <cell r="F222">
            <v>4</v>
          </cell>
          <cell r="G222">
            <v>0.15800862630208301</v>
          </cell>
          <cell r="H222">
            <v>7.4625651041666699E-2</v>
          </cell>
          <cell r="I222">
            <v>0.33682128906249997</v>
          </cell>
          <cell r="J222">
            <v>4.9479166666666703E-4</v>
          </cell>
          <cell r="K222">
            <v>4.1805013020833302E-2</v>
          </cell>
          <cell r="L222">
            <v>1.54947916666667E-2</v>
          </cell>
          <cell r="M222">
            <v>9.7900390624999995E-4</v>
          </cell>
          <cell r="N222">
            <v>4.2765299479166699E-3</v>
          </cell>
          <cell r="O222">
            <v>6.8774414062499997E-2</v>
          </cell>
          <cell r="P222">
            <v>3.5807291666666701E-5</v>
          </cell>
          <cell r="Q222">
            <v>0.154391276041667</v>
          </cell>
          <cell r="R222">
            <v>4.51741536458333E-3</v>
          </cell>
          <cell r="S222">
            <v>2.6123046875000002E-4</v>
          </cell>
          <cell r="T222">
            <v>0.10290283203125</v>
          </cell>
          <cell r="U222">
            <v>2.5717773437500001E-2</v>
          </cell>
          <cell r="V222">
            <v>4.8828125000000003E-5</v>
          </cell>
          <cell r="W222">
            <v>0</v>
          </cell>
          <cell r="X222">
            <v>4.4677734375000002E-4</v>
          </cell>
          <cell r="Y222">
            <v>3.1901041666666699E-4</v>
          </cell>
          <cell r="Z222">
            <v>1.00789388020833E-2</v>
          </cell>
        </row>
        <row r="223">
          <cell r="A223" t="str">
            <v>geuo6N8aBRYpEsmPJXd18g</v>
          </cell>
          <cell r="B223" t="str">
            <v>2018-05</v>
          </cell>
          <cell r="C223">
            <v>41.934204300286297</v>
          </cell>
          <cell r="D223">
            <v>-87.715680537356306</v>
          </cell>
          <cell r="E223">
            <v>170312106023006</v>
          </cell>
          <cell r="F223">
            <v>4</v>
          </cell>
          <cell r="G223">
            <v>0.1871923828125</v>
          </cell>
          <cell r="H223">
            <v>0.13460693359375001</v>
          </cell>
          <cell r="I223">
            <v>0.35932373046874999</v>
          </cell>
          <cell r="J223">
            <v>0</v>
          </cell>
          <cell r="K223">
            <v>1.5421549479166701E-2</v>
          </cell>
          <cell r="L223">
            <v>2.0471191406249999E-2</v>
          </cell>
          <cell r="M223">
            <v>1.20442708333333E-4</v>
          </cell>
          <cell r="N223">
            <v>9.2065429687500002E-3</v>
          </cell>
          <cell r="O223">
            <v>3.7690429687499999E-2</v>
          </cell>
          <cell r="P223">
            <v>2.44059244791667E-3</v>
          </cell>
          <cell r="Q223">
            <v>0.19668212890625</v>
          </cell>
          <cell r="R223">
            <v>2.0987955729166699E-3</v>
          </cell>
          <cell r="S223">
            <v>3.1982421875000001E-4</v>
          </cell>
          <cell r="T223">
            <v>2.9364420572916699E-2</v>
          </cell>
          <cell r="U223">
            <v>0</v>
          </cell>
          <cell r="V223">
            <v>1.13932291666667E-3</v>
          </cell>
          <cell r="W223">
            <v>0</v>
          </cell>
          <cell r="X223">
            <v>0</v>
          </cell>
          <cell r="Y223">
            <v>6.9254557291666705E-4</v>
          </cell>
          <cell r="Z223">
            <v>3.2291666666666701E-3</v>
          </cell>
        </row>
        <row r="224">
          <cell r="A224" t="str">
            <v>6NuaPP495uDqKIFVhmSxmA</v>
          </cell>
          <cell r="B224" t="str">
            <v>2018-06</v>
          </cell>
          <cell r="C224">
            <v>41.932036600000004</v>
          </cell>
          <cell r="D224">
            <v>-87.707045899999997</v>
          </cell>
          <cell r="E224">
            <v>170312107002010</v>
          </cell>
          <cell r="F224">
            <v>4</v>
          </cell>
          <cell r="G224">
            <v>0.24220621744791701</v>
          </cell>
          <cell r="H224">
            <v>2.5580240885416699E-2</v>
          </cell>
          <cell r="I224">
            <v>0.28693440755208299</v>
          </cell>
          <cell r="J224">
            <v>4.2317708333333301E-5</v>
          </cell>
          <cell r="K224">
            <v>2.830078125E-2</v>
          </cell>
          <cell r="L224">
            <v>1.239990234375E-2</v>
          </cell>
          <cell r="M224">
            <v>4.9723307291666698E-4</v>
          </cell>
          <cell r="N224">
            <v>3.9949544270833299E-3</v>
          </cell>
          <cell r="O224">
            <v>1.251953125E-2</v>
          </cell>
          <cell r="P224">
            <v>1.0937500000000001E-3</v>
          </cell>
          <cell r="Q224">
            <v>0.27274576822916702</v>
          </cell>
          <cell r="R224">
            <v>1.5771484375E-3</v>
          </cell>
          <cell r="S224">
            <v>0</v>
          </cell>
          <cell r="T224">
            <v>9.6104329427083302E-2</v>
          </cell>
          <cell r="U224">
            <v>7.5130208333333299E-3</v>
          </cell>
          <cell r="V224">
            <v>0</v>
          </cell>
          <cell r="W224">
            <v>0</v>
          </cell>
          <cell r="X224">
            <v>2.4414062500000001E-6</v>
          </cell>
          <cell r="Y224">
            <v>5.6803385416666699E-4</v>
          </cell>
          <cell r="Z224">
            <v>7.9199218749999994E-3</v>
          </cell>
        </row>
        <row r="225">
          <cell r="A225" t="str">
            <v>Q78kVn3teSgazP34-TaEiw</v>
          </cell>
          <cell r="B225" t="str">
            <v>2018-05</v>
          </cell>
          <cell r="C225">
            <v>41.932169950881303</v>
          </cell>
          <cell r="D225">
            <v>-87.707412040754505</v>
          </cell>
          <cell r="E225">
            <v>170312107002010</v>
          </cell>
          <cell r="F225">
            <v>4</v>
          </cell>
          <cell r="G225">
            <v>0.26242187500000003</v>
          </cell>
          <cell r="H225">
            <v>3.42464192708333E-2</v>
          </cell>
          <cell r="I225">
            <v>0.35275716145833302</v>
          </cell>
          <cell r="J225">
            <v>0</v>
          </cell>
          <cell r="K225">
            <v>8.2714843750000006E-3</v>
          </cell>
          <cell r="L225">
            <v>1.65242513020833E-2</v>
          </cell>
          <cell r="M225">
            <v>3.154296875E-3</v>
          </cell>
          <cell r="N225">
            <v>2.3714192708333302E-3</v>
          </cell>
          <cell r="O225">
            <v>2.0393880208333299E-3</v>
          </cell>
          <cell r="P225">
            <v>8.9762369791666701E-4</v>
          </cell>
          <cell r="Q225">
            <v>0.22187011718749999</v>
          </cell>
          <cell r="R225">
            <v>1.9563802083333299E-3</v>
          </cell>
          <cell r="S225">
            <v>0</v>
          </cell>
          <cell r="T225">
            <v>8.6257324218750001E-2</v>
          </cell>
          <cell r="U225">
            <v>8.5774739583333297E-4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6.3745117187499999E-3</v>
          </cell>
        </row>
        <row r="226">
          <cell r="A226" t="str">
            <v>LaLIdTD8YWTsVNfpT5Mv5Q</v>
          </cell>
          <cell r="B226" t="str">
            <v>2018-06</v>
          </cell>
          <cell r="C226">
            <v>41.932138107375103</v>
          </cell>
          <cell r="D226">
            <v>-87.692513601308406</v>
          </cell>
          <cell r="E226">
            <v>170312109002016</v>
          </cell>
          <cell r="F226">
            <v>4</v>
          </cell>
          <cell r="G226">
            <v>0.25545003255208298</v>
          </cell>
          <cell r="H226">
            <v>4.8125000000000001E-2</v>
          </cell>
          <cell r="I226">
            <v>0.440486653645833</v>
          </cell>
          <cell r="J226">
            <v>4.9967447916666704E-4</v>
          </cell>
          <cell r="K226">
            <v>8.7768554687500007E-3</v>
          </cell>
          <cell r="L226">
            <v>1.3482259114583299E-2</v>
          </cell>
          <cell r="M226">
            <v>6.7545572916666695E-5</v>
          </cell>
          <cell r="N226">
            <v>8.7890625E-3</v>
          </cell>
          <cell r="O226">
            <v>1.1484375E-2</v>
          </cell>
          <cell r="P226">
            <v>5.3548177083333301E-4</v>
          </cell>
          <cell r="Q226">
            <v>0.13876708984375</v>
          </cell>
          <cell r="R226">
            <v>7.5683593749999999E-5</v>
          </cell>
          <cell r="S226">
            <v>0</v>
          </cell>
          <cell r="T226">
            <v>6.8886718750000006E-2</v>
          </cell>
          <cell r="U226">
            <v>3.9876302083333299E-5</v>
          </cell>
          <cell r="V226">
            <v>3.2552083333333302E-6</v>
          </cell>
          <cell r="W226">
            <v>0</v>
          </cell>
          <cell r="X226">
            <v>0</v>
          </cell>
          <cell r="Y226">
            <v>2.8483072916666701E-5</v>
          </cell>
          <cell r="Z226">
            <v>4.5019531250000003E-3</v>
          </cell>
        </row>
        <row r="227">
          <cell r="A227" t="str">
            <v>YzrKOVantzX5i4AtcKmFNQ</v>
          </cell>
          <cell r="B227" t="str">
            <v>2018-06</v>
          </cell>
          <cell r="C227">
            <v>41.932137878593501</v>
          </cell>
          <cell r="D227">
            <v>-87.692392715066802</v>
          </cell>
          <cell r="E227">
            <v>170312109002016</v>
          </cell>
          <cell r="F227">
            <v>4</v>
          </cell>
          <cell r="G227">
            <v>0.20984700520833299</v>
          </cell>
          <cell r="H227">
            <v>3.5864257812500001E-2</v>
          </cell>
          <cell r="I227">
            <v>0.443359375</v>
          </cell>
          <cell r="J227">
            <v>6.1222330729166696E-3</v>
          </cell>
          <cell r="K227">
            <v>2.13069661458333E-2</v>
          </cell>
          <cell r="L227">
            <v>1.1870930989583301E-2</v>
          </cell>
          <cell r="M227">
            <v>2.2298177083333301E-4</v>
          </cell>
          <cell r="N227">
            <v>4.5556640625E-3</v>
          </cell>
          <cell r="O227">
            <v>5.3792317708333303E-3</v>
          </cell>
          <cell r="P227">
            <v>2.5960286458333299E-4</v>
          </cell>
          <cell r="Q227">
            <v>0.12038411458333299</v>
          </cell>
          <cell r="R227">
            <v>1.0498046875E-4</v>
          </cell>
          <cell r="S227">
            <v>0</v>
          </cell>
          <cell r="T227">
            <v>0.13893717447916701</v>
          </cell>
          <cell r="U227">
            <v>1.6276041666666699E-6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1.7838541666666699E-3</v>
          </cell>
        </row>
        <row r="228">
          <cell r="A228" t="str">
            <v xml:space="preserve"> =-@JqjwxY_wwK9GNILWGXFjQ</v>
          </cell>
          <cell r="B228" t="str">
            <v>2018-11</v>
          </cell>
          <cell r="C228">
            <v>41.932056688196901</v>
          </cell>
          <cell r="D228">
            <v>-87.702074553040205</v>
          </cell>
          <cell r="E228">
            <v>170312204002002</v>
          </cell>
          <cell r="F228">
            <v>4</v>
          </cell>
          <cell r="G228">
            <v>0.27594726562499999</v>
          </cell>
          <cell r="H228">
            <v>4.4197591145833298E-2</v>
          </cell>
          <cell r="I228">
            <v>0.31221028645833299</v>
          </cell>
          <cell r="J228">
            <v>4.06901041666667E-6</v>
          </cell>
          <cell r="K228">
            <v>6.0579427083333297E-3</v>
          </cell>
          <cell r="L228">
            <v>1.2717285156250001E-2</v>
          </cell>
          <cell r="M228">
            <v>8.8704427083333295E-5</v>
          </cell>
          <cell r="N228">
            <v>5.2343750000000003E-3</v>
          </cell>
          <cell r="O228">
            <v>7.0271809895833303E-3</v>
          </cell>
          <cell r="P228">
            <v>1.03352864583333E-4</v>
          </cell>
          <cell r="Q228">
            <v>0.25441894531249998</v>
          </cell>
          <cell r="R228">
            <v>8.7972005208333305E-4</v>
          </cell>
          <cell r="S228">
            <v>0</v>
          </cell>
          <cell r="T228">
            <v>7.2008463541666706E-2</v>
          </cell>
          <cell r="U228">
            <v>1.4567057291666699E-4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8.9591471354166698E-3</v>
          </cell>
        </row>
        <row r="229">
          <cell r="A229" t="str">
            <v>ZhkNcqoUgrcC9sGi8e2j4A</v>
          </cell>
          <cell r="B229" t="str">
            <v>2018-11</v>
          </cell>
          <cell r="C229">
            <v>41.932057399999998</v>
          </cell>
          <cell r="D229">
            <v>-87.702185999999998</v>
          </cell>
          <cell r="E229">
            <v>170312204002002</v>
          </cell>
          <cell r="F229">
            <v>4</v>
          </cell>
          <cell r="G229">
            <v>0.29002848307291701</v>
          </cell>
          <cell r="H229">
            <v>5.6915690104166701E-2</v>
          </cell>
          <cell r="I229">
            <v>0.26131917317708298</v>
          </cell>
          <cell r="J229">
            <v>6.5917968750000004E-5</v>
          </cell>
          <cell r="K229">
            <v>2.1007486979166701E-2</v>
          </cell>
          <cell r="L229">
            <v>1.63216145833333E-2</v>
          </cell>
          <cell r="M229">
            <v>9.3261718749999996E-4</v>
          </cell>
          <cell r="N229">
            <v>5.14973958333333E-3</v>
          </cell>
          <cell r="O229">
            <v>8.1168619791666691E-3</v>
          </cell>
          <cell r="P229">
            <v>1.20442708333333E-4</v>
          </cell>
          <cell r="Q229">
            <v>0.27933430989583302</v>
          </cell>
          <cell r="R229">
            <v>1.4404296874999999E-4</v>
          </cell>
          <cell r="S229">
            <v>0</v>
          </cell>
          <cell r="T229">
            <v>4.8974609374999999E-2</v>
          </cell>
          <cell r="U229">
            <v>9.4645182291666695E-4</v>
          </cell>
          <cell r="V229">
            <v>1.5462239583333301E-5</v>
          </cell>
          <cell r="W229">
            <v>0</v>
          </cell>
          <cell r="X229">
            <v>0</v>
          </cell>
          <cell r="Y229">
            <v>0</v>
          </cell>
          <cell r="Z229">
            <v>1.0607096354166699E-2</v>
          </cell>
        </row>
        <row r="230">
          <cell r="A230" t="str">
            <v xml:space="preserve"> =-@dYwkL6Z0vOkPkqokF2oBA</v>
          </cell>
          <cell r="B230" t="str">
            <v>2018-09</v>
          </cell>
          <cell r="C230">
            <v>41.9245695332583</v>
          </cell>
          <cell r="D230">
            <v>-87.724494608106397</v>
          </cell>
          <cell r="E230">
            <v>170312207013016</v>
          </cell>
          <cell r="F230">
            <v>4</v>
          </cell>
          <cell r="G230">
            <v>0.29551350911458302</v>
          </cell>
          <cell r="H230">
            <v>6.4323730468750007E-2</v>
          </cell>
          <cell r="I230">
            <v>7.7863769531250002E-2</v>
          </cell>
          <cell r="J230">
            <v>7.7734375E-3</v>
          </cell>
          <cell r="K230">
            <v>3.1515299479166703E-2</v>
          </cell>
          <cell r="L230">
            <v>1.1305338541666699E-2</v>
          </cell>
          <cell r="M230">
            <v>2.8157552083333301E-4</v>
          </cell>
          <cell r="N230">
            <v>1.8888346354166701E-3</v>
          </cell>
          <cell r="O230">
            <v>0.12924804687499999</v>
          </cell>
          <cell r="P230">
            <v>8.6409505208333293E-3</v>
          </cell>
          <cell r="Q230">
            <v>0.31886718749999998</v>
          </cell>
          <cell r="R230">
            <v>4.9153645833333297E-4</v>
          </cell>
          <cell r="S230">
            <v>0</v>
          </cell>
          <cell r="T230">
            <v>1.42626953125E-2</v>
          </cell>
          <cell r="U230">
            <v>8.7589518229166698E-3</v>
          </cell>
          <cell r="V230">
            <v>9.6915690104166698E-3</v>
          </cell>
          <cell r="W230">
            <v>5.4687500000000005E-4</v>
          </cell>
          <cell r="X230">
            <v>0</v>
          </cell>
          <cell r="Y230">
            <v>1.3427734375000001E-4</v>
          </cell>
          <cell r="Z230">
            <v>1.88924153645833E-2</v>
          </cell>
        </row>
        <row r="231">
          <cell r="A231" t="str">
            <v>mLxpjxsznT_Ee_LGspCVcg</v>
          </cell>
          <cell r="B231" t="str">
            <v>2018-09</v>
          </cell>
          <cell r="C231">
            <v>41.924564535552797</v>
          </cell>
          <cell r="D231">
            <v>-87.725037957860394</v>
          </cell>
          <cell r="E231">
            <v>170312207013016</v>
          </cell>
          <cell r="F231">
            <v>4</v>
          </cell>
          <cell r="G231">
            <v>0.32927408854166701</v>
          </cell>
          <cell r="H231">
            <v>6.2073567708333298E-2</v>
          </cell>
          <cell r="I231">
            <v>0.101668294270833</v>
          </cell>
          <cell r="J231">
            <v>1.92301432291667E-3</v>
          </cell>
          <cell r="K231">
            <v>5.4807128906250002E-2</v>
          </cell>
          <cell r="L231">
            <v>1.25105794270833E-2</v>
          </cell>
          <cell r="M231">
            <v>3.6051432291666702E-4</v>
          </cell>
          <cell r="N231">
            <v>4.3196614583333303E-3</v>
          </cell>
          <cell r="O231">
            <v>0.11860595703125</v>
          </cell>
          <cell r="P231">
            <v>8.52213541666667E-3</v>
          </cell>
          <cell r="Q231">
            <v>0.2824072265625</v>
          </cell>
          <cell r="R231">
            <v>9.9283854166666696E-5</v>
          </cell>
          <cell r="S231">
            <v>0</v>
          </cell>
          <cell r="T231">
            <v>9.5906575520833294E-3</v>
          </cell>
          <cell r="U231">
            <v>1.3875325520833299E-3</v>
          </cell>
          <cell r="V231">
            <v>7.4625651041666699E-4</v>
          </cell>
          <cell r="W231">
            <v>0</v>
          </cell>
          <cell r="X231">
            <v>0</v>
          </cell>
          <cell r="Y231">
            <v>2.4414062500000001E-6</v>
          </cell>
          <cell r="Z231">
            <v>1.170166015625E-2</v>
          </cell>
        </row>
        <row r="232">
          <cell r="A232" t="str">
            <v>9wADxmAPtkBdkGETFY5MIg</v>
          </cell>
          <cell r="B232" t="str">
            <v>2018-10</v>
          </cell>
          <cell r="C232">
            <v>41.9316555435772</v>
          </cell>
          <cell r="D232">
            <v>-87.726960486041804</v>
          </cell>
          <cell r="E232">
            <v>170312207022001</v>
          </cell>
          <cell r="F232">
            <v>4</v>
          </cell>
          <cell r="G232">
            <v>0.32798990885416701</v>
          </cell>
          <cell r="H232">
            <v>3.27091471354167E-2</v>
          </cell>
          <cell r="I232">
            <v>7.09138997395833E-2</v>
          </cell>
          <cell r="J232">
            <v>9.1959635416666703E-5</v>
          </cell>
          <cell r="K232">
            <v>1.1555989583333299E-2</v>
          </cell>
          <cell r="L232">
            <v>2.3321940104166699E-2</v>
          </cell>
          <cell r="M232">
            <v>5.0455729166666704E-3</v>
          </cell>
          <cell r="N232">
            <v>9.3318684895833306E-3</v>
          </cell>
          <cell r="O232">
            <v>1.7556966145833301E-2</v>
          </cell>
          <cell r="P232">
            <v>1.6650390625000001E-3</v>
          </cell>
          <cell r="Q232">
            <v>0.39512451171875002</v>
          </cell>
          <cell r="R232">
            <v>1.5950520833333301E-3</v>
          </cell>
          <cell r="S232">
            <v>0</v>
          </cell>
          <cell r="T232">
            <v>6.7496744791666702E-2</v>
          </cell>
          <cell r="U232">
            <v>5.5973307291666699E-3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3.00040690104167E-2</v>
          </cell>
        </row>
        <row r="233">
          <cell r="A233" t="str">
            <v>NKXLLvLg0kMBHXJ3ycr3KA</v>
          </cell>
          <cell r="B233" t="str">
            <v>2018-05</v>
          </cell>
          <cell r="C233">
            <v>41.931676939129098</v>
          </cell>
          <cell r="D233">
            <v>-87.725752879045103</v>
          </cell>
          <cell r="E233">
            <v>170312207022001</v>
          </cell>
          <cell r="F233">
            <v>4</v>
          </cell>
          <cell r="G233">
            <v>0.17262613932291701</v>
          </cell>
          <cell r="H233">
            <v>3.0531412760416699E-2</v>
          </cell>
          <cell r="I233">
            <v>0.15816487630208301</v>
          </cell>
          <cell r="J233">
            <v>4.6386718749999998E-4</v>
          </cell>
          <cell r="K233">
            <v>1.7114257812499999E-2</v>
          </cell>
          <cell r="L233">
            <v>6.8383789062500004E-3</v>
          </cell>
          <cell r="M233">
            <v>5.6884765625000002E-4</v>
          </cell>
          <cell r="N233">
            <v>3.80696614583333E-3</v>
          </cell>
          <cell r="O233">
            <v>0.17239013671875</v>
          </cell>
          <cell r="P233">
            <v>7.4433593749999999E-2</v>
          </cell>
          <cell r="Q233">
            <v>0.21190348307291701</v>
          </cell>
          <cell r="R233">
            <v>1.03759765625E-3</v>
          </cell>
          <cell r="S233">
            <v>0</v>
          </cell>
          <cell r="T233">
            <v>0.12673095703125001</v>
          </cell>
          <cell r="U233">
            <v>9.1878255208333297E-4</v>
          </cell>
          <cell r="V233">
            <v>3.2552083333333299E-5</v>
          </cell>
          <cell r="W233">
            <v>0</v>
          </cell>
          <cell r="X233">
            <v>0</v>
          </cell>
          <cell r="Y233">
            <v>1.62760416666667E-5</v>
          </cell>
          <cell r="Z233">
            <v>2.2421875000000001E-2</v>
          </cell>
        </row>
        <row r="234">
          <cell r="A234" t="str">
            <v>FN1U131GbQ5c59GpU1jNcA</v>
          </cell>
          <cell r="B234" t="str">
            <v>2018-09</v>
          </cell>
          <cell r="C234">
            <v>41.924692587047304</v>
          </cell>
          <cell r="D234">
            <v>-87.704880514620498</v>
          </cell>
          <cell r="E234">
            <v>170312212002002</v>
          </cell>
          <cell r="F234">
            <v>4</v>
          </cell>
          <cell r="G234">
            <v>0.27015218098958299</v>
          </cell>
          <cell r="H234">
            <v>5.5135091145833301E-2</v>
          </cell>
          <cell r="I234">
            <v>5.7061360677083298E-2</v>
          </cell>
          <cell r="J234">
            <v>3.9550781249999998E-3</v>
          </cell>
          <cell r="K234">
            <v>2.2908528645833301E-2</v>
          </cell>
          <cell r="L234">
            <v>4.3668619791666701E-3</v>
          </cell>
          <cell r="M234">
            <v>1.00911458333333E-3</v>
          </cell>
          <cell r="N234">
            <v>7.2265624999999999E-4</v>
          </cell>
          <cell r="O234">
            <v>0.33576904296874999</v>
          </cell>
          <cell r="P234">
            <v>4.7508951822916701E-2</v>
          </cell>
          <cell r="Q234">
            <v>0.15062581380208301</v>
          </cell>
          <cell r="R234">
            <v>5.1432291666666701E-3</v>
          </cell>
          <cell r="S234">
            <v>0</v>
          </cell>
          <cell r="T234">
            <v>3.1201171874999999E-2</v>
          </cell>
          <cell r="U234">
            <v>9.1959635416666698E-4</v>
          </cell>
          <cell r="V234">
            <v>3.0192057291666703E-4</v>
          </cell>
          <cell r="W234">
            <v>0</v>
          </cell>
          <cell r="X234">
            <v>0</v>
          </cell>
          <cell r="Y234">
            <v>5.5338541666666698E-5</v>
          </cell>
          <cell r="Z234">
            <v>1.31640625E-2</v>
          </cell>
        </row>
        <row r="235">
          <cell r="A235" t="str">
            <v>tzV6fsleiYpzZVLV9TLndg</v>
          </cell>
          <cell r="B235" t="str">
            <v>2018-09</v>
          </cell>
          <cell r="C235">
            <v>41.924688708720304</v>
          </cell>
          <cell r="D235">
            <v>-87.705128272321303</v>
          </cell>
          <cell r="E235">
            <v>170312212002002</v>
          </cell>
          <cell r="F235">
            <v>4</v>
          </cell>
          <cell r="G235">
            <v>0.25217203776041702</v>
          </cell>
          <cell r="H235">
            <v>5.1486002604166699E-2</v>
          </cell>
          <cell r="I235">
            <v>9.9148763020833294E-2</v>
          </cell>
          <cell r="J235">
            <v>9.7241210937499996E-3</v>
          </cell>
          <cell r="K235">
            <v>1.49454752604167E-2</v>
          </cell>
          <cell r="L235">
            <v>4.6679687500000002E-3</v>
          </cell>
          <cell r="M235">
            <v>2.0345052083333298E-5</v>
          </cell>
          <cell r="N235">
            <v>1.0432942708333301E-3</v>
          </cell>
          <cell r="O235">
            <v>0.3174462890625</v>
          </cell>
          <cell r="P235">
            <v>4.89444986979167E-2</v>
          </cell>
          <cell r="Q235">
            <v>0.14045817057291701</v>
          </cell>
          <cell r="R235">
            <v>1.17838541666667E-3</v>
          </cell>
          <cell r="S235">
            <v>0</v>
          </cell>
          <cell r="T235">
            <v>4.2838541666666702E-2</v>
          </cell>
          <cell r="U235">
            <v>1.8269856770833301E-3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1.409912109375E-2</v>
          </cell>
        </row>
        <row r="236">
          <cell r="A236" t="str">
            <v>HUyxycUJeV5JD-NZoqaEJQ</v>
          </cell>
          <cell r="B236" t="str">
            <v>2018-10</v>
          </cell>
          <cell r="C236">
            <v>41.924816059408897</v>
          </cell>
          <cell r="D236">
            <v>-87.693227985976804</v>
          </cell>
          <cell r="E236">
            <v>170312214001000</v>
          </cell>
          <cell r="F236">
            <v>4</v>
          </cell>
          <cell r="G236">
            <v>0.224547526041667</v>
          </cell>
          <cell r="H236">
            <v>3.4807128906249998E-2</v>
          </cell>
          <cell r="I236">
            <v>0.202852376302083</v>
          </cell>
          <cell r="J236">
            <v>7.4625651041666699E-4</v>
          </cell>
          <cell r="K236">
            <v>2.0617675781250001E-2</v>
          </cell>
          <cell r="L236">
            <v>1.21516927083333E-2</v>
          </cell>
          <cell r="M236">
            <v>1.3916015624999999E-4</v>
          </cell>
          <cell r="N236">
            <v>2.3250325520833299E-3</v>
          </cell>
          <cell r="O236">
            <v>0.142486979166667</v>
          </cell>
          <cell r="P236">
            <v>7.8694661458333301E-3</v>
          </cell>
          <cell r="Q236">
            <v>0.20044189453125</v>
          </cell>
          <cell r="R236">
            <v>3.4505208333333301E-4</v>
          </cell>
          <cell r="S236">
            <v>0</v>
          </cell>
          <cell r="T236">
            <v>0.145204264322917</v>
          </cell>
          <cell r="U236">
            <v>1.16943359375E-3</v>
          </cell>
          <cell r="V236">
            <v>0</v>
          </cell>
          <cell r="W236">
            <v>0</v>
          </cell>
          <cell r="X236">
            <v>0</v>
          </cell>
          <cell r="Y236">
            <v>3.32845052083333E-4</v>
          </cell>
          <cell r="Z236">
            <v>3.9632161458333301E-3</v>
          </cell>
        </row>
        <row r="237">
          <cell r="A237" t="str">
            <v>TWDPPtJzGNHvrMAxKm3KsQ</v>
          </cell>
          <cell r="B237" t="str">
            <v>2018-10</v>
          </cell>
          <cell r="C237">
            <v>41.924814796923897</v>
          </cell>
          <cell r="D237">
            <v>-87.692986246410996</v>
          </cell>
          <cell r="E237">
            <v>170312214001000</v>
          </cell>
          <cell r="F237">
            <v>4</v>
          </cell>
          <cell r="G237">
            <v>0.239315592447917</v>
          </cell>
          <cell r="H237">
            <v>0.105269368489583</v>
          </cell>
          <cell r="I237">
            <v>0.14249674479166699</v>
          </cell>
          <cell r="J237">
            <v>1.27034505208333E-3</v>
          </cell>
          <cell r="K237">
            <v>1.5387369791666701E-2</v>
          </cell>
          <cell r="L237">
            <v>1.72639973958333E-2</v>
          </cell>
          <cell r="M237">
            <v>4.9739583333333302E-3</v>
          </cell>
          <cell r="N237">
            <v>2.8369140624999998E-3</v>
          </cell>
          <cell r="O237">
            <v>0.13679850260416701</v>
          </cell>
          <cell r="P237">
            <v>4.3155924479166699E-3</v>
          </cell>
          <cell r="Q237">
            <v>0.24647379557291699</v>
          </cell>
          <cell r="R237">
            <v>3.37727864583333E-4</v>
          </cell>
          <cell r="S237">
            <v>0</v>
          </cell>
          <cell r="T237">
            <v>6.83504231770833E-2</v>
          </cell>
          <cell r="U237">
            <v>1.29150390625E-3</v>
          </cell>
          <cell r="V237">
            <v>0</v>
          </cell>
          <cell r="W237">
            <v>0</v>
          </cell>
          <cell r="X237">
            <v>0</v>
          </cell>
          <cell r="Y237">
            <v>1.015625E-3</v>
          </cell>
          <cell r="Z237">
            <v>1.2602539062499999E-2</v>
          </cell>
        </row>
        <row r="238">
          <cell r="A238" t="str">
            <v>A8B7MxVQ996-pf2Zeq4U2g</v>
          </cell>
          <cell r="B238" t="str">
            <v>2018-07</v>
          </cell>
          <cell r="C238">
            <v>41.921987967484597</v>
          </cell>
          <cell r="D238">
            <v>-87.697328212407896</v>
          </cell>
          <cell r="E238">
            <v>170312214002003</v>
          </cell>
          <cell r="F238">
            <v>4</v>
          </cell>
          <cell r="G238">
            <v>0.229916178385417</v>
          </cell>
          <cell r="H238">
            <v>7.5959472656249999E-2</v>
          </cell>
          <cell r="I238">
            <v>0.23195149739583301</v>
          </cell>
          <cell r="J238">
            <v>1.82291666666667E-4</v>
          </cell>
          <cell r="K238">
            <v>2.1446126302083299E-2</v>
          </cell>
          <cell r="L238">
            <v>1.7218424479166699E-2</v>
          </cell>
          <cell r="M238">
            <v>1.2996419270833301E-3</v>
          </cell>
          <cell r="N238">
            <v>5.6656901041666702E-3</v>
          </cell>
          <cell r="O238">
            <v>0.199342447916667</v>
          </cell>
          <cell r="P238">
            <v>1.34195963541667E-2</v>
          </cell>
          <cell r="Q238">
            <v>0.14093017578125</v>
          </cell>
          <cell r="R238">
            <v>3.2584635416666699E-3</v>
          </cell>
          <cell r="S238">
            <v>3.9306640625000002E-4</v>
          </cell>
          <cell r="T238">
            <v>1.00537109375E-2</v>
          </cell>
          <cell r="U238">
            <v>3.2552083333333302E-6</v>
          </cell>
          <cell r="V238">
            <v>0</v>
          </cell>
          <cell r="W238">
            <v>0</v>
          </cell>
          <cell r="X238">
            <v>0</v>
          </cell>
          <cell r="Y238">
            <v>1.6381022135416701E-2</v>
          </cell>
          <cell r="Z238">
            <v>3.2578938802083297E-2</v>
          </cell>
        </row>
        <row r="239">
          <cell r="A239" t="str">
            <v>fVcNbsRqHW8Joj-kynEkUw</v>
          </cell>
          <cell r="B239" t="str">
            <v>2018-07</v>
          </cell>
          <cell r="C239">
            <v>41.921812890338998</v>
          </cell>
          <cell r="D239">
            <v>-87.697320928725105</v>
          </cell>
          <cell r="E239">
            <v>170312214002003</v>
          </cell>
          <cell r="F239">
            <v>4</v>
          </cell>
          <cell r="G239">
            <v>0.2236279296875</v>
          </cell>
          <cell r="H239">
            <v>0.106914876302083</v>
          </cell>
          <cell r="I239">
            <v>0.24326416015624999</v>
          </cell>
          <cell r="J239">
            <v>1.4119466145833301E-3</v>
          </cell>
          <cell r="K239">
            <v>3.2118326822916703E-2</v>
          </cell>
          <cell r="L239">
            <v>2.1790364583333301E-2</v>
          </cell>
          <cell r="M239">
            <v>7.2509765625000005E-4</v>
          </cell>
          <cell r="N239">
            <v>1.06624348958333E-2</v>
          </cell>
          <cell r="O239">
            <v>0.14949788411458301</v>
          </cell>
          <cell r="P239">
            <v>2.57120768229167E-2</v>
          </cell>
          <cell r="Q239">
            <v>0.1604052734375</v>
          </cell>
          <cell r="R239">
            <v>5.0081380208333304E-3</v>
          </cell>
          <cell r="S239">
            <v>0</v>
          </cell>
          <cell r="T239">
            <v>4.9609375000000001E-3</v>
          </cell>
          <cell r="U239">
            <v>5.04557291666667E-5</v>
          </cell>
          <cell r="V239">
            <v>2.4414062500000001E-5</v>
          </cell>
          <cell r="W239">
            <v>0</v>
          </cell>
          <cell r="X239">
            <v>0</v>
          </cell>
          <cell r="Y239">
            <v>1.4306640625000001E-3</v>
          </cell>
          <cell r="Z239">
            <v>1.2395019531250001E-2</v>
          </cell>
        </row>
        <row r="240">
          <cell r="A240" t="str">
            <v>9R5Yy7dDNQaQtPO9dLbJEg</v>
          </cell>
          <cell r="B240" t="str">
            <v>2018-07</v>
          </cell>
          <cell r="C240">
            <v>41.9189178280403</v>
          </cell>
          <cell r="D240">
            <v>-87.697152343171794</v>
          </cell>
          <cell r="E240">
            <v>170312214002010</v>
          </cell>
          <cell r="F240">
            <v>4</v>
          </cell>
          <cell r="G240">
            <v>0.12829345703125</v>
          </cell>
          <cell r="H240">
            <v>6.5518391927083294E-2</v>
          </cell>
          <cell r="I240">
            <v>9.6472167968749994E-2</v>
          </cell>
          <cell r="J240">
            <v>3.7272135416666698E-4</v>
          </cell>
          <cell r="K240">
            <v>2.7721354166666701E-2</v>
          </cell>
          <cell r="L240">
            <v>2.9599609374999999E-2</v>
          </cell>
          <cell r="M240">
            <v>3.2552083333333299E-5</v>
          </cell>
          <cell r="N240">
            <v>5.4614257812500002E-3</v>
          </cell>
          <cell r="O240">
            <v>0.34675537109374999</v>
          </cell>
          <cell r="P240">
            <v>4.5058593750000001E-2</v>
          </cell>
          <cell r="Q240">
            <v>0.113438313802083</v>
          </cell>
          <cell r="R240">
            <v>1.9856770833333301E-4</v>
          </cell>
          <cell r="S240">
            <v>0</v>
          </cell>
          <cell r="T240">
            <v>7.6768391927083304E-2</v>
          </cell>
          <cell r="U240">
            <v>2.8556315104166698E-3</v>
          </cell>
          <cell r="V240">
            <v>0</v>
          </cell>
          <cell r="W240">
            <v>0</v>
          </cell>
          <cell r="X240">
            <v>0</v>
          </cell>
          <cell r="Y240">
            <v>1.7089843750000002E-5</v>
          </cell>
          <cell r="Z240">
            <v>6.1436360677083302E-2</v>
          </cell>
        </row>
        <row r="241">
          <cell r="A241" t="str">
            <v>h_tgJPPmqvmWQbbWpwu_WA</v>
          </cell>
          <cell r="B241" t="str">
            <v>2018-11</v>
          </cell>
          <cell r="C241">
            <v>41.919265975664104</v>
          </cell>
          <cell r="D241">
            <v>-87.697236399999994</v>
          </cell>
          <cell r="E241">
            <v>170312214002010</v>
          </cell>
          <cell r="F241">
            <v>4</v>
          </cell>
          <cell r="G241">
            <v>0.1662646484375</v>
          </cell>
          <cell r="H241">
            <v>0.11519856770833301</v>
          </cell>
          <cell r="I241">
            <v>0.21083821614583301</v>
          </cell>
          <cell r="J241">
            <v>8.8704427083333295E-5</v>
          </cell>
          <cell r="K241">
            <v>2.7469075520833299E-2</v>
          </cell>
          <cell r="L241">
            <v>1.36051432291667E-2</v>
          </cell>
          <cell r="M241">
            <v>1.3883463541666701E-3</v>
          </cell>
          <cell r="N241">
            <v>3.82242838541667E-3</v>
          </cell>
          <cell r="O241">
            <v>0.26972086588541699</v>
          </cell>
          <cell r="P241">
            <v>1.95149739583333E-2</v>
          </cell>
          <cell r="Q241">
            <v>9.0020345052083298E-2</v>
          </cell>
          <cell r="R241">
            <v>7.3242187499999997E-6</v>
          </cell>
          <cell r="S241">
            <v>0</v>
          </cell>
          <cell r="T241">
            <v>4.5083007812499999E-2</v>
          </cell>
          <cell r="U241">
            <v>1.51692708333333E-3</v>
          </cell>
          <cell r="V241">
            <v>1.62760416666667E-5</v>
          </cell>
          <cell r="W241">
            <v>0</v>
          </cell>
          <cell r="X241">
            <v>0</v>
          </cell>
          <cell r="Y241">
            <v>0</v>
          </cell>
          <cell r="Z241">
            <v>3.54451497395833E-2</v>
          </cell>
        </row>
        <row r="242">
          <cell r="A242" t="str">
            <v>Xac9FuhZbRRhDcUl8Kr9_w</v>
          </cell>
          <cell r="B242" t="str">
            <v>2018-11</v>
          </cell>
          <cell r="C242">
            <v>41.917576520895601</v>
          </cell>
          <cell r="D242">
            <v>-87.697204087033498</v>
          </cell>
          <cell r="E242">
            <v>170312214003007</v>
          </cell>
          <cell r="F242">
            <v>4</v>
          </cell>
          <cell r="G242">
            <v>0.301145833333333</v>
          </cell>
          <cell r="H242">
            <v>4.4735514322916697E-2</v>
          </cell>
          <cell r="I242">
            <v>0.228793131510417</v>
          </cell>
          <cell r="J242">
            <v>0</v>
          </cell>
          <cell r="K242">
            <v>2.1427408854166699E-3</v>
          </cell>
          <cell r="L242">
            <v>2.2028808593750001E-2</v>
          </cell>
          <cell r="M242">
            <v>5.7088216145833297E-3</v>
          </cell>
          <cell r="N242">
            <v>7.7001953124999998E-3</v>
          </cell>
          <cell r="O242">
            <v>1.5797526041666701E-2</v>
          </cell>
          <cell r="P242">
            <v>7.9101562500000005E-4</v>
          </cell>
          <cell r="Q242">
            <v>0.29097493489583298</v>
          </cell>
          <cell r="R242">
            <v>2.29899088541667E-3</v>
          </cell>
          <cell r="S242">
            <v>0</v>
          </cell>
          <cell r="T242">
            <v>6.58048502604167E-2</v>
          </cell>
          <cell r="U242">
            <v>3.1738281250000001E-5</v>
          </cell>
          <cell r="V242">
            <v>0</v>
          </cell>
          <cell r="W242">
            <v>0</v>
          </cell>
          <cell r="X242">
            <v>0</v>
          </cell>
          <cell r="Y242">
            <v>3.662109375E-4</v>
          </cell>
          <cell r="Z242">
            <v>1.1679687500000001E-2</v>
          </cell>
        </row>
        <row r="243">
          <cell r="A243" t="str">
            <v>vY-fyrPRa_tUyxFwamnhTA</v>
          </cell>
          <cell r="B243" t="str">
            <v>2018-11</v>
          </cell>
          <cell r="C243">
            <v>41.917497552114703</v>
          </cell>
          <cell r="D243">
            <v>-87.696998202357307</v>
          </cell>
          <cell r="E243">
            <v>170312214003007</v>
          </cell>
          <cell r="F243">
            <v>4</v>
          </cell>
          <cell r="G243">
            <v>0.25130859374999998</v>
          </cell>
          <cell r="H243">
            <v>0.10295166015625</v>
          </cell>
          <cell r="I243">
            <v>0.315550130208333</v>
          </cell>
          <cell r="J243">
            <v>4.8014322916666698E-5</v>
          </cell>
          <cell r="K243">
            <v>6.9230143229166699E-3</v>
          </cell>
          <cell r="L243">
            <v>2.383056640625E-2</v>
          </cell>
          <cell r="M243">
            <v>3.2828776041666698E-3</v>
          </cell>
          <cell r="N243">
            <v>3.7548828125000002E-3</v>
          </cell>
          <cell r="O243">
            <v>1.2150878906250001E-2</v>
          </cell>
          <cell r="P243">
            <v>1.171875E-3</v>
          </cell>
          <cell r="Q243">
            <v>0.22101969401041699</v>
          </cell>
          <cell r="R243">
            <v>2.2745768229166701E-3</v>
          </cell>
          <cell r="S243">
            <v>2.5960286458333299E-4</v>
          </cell>
          <cell r="T243">
            <v>2.9005533854166699E-2</v>
          </cell>
          <cell r="U243">
            <v>6.7049153645833302E-3</v>
          </cell>
          <cell r="V243">
            <v>4.6630859374999998E-4</v>
          </cell>
          <cell r="W243">
            <v>0</v>
          </cell>
          <cell r="X243">
            <v>0</v>
          </cell>
          <cell r="Y243">
            <v>2.9866536458333302E-4</v>
          </cell>
          <cell r="Z243">
            <v>1.89982096354167E-2</v>
          </cell>
        </row>
        <row r="244">
          <cell r="A244" t="str">
            <v>PsV9jwEEMGgWLurBlhY1UQ</v>
          </cell>
          <cell r="B244" t="str">
            <v>2018-11</v>
          </cell>
          <cell r="C244">
            <v>41.917288499155902</v>
          </cell>
          <cell r="D244">
            <v>-87.716516911939095</v>
          </cell>
          <cell r="E244">
            <v>170312228001001</v>
          </cell>
          <cell r="F244">
            <v>4</v>
          </cell>
          <cell r="G244">
            <v>0.23674235026041701</v>
          </cell>
          <cell r="H244">
            <v>3.4023437500000003E-2</v>
          </cell>
          <cell r="I244">
            <v>0.14106770833333299</v>
          </cell>
          <cell r="J244">
            <v>0</v>
          </cell>
          <cell r="K244">
            <v>1.1712239583333299E-2</v>
          </cell>
          <cell r="L244">
            <v>1.8945312499999999E-2</v>
          </cell>
          <cell r="M244">
            <v>2.8051757812500001E-3</v>
          </cell>
          <cell r="N244">
            <v>7.1264648437500003E-3</v>
          </cell>
          <cell r="O244">
            <v>4.0333658854166697E-2</v>
          </cell>
          <cell r="P244">
            <v>2.30428059895833E-2</v>
          </cell>
          <cell r="Q244">
            <v>0.32578206380208302</v>
          </cell>
          <cell r="R244">
            <v>2.4259440104166699E-3</v>
          </cell>
          <cell r="S244">
            <v>3.2552083333333302E-6</v>
          </cell>
          <cell r="T244">
            <v>7.5040690104166696E-2</v>
          </cell>
          <cell r="U244">
            <v>3.1740722656249998E-2</v>
          </cell>
          <cell r="V244">
            <v>2.0468750000000001E-2</v>
          </cell>
          <cell r="W244">
            <v>0</v>
          </cell>
          <cell r="X244">
            <v>0</v>
          </cell>
          <cell r="Y244">
            <v>1.2768554687500001E-3</v>
          </cell>
          <cell r="Z244">
            <v>2.7462565104166701E-2</v>
          </cell>
        </row>
        <row r="245">
          <cell r="A245" t="str">
            <v>ikqwj5nSbktWr5oXNtPQ9w</v>
          </cell>
          <cell r="B245" t="str">
            <v>2018-11</v>
          </cell>
          <cell r="C245">
            <v>41.9172960324222</v>
          </cell>
          <cell r="D245">
            <v>-87.716160425205899</v>
          </cell>
          <cell r="E245">
            <v>170312228001001</v>
          </cell>
          <cell r="F245">
            <v>4</v>
          </cell>
          <cell r="G245">
            <v>0.26442789713541698</v>
          </cell>
          <cell r="H245">
            <v>8.4652506510416697E-2</v>
          </cell>
          <cell r="I245">
            <v>0.14609537760416699</v>
          </cell>
          <cell r="J245">
            <v>0</v>
          </cell>
          <cell r="K245">
            <v>2.06282552083333E-2</v>
          </cell>
          <cell r="L245">
            <v>1.7428385416666699E-2</v>
          </cell>
          <cell r="M245">
            <v>1.26953125E-4</v>
          </cell>
          <cell r="N245">
            <v>1.0792643229166701E-2</v>
          </cell>
          <cell r="O245">
            <v>7.3628743489583301E-2</v>
          </cell>
          <cell r="P245">
            <v>3.1849772135416697E-2</v>
          </cell>
          <cell r="Q245">
            <v>0.29304117838541699</v>
          </cell>
          <cell r="R245">
            <v>6.6243489583333302E-4</v>
          </cell>
          <cell r="S245">
            <v>0</v>
          </cell>
          <cell r="T245">
            <v>3.1393229166666703E-2</v>
          </cell>
          <cell r="U245">
            <v>3.2674153645833302E-3</v>
          </cell>
          <cell r="V245">
            <v>2.0100911458333299E-4</v>
          </cell>
          <cell r="W245">
            <v>0</v>
          </cell>
          <cell r="X245">
            <v>0</v>
          </cell>
          <cell r="Y245">
            <v>0</v>
          </cell>
          <cell r="Z245">
            <v>2.1804199218750001E-2</v>
          </cell>
        </row>
        <row r="246">
          <cell r="A246" t="str">
            <v>5iBVvXpvi7uX-9PcCo5-dw</v>
          </cell>
          <cell r="B246" t="str">
            <v>2018-11</v>
          </cell>
          <cell r="C246">
            <v>41.910497224229601</v>
          </cell>
          <cell r="D246">
            <v>-87.676543721261893</v>
          </cell>
          <cell r="E246">
            <v>170312403001025</v>
          </cell>
          <cell r="F246">
            <v>4</v>
          </cell>
          <cell r="G246">
            <v>0.22600179036458301</v>
          </cell>
          <cell r="H246">
            <v>4.6181640624999999E-2</v>
          </cell>
          <cell r="I246">
            <v>0.46224690755208298</v>
          </cell>
          <cell r="J246">
            <v>0</v>
          </cell>
          <cell r="K246">
            <v>9.2789713541666704E-3</v>
          </cell>
          <cell r="L246">
            <v>1.43408203125E-2</v>
          </cell>
          <cell r="M246">
            <v>2.77506510416667E-4</v>
          </cell>
          <cell r="N246">
            <v>4.6411132812500004E-3</v>
          </cell>
          <cell r="O246">
            <v>2.1215820312499999E-3</v>
          </cell>
          <cell r="P246">
            <v>4.06901041666667E-6</v>
          </cell>
          <cell r="Q246">
            <v>0.113980305989583</v>
          </cell>
          <cell r="R246">
            <v>2.6920572916666699E-3</v>
          </cell>
          <cell r="S246">
            <v>0</v>
          </cell>
          <cell r="T246">
            <v>0.110291341145833</v>
          </cell>
          <cell r="U246">
            <v>1.5625000000000001E-3</v>
          </cell>
          <cell r="V246">
            <v>0</v>
          </cell>
          <cell r="W246">
            <v>0</v>
          </cell>
          <cell r="X246">
            <v>5.6966145833333302E-6</v>
          </cell>
          <cell r="Y246">
            <v>4.31315104166667E-5</v>
          </cell>
          <cell r="Z246">
            <v>6.3305664062499999E-3</v>
          </cell>
        </row>
        <row r="247">
          <cell r="A247" t="str">
            <v>kLk5R-oFb7jgxkE_irhZUg</v>
          </cell>
          <cell r="B247" t="str">
            <v>2018-06</v>
          </cell>
          <cell r="C247">
            <v>41.910599310151497</v>
          </cell>
          <cell r="D247">
            <v>-87.676259629845603</v>
          </cell>
          <cell r="E247">
            <v>170312403001025</v>
          </cell>
          <cell r="F247">
            <v>4</v>
          </cell>
          <cell r="G247">
            <v>0.224581705729167</v>
          </cell>
          <cell r="H247">
            <v>5.82185872395833E-2</v>
          </cell>
          <cell r="I247">
            <v>0.29344482421875001</v>
          </cell>
          <cell r="J247">
            <v>0</v>
          </cell>
          <cell r="K247">
            <v>5.6320800781249999E-2</v>
          </cell>
          <cell r="L247">
            <v>2.1819661458333299E-2</v>
          </cell>
          <cell r="M247">
            <v>1.0026041666666701E-3</v>
          </cell>
          <cell r="N247">
            <v>5.0187174479166697E-3</v>
          </cell>
          <cell r="O247">
            <v>8.3452148437499998E-2</v>
          </cell>
          <cell r="P247">
            <v>1.42464192708333E-2</v>
          </cell>
          <cell r="Q247">
            <v>0.18135579427083301</v>
          </cell>
          <cell r="R247">
            <v>1.26953125E-3</v>
          </cell>
          <cell r="S247">
            <v>1.6113281250000001E-4</v>
          </cell>
          <cell r="T247">
            <v>3.3699544270833298E-2</v>
          </cell>
          <cell r="U247">
            <v>1.40804036458333E-2</v>
          </cell>
          <cell r="V247">
            <v>5.8593749999999998E-5</v>
          </cell>
          <cell r="W247">
            <v>0</v>
          </cell>
          <cell r="X247">
            <v>0</v>
          </cell>
          <cell r="Y247">
            <v>2.0117187500000001E-3</v>
          </cell>
          <cell r="Z247">
            <v>9.2578125000000004E-3</v>
          </cell>
        </row>
        <row r="248">
          <cell r="A248" t="str">
            <v>DmmS8ONKa-z-MPxW_fEJgA</v>
          </cell>
          <cell r="B248" t="str">
            <v>2018-11</v>
          </cell>
          <cell r="C248">
            <v>41.912696286933297</v>
          </cell>
          <cell r="D248">
            <v>-87.687219024990199</v>
          </cell>
          <cell r="E248">
            <v>170312405001003</v>
          </cell>
          <cell r="F248">
            <v>4</v>
          </cell>
          <cell r="G248">
            <v>0.25453206380208299</v>
          </cell>
          <cell r="H248">
            <v>2.7534993489583302E-2</v>
          </cell>
          <cell r="I248">
            <v>0.21312337239583301</v>
          </cell>
          <cell r="J248">
            <v>0</v>
          </cell>
          <cell r="K248">
            <v>1.2907714843749999E-2</v>
          </cell>
          <cell r="L248">
            <v>1.3394368489583299E-2</v>
          </cell>
          <cell r="M248">
            <v>1.2451171874999999E-3</v>
          </cell>
          <cell r="N248">
            <v>4.0535481770833303E-3</v>
          </cell>
          <cell r="O248">
            <v>0.12799967447916699</v>
          </cell>
          <cell r="P248">
            <v>5.67626953125E-3</v>
          </cell>
          <cell r="Q248">
            <v>0.20878662109375001</v>
          </cell>
          <cell r="R248">
            <v>6.103515625E-5</v>
          </cell>
          <cell r="S248">
            <v>0</v>
          </cell>
          <cell r="T248">
            <v>9.6718750000000006E-2</v>
          </cell>
          <cell r="U248">
            <v>1.4485677083333299E-3</v>
          </cell>
          <cell r="V248">
            <v>1.6246744791666701E-2</v>
          </cell>
          <cell r="W248">
            <v>0</v>
          </cell>
          <cell r="X248">
            <v>0</v>
          </cell>
          <cell r="Y248">
            <v>0</v>
          </cell>
          <cell r="Z248">
            <v>1.62711588541667E-2</v>
          </cell>
        </row>
        <row r="249">
          <cell r="A249" t="str">
            <v>iAR4yOS0SUBXAM0nj0UWuw</v>
          </cell>
          <cell r="B249" t="str">
            <v>2018-11</v>
          </cell>
          <cell r="C249">
            <v>41.912966062218402</v>
          </cell>
          <cell r="D249">
            <v>-87.687223684652395</v>
          </cell>
          <cell r="E249">
            <v>170312405001003</v>
          </cell>
          <cell r="F249">
            <v>4</v>
          </cell>
          <cell r="G249">
            <v>0.26925374348958298</v>
          </cell>
          <cell r="H249">
            <v>1.04044596354167E-2</v>
          </cell>
          <cell r="I249">
            <v>0.24945556640625</v>
          </cell>
          <cell r="J249">
            <v>0</v>
          </cell>
          <cell r="K249">
            <v>6.6748046875E-3</v>
          </cell>
          <cell r="L249">
            <v>7.4593098958333302E-3</v>
          </cell>
          <cell r="M249">
            <v>2.1728515625E-4</v>
          </cell>
          <cell r="N249">
            <v>2.8312174479166699E-3</v>
          </cell>
          <cell r="O249">
            <v>0.17349365234375</v>
          </cell>
          <cell r="P249">
            <v>1.3387044270833301E-3</v>
          </cell>
          <cell r="Q249">
            <v>0.144007975260417</v>
          </cell>
          <cell r="R249">
            <v>1.6194661458333301E-4</v>
          </cell>
          <cell r="S249">
            <v>0</v>
          </cell>
          <cell r="T249">
            <v>0.1225244140625</v>
          </cell>
          <cell r="U249">
            <v>0</v>
          </cell>
          <cell r="V249">
            <v>0</v>
          </cell>
          <cell r="W249">
            <v>0</v>
          </cell>
          <cell r="X249">
            <v>3.4830729166666701E-4</v>
          </cell>
          <cell r="Y249">
            <v>0</v>
          </cell>
          <cell r="Z249">
            <v>1.1828613281250001E-2</v>
          </cell>
        </row>
        <row r="250">
          <cell r="A250" t="str">
            <v>1Y_pSnb8gEJMJ6IFxSQUaA</v>
          </cell>
          <cell r="B250" t="str">
            <v>2018-10</v>
          </cell>
          <cell r="C250">
            <v>41.9029948663798</v>
          </cell>
          <cell r="D250">
            <v>-87.688444819133906</v>
          </cell>
          <cell r="E250">
            <v>170312411001020</v>
          </cell>
          <cell r="F250">
            <v>4</v>
          </cell>
          <cell r="G250">
            <v>0.258234049479167</v>
          </cell>
          <cell r="H250">
            <v>4.3777669270833298E-2</v>
          </cell>
          <cell r="I250">
            <v>0.15108479817708301</v>
          </cell>
          <cell r="J250">
            <v>0</v>
          </cell>
          <cell r="K250">
            <v>3.2312011718749999E-2</v>
          </cell>
          <cell r="L250">
            <v>1.12654622395833E-2</v>
          </cell>
          <cell r="M250">
            <v>3.8574218750000002E-4</v>
          </cell>
          <cell r="N250">
            <v>5.1293945312500004E-3</v>
          </cell>
          <cell r="O250">
            <v>0.17384928385416701</v>
          </cell>
          <cell r="P250">
            <v>6.1059570312500004E-3</v>
          </cell>
          <cell r="Q250">
            <v>0.200222981770833</v>
          </cell>
          <cell r="R250">
            <v>7.3242187499999997E-6</v>
          </cell>
          <cell r="S250">
            <v>0</v>
          </cell>
          <cell r="T250">
            <v>8.9912109374999993E-2</v>
          </cell>
          <cell r="U250">
            <v>1.50390625E-3</v>
          </cell>
          <cell r="V250">
            <v>5.0292968750000001E-4</v>
          </cell>
          <cell r="W250">
            <v>0</v>
          </cell>
          <cell r="X250">
            <v>0</v>
          </cell>
          <cell r="Y250">
            <v>0</v>
          </cell>
          <cell r="Z250">
            <v>2.5706380208333299E-2</v>
          </cell>
        </row>
        <row r="251">
          <cell r="A251" t="str">
            <v>bdWvbzJAyuqv5VvzQQ9tog</v>
          </cell>
          <cell r="B251" t="str">
            <v>2018-11</v>
          </cell>
          <cell r="C251">
            <v>41.902986641795799</v>
          </cell>
          <cell r="D251">
            <v>-87.689056770214094</v>
          </cell>
          <cell r="E251">
            <v>170312411001020</v>
          </cell>
          <cell r="F251">
            <v>4</v>
          </cell>
          <cell r="G251">
            <v>0.20982991536458301</v>
          </cell>
          <cell r="H251">
            <v>3.6999511718750003E-2</v>
          </cell>
          <cell r="I251">
            <v>0.10213623046875001</v>
          </cell>
          <cell r="J251">
            <v>0</v>
          </cell>
          <cell r="K251">
            <v>6.0237630208333302E-2</v>
          </cell>
          <cell r="L251">
            <v>1.2037760416666699E-2</v>
          </cell>
          <cell r="M251">
            <v>6.9417317708333299E-4</v>
          </cell>
          <cell r="N251">
            <v>4.3847656250000002E-3</v>
          </cell>
          <cell r="O251">
            <v>0.18952473958333299</v>
          </cell>
          <cell r="P251">
            <v>1.6520182291666701E-4</v>
          </cell>
          <cell r="Q251">
            <v>0.21073404947916699</v>
          </cell>
          <cell r="R251">
            <v>3.9493815104166699E-3</v>
          </cell>
          <cell r="S251">
            <v>1.2207031250000001E-5</v>
          </cell>
          <cell r="T251">
            <v>0.158478190104167</v>
          </cell>
          <cell r="U251">
            <v>3.4220377604166699E-3</v>
          </cell>
          <cell r="V251">
            <v>0</v>
          </cell>
          <cell r="W251">
            <v>0</v>
          </cell>
          <cell r="X251">
            <v>0</v>
          </cell>
          <cell r="Y251">
            <v>2.5960286458333299E-4</v>
          </cell>
          <cell r="Z251">
            <v>7.1346028645833297E-3</v>
          </cell>
        </row>
        <row r="252">
          <cell r="A252" t="str">
            <v>P4sVFJtQZ21E6aDWsTXfQA</v>
          </cell>
          <cell r="B252" t="str">
            <v>2018-11</v>
          </cell>
          <cell r="C252">
            <v>41.9103978838017</v>
          </cell>
          <cell r="D252">
            <v>-87.681944195919499</v>
          </cell>
          <cell r="E252">
            <v>170312413001002</v>
          </cell>
          <cell r="F252">
            <v>4</v>
          </cell>
          <cell r="G252">
            <v>0.225250651041667</v>
          </cell>
          <cell r="H252">
            <v>8.4550781249999998E-2</v>
          </cell>
          <cell r="I252">
            <v>0.32644531249999997</v>
          </cell>
          <cell r="J252">
            <v>6.2418619791666699E-4</v>
          </cell>
          <cell r="K252">
            <v>4.8911132812500001E-2</v>
          </cell>
          <cell r="L252">
            <v>1.3535156249999999E-2</v>
          </cell>
          <cell r="M252">
            <v>1.0652669270833301E-3</v>
          </cell>
          <cell r="N252">
            <v>4.6476236979166698E-3</v>
          </cell>
          <cell r="O252">
            <v>6.3342285156249997E-2</v>
          </cell>
          <cell r="P252">
            <v>8.6263020833333306E-5</v>
          </cell>
          <cell r="Q252">
            <v>0.16463216145833301</v>
          </cell>
          <cell r="R252">
            <v>7.7718098958333296E-4</v>
          </cell>
          <cell r="S252">
            <v>0</v>
          </cell>
          <cell r="T252">
            <v>5.44523111979167E-2</v>
          </cell>
          <cell r="U252">
            <v>5.3059895833333301E-4</v>
          </cell>
          <cell r="V252">
            <v>0</v>
          </cell>
          <cell r="W252">
            <v>0</v>
          </cell>
          <cell r="X252">
            <v>0</v>
          </cell>
          <cell r="Y252">
            <v>8.1380208333333296E-7</v>
          </cell>
          <cell r="Z252">
            <v>1.1148274739583301E-2</v>
          </cell>
        </row>
        <row r="253">
          <cell r="A253" t="str">
            <v>TjgLLMQha2-ULqZaiogevA</v>
          </cell>
          <cell r="B253" t="str">
            <v>2018-11</v>
          </cell>
          <cell r="C253">
            <v>41.910395282053997</v>
          </cell>
          <cell r="D253">
            <v>-87.682213881164998</v>
          </cell>
          <cell r="E253">
            <v>170312413001002</v>
          </cell>
          <cell r="F253">
            <v>4</v>
          </cell>
          <cell r="G253">
            <v>0.27323893229166701</v>
          </cell>
          <cell r="H253">
            <v>8.7773437499999996E-2</v>
          </cell>
          <cell r="I253">
            <v>0.31295410156249998</v>
          </cell>
          <cell r="J253">
            <v>0</v>
          </cell>
          <cell r="K253">
            <v>2.2725423177083301E-2</v>
          </cell>
          <cell r="L253">
            <v>1.9393717447916702E-2</v>
          </cell>
          <cell r="M253">
            <v>4.1796875000000002E-3</v>
          </cell>
          <cell r="N253">
            <v>5.7649739583333299E-3</v>
          </cell>
          <cell r="O253">
            <v>5.8422037760416698E-2</v>
          </cell>
          <cell r="P253">
            <v>7.1655273437500003E-3</v>
          </cell>
          <cell r="Q253">
            <v>0.170743001302083</v>
          </cell>
          <cell r="R253">
            <v>5.7902018229166697E-3</v>
          </cell>
          <cell r="S253">
            <v>0</v>
          </cell>
          <cell r="T253">
            <v>2.3636067708333298E-2</v>
          </cell>
          <cell r="U253">
            <v>1.2207031250000001E-5</v>
          </cell>
          <cell r="V253">
            <v>0</v>
          </cell>
          <cell r="W253">
            <v>0</v>
          </cell>
          <cell r="X253">
            <v>0</v>
          </cell>
          <cell r="Y253">
            <v>8.1380208333333298E-6</v>
          </cell>
          <cell r="Z253">
            <v>8.1925455729166697E-3</v>
          </cell>
        </row>
        <row r="254">
          <cell r="A254" t="str">
            <v>eS7hdIuPUv5reYgsNRHoxw</v>
          </cell>
          <cell r="B254" t="str">
            <v>2018-10</v>
          </cell>
          <cell r="C254">
            <v>41.906113573286497</v>
          </cell>
          <cell r="D254">
            <v>-87.677329595803897</v>
          </cell>
          <cell r="E254">
            <v>170312414002003</v>
          </cell>
          <cell r="F254">
            <v>4</v>
          </cell>
          <cell r="G254">
            <v>0.27601562499999999</v>
          </cell>
          <cell r="H254">
            <v>6.9291178385416693E-2</v>
          </cell>
          <cell r="I254">
            <v>0.16916992187499999</v>
          </cell>
          <cell r="J254">
            <v>6.1848958333333298E-4</v>
          </cell>
          <cell r="K254">
            <v>4.6527506510416698E-2</v>
          </cell>
          <cell r="L254">
            <v>1.1887207031249999E-2</v>
          </cell>
          <cell r="M254">
            <v>4.4352213541666699E-4</v>
          </cell>
          <cell r="N254">
            <v>4.6899414062500002E-3</v>
          </cell>
          <cell r="O254">
            <v>0.18233154296875001</v>
          </cell>
          <cell r="P254">
            <v>2.3068033854166701E-2</v>
          </cell>
          <cell r="Q254">
            <v>0.174287923177083</v>
          </cell>
          <cell r="R254">
            <v>1.41520182291667E-3</v>
          </cell>
          <cell r="S254">
            <v>1.1393229166666699E-5</v>
          </cell>
          <cell r="T254">
            <v>9.5084635416666698E-3</v>
          </cell>
          <cell r="U254">
            <v>1.2166341145833301E-3</v>
          </cell>
          <cell r="V254">
            <v>0</v>
          </cell>
          <cell r="W254">
            <v>0</v>
          </cell>
          <cell r="X254">
            <v>0</v>
          </cell>
          <cell r="Y254">
            <v>8.1380208333333296E-7</v>
          </cell>
          <cell r="Z254">
            <v>2.9516601562500001E-2</v>
          </cell>
        </row>
        <row r="255">
          <cell r="A255" t="str">
            <v>fjtrnh813DzOyP9GBPf7bA</v>
          </cell>
          <cell r="B255" t="str">
            <v>2018-10</v>
          </cell>
          <cell r="C255">
            <v>41.906205400050901</v>
          </cell>
          <cell r="D255">
            <v>-87.677333589450697</v>
          </cell>
          <cell r="E255">
            <v>170312414002003</v>
          </cell>
          <cell r="F255">
            <v>4</v>
          </cell>
          <cell r="G255">
            <v>0.22159830729166699</v>
          </cell>
          <cell r="H255">
            <v>0.12688557942708301</v>
          </cell>
          <cell r="I255">
            <v>0.19342692057291699</v>
          </cell>
          <cell r="J255">
            <v>5.37109375E-5</v>
          </cell>
          <cell r="K255">
            <v>7.5542805989583295E-2</v>
          </cell>
          <cell r="L255">
            <v>9.13248697916667E-3</v>
          </cell>
          <cell r="M255">
            <v>2.9215494791666702E-4</v>
          </cell>
          <cell r="N255">
            <v>6.91975911458333E-3</v>
          </cell>
          <cell r="O255">
            <v>0.15372233072916699</v>
          </cell>
          <cell r="P255">
            <v>1.3040364583333301E-2</v>
          </cell>
          <cell r="Q255">
            <v>0.17786946614583299</v>
          </cell>
          <cell r="R255">
            <v>0</v>
          </cell>
          <cell r="S255">
            <v>0</v>
          </cell>
          <cell r="T255">
            <v>4.2919921874999996E-3</v>
          </cell>
          <cell r="U255">
            <v>7.4951171874999998E-3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9.7290039062500003E-3</v>
          </cell>
        </row>
        <row r="256">
          <cell r="A256" t="str">
            <v xml:space="preserve"> =-@XK7lYi2n0q7tu2rOoB5IQ</v>
          </cell>
          <cell r="B256" t="str">
            <v>2018-08</v>
          </cell>
          <cell r="C256">
            <v>41.908808399999998</v>
          </cell>
          <cell r="D256">
            <v>-87.667707699999994</v>
          </cell>
          <cell r="E256">
            <v>170312415001019</v>
          </cell>
          <cell r="F256">
            <v>4</v>
          </cell>
          <cell r="G256">
            <v>0.25537841796874999</v>
          </cell>
          <cell r="H256">
            <v>3.8316243489583297E-2</v>
          </cell>
          <cell r="I256">
            <v>0.235165201822917</v>
          </cell>
          <cell r="J256">
            <v>0</v>
          </cell>
          <cell r="K256">
            <v>1.596435546875E-2</v>
          </cell>
          <cell r="L256">
            <v>1.2760416666666699E-2</v>
          </cell>
          <cell r="M256">
            <v>9.0576171874999999E-4</v>
          </cell>
          <cell r="N256">
            <v>3.6905924479166698E-3</v>
          </cell>
          <cell r="O256">
            <v>0.12288655598958299</v>
          </cell>
          <cell r="P256">
            <v>9.765625E-4</v>
          </cell>
          <cell r="Q256">
            <v>0.19031005859375</v>
          </cell>
          <cell r="R256">
            <v>3.0281575520833301E-3</v>
          </cell>
          <cell r="S256">
            <v>0</v>
          </cell>
          <cell r="T256">
            <v>0.11437337239583301</v>
          </cell>
          <cell r="U256">
            <v>2.11588541666667E-4</v>
          </cell>
          <cell r="V256">
            <v>0</v>
          </cell>
          <cell r="W256">
            <v>0</v>
          </cell>
          <cell r="X256">
            <v>0</v>
          </cell>
          <cell r="Y256">
            <v>4.06901041666667E-6</v>
          </cell>
          <cell r="Z256">
            <v>6.0286458333333303E-3</v>
          </cell>
        </row>
        <row r="257">
          <cell r="A257" t="str">
            <v>lQtNQPpZdXCJSmmBpy7teg</v>
          </cell>
          <cell r="B257" t="str">
            <v>2018-08</v>
          </cell>
          <cell r="C257">
            <v>41.908914972224203</v>
          </cell>
          <cell r="D257">
            <v>-87.667713005153004</v>
          </cell>
          <cell r="E257">
            <v>170312415001019</v>
          </cell>
          <cell r="F257">
            <v>4</v>
          </cell>
          <cell r="G257">
            <v>0.249698079427083</v>
          </cell>
          <cell r="H257">
            <v>2.76847330729167E-2</v>
          </cell>
          <cell r="I257">
            <v>0.207124837239583</v>
          </cell>
          <cell r="J257">
            <v>3.6140950520833302E-3</v>
          </cell>
          <cell r="K257">
            <v>2.1316731770833298E-2</v>
          </cell>
          <cell r="L257">
            <v>1.44156901041667E-2</v>
          </cell>
          <cell r="M257">
            <v>9.8470052083333303E-5</v>
          </cell>
          <cell r="N257">
            <v>1.2882486979166701E-3</v>
          </cell>
          <cell r="O257">
            <v>0.13618733723958301</v>
          </cell>
          <cell r="P257">
            <v>1.43636067708333E-3</v>
          </cell>
          <cell r="Q257">
            <v>0.18455159505208299</v>
          </cell>
          <cell r="R257">
            <v>3.2307942708333301E-3</v>
          </cell>
          <cell r="S257">
            <v>0</v>
          </cell>
          <cell r="T257">
            <v>0.12716064453125001</v>
          </cell>
          <cell r="U257">
            <v>5.8748372395833297E-3</v>
          </cell>
          <cell r="V257">
            <v>9.5556640625000001E-3</v>
          </cell>
          <cell r="W257">
            <v>0</v>
          </cell>
          <cell r="X257">
            <v>0</v>
          </cell>
          <cell r="Y257">
            <v>4.3782552083333298E-4</v>
          </cell>
          <cell r="Z257">
            <v>6.3240559895833296E-3</v>
          </cell>
        </row>
        <row r="258">
          <cell r="A258" t="str">
            <v>pNIfLBNguWWBUyOmeHvoMg</v>
          </cell>
          <cell r="B258" t="str">
            <v>2018-08</v>
          </cell>
          <cell r="C258">
            <v>41.908227920600403</v>
          </cell>
          <cell r="D258">
            <v>-87.667697900095305</v>
          </cell>
          <cell r="E258">
            <v>170312415002000</v>
          </cell>
          <cell r="F258">
            <v>4</v>
          </cell>
          <cell r="G258">
            <v>0.2429833984375</v>
          </cell>
          <cell r="H258">
            <v>7.8022460937499996E-2</v>
          </cell>
          <cell r="I258">
            <v>0.13902506510416701</v>
          </cell>
          <cell r="J258">
            <v>1.27278645833333E-3</v>
          </cell>
          <cell r="K258">
            <v>2.9552408854166701E-2</v>
          </cell>
          <cell r="L258">
            <v>9.4246419270833295E-3</v>
          </cell>
          <cell r="M258">
            <v>3.1005859375E-4</v>
          </cell>
          <cell r="N258">
            <v>2.9866536458333301E-3</v>
          </cell>
          <cell r="O258">
            <v>0.197871907552083</v>
          </cell>
          <cell r="P258">
            <v>4.0616861979166701E-3</v>
          </cell>
          <cell r="Q258">
            <v>0.20655192057291699</v>
          </cell>
          <cell r="R258">
            <v>6.3151041666666705E-4</v>
          </cell>
          <cell r="S258">
            <v>7.3242187499999997E-6</v>
          </cell>
          <cell r="T258">
            <v>7.1846516927083298E-2</v>
          </cell>
          <cell r="U258">
            <v>1.6259765625E-3</v>
          </cell>
          <cell r="V258">
            <v>6.1848958333333298E-5</v>
          </cell>
          <cell r="W258">
            <v>0</v>
          </cell>
          <cell r="X258">
            <v>0</v>
          </cell>
          <cell r="Y258">
            <v>3.6051432291666702E-4</v>
          </cell>
          <cell r="Z258">
            <v>1.34033203125E-2</v>
          </cell>
        </row>
        <row r="259">
          <cell r="A259" t="str">
            <v>sFqBFsyg7tX_7f7Ssk6jsQ</v>
          </cell>
          <cell r="B259" t="str">
            <v>2018-08</v>
          </cell>
          <cell r="C259">
            <v>41.908138006743599</v>
          </cell>
          <cell r="D259">
            <v>-87.667695471591898</v>
          </cell>
          <cell r="E259">
            <v>170312415002000</v>
          </cell>
          <cell r="F259">
            <v>4</v>
          </cell>
          <cell r="G259">
            <v>0.22635579427083299</v>
          </cell>
          <cell r="H259">
            <v>2.58357747395833E-2</v>
          </cell>
          <cell r="I259">
            <v>0.11544677734375</v>
          </cell>
          <cell r="J259">
            <v>1.7659505208333299E-4</v>
          </cell>
          <cell r="K259">
            <v>2.42293294270833E-2</v>
          </cell>
          <cell r="L259">
            <v>4.4995117187499999E-3</v>
          </cell>
          <cell r="M259">
            <v>7.9752604166666706E-5</v>
          </cell>
          <cell r="N259">
            <v>1.4493815104166701E-3</v>
          </cell>
          <cell r="O259">
            <v>0.29488362630208298</v>
          </cell>
          <cell r="P259">
            <v>3.8753255208333298E-3</v>
          </cell>
          <cell r="Q259">
            <v>0.152527669270833</v>
          </cell>
          <cell r="R259">
            <v>9.0332031249999999E-5</v>
          </cell>
          <cell r="S259">
            <v>0</v>
          </cell>
          <cell r="T259">
            <v>0.136653645833333</v>
          </cell>
          <cell r="U259">
            <v>1.2207031250000001E-5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1.3884277343749999E-2</v>
          </cell>
        </row>
        <row r="260">
          <cell r="A260" t="str">
            <v>30m-j9VmkcGPaej0-DTJpg</v>
          </cell>
          <cell r="B260" t="str">
            <v>2018-08</v>
          </cell>
          <cell r="C260">
            <v>41.8911196631785</v>
          </cell>
          <cell r="D260">
            <v>-87.686639677836894</v>
          </cell>
          <cell r="E260">
            <v>170312429002010</v>
          </cell>
          <cell r="F260">
            <v>4</v>
          </cell>
          <cell r="G260">
            <v>0.31856526692708298</v>
          </cell>
          <cell r="H260">
            <v>4.1587727864583299E-2</v>
          </cell>
          <cell r="I260">
            <v>6.6333007812499997E-2</v>
          </cell>
          <cell r="J260">
            <v>3.9485677083333304E-3</v>
          </cell>
          <cell r="K260">
            <v>1.6936848958333299E-2</v>
          </cell>
          <cell r="L260">
            <v>2.5771484375000001E-2</v>
          </cell>
          <cell r="M260">
            <v>4.3538411458333298E-4</v>
          </cell>
          <cell r="N260">
            <v>3.2934570312500001E-3</v>
          </cell>
          <cell r="O260">
            <v>4.3100585937499998E-2</v>
          </cell>
          <cell r="P260">
            <v>8.6930338541666707E-3</v>
          </cell>
          <cell r="Q260">
            <v>0.37649658203125003</v>
          </cell>
          <cell r="R260">
            <v>4.8095703124999999E-4</v>
          </cell>
          <cell r="S260">
            <v>0</v>
          </cell>
          <cell r="T260">
            <v>5.2579752604166703E-2</v>
          </cell>
          <cell r="U260">
            <v>2.6904296874999999E-3</v>
          </cell>
          <cell r="V260">
            <v>1.3671875000000001E-4</v>
          </cell>
          <cell r="W260">
            <v>0</v>
          </cell>
          <cell r="X260">
            <v>0</v>
          </cell>
          <cell r="Y260">
            <v>2.7669270833333301E-5</v>
          </cell>
          <cell r="Z260">
            <v>3.8922526041666697E-2</v>
          </cell>
        </row>
        <row r="261">
          <cell r="A261" t="str">
            <v>TFUfYeU0gCiUXhRVZFKAhA</v>
          </cell>
          <cell r="B261" t="str">
            <v>2018-10</v>
          </cell>
          <cell r="C261">
            <v>41.890662088307401</v>
          </cell>
          <cell r="D261">
            <v>-87.686258407821995</v>
          </cell>
          <cell r="E261">
            <v>170312429002010</v>
          </cell>
          <cell r="F261">
            <v>4</v>
          </cell>
          <cell r="G261">
            <v>0.24318603515625001</v>
          </cell>
          <cell r="H261">
            <v>5.0297037760416698E-2</v>
          </cell>
          <cell r="I261">
            <v>0.27350911458333299</v>
          </cell>
          <cell r="J261">
            <v>1.3264973958333301E-4</v>
          </cell>
          <cell r="K261">
            <v>1.1347656249999999E-2</v>
          </cell>
          <cell r="L261">
            <v>1.5671386718749999E-2</v>
          </cell>
          <cell r="M261">
            <v>2.3030598958333299E-4</v>
          </cell>
          <cell r="N261">
            <v>3.35530598958333E-3</v>
          </cell>
          <cell r="O261">
            <v>9.3579101562499996E-3</v>
          </cell>
          <cell r="P261">
            <v>1.1938476562499999E-3</v>
          </cell>
          <cell r="Q261">
            <v>0.27848063151041702</v>
          </cell>
          <cell r="R261">
            <v>2.4820963541666698E-4</v>
          </cell>
          <cell r="S261">
            <v>0</v>
          </cell>
          <cell r="T261">
            <v>9.0008138020833295E-2</v>
          </cell>
          <cell r="U261">
            <v>2.8320312499999998E-4</v>
          </cell>
          <cell r="V261">
            <v>9.0332031249999999E-5</v>
          </cell>
          <cell r="W261">
            <v>0</v>
          </cell>
          <cell r="X261">
            <v>0</v>
          </cell>
          <cell r="Y261">
            <v>1.30208333333333E-5</v>
          </cell>
          <cell r="Z261">
            <v>2.2595214843749999E-2</v>
          </cell>
        </row>
        <row r="262">
          <cell r="A262" t="str">
            <v>EHmJnKefvq6AZVpzlYcufw</v>
          </cell>
          <cell r="B262" t="str">
            <v>2018-10</v>
          </cell>
          <cell r="C262">
            <v>41.890063347096103</v>
          </cell>
          <cell r="D262">
            <v>-87.657374135941197</v>
          </cell>
          <cell r="E262">
            <v>170312434002012</v>
          </cell>
          <cell r="F262">
            <v>4</v>
          </cell>
          <cell r="G262">
            <v>0.34798502604166698</v>
          </cell>
          <cell r="H262">
            <v>3.04475911458333E-2</v>
          </cell>
          <cell r="I262">
            <v>0.116764322916667</v>
          </cell>
          <cell r="J262">
            <v>2.48592122395833E-2</v>
          </cell>
          <cell r="K262">
            <v>1.8924153645833299E-2</v>
          </cell>
          <cell r="L262">
            <v>7.8263346354166697E-3</v>
          </cell>
          <cell r="M262">
            <v>2.1891276041666701E-4</v>
          </cell>
          <cell r="N262">
            <v>4.7810872395833296E-3</v>
          </cell>
          <cell r="O262">
            <v>0.1020166015625</v>
          </cell>
          <cell r="P262">
            <v>1.0824381510416699E-2</v>
          </cell>
          <cell r="Q262">
            <v>0.28370035807291699</v>
          </cell>
          <cell r="R262">
            <v>1.01725260416667E-4</v>
          </cell>
          <cell r="S262">
            <v>0</v>
          </cell>
          <cell r="T262">
            <v>2.0034993489583298E-2</v>
          </cell>
          <cell r="U262">
            <v>2.3258463541666699E-3</v>
          </cell>
          <cell r="V262">
            <v>2.0345052083333298E-5</v>
          </cell>
          <cell r="W262">
            <v>0</v>
          </cell>
          <cell r="X262">
            <v>0</v>
          </cell>
          <cell r="Y262">
            <v>0</v>
          </cell>
          <cell r="Z262">
            <v>2.91691080729167E-2</v>
          </cell>
        </row>
        <row r="263">
          <cell r="A263" t="str">
            <v>IvxGMw5NJxIftwtQaZynqw</v>
          </cell>
          <cell r="B263" t="str">
            <v>2018-10</v>
          </cell>
          <cell r="C263">
            <v>41.890929112677497</v>
          </cell>
          <cell r="D263">
            <v>-87.657402786258501</v>
          </cell>
          <cell r="E263">
            <v>170312434002012</v>
          </cell>
          <cell r="F263">
            <v>4</v>
          </cell>
          <cell r="G263">
            <v>0.18812581380208299</v>
          </cell>
          <cell r="H263">
            <v>7.6808268229166698E-2</v>
          </cell>
          <cell r="I263">
            <v>0.19985270182291701</v>
          </cell>
          <cell r="J263">
            <v>1.7822265625E-4</v>
          </cell>
          <cell r="K263">
            <v>6.9677734374999998E-3</v>
          </cell>
          <cell r="L263">
            <v>7.5781249999999998E-3</v>
          </cell>
          <cell r="M263">
            <v>1.52180989583333E-4</v>
          </cell>
          <cell r="N263">
            <v>8.97216796875E-3</v>
          </cell>
          <cell r="O263">
            <v>0.22910400390624999</v>
          </cell>
          <cell r="P263">
            <v>2.557373046875E-2</v>
          </cell>
          <cell r="Q263">
            <v>0.20070719401041701</v>
          </cell>
          <cell r="R263">
            <v>1.6276041666666699E-6</v>
          </cell>
          <cell r="S263">
            <v>0</v>
          </cell>
          <cell r="T263">
            <v>5.1241861979166699E-2</v>
          </cell>
          <cell r="U263">
            <v>0</v>
          </cell>
          <cell r="V263">
            <v>1.30208333333333E-5</v>
          </cell>
          <cell r="W263">
            <v>0</v>
          </cell>
          <cell r="X263">
            <v>0</v>
          </cell>
          <cell r="Y263">
            <v>0</v>
          </cell>
          <cell r="Z263">
            <v>4.7233072916666704E-3</v>
          </cell>
        </row>
        <row r="264">
          <cell r="A264" t="str">
            <v>RfQHdJd_kWoQzF_21RmleA</v>
          </cell>
          <cell r="B264" t="str">
            <v>2018-08</v>
          </cell>
          <cell r="C264">
            <v>41.8933683607981</v>
          </cell>
          <cell r="D264">
            <v>-87.662334067485702</v>
          </cell>
          <cell r="E264">
            <v>170312434003002</v>
          </cell>
          <cell r="F264">
            <v>4</v>
          </cell>
          <cell r="G264">
            <v>0.2596435546875</v>
          </cell>
          <cell r="H264">
            <v>9.6626790364583298E-2</v>
          </cell>
          <cell r="I264">
            <v>0.198665364583333</v>
          </cell>
          <cell r="J264">
            <v>1.9124348958333301E-4</v>
          </cell>
          <cell r="K264">
            <v>1.475341796875E-2</v>
          </cell>
          <cell r="L264">
            <v>7.2957356770833297E-3</v>
          </cell>
          <cell r="M264">
            <v>1.52994791666667E-4</v>
          </cell>
          <cell r="N264">
            <v>3.2462565104166702E-3</v>
          </cell>
          <cell r="O264">
            <v>0.2369384765625</v>
          </cell>
          <cell r="P264">
            <v>1.74308268229167E-2</v>
          </cell>
          <cell r="Q264">
            <v>0.122111002604167</v>
          </cell>
          <cell r="R264">
            <v>8.0322265625000001E-4</v>
          </cell>
          <cell r="S264">
            <v>0</v>
          </cell>
          <cell r="T264">
            <v>3.11710611979167E-2</v>
          </cell>
          <cell r="U264">
            <v>0</v>
          </cell>
          <cell r="V264">
            <v>8.1380208333333296E-7</v>
          </cell>
          <cell r="W264">
            <v>0</v>
          </cell>
          <cell r="X264">
            <v>3.8411458333333299E-4</v>
          </cell>
          <cell r="Y264">
            <v>2.4291992187499998E-3</v>
          </cell>
          <cell r="Z264">
            <v>8.15592447916667E-3</v>
          </cell>
        </row>
        <row r="265">
          <cell r="A265" t="str">
            <v>g-2wYwIVNQOp5xss5RaEcw</v>
          </cell>
          <cell r="B265" t="str">
            <v>2018-06</v>
          </cell>
          <cell r="C265">
            <v>41.892512868888801</v>
          </cell>
          <cell r="D265">
            <v>-87.662114216702406</v>
          </cell>
          <cell r="E265">
            <v>170312434003002</v>
          </cell>
          <cell r="F265">
            <v>4</v>
          </cell>
          <cell r="G265">
            <v>0.21623779296875001</v>
          </cell>
          <cell r="H265">
            <v>2.6926269531250002E-2</v>
          </cell>
          <cell r="I265">
            <v>0.26681640625000003</v>
          </cell>
          <cell r="J265">
            <v>2.1305338541666701E-3</v>
          </cell>
          <cell r="K265">
            <v>1.49690755208333E-2</v>
          </cell>
          <cell r="L265">
            <v>4.8494466145833299E-3</v>
          </cell>
          <cell r="M265">
            <v>3.92252604166667E-4</v>
          </cell>
          <cell r="N265">
            <v>3.4326171875000001E-3</v>
          </cell>
          <cell r="O265">
            <v>0.126524251302083</v>
          </cell>
          <cell r="P265">
            <v>3.0021158854166702E-3</v>
          </cell>
          <cell r="Q265">
            <v>0.16871907552083301</v>
          </cell>
          <cell r="R265">
            <v>4.9479166666666703E-4</v>
          </cell>
          <cell r="S265">
            <v>0</v>
          </cell>
          <cell r="T265">
            <v>0.13036295572916701</v>
          </cell>
          <cell r="U265">
            <v>1.1464029947916701E-2</v>
          </cell>
          <cell r="V265">
            <v>1.2207031250000001E-5</v>
          </cell>
          <cell r="W265">
            <v>0</v>
          </cell>
          <cell r="X265">
            <v>0</v>
          </cell>
          <cell r="Y265">
            <v>1.8473307291666701E-3</v>
          </cell>
          <cell r="Z265">
            <v>2.1818847656250001E-2</v>
          </cell>
        </row>
        <row r="266">
          <cell r="A266" t="str">
            <v>R2HP8eIXjYQG05T-IDtd3w</v>
          </cell>
          <cell r="B266" t="str">
            <v>2018-08</v>
          </cell>
          <cell r="C266">
            <v>41.891051243037303</v>
          </cell>
          <cell r="D266">
            <v>-87.661427462664506</v>
          </cell>
          <cell r="E266">
            <v>170312434003008</v>
          </cell>
          <cell r="F266">
            <v>4</v>
          </cell>
          <cell r="G266">
            <v>0.23366129557291701</v>
          </cell>
          <cell r="H266">
            <v>2.1352539062499998E-2</v>
          </cell>
          <cell r="I266">
            <v>0.39850830078124999</v>
          </cell>
          <cell r="J266">
            <v>1.54866536458333E-3</v>
          </cell>
          <cell r="K266">
            <v>2.7970377604166698E-3</v>
          </cell>
          <cell r="L266">
            <v>5.3222656250000002E-3</v>
          </cell>
          <cell r="M266">
            <v>1.05794270833333E-5</v>
          </cell>
          <cell r="N266">
            <v>2.62288411458333E-3</v>
          </cell>
          <cell r="O266">
            <v>3.7120768229166698E-2</v>
          </cell>
          <cell r="P266">
            <v>9.6166992187500001E-3</v>
          </cell>
          <cell r="Q266">
            <v>0.15995279947916699</v>
          </cell>
          <cell r="R266">
            <v>1.03678385416667E-3</v>
          </cell>
          <cell r="S266">
            <v>0</v>
          </cell>
          <cell r="T266">
            <v>0.12124104817708301</v>
          </cell>
          <cell r="U266">
            <v>2.0426432291666699E-4</v>
          </cell>
          <cell r="V266">
            <v>3.3365885416666699E-5</v>
          </cell>
          <cell r="W266">
            <v>0</v>
          </cell>
          <cell r="X266">
            <v>0</v>
          </cell>
          <cell r="Y266">
            <v>3.1575520833333298E-4</v>
          </cell>
          <cell r="Z266">
            <v>4.6549479166666701E-3</v>
          </cell>
        </row>
        <row r="267">
          <cell r="A267" t="str">
            <v>lvuyVr2OOhJFg3thjJ8d7g</v>
          </cell>
          <cell r="B267" t="str">
            <v>2018-08</v>
          </cell>
          <cell r="C267">
            <v>41.891044298779001</v>
          </cell>
          <cell r="D267">
            <v>-87.662007270080807</v>
          </cell>
          <cell r="E267">
            <v>170312434003008</v>
          </cell>
          <cell r="F267">
            <v>4</v>
          </cell>
          <cell r="G267">
            <v>0.26448893229166698</v>
          </cell>
          <cell r="H267">
            <v>7.2850748697916703E-2</v>
          </cell>
          <cell r="I267">
            <v>0.32626708984375002</v>
          </cell>
          <cell r="J267">
            <v>0</v>
          </cell>
          <cell r="K267">
            <v>1.06754557291667E-2</v>
          </cell>
          <cell r="L267">
            <v>1.49381510416667E-2</v>
          </cell>
          <cell r="M267">
            <v>1.4624023437500001E-3</v>
          </cell>
          <cell r="N267">
            <v>5.0577799479166697E-3</v>
          </cell>
          <cell r="O267">
            <v>1.7842610677083301E-2</v>
          </cell>
          <cell r="P267">
            <v>5.3759765624999999E-3</v>
          </cell>
          <cell r="Q267">
            <v>0.23033284505208301</v>
          </cell>
          <cell r="R267">
            <v>2.6123046874999998E-3</v>
          </cell>
          <cell r="S267">
            <v>0</v>
          </cell>
          <cell r="T267">
            <v>3.5170898437500001E-2</v>
          </cell>
          <cell r="U267">
            <v>0</v>
          </cell>
          <cell r="V267">
            <v>0</v>
          </cell>
          <cell r="W267">
            <v>0</v>
          </cell>
          <cell r="X267">
            <v>1.6357421875000001E-4</v>
          </cell>
          <cell r="Y267">
            <v>1.6276041666666699E-6</v>
          </cell>
          <cell r="Z267">
            <v>1.2759602864583299E-2</v>
          </cell>
        </row>
        <row r="268">
          <cell r="A268" t="str">
            <v>LRZx5HRf_FNTnwCO2LNG8Q</v>
          </cell>
          <cell r="B268" t="str">
            <v>2018-08</v>
          </cell>
          <cell r="C268">
            <v>41.890024763777198</v>
          </cell>
          <cell r="D268">
            <v>-87.654710828163203</v>
          </cell>
          <cell r="E268">
            <v>170312435001019</v>
          </cell>
          <cell r="F268">
            <v>4</v>
          </cell>
          <cell r="G268">
            <v>0.20988525390625001</v>
          </cell>
          <cell r="H268">
            <v>4.18863932291667E-2</v>
          </cell>
          <cell r="I268">
            <v>8.0337727864583305E-2</v>
          </cell>
          <cell r="J268">
            <v>4.7941080729166701E-3</v>
          </cell>
          <cell r="K268">
            <v>3.41959635416667E-2</v>
          </cell>
          <cell r="L268">
            <v>7.42431640625E-3</v>
          </cell>
          <cell r="M268">
            <v>3.8411458333333299E-4</v>
          </cell>
          <cell r="N268">
            <v>3.7768554687500002E-3</v>
          </cell>
          <cell r="O268">
            <v>0.28571695963541699</v>
          </cell>
          <cell r="P268">
            <v>1.24967447916667E-2</v>
          </cell>
          <cell r="Q268">
            <v>0.18562337239583299</v>
          </cell>
          <cell r="R268">
            <v>7.4047851562499996E-3</v>
          </cell>
          <cell r="S268">
            <v>8.2194010416666694E-5</v>
          </cell>
          <cell r="T268">
            <v>0.10590576171875</v>
          </cell>
          <cell r="U268">
            <v>1.10677083333333E-4</v>
          </cell>
          <cell r="V268">
            <v>8.1380208333333298E-6</v>
          </cell>
          <cell r="W268">
            <v>0</v>
          </cell>
          <cell r="X268">
            <v>0</v>
          </cell>
          <cell r="Y268">
            <v>1.8684895833333301E-3</v>
          </cell>
          <cell r="Z268">
            <v>1.8098144531249999E-2</v>
          </cell>
        </row>
        <row r="269">
          <cell r="A269" t="str">
            <v>P0AJ1pFcilyjkPDst6jN9Q</v>
          </cell>
          <cell r="B269" t="str">
            <v>2018-08</v>
          </cell>
          <cell r="C269">
            <v>41.890977033251602</v>
          </cell>
          <cell r="D269">
            <v>-87.654637834464197</v>
          </cell>
          <cell r="E269">
            <v>170312435001019</v>
          </cell>
          <cell r="F269">
            <v>4</v>
          </cell>
          <cell r="G269">
            <v>0.224789225260417</v>
          </cell>
          <cell r="H269">
            <v>7.0185546875000004E-2</v>
          </cell>
          <cell r="I269">
            <v>0.23143636067708301</v>
          </cell>
          <cell r="J269">
            <v>8.2275390625000003E-4</v>
          </cell>
          <cell r="K269">
            <v>4.48697916666667E-2</v>
          </cell>
          <cell r="L269">
            <v>8.7402343749999993E-3</v>
          </cell>
          <cell r="M269">
            <v>5.5094401041666703E-4</v>
          </cell>
          <cell r="N269">
            <v>3.5229492187499999E-3</v>
          </cell>
          <cell r="O269">
            <v>0.17484537760416699</v>
          </cell>
          <cell r="P269">
            <v>5.2205403645833297E-3</v>
          </cell>
          <cell r="Q269">
            <v>0.14671223958333299</v>
          </cell>
          <cell r="R269">
            <v>1.1360677083333301E-3</v>
          </cell>
          <cell r="S269">
            <v>6.7871093749999995E-4</v>
          </cell>
          <cell r="T269">
            <v>6.9461263020833303E-2</v>
          </cell>
          <cell r="U269">
            <v>6.5104166666666696E-6</v>
          </cell>
          <cell r="V269">
            <v>0</v>
          </cell>
          <cell r="W269">
            <v>0</v>
          </cell>
          <cell r="X269">
            <v>4.0527343749999998E-4</v>
          </cell>
          <cell r="Y269">
            <v>5.7617187499999997E-4</v>
          </cell>
          <cell r="Z269">
            <v>1.6040039062500001E-2</v>
          </cell>
        </row>
        <row r="270">
          <cell r="A270" t="str">
            <v>A73W2rRnvwF2kh4wTv-Zjw</v>
          </cell>
          <cell r="B270" t="str">
            <v>2018-06</v>
          </cell>
          <cell r="C270">
            <v>41.895534254698497</v>
          </cell>
          <cell r="D270">
            <v>-87.648713236558095</v>
          </cell>
          <cell r="E270">
            <v>170312435002010</v>
          </cell>
          <cell r="F270">
            <v>4</v>
          </cell>
          <cell r="G270">
            <v>0.16697428385416699</v>
          </cell>
          <cell r="H270">
            <v>2.6476236979166699E-2</v>
          </cell>
          <cell r="I270">
            <v>0.20079264322916701</v>
          </cell>
          <cell r="J270">
            <v>2.38444010416667E-4</v>
          </cell>
          <cell r="K270">
            <v>1.8279622395833299E-2</v>
          </cell>
          <cell r="L270">
            <v>6.56982421875E-3</v>
          </cell>
          <cell r="M270">
            <v>2.0345052083333298E-5</v>
          </cell>
          <cell r="N270">
            <v>1.4103190104166701E-3</v>
          </cell>
          <cell r="O270">
            <v>0.30574137369791698</v>
          </cell>
          <cell r="P270">
            <v>1.7774251302083301E-2</v>
          </cell>
          <cell r="Q270">
            <v>6.3667805989583298E-2</v>
          </cell>
          <cell r="R270">
            <v>2.2786458333333301E-4</v>
          </cell>
          <cell r="S270">
            <v>0</v>
          </cell>
          <cell r="T270">
            <v>0.167328287760417</v>
          </cell>
          <cell r="U270">
            <v>1.5462239583333301E-5</v>
          </cell>
          <cell r="V270">
            <v>0</v>
          </cell>
          <cell r="W270">
            <v>0</v>
          </cell>
          <cell r="X270">
            <v>4.6305338541666701E-4</v>
          </cell>
          <cell r="Y270">
            <v>5.8593749999999998E-5</v>
          </cell>
          <cell r="Z270">
            <v>2.39615885416667E-2</v>
          </cell>
        </row>
        <row r="271">
          <cell r="A271" t="str">
            <v>wVSOMLJ7FxmtyM1tYUukAA</v>
          </cell>
          <cell r="B271" t="str">
            <v>2018-10</v>
          </cell>
          <cell r="C271">
            <v>41.895238361251899</v>
          </cell>
          <cell r="D271">
            <v>-87.647798770735406</v>
          </cell>
          <cell r="E271">
            <v>170312435002010</v>
          </cell>
          <cell r="F271">
            <v>4</v>
          </cell>
          <cell r="G271">
            <v>0.31824625651041699</v>
          </cell>
          <cell r="H271">
            <v>4.4358723958333297E-2</v>
          </cell>
          <cell r="I271">
            <v>0.16669921874999999</v>
          </cell>
          <cell r="J271">
            <v>9.3505859374999993E-3</v>
          </cell>
          <cell r="K271">
            <v>4.63850911458333E-2</v>
          </cell>
          <cell r="L271">
            <v>1.6925455729166702E-2</v>
          </cell>
          <cell r="M271">
            <v>8.4635416666666697E-5</v>
          </cell>
          <cell r="N271">
            <v>5.85856119791667E-3</v>
          </cell>
          <cell r="O271">
            <v>2.1531575520833301E-2</v>
          </cell>
          <cell r="P271">
            <v>1.42496744791667E-3</v>
          </cell>
          <cell r="Q271">
            <v>0.32634358723958301</v>
          </cell>
          <cell r="R271">
            <v>5.3059895833333301E-4</v>
          </cell>
          <cell r="S271">
            <v>0</v>
          </cell>
          <cell r="T271">
            <v>3.1971028645833302E-2</v>
          </cell>
          <cell r="U271">
            <v>1.1621093749999999E-3</v>
          </cell>
          <cell r="V271">
            <v>1.32242838541667E-3</v>
          </cell>
          <cell r="W271">
            <v>0</v>
          </cell>
          <cell r="X271">
            <v>0</v>
          </cell>
          <cell r="Y271">
            <v>0</v>
          </cell>
          <cell r="Z271">
            <v>7.8051757812499997E-3</v>
          </cell>
        </row>
        <row r="272">
          <cell r="A272" t="str">
            <v>2JU3Ec29Mmochphk1Ln8eg</v>
          </cell>
          <cell r="B272" t="str">
            <v>2018-08</v>
          </cell>
          <cell r="C272">
            <v>41.893352554462098</v>
          </cell>
          <cell r="D272">
            <v>-87.648830549037001</v>
          </cell>
          <cell r="E272">
            <v>170312435002029</v>
          </cell>
          <cell r="F272">
            <v>4</v>
          </cell>
          <cell r="G272">
            <v>0.3479638671875</v>
          </cell>
          <cell r="H272">
            <v>2.6168619791666702E-2</v>
          </cell>
          <cell r="I272">
            <v>0.168733723958333</v>
          </cell>
          <cell r="J272">
            <v>2.1402994791666699E-3</v>
          </cell>
          <cell r="K272">
            <v>6.8603515625000003E-3</v>
          </cell>
          <cell r="L272">
            <v>1.0876464843749999E-2</v>
          </cell>
          <cell r="M272">
            <v>1.6276041666666699E-6</v>
          </cell>
          <cell r="N272">
            <v>3.2495117187500001E-3</v>
          </cell>
          <cell r="O272">
            <v>0.15287272135416699</v>
          </cell>
          <cell r="P272">
            <v>1.5934244791666701E-3</v>
          </cell>
          <cell r="Q272">
            <v>0.22264567057291701</v>
          </cell>
          <cell r="R272">
            <v>8.0566406250000004E-5</v>
          </cell>
          <cell r="S272">
            <v>0</v>
          </cell>
          <cell r="T272">
            <v>4.4596354166666699E-2</v>
          </cell>
          <cell r="U272">
            <v>1.4607747395833301E-3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1.0756022135416699E-2</v>
          </cell>
        </row>
        <row r="273">
          <cell r="A273" t="str">
            <v>U7wRRWqtBcHwCuX2DGjW3w</v>
          </cell>
          <cell r="B273" t="str">
            <v>2018-08</v>
          </cell>
          <cell r="C273">
            <v>41.893330053663398</v>
          </cell>
          <cell r="D273">
            <v>-87.650070828706902</v>
          </cell>
          <cell r="E273">
            <v>170312435002029</v>
          </cell>
          <cell r="F273">
            <v>4</v>
          </cell>
          <cell r="G273">
            <v>0.3455810546875</v>
          </cell>
          <cell r="H273">
            <v>2.8701985677083298E-2</v>
          </cell>
          <cell r="I273">
            <v>0.18911132812500001</v>
          </cell>
          <cell r="J273">
            <v>4.7281901041666701E-4</v>
          </cell>
          <cell r="K273">
            <v>2.2546386718749999E-2</v>
          </cell>
          <cell r="L273">
            <v>7.8043619791666697E-3</v>
          </cell>
          <cell r="M273">
            <v>4.06901041666667E-6</v>
          </cell>
          <cell r="N273">
            <v>1.5600585937499999E-3</v>
          </cell>
          <cell r="O273">
            <v>0.186800944010417</v>
          </cell>
          <cell r="P273">
            <v>6.4615885416666695E-4</v>
          </cell>
          <cell r="Q273">
            <v>0.16855550130208299</v>
          </cell>
          <cell r="R273">
            <v>1.07014973958333E-3</v>
          </cell>
          <cell r="S273">
            <v>0</v>
          </cell>
          <cell r="T273">
            <v>3.9908854166666702E-2</v>
          </cell>
          <cell r="U273">
            <v>7.04752604166667E-4</v>
          </cell>
          <cell r="V273">
            <v>2.8483072916666701E-5</v>
          </cell>
          <cell r="W273">
            <v>0</v>
          </cell>
          <cell r="X273">
            <v>0</v>
          </cell>
          <cell r="Y273">
            <v>1.20442708333333E-4</v>
          </cell>
          <cell r="Z273">
            <v>6.3826497395833301E-3</v>
          </cell>
        </row>
        <row r="274">
          <cell r="A274" t="str">
            <v>FJ0yafo970MCRTp6mx_xyQ</v>
          </cell>
          <cell r="B274" t="str">
            <v>2018-08</v>
          </cell>
          <cell r="C274">
            <v>41.891354255839303</v>
          </cell>
          <cell r="D274">
            <v>-87.647861370121106</v>
          </cell>
          <cell r="E274">
            <v>170312435002030</v>
          </cell>
          <cell r="F274">
            <v>4</v>
          </cell>
          <cell r="G274">
            <v>0.23364908854166699</v>
          </cell>
          <cell r="H274">
            <v>3.8438313802083297E-2</v>
          </cell>
          <cell r="I274">
            <v>0.23300781249999999</v>
          </cell>
          <cell r="J274">
            <v>2.1158854166666701E-5</v>
          </cell>
          <cell r="K274">
            <v>6.9132486979166701E-3</v>
          </cell>
          <cell r="L274">
            <v>2.0837402343749999E-2</v>
          </cell>
          <cell r="M274">
            <v>5.0830078125000001E-3</v>
          </cell>
          <cell r="N274">
            <v>4.4466145833333302E-3</v>
          </cell>
          <cell r="O274">
            <v>3.084228515625E-2</v>
          </cell>
          <cell r="P274">
            <v>3.8338216145833298E-3</v>
          </cell>
          <cell r="Q274">
            <v>0.24296956380208301</v>
          </cell>
          <cell r="R274">
            <v>6.2915039062499999E-3</v>
          </cell>
          <cell r="S274">
            <v>3.5156249999999999E-4</v>
          </cell>
          <cell r="T274">
            <v>0.145450032552083</v>
          </cell>
          <cell r="U274">
            <v>4.43277994791667E-3</v>
          </cell>
          <cell r="V274">
            <v>0</v>
          </cell>
          <cell r="W274">
            <v>0</v>
          </cell>
          <cell r="X274">
            <v>0</v>
          </cell>
          <cell r="Y274">
            <v>5.6599934895833299E-3</v>
          </cell>
          <cell r="Z274">
            <v>1.7771809895833299E-2</v>
          </cell>
        </row>
        <row r="275">
          <cell r="A275" t="str">
            <v>baVmG2QAI-7stDxrRVb6zA</v>
          </cell>
          <cell r="B275" t="str">
            <v>2018-08</v>
          </cell>
          <cell r="C275">
            <v>41.891828846068201</v>
          </cell>
          <cell r="D275">
            <v>-87.648581431849607</v>
          </cell>
          <cell r="E275">
            <v>170312435002030</v>
          </cell>
          <cell r="F275">
            <v>4</v>
          </cell>
          <cell r="G275">
            <v>0.30384358723958299</v>
          </cell>
          <cell r="H275">
            <v>4.5489095052083303E-2</v>
          </cell>
          <cell r="I275">
            <v>0.40416178385416701</v>
          </cell>
          <cell r="J275">
            <v>1.0091145833333299E-4</v>
          </cell>
          <cell r="K275">
            <v>2.0304361979166699E-2</v>
          </cell>
          <cell r="L275">
            <v>1.5997721354166699E-2</v>
          </cell>
          <cell r="M275">
            <v>2.40071614583333E-4</v>
          </cell>
          <cell r="N275">
            <v>1.54541015625E-3</v>
          </cell>
          <cell r="O275">
            <v>2.79825846354167E-2</v>
          </cell>
          <cell r="P275">
            <v>6.65201822916667E-3</v>
          </cell>
          <cell r="Q275">
            <v>0.10666422526041699</v>
          </cell>
          <cell r="R275">
            <v>3.27392578125E-3</v>
          </cell>
          <cell r="S275">
            <v>4.9967447916666704E-4</v>
          </cell>
          <cell r="T275">
            <v>3.6333007812499998E-2</v>
          </cell>
          <cell r="U275">
            <v>1.26953125E-4</v>
          </cell>
          <cell r="V275">
            <v>0</v>
          </cell>
          <cell r="W275">
            <v>0</v>
          </cell>
          <cell r="X275">
            <v>0</v>
          </cell>
          <cell r="Y275">
            <v>1.2386067708333301E-3</v>
          </cell>
          <cell r="Z275">
            <v>2.5546061197916699E-2</v>
          </cell>
        </row>
        <row r="276">
          <cell r="A276" t="str">
            <v>E0mYswxmhV5t3C9nKjXSbQ</v>
          </cell>
          <cell r="B276" t="str">
            <v>2019-05</v>
          </cell>
          <cell r="C276">
            <v>41.909332700719197</v>
          </cell>
          <cell r="D276">
            <v>-87.773358653955896</v>
          </cell>
          <cell r="E276">
            <v>170312504003013</v>
          </cell>
          <cell r="F276">
            <v>4</v>
          </cell>
          <cell r="G276">
            <v>0.25733398437499999</v>
          </cell>
          <cell r="H276">
            <v>5.3738606770833301E-2</v>
          </cell>
          <cell r="I276">
            <v>0.213350423177083</v>
          </cell>
          <cell r="J276">
            <v>4.8649088541666699E-3</v>
          </cell>
          <cell r="K276">
            <v>2.8349609375000001E-2</v>
          </cell>
          <cell r="L276">
            <v>1.10188802083333E-2</v>
          </cell>
          <cell r="M276">
            <v>2.0263671874999999E-4</v>
          </cell>
          <cell r="N276">
            <v>5.5493164062500001E-3</v>
          </cell>
          <cell r="O276">
            <v>1.6673990885416701E-2</v>
          </cell>
          <cell r="P276">
            <v>1.77408854166667E-4</v>
          </cell>
          <cell r="Q276">
            <v>0.29632568359375</v>
          </cell>
          <cell r="R276">
            <v>8.7841796874999992E-3</v>
          </cell>
          <cell r="S276">
            <v>0</v>
          </cell>
          <cell r="T276">
            <v>7.2684733072916702E-2</v>
          </cell>
          <cell r="U276">
            <v>1.0222981770833301E-2</v>
          </cell>
          <cell r="V276">
            <v>0</v>
          </cell>
          <cell r="W276">
            <v>0</v>
          </cell>
          <cell r="X276">
            <v>0</v>
          </cell>
          <cell r="Y276">
            <v>2.8483072916666701E-5</v>
          </cell>
          <cell r="Z276">
            <v>2.0694173177083299E-2</v>
          </cell>
        </row>
        <row r="277">
          <cell r="A277" t="str">
            <v>nbOpA7H241JJ4x5weM4VTw</v>
          </cell>
          <cell r="B277" t="str">
            <v>2019-05</v>
          </cell>
          <cell r="C277">
            <v>41.909338213280499</v>
          </cell>
          <cell r="D277">
            <v>-87.772994219571402</v>
          </cell>
          <cell r="E277">
            <v>170312504003013</v>
          </cell>
          <cell r="F277">
            <v>4</v>
          </cell>
          <cell r="G277">
            <v>0.29318440755208303</v>
          </cell>
          <cell r="H277">
            <v>3.1666666666666697E-2</v>
          </cell>
          <cell r="I277">
            <v>0.25428873697916698</v>
          </cell>
          <cell r="J277">
            <v>3.0436197916666697E-4</v>
          </cell>
          <cell r="K277">
            <v>7.0638020833333299E-3</v>
          </cell>
          <cell r="L277">
            <v>1.24894205729167E-2</v>
          </cell>
          <cell r="M277">
            <v>0</v>
          </cell>
          <cell r="N277">
            <v>7.75065104166667E-3</v>
          </cell>
          <cell r="O277">
            <v>3.01944986979167E-2</v>
          </cell>
          <cell r="P277">
            <v>4.7534179687499997E-3</v>
          </cell>
          <cell r="Q277">
            <v>0.27114908854166703</v>
          </cell>
          <cell r="R277">
            <v>1.72932942708333E-3</v>
          </cell>
          <cell r="S277">
            <v>0</v>
          </cell>
          <cell r="T277">
            <v>7.90315755208333E-2</v>
          </cell>
          <cell r="U277">
            <v>2.4739583333333297E-4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6.1466471354166699E-3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AEF4-B097-485B-822F-842773077ED5}">
  <dimension ref="A1:AB553"/>
  <sheetViews>
    <sheetView tabSelected="1" workbookViewId="0">
      <selection activeCell="D2" sqref="D2"/>
    </sheetView>
  </sheetViews>
  <sheetFormatPr defaultRowHeight="15" x14ac:dyDescent="0.25"/>
  <cols>
    <col min="1" max="2" width="19" customWidth="1"/>
    <col min="3" max="3" width="38.85546875" customWidth="1"/>
    <col min="4" max="4" width="15" customWidth="1"/>
    <col min="5" max="5" width="9.85546875" customWidth="1"/>
    <col min="6" max="6" width="10.42578125" customWidth="1"/>
    <col min="7" max="12" width="16.7109375" customWidth="1"/>
    <col min="13" max="13" width="27.42578125" customWidth="1"/>
    <col min="14" max="14" width="21.85546875" customWidth="1"/>
    <col min="15" max="15" width="23.28515625" customWidth="1"/>
    <col min="16" max="16" width="23.42578125" customWidth="1"/>
    <col min="17" max="17" width="24.140625" customWidth="1"/>
    <col min="18" max="18" width="20.5703125" customWidth="1"/>
    <col min="19" max="19" width="22.28515625" customWidth="1"/>
    <col min="20" max="20" width="25" customWidth="1"/>
    <col min="21" max="21" width="19.42578125" customWidth="1"/>
    <col min="22" max="22" width="17.5703125" customWidth="1"/>
    <col min="23" max="23" width="16.28515625" customWidth="1"/>
    <col min="24" max="28" width="22.5703125" customWidth="1"/>
  </cols>
  <sheetData>
    <row r="1" spans="1:28" s="2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5">
      <c r="A2" t="s">
        <v>28</v>
      </c>
      <c r="B2">
        <v>170310105031015</v>
      </c>
      <c r="C2" t="s">
        <v>29</v>
      </c>
      <c r="D2" t="str">
        <f>VLOOKUP(C2,[1]panoids!A$2:Z$278,2,FALSE)</f>
        <v>2018-07</v>
      </c>
      <c r="E2">
        <f>VLOOKUP(C2,[1]panoids!A$2:Z$278,3,FALSE)</f>
        <v>41.998195729519701</v>
      </c>
      <c r="F2">
        <f>VLOOKUP(C2,[1]panoids!A$2:Z$278,4,FALSE)</f>
        <v>-87.664257661716206</v>
      </c>
      <c r="G2">
        <f>VLOOKUP(C2,[1]panoids!A$2:Z$278,5,FALSE)</f>
        <v>170310105031015</v>
      </c>
      <c r="H2">
        <f>VLOOKUP(C2,[1]panoids!A$2:Z$278,6,FALSE)</f>
        <v>4</v>
      </c>
      <c r="I2">
        <f>VLOOKUP(C2,[1]panoids!A$2:Z$278,7,FALSE)</f>
        <v>0.29260904947916699</v>
      </c>
      <c r="J2">
        <f>VLOOKUP(C2,[1]panoids!A$2:Z$278,8,FALSE)</f>
        <v>8.5805664062499995E-2</v>
      </c>
      <c r="K2">
        <f>VLOOKUP(C2,[1]panoids!A$2:Z$278,9,FALSE)</f>
        <v>0.13362304687500001</v>
      </c>
      <c r="L2">
        <f>VLOOKUP(C2,[1]panoids!A$2:Z$278,10,FALSE)</f>
        <v>5.5419921875E-4</v>
      </c>
      <c r="M2">
        <f>VLOOKUP(C2,[1]panoids!A$2:Z$278,11,FALSE)</f>
        <v>7.38525390625E-3</v>
      </c>
      <c r="N2">
        <f>VLOOKUP(C2,[1]panoids!A$2:Z$278,12,FALSE)</f>
        <v>1.0205078124999999E-2</v>
      </c>
      <c r="O2">
        <f>VLOOKUP(C2,[1]panoids!A$2:Z$278,13,FALSE)</f>
        <v>9.7656250000000005E-5</v>
      </c>
      <c r="P2">
        <f>VLOOKUP(C2,[1]panoids!A$2:Z$278,14,FALSE)</f>
        <v>6.9034830729166703E-3</v>
      </c>
      <c r="Q2">
        <f>VLOOKUP(C2,[1]panoids!A$2:Z$278,15,FALSE)</f>
        <v>0.151673177083333</v>
      </c>
      <c r="R2">
        <f>VLOOKUP(C2,[1]panoids!A$2:Z$278,16,FALSE)</f>
        <v>1.6788736979166701E-2</v>
      </c>
      <c r="S2">
        <f>VLOOKUP(C2,[1]panoids!A$2:Z$278,17,FALSE)</f>
        <v>0.25176269531250001</v>
      </c>
      <c r="T2">
        <f>VLOOKUP(C2,[1]panoids!A$2:Z$278,18,FALSE)</f>
        <v>3.0769856770833299E-3</v>
      </c>
      <c r="U2">
        <f>VLOOKUP(C2,[1]panoids!A$2:Z$278,19,FALSE)</f>
        <v>1.10677083333333E-4</v>
      </c>
      <c r="V2">
        <f>VLOOKUP(C2,[1]panoids!A$2:Z$278,20,FALSE)</f>
        <v>1.8383789062499999E-2</v>
      </c>
      <c r="W2">
        <f>VLOOKUP(C2,[1]panoids!A$2:Z$278,21,FALSE)</f>
        <v>7.4593098958333302E-3</v>
      </c>
      <c r="X2">
        <f>VLOOKUP(C2,[1]panoids!A$2:Z$278,22,FALSE)</f>
        <v>2.4739583333333297E-4</v>
      </c>
      <c r="Y2">
        <f>VLOOKUP(C2,[1]panoids!A$2:Z$278,23,FALSE)</f>
        <v>0</v>
      </c>
      <c r="Z2">
        <f>VLOOKUP(C2,[1]panoids!A$2:Z$278,24,FALSE)</f>
        <v>2.685546875E-5</v>
      </c>
      <c r="AA2">
        <f>VLOOKUP(C2,[1]panoids!A$2:Z$278,25,FALSE)</f>
        <v>1.0595703125E-3</v>
      </c>
      <c r="AB2">
        <f>VLOOKUP(C2,[1]panoids!A$2:Z$278,26,FALSE)</f>
        <v>1.2227376302083299E-2</v>
      </c>
    </row>
    <row r="3" spans="1:28" x14ac:dyDescent="0.25">
      <c r="A3" t="s">
        <v>30</v>
      </c>
      <c r="B3">
        <v>170310105031015</v>
      </c>
      <c r="C3" t="s">
        <v>29</v>
      </c>
      <c r="D3" t="str">
        <f>VLOOKUP(C3,[1]panoids!A$2:Z$278,2,FALSE)</f>
        <v>2018-07</v>
      </c>
      <c r="E3">
        <f>VLOOKUP(C3,[1]panoids!A$2:Z$278,3,FALSE)</f>
        <v>41.998195729519701</v>
      </c>
      <c r="F3">
        <f>VLOOKUP(C3,[1]panoids!A$2:Z$278,4,FALSE)</f>
        <v>-87.664257661716206</v>
      </c>
      <c r="G3">
        <f>VLOOKUP(C3,[1]panoids!A$2:Z$278,5,FALSE)</f>
        <v>170310105031015</v>
      </c>
      <c r="H3">
        <f>VLOOKUP(C3,[1]panoids!A$2:Z$278,6,FALSE)</f>
        <v>4</v>
      </c>
      <c r="I3">
        <f>VLOOKUP(C3,[1]panoids!A$2:Z$278,7,FALSE)</f>
        <v>0.29260904947916699</v>
      </c>
      <c r="J3">
        <f>VLOOKUP(C3,[1]panoids!A$2:Z$278,8,FALSE)</f>
        <v>8.5805664062499995E-2</v>
      </c>
      <c r="K3">
        <f>VLOOKUP(C3,[1]panoids!A$2:Z$278,9,FALSE)</f>
        <v>0.13362304687500001</v>
      </c>
      <c r="L3">
        <f>VLOOKUP(C3,[1]panoids!A$2:Z$278,10,FALSE)</f>
        <v>5.5419921875E-4</v>
      </c>
      <c r="M3">
        <f>VLOOKUP(C3,[1]panoids!A$2:Z$278,11,FALSE)</f>
        <v>7.38525390625E-3</v>
      </c>
      <c r="N3">
        <f>VLOOKUP(C3,[1]panoids!A$2:Z$278,12,FALSE)</f>
        <v>1.0205078124999999E-2</v>
      </c>
      <c r="O3">
        <f>VLOOKUP(C3,[1]panoids!A$2:Z$278,13,FALSE)</f>
        <v>9.7656250000000005E-5</v>
      </c>
      <c r="P3">
        <f>VLOOKUP(C3,[1]panoids!A$2:Z$278,14,FALSE)</f>
        <v>6.9034830729166703E-3</v>
      </c>
      <c r="Q3">
        <f>VLOOKUP(C3,[1]panoids!A$2:Z$278,15,FALSE)</f>
        <v>0.151673177083333</v>
      </c>
      <c r="R3">
        <f>VLOOKUP(C3,[1]panoids!A$2:Z$278,16,FALSE)</f>
        <v>1.6788736979166701E-2</v>
      </c>
      <c r="S3">
        <f>VLOOKUP(C3,[1]panoids!A$2:Z$278,17,FALSE)</f>
        <v>0.25176269531250001</v>
      </c>
      <c r="T3">
        <f>VLOOKUP(C3,[1]panoids!A$2:Z$278,18,FALSE)</f>
        <v>3.0769856770833299E-3</v>
      </c>
      <c r="U3">
        <f>VLOOKUP(C3,[1]panoids!A$2:Z$278,19,FALSE)</f>
        <v>1.10677083333333E-4</v>
      </c>
      <c r="V3">
        <f>VLOOKUP(C3,[1]panoids!A$2:Z$278,20,FALSE)</f>
        <v>1.8383789062499999E-2</v>
      </c>
      <c r="W3">
        <f>VLOOKUP(C3,[1]panoids!A$2:Z$278,21,FALSE)</f>
        <v>7.4593098958333302E-3</v>
      </c>
      <c r="X3">
        <f>VLOOKUP(C3,[1]panoids!A$2:Z$278,22,FALSE)</f>
        <v>2.4739583333333297E-4</v>
      </c>
      <c r="Y3">
        <f>VLOOKUP(C3,[1]panoids!A$2:Z$278,23,FALSE)</f>
        <v>0</v>
      </c>
      <c r="Z3">
        <f>VLOOKUP(C3,[1]panoids!A$2:Z$278,24,FALSE)</f>
        <v>2.685546875E-5</v>
      </c>
      <c r="AA3">
        <f>VLOOKUP(C3,[1]panoids!A$2:Z$278,25,FALSE)</f>
        <v>1.0595703125E-3</v>
      </c>
      <c r="AB3">
        <f>VLOOKUP(C3,[1]panoids!A$2:Z$278,26,FALSE)</f>
        <v>1.2227376302083299E-2</v>
      </c>
    </row>
    <row r="4" spans="1:28" x14ac:dyDescent="0.25">
      <c r="A4" t="s">
        <v>31</v>
      </c>
      <c r="B4">
        <v>170310105031015</v>
      </c>
      <c r="C4" t="s">
        <v>32</v>
      </c>
      <c r="D4" t="str">
        <f>VLOOKUP(C4,[1]panoids!A$2:Z$278,2,FALSE)</f>
        <v>2018-10</v>
      </c>
      <c r="E4">
        <f>VLOOKUP(C4,[1]panoids!A$2:Z$278,3,FALSE)</f>
        <v>41.998142041513098</v>
      </c>
      <c r="F4">
        <f>VLOOKUP(C4,[1]panoids!A$2:Z$278,4,FALSE)</f>
        <v>-87.663887024148707</v>
      </c>
      <c r="G4">
        <f>VLOOKUP(C4,[1]panoids!A$2:Z$278,5,FALSE)</f>
        <v>170310105031015</v>
      </c>
      <c r="H4">
        <f>VLOOKUP(C4,[1]panoids!A$2:Z$278,6,FALSE)</f>
        <v>4</v>
      </c>
      <c r="I4">
        <f>VLOOKUP(C4,[1]panoids!A$2:Z$278,7,FALSE)</f>
        <v>0.24751220703124999</v>
      </c>
      <c r="J4">
        <f>VLOOKUP(C4,[1]panoids!A$2:Z$278,8,FALSE)</f>
        <v>3.4953613281249997E-2</v>
      </c>
      <c r="K4">
        <f>VLOOKUP(C4,[1]panoids!A$2:Z$278,9,FALSE)</f>
        <v>0.27298095703125003</v>
      </c>
      <c r="L4">
        <f>VLOOKUP(C4,[1]panoids!A$2:Z$278,10,FALSE)</f>
        <v>0</v>
      </c>
      <c r="M4">
        <f>VLOOKUP(C4,[1]panoids!A$2:Z$278,11,FALSE)</f>
        <v>1.6845703125E-2</v>
      </c>
      <c r="N4">
        <f>VLOOKUP(C4,[1]panoids!A$2:Z$278,12,FALSE)</f>
        <v>1.36946614583333E-2</v>
      </c>
      <c r="O4">
        <f>VLOOKUP(C4,[1]panoids!A$2:Z$278,13,FALSE)</f>
        <v>2.5065104166666698E-4</v>
      </c>
      <c r="P4">
        <f>VLOOKUP(C4,[1]panoids!A$2:Z$278,14,FALSE)</f>
        <v>2.39908854166667E-3</v>
      </c>
      <c r="Q4">
        <f>VLOOKUP(C4,[1]panoids!A$2:Z$278,15,FALSE)</f>
        <v>0.16477783203124999</v>
      </c>
      <c r="R4">
        <f>VLOOKUP(C4,[1]panoids!A$2:Z$278,16,FALSE)</f>
        <v>1.2482096354166699E-2</v>
      </c>
      <c r="S4">
        <f>VLOOKUP(C4,[1]panoids!A$2:Z$278,17,FALSE)</f>
        <v>0.15126790364583301</v>
      </c>
      <c r="T4">
        <f>VLOOKUP(C4,[1]panoids!A$2:Z$278,18,FALSE)</f>
        <v>1.95149739583333E-3</v>
      </c>
      <c r="U4">
        <f>VLOOKUP(C4,[1]panoids!A$2:Z$278,19,FALSE)</f>
        <v>0</v>
      </c>
      <c r="V4">
        <f>VLOOKUP(C4,[1]panoids!A$2:Z$278,20,FALSE)</f>
        <v>7.2752278645833293E-2</v>
      </c>
      <c r="W4">
        <f>VLOOKUP(C4,[1]panoids!A$2:Z$278,21,FALSE)</f>
        <v>7.373046875E-4</v>
      </c>
      <c r="X4">
        <f>VLOOKUP(C4,[1]panoids!A$2:Z$278,22,FALSE)</f>
        <v>4.0690104166666698E-5</v>
      </c>
      <c r="Y4">
        <f>VLOOKUP(C4,[1]panoids!A$2:Z$278,23,FALSE)</f>
        <v>0</v>
      </c>
      <c r="Z4">
        <f>VLOOKUP(C4,[1]panoids!A$2:Z$278,24,FALSE)</f>
        <v>0</v>
      </c>
      <c r="AA4">
        <f>VLOOKUP(C4,[1]panoids!A$2:Z$278,25,FALSE)</f>
        <v>9.2773437500000001E-5</v>
      </c>
      <c r="AB4">
        <f>VLOOKUP(C4,[1]panoids!A$2:Z$278,26,FALSE)</f>
        <v>7.2607421874999996E-3</v>
      </c>
    </row>
    <row r="5" spans="1:28" x14ac:dyDescent="0.25">
      <c r="A5" t="s">
        <v>33</v>
      </c>
      <c r="B5">
        <v>170310105031015</v>
      </c>
      <c r="C5" t="s">
        <v>32</v>
      </c>
      <c r="D5" t="str">
        <f>VLOOKUP(C5,[1]panoids!A$2:Z$278,2,FALSE)</f>
        <v>2018-10</v>
      </c>
      <c r="E5">
        <f>VLOOKUP(C5,[1]panoids!A$2:Z$278,3,FALSE)</f>
        <v>41.998142041513098</v>
      </c>
      <c r="F5">
        <f>VLOOKUP(C5,[1]panoids!A$2:Z$278,4,FALSE)</f>
        <v>-87.663887024148707</v>
      </c>
      <c r="G5">
        <f>VLOOKUP(C5,[1]panoids!A$2:Z$278,5,FALSE)</f>
        <v>170310105031015</v>
      </c>
      <c r="H5">
        <f>VLOOKUP(C5,[1]panoids!A$2:Z$278,6,FALSE)</f>
        <v>4</v>
      </c>
      <c r="I5">
        <f>VLOOKUP(C5,[1]panoids!A$2:Z$278,7,FALSE)</f>
        <v>0.24751220703124999</v>
      </c>
      <c r="J5">
        <f>VLOOKUP(C5,[1]panoids!A$2:Z$278,8,FALSE)</f>
        <v>3.4953613281249997E-2</v>
      </c>
      <c r="K5">
        <f>VLOOKUP(C5,[1]panoids!A$2:Z$278,9,FALSE)</f>
        <v>0.27298095703125003</v>
      </c>
      <c r="L5">
        <f>VLOOKUP(C5,[1]panoids!A$2:Z$278,10,FALSE)</f>
        <v>0</v>
      </c>
      <c r="M5">
        <f>VLOOKUP(C5,[1]panoids!A$2:Z$278,11,FALSE)</f>
        <v>1.6845703125E-2</v>
      </c>
      <c r="N5">
        <f>VLOOKUP(C5,[1]panoids!A$2:Z$278,12,FALSE)</f>
        <v>1.36946614583333E-2</v>
      </c>
      <c r="O5">
        <f>VLOOKUP(C5,[1]panoids!A$2:Z$278,13,FALSE)</f>
        <v>2.5065104166666698E-4</v>
      </c>
      <c r="P5">
        <f>VLOOKUP(C5,[1]panoids!A$2:Z$278,14,FALSE)</f>
        <v>2.39908854166667E-3</v>
      </c>
      <c r="Q5">
        <f>VLOOKUP(C5,[1]panoids!A$2:Z$278,15,FALSE)</f>
        <v>0.16477783203124999</v>
      </c>
      <c r="R5">
        <f>VLOOKUP(C5,[1]panoids!A$2:Z$278,16,FALSE)</f>
        <v>1.2482096354166699E-2</v>
      </c>
      <c r="S5">
        <f>VLOOKUP(C5,[1]panoids!A$2:Z$278,17,FALSE)</f>
        <v>0.15126790364583301</v>
      </c>
      <c r="T5">
        <f>VLOOKUP(C5,[1]panoids!A$2:Z$278,18,FALSE)</f>
        <v>1.95149739583333E-3</v>
      </c>
      <c r="U5">
        <f>VLOOKUP(C5,[1]panoids!A$2:Z$278,19,FALSE)</f>
        <v>0</v>
      </c>
      <c r="V5">
        <f>VLOOKUP(C5,[1]panoids!A$2:Z$278,20,FALSE)</f>
        <v>7.2752278645833293E-2</v>
      </c>
      <c r="W5">
        <f>VLOOKUP(C5,[1]panoids!A$2:Z$278,21,FALSE)</f>
        <v>7.373046875E-4</v>
      </c>
      <c r="X5">
        <f>VLOOKUP(C5,[1]panoids!A$2:Z$278,22,FALSE)</f>
        <v>4.0690104166666698E-5</v>
      </c>
      <c r="Y5">
        <f>VLOOKUP(C5,[1]panoids!A$2:Z$278,23,FALSE)</f>
        <v>0</v>
      </c>
      <c r="Z5">
        <f>VLOOKUP(C5,[1]panoids!A$2:Z$278,24,FALSE)</f>
        <v>0</v>
      </c>
      <c r="AA5">
        <f>VLOOKUP(C5,[1]panoids!A$2:Z$278,25,FALSE)</f>
        <v>9.2773437500000001E-5</v>
      </c>
      <c r="AB5">
        <f>VLOOKUP(C5,[1]panoids!A$2:Z$278,26,FALSE)</f>
        <v>7.2607421874999996E-3</v>
      </c>
    </row>
    <row r="6" spans="1:28" x14ac:dyDescent="0.25">
      <c r="A6" t="s">
        <v>34</v>
      </c>
      <c r="B6">
        <v>170310201001004</v>
      </c>
      <c r="C6" t="s">
        <v>35</v>
      </c>
      <c r="D6" t="str">
        <f>VLOOKUP(C6,[1]panoids!A$2:Z$278,2,FALSE)</f>
        <v>2018-10</v>
      </c>
      <c r="E6">
        <f>VLOOKUP(C6,[1]panoids!A$2:Z$278,3,FALSE)</f>
        <v>42.014141772443502</v>
      </c>
      <c r="F6">
        <f>VLOOKUP(C6,[1]panoids!A$2:Z$278,4,FALSE)</f>
        <v>-87.690162782100998</v>
      </c>
      <c r="G6">
        <f>VLOOKUP(C6,[1]panoids!A$2:Z$278,5,FALSE)</f>
        <v>170310201001004</v>
      </c>
      <c r="H6">
        <f>VLOOKUP(C6,[1]panoids!A$2:Z$278,6,FALSE)</f>
        <v>4</v>
      </c>
      <c r="I6">
        <f>VLOOKUP(C6,[1]panoids!A$2:Z$278,7,FALSE)</f>
        <v>0.30122477213541698</v>
      </c>
      <c r="J6">
        <f>VLOOKUP(C6,[1]panoids!A$2:Z$278,8,FALSE)</f>
        <v>3.9536946614583297E-2</v>
      </c>
      <c r="K6">
        <f>VLOOKUP(C6,[1]panoids!A$2:Z$278,9,FALSE)</f>
        <v>5.0254720052083299E-2</v>
      </c>
      <c r="L6">
        <f>VLOOKUP(C6,[1]panoids!A$2:Z$278,10,FALSE)</f>
        <v>3.8167317708333299E-4</v>
      </c>
      <c r="M6">
        <f>VLOOKUP(C6,[1]panoids!A$2:Z$278,11,FALSE)</f>
        <v>1.114501953125E-2</v>
      </c>
      <c r="N6">
        <f>VLOOKUP(C6,[1]panoids!A$2:Z$278,12,FALSE)</f>
        <v>1.00797526041667E-2</v>
      </c>
      <c r="O6">
        <f>VLOOKUP(C6,[1]panoids!A$2:Z$278,13,FALSE)</f>
        <v>1.5380859375E-4</v>
      </c>
      <c r="P6">
        <f>VLOOKUP(C6,[1]panoids!A$2:Z$278,14,FALSE)</f>
        <v>3.49934895833333E-3</v>
      </c>
      <c r="Q6">
        <f>VLOOKUP(C6,[1]panoids!A$2:Z$278,15,FALSE)</f>
        <v>0.20945882161458301</v>
      </c>
      <c r="R6">
        <f>VLOOKUP(C6,[1]panoids!A$2:Z$278,16,FALSE)</f>
        <v>3.4311523437499998E-2</v>
      </c>
      <c r="S6">
        <f>VLOOKUP(C6,[1]panoids!A$2:Z$278,17,FALSE)</f>
        <v>0.26862386067708299</v>
      </c>
      <c r="T6">
        <f>VLOOKUP(C6,[1]panoids!A$2:Z$278,18,FALSE)</f>
        <v>1.49739583333333E-4</v>
      </c>
      <c r="U6">
        <f>VLOOKUP(C6,[1]panoids!A$2:Z$278,19,FALSE)</f>
        <v>0</v>
      </c>
      <c r="V6">
        <f>VLOOKUP(C6,[1]panoids!A$2:Z$278,20,FALSE)</f>
        <v>5.0565592447916703E-2</v>
      </c>
      <c r="W6">
        <f>VLOOKUP(C6,[1]panoids!A$2:Z$278,21,FALSE)</f>
        <v>7.2916666666666703E-4</v>
      </c>
      <c r="X6">
        <f>VLOOKUP(C6,[1]panoids!A$2:Z$278,22,FALSE)</f>
        <v>5.9407552083333296E-4</v>
      </c>
      <c r="Y6">
        <f>VLOOKUP(C6,[1]panoids!A$2:Z$278,23,FALSE)</f>
        <v>0</v>
      </c>
      <c r="Z6">
        <f>VLOOKUP(C6,[1]panoids!A$2:Z$278,24,FALSE)</f>
        <v>0</v>
      </c>
      <c r="AA6">
        <f>VLOOKUP(C6,[1]panoids!A$2:Z$278,25,FALSE)</f>
        <v>0</v>
      </c>
      <c r="AB6">
        <f>VLOOKUP(C6,[1]panoids!A$2:Z$278,26,FALSE)</f>
        <v>1.9291178385416701E-2</v>
      </c>
    </row>
    <row r="7" spans="1:28" x14ac:dyDescent="0.25">
      <c r="A7" t="s">
        <v>36</v>
      </c>
      <c r="B7">
        <v>170310201001004</v>
      </c>
      <c r="C7" t="s">
        <v>35</v>
      </c>
      <c r="D7" t="str">
        <f>VLOOKUP(C7,[1]panoids!A$2:Z$278,2,FALSE)</f>
        <v>2018-10</v>
      </c>
      <c r="E7">
        <f>VLOOKUP(C7,[1]panoids!A$2:Z$278,3,FALSE)</f>
        <v>42.014141772443502</v>
      </c>
      <c r="F7">
        <f>VLOOKUP(C7,[1]panoids!A$2:Z$278,4,FALSE)</f>
        <v>-87.690162782100998</v>
      </c>
      <c r="G7">
        <f>VLOOKUP(C7,[1]panoids!A$2:Z$278,5,FALSE)</f>
        <v>170310201001004</v>
      </c>
      <c r="H7">
        <f>VLOOKUP(C7,[1]panoids!A$2:Z$278,6,FALSE)</f>
        <v>4</v>
      </c>
      <c r="I7">
        <f>VLOOKUP(C7,[1]panoids!A$2:Z$278,7,FALSE)</f>
        <v>0.30122477213541698</v>
      </c>
      <c r="J7">
        <f>VLOOKUP(C7,[1]panoids!A$2:Z$278,8,FALSE)</f>
        <v>3.9536946614583297E-2</v>
      </c>
      <c r="K7">
        <f>VLOOKUP(C7,[1]panoids!A$2:Z$278,9,FALSE)</f>
        <v>5.0254720052083299E-2</v>
      </c>
      <c r="L7">
        <f>VLOOKUP(C7,[1]panoids!A$2:Z$278,10,FALSE)</f>
        <v>3.8167317708333299E-4</v>
      </c>
      <c r="M7">
        <f>VLOOKUP(C7,[1]panoids!A$2:Z$278,11,FALSE)</f>
        <v>1.114501953125E-2</v>
      </c>
      <c r="N7">
        <f>VLOOKUP(C7,[1]panoids!A$2:Z$278,12,FALSE)</f>
        <v>1.00797526041667E-2</v>
      </c>
      <c r="O7">
        <f>VLOOKUP(C7,[1]panoids!A$2:Z$278,13,FALSE)</f>
        <v>1.5380859375E-4</v>
      </c>
      <c r="P7">
        <f>VLOOKUP(C7,[1]panoids!A$2:Z$278,14,FALSE)</f>
        <v>3.49934895833333E-3</v>
      </c>
      <c r="Q7">
        <f>VLOOKUP(C7,[1]panoids!A$2:Z$278,15,FALSE)</f>
        <v>0.20945882161458301</v>
      </c>
      <c r="R7">
        <f>VLOOKUP(C7,[1]panoids!A$2:Z$278,16,FALSE)</f>
        <v>3.4311523437499998E-2</v>
      </c>
      <c r="S7">
        <f>VLOOKUP(C7,[1]panoids!A$2:Z$278,17,FALSE)</f>
        <v>0.26862386067708299</v>
      </c>
      <c r="T7">
        <f>VLOOKUP(C7,[1]panoids!A$2:Z$278,18,FALSE)</f>
        <v>1.49739583333333E-4</v>
      </c>
      <c r="U7">
        <f>VLOOKUP(C7,[1]panoids!A$2:Z$278,19,FALSE)</f>
        <v>0</v>
      </c>
      <c r="V7">
        <f>VLOOKUP(C7,[1]panoids!A$2:Z$278,20,FALSE)</f>
        <v>5.0565592447916703E-2</v>
      </c>
      <c r="W7">
        <f>VLOOKUP(C7,[1]panoids!A$2:Z$278,21,FALSE)</f>
        <v>7.2916666666666703E-4</v>
      </c>
      <c r="X7">
        <f>VLOOKUP(C7,[1]panoids!A$2:Z$278,22,FALSE)</f>
        <v>5.9407552083333296E-4</v>
      </c>
      <c r="Y7">
        <f>VLOOKUP(C7,[1]panoids!A$2:Z$278,23,FALSE)</f>
        <v>0</v>
      </c>
      <c r="Z7">
        <f>VLOOKUP(C7,[1]panoids!A$2:Z$278,24,FALSE)</f>
        <v>0</v>
      </c>
      <c r="AA7">
        <f>VLOOKUP(C7,[1]panoids!A$2:Z$278,25,FALSE)</f>
        <v>0</v>
      </c>
      <c r="AB7">
        <f>VLOOKUP(C7,[1]panoids!A$2:Z$278,26,FALSE)</f>
        <v>1.9291178385416701E-2</v>
      </c>
    </row>
    <row r="8" spans="1:28" x14ac:dyDescent="0.25">
      <c r="A8" t="s">
        <v>37</v>
      </c>
      <c r="B8">
        <v>170310201001004</v>
      </c>
      <c r="C8" t="s">
        <v>38</v>
      </c>
      <c r="D8" t="str">
        <f>VLOOKUP(C8,[1]panoids!A$2:Z$278,2,FALSE)</f>
        <v>2018-10</v>
      </c>
      <c r="E8">
        <f>VLOOKUP(C8,[1]panoids!A$2:Z$278,3,FALSE)</f>
        <v>42.014636393541302</v>
      </c>
      <c r="F8">
        <f>VLOOKUP(C8,[1]panoids!A$2:Z$278,4,FALSE)</f>
        <v>-87.690159785990204</v>
      </c>
      <c r="G8">
        <f>VLOOKUP(C8,[1]panoids!A$2:Z$278,5,FALSE)</f>
        <v>170310201001004</v>
      </c>
      <c r="H8">
        <f>VLOOKUP(C8,[1]panoids!A$2:Z$278,6,FALSE)</f>
        <v>4</v>
      </c>
      <c r="I8">
        <f>VLOOKUP(C8,[1]panoids!A$2:Z$278,7,FALSE)</f>
        <v>0.27248616536458298</v>
      </c>
      <c r="J8">
        <f>VLOOKUP(C8,[1]panoids!A$2:Z$278,8,FALSE)</f>
        <v>6.4742024739583307E-2</v>
      </c>
      <c r="K8">
        <f>VLOOKUP(C8,[1]panoids!A$2:Z$278,9,FALSE)</f>
        <v>7.9357910156250003E-2</v>
      </c>
      <c r="L8">
        <f>VLOOKUP(C8,[1]panoids!A$2:Z$278,10,FALSE)</f>
        <v>1.2858072916666701E-4</v>
      </c>
      <c r="M8">
        <f>VLOOKUP(C8,[1]panoids!A$2:Z$278,11,FALSE)</f>
        <v>1.7218424479166699E-2</v>
      </c>
      <c r="N8">
        <f>VLOOKUP(C8,[1]panoids!A$2:Z$278,12,FALSE)</f>
        <v>6.9376627604166704E-3</v>
      </c>
      <c r="O8">
        <f>VLOOKUP(C8,[1]panoids!A$2:Z$278,13,FALSE)</f>
        <v>7.8206380208333296E-4</v>
      </c>
      <c r="P8">
        <f>VLOOKUP(C8,[1]panoids!A$2:Z$278,14,FALSE)</f>
        <v>5.0805664062499997E-3</v>
      </c>
      <c r="Q8">
        <f>VLOOKUP(C8,[1]panoids!A$2:Z$278,15,FALSE)</f>
        <v>0.16489501953124999</v>
      </c>
      <c r="R8">
        <f>VLOOKUP(C8,[1]panoids!A$2:Z$278,16,FALSE)</f>
        <v>2.0136718750000001E-2</v>
      </c>
      <c r="S8">
        <f>VLOOKUP(C8,[1]panoids!A$2:Z$278,17,FALSE)</f>
        <v>0.29960937500000001</v>
      </c>
      <c r="T8">
        <f>VLOOKUP(C8,[1]panoids!A$2:Z$278,18,FALSE)</f>
        <v>1.1962890625E-4</v>
      </c>
      <c r="U8">
        <f>VLOOKUP(C8,[1]panoids!A$2:Z$278,19,FALSE)</f>
        <v>0</v>
      </c>
      <c r="V8">
        <f>VLOOKUP(C8,[1]panoids!A$2:Z$278,20,FALSE)</f>
        <v>5.2989908854166698E-2</v>
      </c>
      <c r="W8">
        <f>VLOOKUP(C8,[1]panoids!A$2:Z$278,21,FALSE)</f>
        <v>3.8492838541666699E-4</v>
      </c>
      <c r="X8">
        <f>VLOOKUP(C8,[1]panoids!A$2:Z$278,22,FALSE)</f>
        <v>0</v>
      </c>
      <c r="Y8">
        <f>VLOOKUP(C8,[1]panoids!A$2:Z$278,23,FALSE)</f>
        <v>0</v>
      </c>
      <c r="Z8">
        <f>VLOOKUP(C8,[1]panoids!A$2:Z$278,24,FALSE)</f>
        <v>0</v>
      </c>
      <c r="AA8">
        <f>VLOOKUP(C8,[1]panoids!A$2:Z$278,25,FALSE)</f>
        <v>0</v>
      </c>
      <c r="AB8">
        <f>VLOOKUP(C8,[1]panoids!A$2:Z$278,26,FALSE)</f>
        <v>1.51310221354167E-2</v>
      </c>
    </row>
    <row r="9" spans="1:28" x14ac:dyDescent="0.25">
      <c r="A9" t="s">
        <v>39</v>
      </c>
      <c r="B9">
        <v>170310201001004</v>
      </c>
      <c r="C9" t="s">
        <v>38</v>
      </c>
      <c r="D9" t="str">
        <f>VLOOKUP(C9,[1]panoids!A$2:Z$278,2,FALSE)</f>
        <v>2018-10</v>
      </c>
      <c r="E9">
        <f>VLOOKUP(C9,[1]panoids!A$2:Z$278,3,FALSE)</f>
        <v>42.014636393541302</v>
      </c>
      <c r="F9">
        <f>VLOOKUP(C9,[1]panoids!A$2:Z$278,4,FALSE)</f>
        <v>-87.690159785990204</v>
      </c>
      <c r="G9">
        <f>VLOOKUP(C9,[1]panoids!A$2:Z$278,5,FALSE)</f>
        <v>170310201001004</v>
      </c>
      <c r="H9">
        <f>VLOOKUP(C9,[1]panoids!A$2:Z$278,6,FALSE)</f>
        <v>4</v>
      </c>
      <c r="I9">
        <f>VLOOKUP(C9,[1]panoids!A$2:Z$278,7,FALSE)</f>
        <v>0.27248616536458298</v>
      </c>
      <c r="J9">
        <f>VLOOKUP(C9,[1]panoids!A$2:Z$278,8,FALSE)</f>
        <v>6.4742024739583307E-2</v>
      </c>
      <c r="K9">
        <f>VLOOKUP(C9,[1]panoids!A$2:Z$278,9,FALSE)</f>
        <v>7.9357910156250003E-2</v>
      </c>
      <c r="L9">
        <f>VLOOKUP(C9,[1]panoids!A$2:Z$278,10,FALSE)</f>
        <v>1.2858072916666701E-4</v>
      </c>
      <c r="M9">
        <f>VLOOKUP(C9,[1]panoids!A$2:Z$278,11,FALSE)</f>
        <v>1.7218424479166699E-2</v>
      </c>
      <c r="N9">
        <f>VLOOKUP(C9,[1]panoids!A$2:Z$278,12,FALSE)</f>
        <v>6.9376627604166704E-3</v>
      </c>
      <c r="O9">
        <f>VLOOKUP(C9,[1]panoids!A$2:Z$278,13,FALSE)</f>
        <v>7.8206380208333296E-4</v>
      </c>
      <c r="P9">
        <f>VLOOKUP(C9,[1]panoids!A$2:Z$278,14,FALSE)</f>
        <v>5.0805664062499997E-3</v>
      </c>
      <c r="Q9">
        <f>VLOOKUP(C9,[1]panoids!A$2:Z$278,15,FALSE)</f>
        <v>0.16489501953124999</v>
      </c>
      <c r="R9">
        <f>VLOOKUP(C9,[1]panoids!A$2:Z$278,16,FALSE)</f>
        <v>2.0136718750000001E-2</v>
      </c>
      <c r="S9">
        <f>VLOOKUP(C9,[1]panoids!A$2:Z$278,17,FALSE)</f>
        <v>0.29960937500000001</v>
      </c>
      <c r="T9">
        <f>VLOOKUP(C9,[1]panoids!A$2:Z$278,18,FALSE)</f>
        <v>1.1962890625E-4</v>
      </c>
      <c r="U9">
        <f>VLOOKUP(C9,[1]panoids!A$2:Z$278,19,FALSE)</f>
        <v>0</v>
      </c>
      <c r="V9">
        <f>VLOOKUP(C9,[1]panoids!A$2:Z$278,20,FALSE)</f>
        <v>5.2989908854166698E-2</v>
      </c>
      <c r="W9">
        <f>VLOOKUP(C9,[1]panoids!A$2:Z$278,21,FALSE)</f>
        <v>3.8492838541666699E-4</v>
      </c>
      <c r="X9">
        <f>VLOOKUP(C9,[1]panoids!A$2:Z$278,22,FALSE)</f>
        <v>0</v>
      </c>
      <c r="Y9">
        <f>VLOOKUP(C9,[1]panoids!A$2:Z$278,23,FALSE)</f>
        <v>0</v>
      </c>
      <c r="Z9">
        <f>VLOOKUP(C9,[1]panoids!A$2:Z$278,24,FALSE)</f>
        <v>0</v>
      </c>
      <c r="AA9">
        <f>VLOOKUP(C9,[1]panoids!A$2:Z$278,25,FALSE)</f>
        <v>0</v>
      </c>
      <c r="AB9">
        <f>VLOOKUP(C9,[1]panoids!A$2:Z$278,26,FALSE)</f>
        <v>1.51310221354167E-2</v>
      </c>
    </row>
    <row r="10" spans="1:28" x14ac:dyDescent="0.25">
      <c r="A10" t="s">
        <v>40</v>
      </c>
      <c r="B10">
        <v>170310202004007</v>
      </c>
      <c r="C10" t="s">
        <v>41</v>
      </c>
      <c r="D10" t="str">
        <f>VLOOKUP(C10,[1]panoids!A$2:Z$278,2,FALSE)</f>
        <v>2018-10</v>
      </c>
      <c r="E10">
        <f>VLOOKUP(C10,[1]panoids!A$2:Z$278,3,FALSE)</f>
        <v>42.0193684654283</v>
      </c>
      <c r="F10">
        <f>VLOOKUP(C10,[1]panoids!A$2:Z$278,4,FALSE)</f>
        <v>-87.697614308817194</v>
      </c>
      <c r="G10">
        <f>VLOOKUP(C10,[1]panoids!A$2:Z$278,5,FALSE)</f>
        <v>170310202004007</v>
      </c>
      <c r="H10">
        <f>VLOOKUP(C10,[1]panoids!A$2:Z$278,6,FALSE)</f>
        <v>4</v>
      </c>
      <c r="I10">
        <f>VLOOKUP(C10,[1]panoids!A$2:Z$278,7,FALSE)</f>
        <v>0.16611328124999999</v>
      </c>
      <c r="J10">
        <f>VLOOKUP(C10,[1]panoids!A$2:Z$278,8,FALSE)</f>
        <v>0.10056640625</v>
      </c>
      <c r="K10">
        <f>VLOOKUP(C10,[1]panoids!A$2:Z$278,9,FALSE)</f>
        <v>0.19479736328125</v>
      </c>
      <c r="L10">
        <f>VLOOKUP(C10,[1]panoids!A$2:Z$278,10,FALSE)</f>
        <v>1.220703125E-4</v>
      </c>
      <c r="M10">
        <f>VLOOKUP(C10,[1]panoids!A$2:Z$278,11,FALSE)</f>
        <v>1.72713216145833E-2</v>
      </c>
      <c r="N10">
        <f>VLOOKUP(C10,[1]panoids!A$2:Z$278,12,FALSE)</f>
        <v>8.4236653645833309E-3</v>
      </c>
      <c r="O10">
        <f>VLOOKUP(C10,[1]panoids!A$2:Z$278,13,FALSE)</f>
        <v>2.8320312499999998E-4</v>
      </c>
      <c r="P10">
        <f>VLOOKUP(C10,[1]panoids!A$2:Z$278,14,FALSE)</f>
        <v>3.5009765625E-3</v>
      </c>
      <c r="Q10">
        <f>VLOOKUP(C10,[1]panoids!A$2:Z$278,15,FALSE)</f>
        <v>7.5836588541666694E-2</v>
      </c>
      <c r="R10">
        <f>VLOOKUP(C10,[1]panoids!A$2:Z$278,16,FALSE)</f>
        <v>2.3144531250000001E-3</v>
      </c>
      <c r="S10">
        <f>VLOOKUP(C10,[1]panoids!A$2:Z$278,17,FALSE)</f>
        <v>0.29507812500000002</v>
      </c>
      <c r="T10">
        <f>VLOOKUP(C10,[1]panoids!A$2:Z$278,18,FALSE)</f>
        <v>4.60611979166667E-4</v>
      </c>
      <c r="U10">
        <f>VLOOKUP(C10,[1]panoids!A$2:Z$278,19,FALSE)</f>
        <v>0</v>
      </c>
      <c r="V10">
        <f>VLOOKUP(C10,[1]panoids!A$2:Z$278,20,FALSE)</f>
        <v>0.11989013671875</v>
      </c>
      <c r="W10">
        <f>VLOOKUP(C10,[1]panoids!A$2:Z$278,21,FALSE)</f>
        <v>1.6414388020833299E-3</v>
      </c>
      <c r="X10">
        <f>VLOOKUP(C10,[1]panoids!A$2:Z$278,22,FALSE)</f>
        <v>4.0625000000000001E-3</v>
      </c>
      <c r="Y10">
        <f>VLOOKUP(C10,[1]panoids!A$2:Z$278,23,FALSE)</f>
        <v>0</v>
      </c>
      <c r="Z10">
        <f>VLOOKUP(C10,[1]panoids!A$2:Z$278,24,FALSE)</f>
        <v>0</v>
      </c>
      <c r="AA10">
        <f>VLOOKUP(C10,[1]panoids!A$2:Z$278,25,FALSE)</f>
        <v>4.31315104166667E-5</v>
      </c>
      <c r="AB10">
        <f>VLOOKUP(C10,[1]panoids!A$2:Z$278,26,FALSE)</f>
        <v>9.5947265624999993E-3</v>
      </c>
    </row>
    <row r="11" spans="1:28" x14ac:dyDescent="0.25">
      <c r="A11" t="s">
        <v>42</v>
      </c>
      <c r="B11">
        <v>170310202004007</v>
      </c>
      <c r="C11" t="s">
        <v>41</v>
      </c>
      <c r="D11" t="str">
        <f>VLOOKUP(C11,[1]panoids!A$2:Z$278,2,FALSE)</f>
        <v>2018-10</v>
      </c>
      <c r="E11">
        <f>VLOOKUP(C11,[1]panoids!A$2:Z$278,3,FALSE)</f>
        <v>42.0193684654283</v>
      </c>
      <c r="F11">
        <f>VLOOKUP(C11,[1]panoids!A$2:Z$278,4,FALSE)</f>
        <v>-87.697614308817194</v>
      </c>
      <c r="G11">
        <f>VLOOKUP(C11,[1]panoids!A$2:Z$278,5,FALSE)</f>
        <v>170310202004007</v>
      </c>
      <c r="H11">
        <f>VLOOKUP(C11,[1]panoids!A$2:Z$278,6,FALSE)</f>
        <v>4</v>
      </c>
      <c r="I11">
        <f>VLOOKUP(C11,[1]panoids!A$2:Z$278,7,FALSE)</f>
        <v>0.16611328124999999</v>
      </c>
      <c r="J11">
        <f>VLOOKUP(C11,[1]panoids!A$2:Z$278,8,FALSE)</f>
        <v>0.10056640625</v>
      </c>
      <c r="K11">
        <f>VLOOKUP(C11,[1]panoids!A$2:Z$278,9,FALSE)</f>
        <v>0.19479736328125</v>
      </c>
      <c r="L11">
        <f>VLOOKUP(C11,[1]panoids!A$2:Z$278,10,FALSE)</f>
        <v>1.220703125E-4</v>
      </c>
      <c r="M11">
        <f>VLOOKUP(C11,[1]panoids!A$2:Z$278,11,FALSE)</f>
        <v>1.72713216145833E-2</v>
      </c>
      <c r="N11">
        <f>VLOOKUP(C11,[1]panoids!A$2:Z$278,12,FALSE)</f>
        <v>8.4236653645833309E-3</v>
      </c>
      <c r="O11">
        <f>VLOOKUP(C11,[1]panoids!A$2:Z$278,13,FALSE)</f>
        <v>2.8320312499999998E-4</v>
      </c>
      <c r="P11">
        <f>VLOOKUP(C11,[1]panoids!A$2:Z$278,14,FALSE)</f>
        <v>3.5009765625E-3</v>
      </c>
      <c r="Q11">
        <f>VLOOKUP(C11,[1]panoids!A$2:Z$278,15,FALSE)</f>
        <v>7.5836588541666694E-2</v>
      </c>
      <c r="R11">
        <f>VLOOKUP(C11,[1]panoids!A$2:Z$278,16,FALSE)</f>
        <v>2.3144531250000001E-3</v>
      </c>
      <c r="S11">
        <f>VLOOKUP(C11,[1]panoids!A$2:Z$278,17,FALSE)</f>
        <v>0.29507812500000002</v>
      </c>
      <c r="T11">
        <f>VLOOKUP(C11,[1]panoids!A$2:Z$278,18,FALSE)</f>
        <v>4.60611979166667E-4</v>
      </c>
      <c r="U11">
        <f>VLOOKUP(C11,[1]panoids!A$2:Z$278,19,FALSE)</f>
        <v>0</v>
      </c>
      <c r="V11">
        <f>VLOOKUP(C11,[1]panoids!A$2:Z$278,20,FALSE)</f>
        <v>0.11989013671875</v>
      </c>
      <c r="W11">
        <f>VLOOKUP(C11,[1]panoids!A$2:Z$278,21,FALSE)</f>
        <v>1.6414388020833299E-3</v>
      </c>
      <c r="X11">
        <f>VLOOKUP(C11,[1]panoids!A$2:Z$278,22,FALSE)</f>
        <v>4.0625000000000001E-3</v>
      </c>
      <c r="Y11">
        <f>VLOOKUP(C11,[1]panoids!A$2:Z$278,23,FALSE)</f>
        <v>0</v>
      </c>
      <c r="Z11">
        <f>VLOOKUP(C11,[1]panoids!A$2:Z$278,24,FALSE)</f>
        <v>0</v>
      </c>
      <c r="AA11">
        <f>VLOOKUP(C11,[1]panoids!A$2:Z$278,25,FALSE)</f>
        <v>4.31315104166667E-5</v>
      </c>
      <c r="AB11">
        <f>VLOOKUP(C11,[1]panoids!A$2:Z$278,26,FALSE)</f>
        <v>9.5947265624999993E-3</v>
      </c>
    </row>
    <row r="12" spans="1:28" x14ac:dyDescent="0.25">
      <c r="A12" t="s">
        <v>43</v>
      </c>
      <c r="B12">
        <v>170310202004007</v>
      </c>
      <c r="C12" t="s">
        <v>44</v>
      </c>
      <c r="D12" t="str">
        <f>VLOOKUP(C12,[1]panoids!A$2:Z$278,2,FALSE)</f>
        <v>2018-10</v>
      </c>
      <c r="E12">
        <f>VLOOKUP(C12,[1]panoids!A$2:Z$278,3,FALSE)</f>
        <v>42.019351287168803</v>
      </c>
      <c r="F12">
        <f>VLOOKUP(C12,[1]panoids!A$2:Z$278,4,FALSE)</f>
        <v>-87.698337538753904</v>
      </c>
      <c r="G12">
        <f>VLOOKUP(C12,[1]panoids!A$2:Z$278,5,FALSE)</f>
        <v>170310202004007</v>
      </c>
      <c r="H12">
        <f>VLOOKUP(C12,[1]panoids!A$2:Z$278,6,FALSE)</f>
        <v>4</v>
      </c>
      <c r="I12">
        <f>VLOOKUP(C12,[1]panoids!A$2:Z$278,7,FALSE)</f>
        <v>0.23554931640624999</v>
      </c>
      <c r="J12">
        <f>VLOOKUP(C12,[1]panoids!A$2:Z$278,8,FALSE)</f>
        <v>4.94832356770833E-2</v>
      </c>
      <c r="K12">
        <f>VLOOKUP(C12,[1]panoids!A$2:Z$278,9,FALSE)</f>
        <v>0.12266357421875</v>
      </c>
      <c r="L12">
        <f>VLOOKUP(C12,[1]panoids!A$2:Z$278,10,FALSE)</f>
        <v>1.77897135416667E-2</v>
      </c>
      <c r="M12">
        <f>VLOOKUP(C12,[1]panoids!A$2:Z$278,11,FALSE)</f>
        <v>1.482421875E-2</v>
      </c>
      <c r="N12">
        <f>VLOOKUP(C12,[1]panoids!A$2:Z$278,12,FALSE)</f>
        <v>1.7756347656250001E-2</v>
      </c>
      <c r="O12">
        <f>VLOOKUP(C12,[1]panoids!A$2:Z$278,13,FALSE)</f>
        <v>5.4524739583333298E-5</v>
      </c>
      <c r="P12">
        <f>VLOOKUP(C12,[1]panoids!A$2:Z$278,14,FALSE)</f>
        <v>3.2413736979166699E-3</v>
      </c>
      <c r="Q12">
        <f>VLOOKUP(C12,[1]panoids!A$2:Z$278,15,FALSE)</f>
        <v>7.4456380208333298E-2</v>
      </c>
      <c r="R12">
        <f>VLOOKUP(C12,[1]panoids!A$2:Z$278,16,FALSE)</f>
        <v>9.6492513020833299E-3</v>
      </c>
      <c r="S12">
        <f>VLOOKUP(C12,[1]panoids!A$2:Z$278,17,FALSE)</f>
        <v>0.33872070312500002</v>
      </c>
      <c r="T12">
        <f>VLOOKUP(C12,[1]panoids!A$2:Z$278,18,FALSE)</f>
        <v>6.8847656249999996E-4</v>
      </c>
      <c r="U12">
        <f>VLOOKUP(C12,[1]panoids!A$2:Z$278,19,FALSE)</f>
        <v>0</v>
      </c>
      <c r="V12">
        <f>VLOOKUP(C12,[1]panoids!A$2:Z$278,20,FALSE)</f>
        <v>0.101901041666667</v>
      </c>
      <c r="W12">
        <f>VLOOKUP(C12,[1]panoids!A$2:Z$278,21,FALSE)</f>
        <v>1.9376627604166701E-3</v>
      </c>
      <c r="X12">
        <f>VLOOKUP(C12,[1]panoids!A$2:Z$278,22,FALSE)</f>
        <v>1.1393229166666699E-5</v>
      </c>
      <c r="Y12">
        <f>VLOOKUP(C12,[1]panoids!A$2:Z$278,23,FALSE)</f>
        <v>0</v>
      </c>
      <c r="Z12">
        <f>VLOOKUP(C12,[1]panoids!A$2:Z$278,24,FALSE)</f>
        <v>0</v>
      </c>
      <c r="AA12">
        <f>VLOOKUP(C12,[1]panoids!A$2:Z$278,25,FALSE)</f>
        <v>0</v>
      </c>
      <c r="AB12">
        <f>VLOOKUP(C12,[1]panoids!A$2:Z$278,26,FALSE)</f>
        <v>1.12727864583333E-2</v>
      </c>
    </row>
    <row r="13" spans="1:28" x14ac:dyDescent="0.25">
      <c r="A13" t="s">
        <v>45</v>
      </c>
      <c r="B13">
        <v>170310202004007</v>
      </c>
      <c r="C13" t="s">
        <v>44</v>
      </c>
      <c r="D13" t="str">
        <f>VLOOKUP(C13,[1]panoids!A$2:Z$278,2,FALSE)</f>
        <v>2018-10</v>
      </c>
      <c r="E13">
        <f>VLOOKUP(C13,[1]panoids!A$2:Z$278,3,FALSE)</f>
        <v>42.019351287168803</v>
      </c>
      <c r="F13">
        <f>VLOOKUP(C13,[1]panoids!A$2:Z$278,4,FALSE)</f>
        <v>-87.698337538753904</v>
      </c>
      <c r="G13">
        <f>VLOOKUP(C13,[1]panoids!A$2:Z$278,5,FALSE)</f>
        <v>170310202004007</v>
      </c>
      <c r="H13">
        <f>VLOOKUP(C13,[1]panoids!A$2:Z$278,6,FALSE)</f>
        <v>4</v>
      </c>
      <c r="I13">
        <f>VLOOKUP(C13,[1]panoids!A$2:Z$278,7,FALSE)</f>
        <v>0.23554931640624999</v>
      </c>
      <c r="J13">
        <f>VLOOKUP(C13,[1]panoids!A$2:Z$278,8,FALSE)</f>
        <v>4.94832356770833E-2</v>
      </c>
      <c r="K13">
        <f>VLOOKUP(C13,[1]panoids!A$2:Z$278,9,FALSE)</f>
        <v>0.12266357421875</v>
      </c>
      <c r="L13">
        <f>VLOOKUP(C13,[1]panoids!A$2:Z$278,10,FALSE)</f>
        <v>1.77897135416667E-2</v>
      </c>
      <c r="M13">
        <f>VLOOKUP(C13,[1]panoids!A$2:Z$278,11,FALSE)</f>
        <v>1.482421875E-2</v>
      </c>
      <c r="N13">
        <f>VLOOKUP(C13,[1]panoids!A$2:Z$278,12,FALSE)</f>
        <v>1.7756347656250001E-2</v>
      </c>
      <c r="O13">
        <f>VLOOKUP(C13,[1]panoids!A$2:Z$278,13,FALSE)</f>
        <v>5.4524739583333298E-5</v>
      </c>
      <c r="P13">
        <f>VLOOKUP(C13,[1]panoids!A$2:Z$278,14,FALSE)</f>
        <v>3.2413736979166699E-3</v>
      </c>
      <c r="Q13">
        <f>VLOOKUP(C13,[1]panoids!A$2:Z$278,15,FALSE)</f>
        <v>7.4456380208333298E-2</v>
      </c>
      <c r="R13">
        <f>VLOOKUP(C13,[1]panoids!A$2:Z$278,16,FALSE)</f>
        <v>9.6492513020833299E-3</v>
      </c>
      <c r="S13">
        <f>VLOOKUP(C13,[1]panoids!A$2:Z$278,17,FALSE)</f>
        <v>0.33872070312500002</v>
      </c>
      <c r="T13">
        <f>VLOOKUP(C13,[1]panoids!A$2:Z$278,18,FALSE)</f>
        <v>6.8847656249999996E-4</v>
      </c>
      <c r="U13">
        <f>VLOOKUP(C13,[1]panoids!A$2:Z$278,19,FALSE)</f>
        <v>0</v>
      </c>
      <c r="V13">
        <f>VLOOKUP(C13,[1]panoids!A$2:Z$278,20,FALSE)</f>
        <v>0.101901041666667</v>
      </c>
      <c r="W13">
        <f>VLOOKUP(C13,[1]panoids!A$2:Z$278,21,FALSE)</f>
        <v>1.9376627604166701E-3</v>
      </c>
      <c r="X13">
        <f>VLOOKUP(C13,[1]panoids!A$2:Z$278,22,FALSE)</f>
        <v>1.1393229166666699E-5</v>
      </c>
      <c r="Y13">
        <f>VLOOKUP(C13,[1]panoids!A$2:Z$278,23,FALSE)</f>
        <v>0</v>
      </c>
      <c r="Z13">
        <f>VLOOKUP(C13,[1]panoids!A$2:Z$278,24,FALSE)</f>
        <v>0</v>
      </c>
      <c r="AA13">
        <f>VLOOKUP(C13,[1]panoids!A$2:Z$278,25,FALSE)</f>
        <v>0</v>
      </c>
      <c r="AB13">
        <f>VLOOKUP(C13,[1]panoids!A$2:Z$278,26,FALSE)</f>
        <v>1.12727864583333E-2</v>
      </c>
    </row>
    <row r="14" spans="1:28" x14ac:dyDescent="0.25">
      <c r="A14" t="s">
        <v>46</v>
      </c>
      <c r="B14">
        <v>170310203022014</v>
      </c>
      <c r="C14" t="s">
        <v>47</v>
      </c>
      <c r="D14" t="str">
        <f>VLOOKUP(C14,[1]panoids!A$2:Z$278,2,FALSE)</f>
        <v>2018-10</v>
      </c>
      <c r="E14">
        <f>VLOOKUP(C14,[1]panoids!A$2:Z$278,3,FALSE)</f>
        <v>42.004870753025401</v>
      </c>
      <c r="F14">
        <f>VLOOKUP(C14,[1]panoids!A$2:Z$278,4,FALSE)</f>
        <v>-87.698008102192802</v>
      </c>
      <c r="G14">
        <f>VLOOKUP(C14,[1]panoids!A$2:Z$278,5,FALSE)</f>
        <v>170310203022014</v>
      </c>
      <c r="H14">
        <f>VLOOKUP(C14,[1]panoids!A$2:Z$278,6,FALSE)</f>
        <v>4</v>
      </c>
      <c r="I14">
        <f>VLOOKUP(C14,[1]panoids!A$2:Z$278,7,FALSE)</f>
        <v>0.249571940104167</v>
      </c>
      <c r="J14">
        <f>VLOOKUP(C14,[1]panoids!A$2:Z$278,8,FALSE)</f>
        <v>1.12418619791667E-2</v>
      </c>
      <c r="K14">
        <f>VLOOKUP(C14,[1]panoids!A$2:Z$278,9,FALSE)</f>
        <v>6.5950520833333304E-2</v>
      </c>
      <c r="L14">
        <f>VLOOKUP(C14,[1]panoids!A$2:Z$278,10,FALSE)</f>
        <v>8.0566406249999996E-4</v>
      </c>
      <c r="M14">
        <f>VLOOKUP(C14,[1]panoids!A$2:Z$278,11,FALSE)</f>
        <v>3.6673990885416702E-2</v>
      </c>
      <c r="N14">
        <f>VLOOKUP(C14,[1]panoids!A$2:Z$278,12,FALSE)</f>
        <v>7.3909505208333299E-3</v>
      </c>
      <c r="O14">
        <f>VLOOKUP(C14,[1]panoids!A$2:Z$278,13,FALSE)</f>
        <v>1.52180989583333E-4</v>
      </c>
      <c r="P14">
        <f>VLOOKUP(C14,[1]panoids!A$2:Z$278,14,FALSE)</f>
        <v>3.25520833333333E-3</v>
      </c>
      <c r="Q14">
        <f>VLOOKUP(C14,[1]panoids!A$2:Z$278,15,FALSE)</f>
        <v>0.32690673828125</v>
      </c>
      <c r="R14">
        <f>VLOOKUP(C14,[1]panoids!A$2:Z$278,16,FALSE)</f>
        <v>5.9480794270833297E-2</v>
      </c>
      <c r="S14">
        <f>VLOOKUP(C14,[1]panoids!A$2:Z$278,17,FALSE)</f>
        <v>0.14264648437499999</v>
      </c>
      <c r="T14">
        <f>VLOOKUP(C14,[1]panoids!A$2:Z$278,18,FALSE)</f>
        <v>3.5563151041666702E-4</v>
      </c>
      <c r="U14">
        <f>VLOOKUP(C14,[1]panoids!A$2:Z$278,19,FALSE)</f>
        <v>4.5572916666666703E-5</v>
      </c>
      <c r="V14">
        <f>VLOOKUP(C14,[1]panoids!A$2:Z$278,20,FALSE)</f>
        <v>6.6511230468750002E-2</v>
      </c>
      <c r="W14">
        <f>VLOOKUP(C14,[1]panoids!A$2:Z$278,21,FALSE)</f>
        <v>1.48055013020833E-2</v>
      </c>
      <c r="X14">
        <f>VLOOKUP(C14,[1]panoids!A$2:Z$278,22,FALSE)</f>
        <v>1.3753255208333301E-4</v>
      </c>
      <c r="Y14">
        <f>VLOOKUP(C14,[1]panoids!A$2:Z$278,23,FALSE)</f>
        <v>0</v>
      </c>
      <c r="Z14">
        <f>VLOOKUP(C14,[1]panoids!A$2:Z$278,24,FALSE)</f>
        <v>0</v>
      </c>
      <c r="AA14">
        <f>VLOOKUP(C14,[1]panoids!A$2:Z$278,25,FALSE)</f>
        <v>7.2998046875000005E-4</v>
      </c>
      <c r="AB14">
        <f>VLOOKUP(C14,[1]panoids!A$2:Z$278,26,FALSE)</f>
        <v>1.33382161458333E-2</v>
      </c>
    </row>
    <row r="15" spans="1:28" x14ac:dyDescent="0.25">
      <c r="A15" t="s">
        <v>48</v>
      </c>
      <c r="B15">
        <v>170310203022014</v>
      </c>
      <c r="C15" t="s">
        <v>47</v>
      </c>
      <c r="D15" t="str">
        <f>VLOOKUP(C15,[1]panoids!A$2:Z$278,2,FALSE)</f>
        <v>2018-10</v>
      </c>
      <c r="E15">
        <f>VLOOKUP(C15,[1]panoids!A$2:Z$278,3,FALSE)</f>
        <v>42.004870753025401</v>
      </c>
      <c r="F15">
        <f>VLOOKUP(C15,[1]panoids!A$2:Z$278,4,FALSE)</f>
        <v>-87.698008102192802</v>
      </c>
      <c r="G15">
        <f>VLOOKUP(C15,[1]panoids!A$2:Z$278,5,FALSE)</f>
        <v>170310203022014</v>
      </c>
      <c r="H15">
        <f>VLOOKUP(C15,[1]panoids!A$2:Z$278,6,FALSE)</f>
        <v>4</v>
      </c>
      <c r="I15">
        <f>VLOOKUP(C15,[1]panoids!A$2:Z$278,7,FALSE)</f>
        <v>0.249571940104167</v>
      </c>
      <c r="J15">
        <f>VLOOKUP(C15,[1]panoids!A$2:Z$278,8,FALSE)</f>
        <v>1.12418619791667E-2</v>
      </c>
      <c r="K15">
        <f>VLOOKUP(C15,[1]panoids!A$2:Z$278,9,FALSE)</f>
        <v>6.5950520833333304E-2</v>
      </c>
      <c r="L15">
        <f>VLOOKUP(C15,[1]panoids!A$2:Z$278,10,FALSE)</f>
        <v>8.0566406249999996E-4</v>
      </c>
      <c r="M15">
        <f>VLOOKUP(C15,[1]panoids!A$2:Z$278,11,FALSE)</f>
        <v>3.6673990885416702E-2</v>
      </c>
      <c r="N15">
        <f>VLOOKUP(C15,[1]panoids!A$2:Z$278,12,FALSE)</f>
        <v>7.3909505208333299E-3</v>
      </c>
      <c r="O15">
        <f>VLOOKUP(C15,[1]panoids!A$2:Z$278,13,FALSE)</f>
        <v>1.52180989583333E-4</v>
      </c>
      <c r="P15">
        <f>VLOOKUP(C15,[1]panoids!A$2:Z$278,14,FALSE)</f>
        <v>3.25520833333333E-3</v>
      </c>
      <c r="Q15">
        <f>VLOOKUP(C15,[1]panoids!A$2:Z$278,15,FALSE)</f>
        <v>0.32690673828125</v>
      </c>
      <c r="R15">
        <f>VLOOKUP(C15,[1]panoids!A$2:Z$278,16,FALSE)</f>
        <v>5.9480794270833297E-2</v>
      </c>
      <c r="S15">
        <f>VLOOKUP(C15,[1]panoids!A$2:Z$278,17,FALSE)</f>
        <v>0.14264648437499999</v>
      </c>
      <c r="T15">
        <f>VLOOKUP(C15,[1]panoids!A$2:Z$278,18,FALSE)</f>
        <v>3.5563151041666702E-4</v>
      </c>
      <c r="U15">
        <f>VLOOKUP(C15,[1]panoids!A$2:Z$278,19,FALSE)</f>
        <v>4.5572916666666703E-5</v>
      </c>
      <c r="V15">
        <f>VLOOKUP(C15,[1]panoids!A$2:Z$278,20,FALSE)</f>
        <v>6.6511230468750002E-2</v>
      </c>
      <c r="W15">
        <f>VLOOKUP(C15,[1]panoids!A$2:Z$278,21,FALSE)</f>
        <v>1.48055013020833E-2</v>
      </c>
      <c r="X15">
        <f>VLOOKUP(C15,[1]panoids!A$2:Z$278,22,FALSE)</f>
        <v>1.3753255208333301E-4</v>
      </c>
      <c r="Y15">
        <f>VLOOKUP(C15,[1]panoids!A$2:Z$278,23,FALSE)</f>
        <v>0</v>
      </c>
      <c r="Z15">
        <f>VLOOKUP(C15,[1]panoids!A$2:Z$278,24,FALSE)</f>
        <v>0</v>
      </c>
      <c r="AA15">
        <f>VLOOKUP(C15,[1]panoids!A$2:Z$278,25,FALSE)</f>
        <v>7.2998046875000005E-4</v>
      </c>
      <c r="AB15">
        <f>VLOOKUP(C15,[1]panoids!A$2:Z$278,26,FALSE)</f>
        <v>1.33382161458333E-2</v>
      </c>
    </row>
    <row r="16" spans="1:28" x14ac:dyDescent="0.25">
      <c r="A16" t="s">
        <v>49</v>
      </c>
      <c r="B16">
        <v>170310203022014</v>
      </c>
      <c r="C16" t="s">
        <v>50</v>
      </c>
      <c r="D16" t="str">
        <f>VLOOKUP(C16,[1]panoids!A$2:Z$278,2,FALSE)</f>
        <v>2018-10</v>
      </c>
      <c r="E16">
        <f>VLOOKUP(C16,[1]panoids!A$2:Z$278,3,FALSE)</f>
        <v>42.004847900000001</v>
      </c>
      <c r="F16">
        <f>VLOOKUP(C16,[1]panoids!A$2:Z$278,4,FALSE)</f>
        <v>-87.699340399999997</v>
      </c>
      <c r="G16">
        <f>VLOOKUP(C16,[1]panoids!A$2:Z$278,5,FALSE)</f>
        <v>170310203022014</v>
      </c>
      <c r="H16">
        <f>VLOOKUP(C16,[1]panoids!A$2:Z$278,6,FALSE)</f>
        <v>4</v>
      </c>
      <c r="I16">
        <f>VLOOKUP(C16,[1]panoids!A$2:Z$278,7,FALSE)</f>
        <v>0.30869628906250002</v>
      </c>
      <c r="J16">
        <f>VLOOKUP(C16,[1]panoids!A$2:Z$278,8,FALSE)</f>
        <v>1.411865234375E-2</v>
      </c>
      <c r="K16">
        <f>VLOOKUP(C16,[1]panoids!A$2:Z$278,9,FALSE)</f>
        <v>6.1391601562500002E-2</v>
      </c>
      <c r="L16">
        <f>VLOOKUP(C16,[1]panoids!A$2:Z$278,10,FALSE)</f>
        <v>2.3754882812500001E-3</v>
      </c>
      <c r="M16">
        <f>VLOOKUP(C16,[1]panoids!A$2:Z$278,11,FALSE)</f>
        <v>6.0384114583333297E-4</v>
      </c>
      <c r="N16">
        <f>VLOOKUP(C16,[1]panoids!A$2:Z$278,12,FALSE)</f>
        <v>1.32291666666667E-2</v>
      </c>
      <c r="O16">
        <f>VLOOKUP(C16,[1]panoids!A$2:Z$278,13,FALSE)</f>
        <v>6.4941406250000003E-4</v>
      </c>
      <c r="P16">
        <f>VLOOKUP(C16,[1]panoids!A$2:Z$278,14,FALSE)</f>
        <v>3.6800130208333301E-3</v>
      </c>
      <c r="Q16">
        <f>VLOOKUP(C16,[1]panoids!A$2:Z$278,15,FALSE)</f>
        <v>0.19138509114583299</v>
      </c>
      <c r="R16">
        <f>VLOOKUP(C16,[1]panoids!A$2:Z$278,16,FALSE)</f>
        <v>7.0737304687500002E-2</v>
      </c>
      <c r="S16">
        <f>VLOOKUP(C16,[1]panoids!A$2:Z$278,17,FALSE)</f>
        <v>0.26961669921874998</v>
      </c>
      <c r="T16">
        <f>VLOOKUP(C16,[1]panoids!A$2:Z$278,18,FALSE)</f>
        <v>0</v>
      </c>
      <c r="U16">
        <f>VLOOKUP(C16,[1]panoids!A$2:Z$278,19,FALSE)</f>
        <v>0</v>
      </c>
      <c r="V16">
        <f>VLOOKUP(C16,[1]panoids!A$2:Z$278,20,FALSE)</f>
        <v>4.1484374999999997E-2</v>
      </c>
      <c r="W16">
        <f>VLOOKUP(C16,[1]panoids!A$2:Z$278,21,FALSE)</f>
        <v>4.54915364583333E-4</v>
      </c>
      <c r="X16">
        <f>VLOOKUP(C16,[1]panoids!A$2:Z$278,22,FALSE)</f>
        <v>1.9856770833333302E-3</v>
      </c>
      <c r="Y16">
        <f>VLOOKUP(C16,[1]panoids!A$2:Z$278,23,FALSE)</f>
        <v>0</v>
      </c>
      <c r="Z16">
        <f>VLOOKUP(C16,[1]panoids!A$2:Z$278,24,FALSE)</f>
        <v>0</v>
      </c>
      <c r="AA16">
        <f>VLOOKUP(C16,[1]panoids!A$2:Z$278,25,FALSE)</f>
        <v>0</v>
      </c>
      <c r="AB16">
        <f>VLOOKUP(C16,[1]panoids!A$2:Z$278,26,FALSE)</f>
        <v>1.9591471354166699E-2</v>
      </c>
    </row>
    <row r="17" spans="1:28" x14ac:dyDescent="0.25">
      <c r="A17" t="s">
        <v>51</v>
      </c>
      <c r="B17">
        <v>170310203022014</v>
      </c>
      <c r="C17" t="s">
        <v>50</v>
      </c>
      <c r="D17" t="str">
        <f>VLOOKUP(C17,[1]panoids!A$2:Z$278,2,FALSE)</f>
        <v>2018-10</v>
      </c>
      <c r="E17">
        <f>VLOOKUP(C17,[1]panoids!A$2:Z$278,3,FALSE)</f>
        <v>42.004847900000001</v>
      </c>
      <c r="F17">
        <f>VLOOKUP(C17,[1]panoids!A$2:Z$278,4,FALSE)</f>
        <v>-87.699340399999997</v>
      </c>
      <c r="G17">
        <f>VLOOKUP(C17,[1]panoids!A$2:Z$278,5,FALSE)</f>
        <v>170310203022014</v>
      </c>
      <c r="H17">
        <f>VLOOKUP(C17,[1]panoids!A$2:Z$278,6,FALSE)</f>
        <v>4</v>
      </c>
      <c r="I17">
        <f>VLOOKUP(C17,[1]panoids!A$2:Z$278,7,FALSE)</f>
        <v>0.30869628906250002</v>
      </c>
      <c r="J17">
        <f>VLOOKUP(C17,[1]panoids!A$2:Z$278,8,FALSE)</f>
        <v>1.411865234375E-2</v>
      </c>
      <c r="K17">
        <f>VLOOKUP(C17,[1]panoids!A$2:Z$278,9,FALSE)</f>
        <v>6.1391601562500002E-2</v>
      </c>
      <c r="L17">
        <f>VLOOKUP(C17,[1]panoids!A$2:Z$278,10,FALSE)</f>
        <v>2.3754882812500001E-3</v>
      </c>
      <c r="M17">
        <f>VLOOKUP(C17,[1]panoids!A$2:Z$278,11,FALSE)</f>
        <v>6.0384114583333297E-4</v>
      </c>
      <c r="N17">
        <f>VLOOKUP(C17,[1]panoids!A$2:Z$278,12,FALSE)</f>
        <v>1.32291666666667E-2</v>
      </c>
      <c r="O17">
        <f>VLOOKUP(C17,[1]panoids!A$2:Z$278,13,FALSE)</f>
        <v>6.4941406250000003E-4</v>
      </c>
      <c r="P17">
        <f>VLOOKUP(C17,[1]panoids!A$2:Z$278,14,FALSE)</f>
        <v>3.6800130208333301E-3</v>
      </c>
      <c r="Q17">
        <f>VLOOKUP(C17,[1]panoids!A$2:Z$278,15,FALSE)</f>
        <v>0.19138509114583299</v>
      </c>
      <c r="R17">
        <f>VLOOKUP(C17,[1]panoids!A$2:Z$278,16,FALSE)</f>
        <v>7.0737304687500002E-2</v>
      </c>
      <c r="S17">
        <f>VLOOKUP(C17,[1]panoids!A$2:Z$278,17,FALSE)</f>
        <v>0.26961669921874998</v>
      </c>
      <c r="T17">
        <f>VLOOKUP(C17,[1]panoids!A$2:Z$278,18,FALSE)</f>
        <v>0</v>
      </c>
      <c r="U17">
        <f>VLOOKUP(C17,[1]panoids!A$2:Z$278,19,FALSE)</f>
        <v>0</v>
      </c>
      <c r="V17">
        <f>VLOOKUP(C17,[1]panoids!A$2:Z$278,20,FALSE)</f>
        <v>4.1484374999999997E-2</v>
      </c>
      <c r="W17">
        <f>VLOOKUP(C17,[1]panoids!A$2:Z$278,21,FALSE)</f>
        <v>4.54915364583333E-4</v>
      </c>
      <c r="X17">
        <f>VLOOKUP(C17,[1]panoids!A$2:Z$278,22,FALSE)</f>
        <v>1.9856770833333302E-3</v>
      </c>
      <c r="Y17">
        <f>VLOOKUP(C17,[1]panoids!A$2:Z$278,23,FALSE)</f>
        <v>0</v>
      </c>
      <c r="Z17">
        <f>VLOOKUP(C17,[1]panoids!A$2:Z$278,24,FALSE)</f>
        <v>0</v>
      </c>
      <c r="AA17">
        <f>VLOOKUP(C17,[1]panoids!A$2:Z$278,25,FALSE)</f>
        <v>0</v>
      </c>
      <c r="AB17">
        <f>VLOOKUP(C17,[1]panoids!A$2:Z$278,26,FALSE)</f>
        <v>1.9591471354166699E-2</v>
      </c>
    </row>
    <row r="18" spans="1:28" x14ac:dyDescent="0.25">
      <c r="A18" t="s">
        <v>52</v>
      </c>
      <c r="B18">
        <v>170310204001012</v>
      </c>
      <c r="C18" t="s">
        <v>53</v>
      </c>
      <c r="D18" t="str">
        <f>VLOOKUP(C18,[1]panoids!A$2:Z$278,2,FALSE)</f>
        <v>2018-10</v>
      </c>
      <c r="E18">
        <f>VLOOKUP(C18,[1]panoids!A$2:Z$278,3,FALSE)</f>
        <v>42.010794061924798</v>
      </c>
      <c r="F18">
        <f>VLOOKUP(C18,[1]panoids!A$2:Z$278,4,FALSE)</f>
        <v>-87.690141504145402</v>
      </c>
      <c r="G18">
        <f>VLOOKUP(C18,[1]panoids!A$2:Z$278,5,FALSE)</f>
        <v>170310204001012</v>
      </c>
      <c r="H18">
        <f>VLOOKUP(C18,[1]panoids!A$2:Z$278,6,FALSE)</f>
        <v>4</v>
      </c>
      <c r="I18">
        <f>VLOOKUP(C18,[1]panoids!A$2:Z$278,7,FALSE)</f>
        <v>0.28561116536458298</v>
      </c>
      <c r="J18">
        <f>VLOOKUP(C18,[1]panoids!A$2:Z$278,8,FALSE)</f>
        <v>6.0332845052083299E-2</v>
      </c>
      <c r="K18">
        <f>VLOOKUP(C18,[1]panoids!A$2:Z$278,9,FALSE)</f>
        <v>5.7795410156249998E-2</v>
      </c>
      <c r="L18">
        <f>VLOOKUP(C18,[1]panoids!A$2:Z$278,10,FALSE)</f>
        <v>5.9407552083333303E-5</v>
      </c>
      <c r="M18">
        <f>VLOOKUP(C18,[1]panoids!A$2:Z$278,11,FALSE)</f>
        <v>1.3285319010416701E-2</v>
      </c>
      <c r="N18">
        <f>VLOOKUP(C18,[1]panoids!A$2:Z$278,12,FALSE)</f>
        <v>1.50130208333333E-2</v>
      </c>
      <c r="O18">
        <f>VLOOKUP(C18,[1]panoids!A$2:Z$278,13,FALSE)</f>
        <v>3.2552083333333299E-5</v>
      </c>
      <c r="P18">
        <f>VLOOKUP(C18,[1]panoids!A$2:Z$278,14,FALSE)</f>
        <v>2.4072265624999999E-3</v>
      </c>
      <c r="Q18">
        <f>VLOOKUP(C18,[1]panoids!A$2:Z$278,15,FALSE)</f>
        <v>0.11824788411458299</v>
      </c>
      <c r="R18">
        <f>VLOOKUP(C18,[1]panoids!A$2:Z$278,16,FALSE)</f>
        <v>6.6470540364583303E-2</v>
      </c>
      <c r="S18">
        <f>VLOOKUP(C18,[1]panoids!A$2:Z$278,17,FALSE)</f>
        <v>0.33842529296875001</v>
      </c>
      <c r="T18">
        <f>VLOOKUP(C18,[1]panoids!A$2:Z$278,18,FALSE)</f>
        <v>0</v>
      </c>
      <c r="U18">
        <f>VLOOKUP(C18,[1]panoids!A$2:Z$278,19,FALSE)</f>
        <v>0</v>
      </c>
      <c r="V18">
        <f>VLOOKUP(C18,[1]panoids!A$2:Z$278,20,FALSE)</f>
        <v>1.361328125E-2</v>
      </c>
      <c r="W18">
        <f>VLOOKUP(C18,[1]panoids!A$2:Z$278,21,FALSE)</f>
        <v>8.1217447916666699E-4</v>
      </c>
      <c r="X18">
        <f>VLOOKUP(C18,[1]panoids!A$2:Z$278,22,FALSE)</f>
        <v>1.53889973958333E-2</v>
      </c>
      <c r="Y18">
        <f>VLOOKUP(C18,[1]panoids!A$2:Z$278,23,FALSE)</f>
        <v>0</v>
      </c>
      <c r="Z18">
        <f>VLOOKUP(C18,[1]panoids!A$2:Z$278,24,FALSE)</f>
        <v>0</v>
      </c>
      <c r="AA18">
        <f>VLOOKUP(C18,[1]panoids!A$2:Z$278,25,FALSE)</f>
        <v>0</v>
      </c>
      <c r="AB18">
        <f>VLOOKUP(C18,[1]panoids!A$2:Z$278,26,FALSE)</f>
        <v>1.25048828125E-2</v>
      </c>
    </row>
    <row r="19" spans="1:28" x14ac:dyDescent="0.25">
      <c r="A19" t="s">
        <v>54</v>
      </c>
      <c r="B19">
        <v>170310204001012</v>
      </c>
      <c r="C19" t="s">
        <v>53</v>
      </c>
      <c r="D19" t="str">
        <f>VLOOKUP(C19,[1]panoids!A$2:Z$278,2,FALSE)</f>
        <v>2018-10</v>
      </c>
      <c r="E19">
        <f>VLOOKUP(C19,[1]panoids!A$2:Z$278,3,FALSE)</f>
        <v>42.010794061924798</v>
      </c>
      <c r="F19">
        <f>VLOOKUP(C19,[1]panoids!A$2:Z$278,4,FALSE)</f>
        <v>-87.690141504145402</v>
      </c>
      <c r="G19">
        <f>VLOOKUP(C19,[1]panoids!A$2:Z$278,5,FALSE)</f>
        <v>170310204001012</v>
      </c>
      <c r="H19">
        <f>VLOOKUP(C19,[1]panoids!A$2:Z$278,6,FALSE)</f>
        <v>4</v>
      </c>
      <c r="I19">
        <f>VLOOKUP(C19,[1]panoids!A$2:Z$278,7,FALSE)</f>
        <v>0.28561116536458298</v>
      </c>
      <c r="J19">
        <f>VLOOKUP(C19,[1]panoids!A$2:Z$278,8,FALSE)</f>
        <v>6.0332845052083299E-2</v>
      </c>
      <c r="K19">
        <f>VLOOKUP(C19,[1]panoids!A$2:Z$278,9,FALSE)</f>
        <v>5.7795410156249998E-2</v>
      </c>
      <c r="L19">
        <f>VLOOKUP(C19,[1]panoids!A$2:Z$278,10,FALSE)</f>
        <v>5.9407552083333303E-5</v>
      </c>
      <c r="M19">
        <f>VLOOKUP(C19,[1]panoids!A$2:Z$278,11,FALSE)</f>
        <v>1.3285319010416701E-2</v>
      </c>
      <c r="N19">
        <f>VLOOKUP(C19,[1]panoids!A$2:Z$278,12,FALSE)</f>
        <v>1.50130208333333E-2</v>
      </c>
      <c r="O19">
        <f>VLOOKUP(C19,[1]panoids!A$2:Z$278,13,FALSE)</f>
        <v>3.2552083333333299E-5</v>
      </c>
      <c r="P19">
        <f>VLOOKUP(C19,[1]panoids!A$2:Z$278,14,FALSE)</f>
        <v>2.4072265624999999E-3</v>
      </c>
      <c r="Q19">
        <f>VLOOKUP(C19,[1]panoids!A$2:Z$278,15,FALSE)</f>
        <v>0.11824788411458299</v>
      </c>
      <c r="R19">
        <f>VLOOKUP(C19,[1]panoids!A$2:Z$278,16,FALSE)</f>
        <v>6.6470540364583303E-2</v>
      </c>
      <c r="S19">
        <f>VLOOKUP(C19,[1]panoids!A$2:Z$278,17,FALSE)</f>
        <v>0.33842529296875001</v>
      </c>
      <c r="T19">
        <f>VLOOKUP(C19,[1]panoids!A$2:Z$278,18,FALSE)</f>
        <v>0</v>
      </c>
      <c r="U19">
        <f>VLOOKUP(C19,[1]panoids!A$2:Z$278,19,FALSE)</f>
        <v>0</v>
      </c>
      <c r="V19">
        <f>VLOOKUP(C19,[1]panoids!A$2:Z$278,20,FALSE)</f>
        <v>1.361328125E-2</v>
      </c>
      <c r="W19">
        <f>VLOOKUP(C19,[1]panoids!A$2:Z$278,21,FALSE)</f>
        <v>8.1217447916666699E-4</v>
      </c>
      <c r="X19">
        <f>VLOOKUP(C19,[1]panoids!A$2:Z$278,22,FALSE)</f>
        <v>1.53889973958333E-2</v>
      </c>
      <c r="Y19">
        <f>VLOOKUP(C19,[1]panoids!A$2:Z$278,23,FALSE)</f>
        <v>0</v>
      </c>
      <c r="Z19">
        <f>VLOOKUP(C19,[1]panoids!A$2:Z$278,24,FALSE)</f>
        <v>0</v>
      </c>
      <c r="AA19">
        <f>VLOOKUP(C19,[1]panoids!A$2:Z$278,25,FALSE)</f>
        <v>0</v>
      </c>
      <c r="AB19">
        <f>VLOOKUP(C19,[1]panoids!A$2:Z$278,26,FALSE)</f>
        <v>1.25048828125E-2</v>
      </c>
    </row>
    <row r="20" spans="1:28" x14ac:dyDescent="0.25">
      <c r="A20" t="s">
        <v>55</v>
      </c>
      <c r="B20">
        <v>170310204001012</v>
      </c>
      <c r="C20" t="s">
        <v>56</v>
      </c>
      <c r="D20" t="str">
        <f>VLOOKUP(C20,[1]panoids!A$2:Z$278,2,FALSE)</f>
        <v>2018-10</v>
      </c>
      <c r="E20">
        <f>VLOOKUP(C20,[1]panoids!A$2:Z$278,3,FALSE)</f>
        <v>42.010524265989197</v>
      </c>
      <c r="F20">
        <f>VLOOKUP(C20,[1]panoids!A$2:Z$278,4,FALSE)</f>
        <v>-87.690141157735098</v>
      </c>
      <c r="G20">
        <f>VLOOKUP(C20,[1]panoids!A$2:Z$278,5,FALSE)</f>
        <v>170310204001012</v>
      </c>
      <c r="H20">
        <f>VLOOKUP(C20,[1]panoids!A$2:Z$278,6,FALSE)</f>
        <v>4</v>
      </c>
      <c r="I20">
        <f>VLOOKUP(C20,[1]panoids!A$2:Z$278,7,FALSE)</f>
        <v>0.25498372395833302</v>
      </c>
      <c r="J20">
        <f>VLOOKUP(C20,[1]panoids!A$2:Z$278,8,FALSE)</f>
        <v>5.9187011718750002E-2</v>
      </c>
      <c r="K20">
        <f>VLOOKUP(C20,[1]panoids!A$2:Z$278,9,FALSE)</f>
        <v>2.3043619791666699E-2</v>
      </c>
      <c r="L20">
        <f>VLOOKUP(C20,[1]panoids!A$2:Z$278,10,FALSE)</f>
        <v>3.7190755208333298E-4</v>
      </c>
      <c r="M20">
        <f>VLOOKUP(C20,[1]panoids!A$2:Z$278,11,FALSE)</f>
        <v>1.8238118489583299E-2</v>
      </c>
      <c r="N20">
        <f>VLOOKUP(C20,[1]panoids!A$2:Z$278,12,FALSE)</f>
        <v>1.447265625E-2</v>
      </c>
      <c r="O20">
        <f>VLOOKUP(C20,[1]panoids!A$2:Z$278,13,FALSE)</f>
        <v>2.3763020833333299E-4</v>
      </c>
      <c r="P20">
        <f>VLOOKUP(C20,[1]panoids!A$2:Z$278,14,FALSE)</f>
        <v>4.5646158854166698E-3</v>
      </c>
      <c r="Q20">
        <f>VLOOKUP(C20,[1]panoids!A$2:Z$278,15,FALSE)</f>
        <v>0.176791178385417</v>
      </c>
      <c r="R20">
        <f>VLOOKUP(C20,[1]panoids!A$2:Z$278,16,FALSE)</f>
        <v>9.5982259114583302E-2</v>
      </c>
      <c r="S20">
        <f>VLOOKUP(C20,[1]panoids!A$2:Z$278,17,FALSE)</f>
        <v>0.31919759114583302</v>
      </c>
      <c r="T20">
        <f>VLOOKUP(C20,[1]panoids!A$2:Z$278,18,FALSE)</f>
        <v>3.1656901041666698E-4</v>
      </c>
      <c r="U20">
        <f>VLOOKUP(C20,[1]panoids!A$2:Z$278,19,FALSE)</f>
        <v>0</v>
      </c>
      <c r="V20">
        <f>VLOOKUP(C20,[1]panoids!A$2:Z$278,20,FALSE)</f>
        <v>1.3421223958333299E-2</v>
      </c>
      <c r="W20">
        <f>VLOOKUP(C20,[1]panoids!A$2:Z$278,21,FALSE)</f>
        <v>2.0833333333333298E-3</v>
      </c>
      <c r="X20">
        <f>VLOOKUP(C20,[1]panoids!A$2:Z$278,22,FALSE)</f>
        <v>3.4179687500000003E-5</v>
      </c>
      <c r="Y20">
        <f>VLOOKUP(C20,[1]panoids!A$2:Z$278,23,FALSE)</f>
        <v>0</v>
      </c>
      <c r="Z20">
        <f>VLOOKUP(C20,[1]panoids!A$2:Z$278,24,FALSE)</f>
        <v>0</v>
      </c>
      <c r="AA20">
        <f>VLOOKUP(C20,[1]panoids!A$2:Z$278,25,FALSE)</f>
        <v>0</v>
      </c>
      <c r="AB20">
        <f>VLOOKUP(C20,[1]panoids!A$2:Z$278,26,FALSE)</f>
        <v>1.7074381510416702E-2</v>
      </c>
    </row>
    <row r="21" spans="1:28" x14ac:dyDescent="0.25">
      <c r="A21" t="s">
        <v>57</v>
      </c>
      <c r="B21">
        <v>170310204001012</v>
      </c>
      <c r="C21" t="s">
        <v>56</v>
      </c>
      <c r="D21" t="str">
        <f>VLOOKUP(C21,[1]panoids!A$2:Z$278,2,FALSE)</f>
        <v>2018-10</v>
      </c>
      <c r="E21">
        <f>VLOOKUP(C21,[1]panoids!A$2:Z$278,3,FALSE)</f>
        <v>42.010524265989197</v>
      </c>
      <c r="F21">
        <f>VLOOKUP(C21,[1]panoids!A$2:Z$278,4,FALSE)</f>
        <v>-87.690141157735098</v>
      </c>
      <c r="G21">
        <f>VLOOKUP(C21,[1]panoids!A$2:Z$278,5,FALSE)</f>
        <v>170310204001012</v>
      </c>
      <c r="H21">
        <f>VLOOKUP(C21,[1]panoids!A$2:Z$278,6,FALSE)</f>
        <v>4</v>
      </c>
      <c r="I21">
        <f>VLOOKUP(C21,[1]panoids!A$2:Z$278,7,FALSE)</f>
        <v>0.25498372395833302</v>
      </c>
      <c r="J21">
        <f>VLOOKUP(C21,[1]panoids!A$2:Z$278,8,FALSE)</f>
        <v>5.9187011718750002E-2</v>
      </c>
      <c r="K21">
        <f>VLOOKUP(C21,[1]panoids!A$2:Z$278,9,FALSE)</f>
        <v>2.3043619791666699E-2</v>
      </c>
      <c r="L21">
        <f>VLOOKUP(C21,[1]panoids!A$2:Z$278,10,FALSE)</f>
        <v>3.7190755208333298E-4</v>
      </c>
      <c r="M21">
        <f>VLOOKUP(C21,[1]panoids!A$2:Z$278,11,FALSE)</f>
        <v>1.8238118489583299E-2</v>
      </c>
      <c r="N21">
        <f>VLOOKUP(C21,[1]panoids!A$2:Z$278,12,FALSE)</f>
        <v>1.447265625E-2</v>
      </c>
      <c r="O21">
        <f>VLOOKUP(C21,[1]panoids!A$2:Z$278,13,FALSE)</f>
        <v>2.3763020833333299E-4</v>
      </c>
      <c r="P21">
        <f>VLOOKUP(C21,[1]panoids!A$2:Z$278,14,FALSE)</f>
        <v>4.5646158854166698E-3</v>
      </c>
      <c r="Q21">
        <f>VLOOKUP(C21,[1]panoids!A$2:Z$278,15,FALSE)</f>
        <v>0.176791178385417</v>
      </c>
      <c r="R21">
        <f>VLOOKUP(C21,[1]panoids!A$2:Z$278,16,FALSE)</f>
        <v>9.5982259114583302E-2</v>
      </c>
      <c r="S21">
        <f>VLOOKUP(C21,[1]panoids!A$2:Z$278,17,FALSE)</f>
        <v>0.31919759114583302</v>
      </c>
      <c r="T21">
        <f>VLOOKUP(C21,[1]panoids!A$2:Z$278,18,FALSE)</f>
        <v>3.1656901041666698E-4</v>
      </c>
      <c r="U21">
        <f>VLOOKUP(C21,[1]panoids!A$2:Z$278,19,FALSE)</f>
        <v>0</v>
      </c>
      <c r="V21">
        <f>VLOOKUP(C21,[1]panoids!A$2:Z$278,20,FALSE)</f>
        <v>1.3421223958333299E-2</v>
      </c>
      <c r="W21">
        <f>VLOOKUP(C21,[1]panoids!A$2:Z$278,21,FALSE)</f>
        <v>2.0833333333333298E-3</v>
      </c>
      <c r="X21">
        <f>VLOOKUP(C21,[1]panoids!A$2:Z$278,22,FALSE)</f>
        <v>3.4179687500000003E-5</v>
      </c>
      <c r="Y21">
        <f>VLOOKUP(C21,[1]panoids!A$2:Z$278,23,FALSE)</f>
        <v>0</v>
      </c>
      <c r="Z21">
        <f>VLOOKUP(C21,[1]panoids!A$2:Z$278,24,FALSE)</f>
        <v>0</v>
      </c>
      <c r="AA21">
        <f>VLOOKUP(C21,[1]panoids!A$2:Z$278,25,FALSE)</f>
        <v>0</v>
      </c>
      <c r="AB21">
        <f>VLOOKUP(C21,[1]panoids!A$2:Z$278,26,FALSE)</f>
        <v>1.7074381510416702E-2</v>
      </c>
    </row>
    <row r="22" spans="1:28" x14ac:dyDescent="0.25">
      <c r="A22" t="s">
        <v>58</v>
      </c>
      <c r="B22">
        <v>170310208014003</v>
      </c>
      <c r="C22" t="s">
        <v>59</v>
      </c>
      <c r="D22" t="str">
        <f>VLOOKUP(C22,[1]panoids!A$2:Z$278,2,FALSE)</f>
        <v>2018-08</v>
      </c>
      <c r="E22">
        <f>VLOOKUP(C22,[1]panoids!A$2:Z$278,3,FALSE)</f>
        <v>41.990431876538899</v>
      </c>
      <c r="F22">
        <f>VLOOKUP(C22,[1]panoids!A$2:Z$278,4,FALSE)</f>
        <v>-87.692760484158995</v>
      </c>
      <c r="G22">
        <f>VLOOKUP(C22,[1]panoids!A$2:Z$278,5,FALSE)</f>
        <v>170310208014003</v>
      </c>
      <c r="H22">
        <f>VLOOKUP(C22,[1]panoids!A$2:Z$278,6,FALSE)</f>
        <v>4</v>
      </c>
      <c r="I22">
        <f>VLOOKUP(C22,[1]panoids!A$2:Z$278,7,FALSE)</f>
        <v>0.269403483072917</v>
      </c>
      <c r="J22">
        <f>VLOOKUP(C22,[1]panoids!A$2:Z$278,8,FALSE)</f>
        <v>2.4243164062499999E-2</v>
      </c>
      <c r="K22">
        <f>VLOOKUP(C22,[1]panoids!A$2:Z$278,9,FALSE)</f>
        <v>0.111417643229167</v>
      </c>
      <c r="L22">
        <f>VLOOKUP(C22,[1]panoids!A$2:Z$278,10,FALSE)</f>
        <v>2.1264648437500002E-3</v>
      </c>
      <c r="M22">
        <f>VLOOKUP(C22,[1]panoids!A$2:Z$278,11,FALSE)</f>
        <v>6.65201822916667E-3</v>
      </c>
      <c r="N22">
        <f>VLOOKUP(C22,[1]panoids!A$2:Z$278,12,FALSE)</f>
        <v>9.8291015624999995E-3</v>
      </c>
      <c r="O22">
        <f>VLOOKUP(C22,[1]panoids!A$2:Z$278,13,FALSE)</f>
        <v>8.1380208333333302E-5</v>
      </c>
      <c r="P22">
        <f>VLOOKUP(C22,[1]panoids!A$2:Z$278,14,FALSE)</f>
        <v>4.921875E-3</v>
      </c>
      <c r="Q22">
        <f>VLOOKUP(C22,[1]panoids!A$2:Z$278,15,FALSE)</f>
        <v>9.37443033854167E-2</v>
      </c>
      <c r="R22">
        <f>VLOOKUP(C22,[1]panoids!A$2:Z$278,16,FALSE)</f>
        <v>8.9906412760416707E-2</v>
      </c>
      <c r="S22">
        <f>VLOOKUP(C22,[1]panoids!A$2:Z$278,17,FALSE)</f>
        <v>0.3459423828125</v>
      </c>
      <c r="T22">
        <f>VLOOKUP(C22,[1]panoids!A$2:Z$278,18,FALSE)</f>
        <v>1.3834635416666699E-4</v>
      </c>
      <c r="U22">
        <f>VLOOKUP(C22,[1]panoids!A$2:Z$278,19,FALSE)</f>
        <v>0</v>
      </c>
      <c r="V22">
        <f>VLOOKUP(C22,[1]panoids!A$2:Z$278,20,FALSE)</f>
        <v>3.1087239583333301E-2</v>
      </c>
      <c r="W22">
        <f>VLOOKUP(C22,[1]panoids!A$2:Z$278,21,FALSE)</f>
        <v>1.18815104166667E-4</v>
      </c>
      <c r="X22">
        <f>VLOOKUP(C22,[1]panoids!A$2:Z$278,22,FALSE)</f>
        <v>0</v>
      </c>
      <c r="Y22">
        <f>VLOOKUP(C22,[1]panoids!A$2:Z$278,23,FALSE)</f>
        <v>0</v>
      </c>
      <c r="Z22">
        <f>VLOOKUP(C22,[1]panoids!A$2:Z$278,24,FALSE)</f>
        <v>0</v>
      </c>
      <c r="AA22">
        <f>VLOOKUP(C22,[1]panoids!A$2:Z$278,25,FALSE)</f>
        <v>2.1484375E-4</v>
      </c>
      <c r="AB22">
        <f>VLOOKUP(C22,[1]panoids!A$2:Z$278,26,FALSE)</f>
        <v>1.0172526041666701E-2</v>
      </c>
    </row>
    <row r="23" spans="1:28" x14ac:dyDescent="0.25">
      <c r="A23" t="s">
        <v>60</v>
      </c>
      <c r="B23">
        <v>170310208014003</v>
      </c>
      <c r="C23" t="s">
        <v>59</v>
      </c>
      <c r="D23" t="str">
        <f>VLOOKUP(C23,[1]panoids!A$2:Z$278,2,FALSE)</f>
        <v>2018-08</v>
      </c>
      <c r="E23">
        <f>VLOOKUP(C23,[1]panoids!A$2:Z$278,3,FALSE)</f>
        <v>41.990431876538899</v>
      </c>
      <c r="F23">
        <f>VLOOKUP(C23,[1]panoids!A$2:Z$278,4,FALSE)</f>
        <v>-87.692760484158995</v>
      </c>
      <c r="G23">
        <f>VLOOKUP(C23,[1]panoids!A$2:Z$278,5,FALSE)</f>
        <v>170310208014003</v>
      </c>
      <c r="H23">
        <f>VLOOKUP(C23,[1]panoids!A$2:Z$278,6,FALSE)</f>
        <v>4</v>
      </c>
      <c r="I23">
        <f>VLOOKUP(C23,[1]panoids!A$2:Z$278,7,FALSE)</f>
        <v>0.269403483072917</v>
      </c>
      <c r="J23">
        <f>VLOOKUP(C23,[1]panoids!A$2:Z$278,8,FALSE)</f>
        <v>2.4243164062499999E-2</v>
      </c>
      <c r="K23">
        <f>VLOOKUP(C23,[1]panoids!A$2:Z$278,9,FALSE)</f>
        <v>0.111417643229167</v>
      </c>
      <c r="L23">
        <f>VLOOKUP(C23,[1]panoids!A$2:Z$278,10,FALSE)</f>
        <v>2.1264648437500002E-3</v>
      </c>
      <c r="M23">
        <f>VLOOKUP(C23,[1]panoids!A$2:Z$278,11,FALSE)</f>
        <v>6.65201822916667E-3</v>
      </c>
      <c r="N23">
        <f>VLOOKUP(C23,[1]panoids!A$2:Z$278,12,FALSE)</f>
        <v>9.8291015624999995E-3</v>
      </c>
      <c r="O23">
        <f>VLOOKUP(C23,[1]panoids!A$2:Z$278,13,FALSE)</f>
        <v>8.1380208333333302E-5</v>
      </c>
      <c r="P23">
        <f>VLOOKUP(C23,[1]panoids!A$2:Z$278,14,FALSE)</f>
        <v>4.921875E-3</v>
      </c>
      <c r="Q23">
        <f>VLOOKUP(C23,[1]panoids!A$2:Z$278,15,FALSE)</f>
        <v>9.37443033854167E-2</v>
      </c>
      <c r="R23">
        <f>VLOOKUP(C23,[1]panoids!A$2:Z$278,16,FALSE)</f>
        <v>8.9906412760416707E-2</v>
      </c>
      <c r="S23">
        <f>VLOOKUP(C23,[1]panoids!A$2:Z$278,17,FALSE)</f>
        <v>0.3459423828125</v>
      </c>
      <c r="T23">
        <f>VLOOKUP(C23,[1]panoids!A$2:Z$278,18,FALSE)</f>
        <v>1.3834635416666699E-4</v>
      </c>
      <c r="U23">
        <f>VLOOKUP(C23,[1]panoids!A$2:Z$278,19,FALSE)</f>
        <v>0</v>
      </c>
      <c r="V23">
        <f>VLOOKUP(C23,[1]panoids!A$2:Z$278,20,FALSE)</f>
        <v>3.1087239583333301E-2</v>
      </c>
      <c r="W23">
        <f>VLOOKUP(C23,[1]panoids!A$2:Z$278,21,FALSE)</f>
        <v>1.18815104166667E-4</v>
      </c>
      <c r="X23">
        <f>VLOOKUP(C23,[1]panoids!A$2:Z$278,22,FALSE)</f>
        <v>0</v>
      </c>
      <c r="Y23">
        <f>VLOOKUP(C23,[1]panoids!A$2:Z$278,23,FALSE)</f>
        <v>0</v>
      </c>
      <c r="Z23">
        <f>VLOOKUP(C23,[1]panoids!A$2:Z$278,24,FALSE)</f>
        <v>0</v>
      </c>
      <c r="AA23">
        <f>VLOOKUP(C23,[1]panoids!A$2:Z$278,25,FALSE)</f>
        <v>2.1484375E-4</v>
      </c>
      <c r="AB23">
        <f>VLOOKUP(C23,[1]panoids!A$2:Z$278,26,FALSE)</f>
        <v>1.0172526041666701E-2</v>
      </c>
    </row>
    <row r="24" spans="1:28" x14ac:dyDescent="0.25">
      <c r="A24" t="s">
        <v>61</v>
      </c>
      <c r="B24">
        <v>170310208014003</v>
      </c>
      <c r="C24" t="s">
        <v>62</v>
      </c>
      <c r="D24" t="str">
        <f>VLOOKUP(C24,[1]panoids!A$2:Z$278,2,FALSE)</f>
        <v>2018-08</v>
      </c>
      <c r="E24">
        <f>VLOOKUP(C24,[1]panoids!A$2:Z$278,3,FALSE)</f>
        <v>41.990428953632701</v>
      </c>
      <c r="F24">
        <f>VLOOKUP(C24,[1]panoids!A$2:Z$278,4,FALSE)</f>
        <v>-87.693002446755003</v>
      </c>
      <c r="G24">
        <f>VLOOKUP(C24,[1]panoids!A$2:Z$278,5,FALSE)</f>
        <v>170310208014003</v>
      </c>
      <c r="H24">
        <f>VLOOKUP(C24,[1]panoids!A$2:Z$278,6,FALSE)</f>
        <v>4</v>
      </c>
      <c r="I24">
        <f>VLOOKUP(C24,[1]panoids!A$2:Z$278,7,FALSE)</f>
        <v>0.25704589843749998</v>
      </c>
      <c r="J24">
        <f>VLOOKUP(C24,[1]panoids!A$2:Z$278,8,FALSE)</f>
        <v>6.2417805989583297E-2</v>
      </c>
      <c r="K24">
        <f>VLOOKUP(C24,[1]panoids!A$2:Z$278,9,FALSE)</f>
        <v>9.4502766927083301E-2</v>
      </c>
      <c r="L24">
        <f>VLOOKUP(C24,[1]panoids!A$2:Z$278,10,FALSE)</f>
        <v>1.7197265624999999E-2</v>
      </c>
      <c r="M24">
        <f>VLOOKUP(C24,[1]panoids!A$2:Z$278,11,FALSE)</f>
        <v>9.7127278645833294E-3</v>
      </c>
      <c r="N24">
        <f>VLOOKUP(C24,[1]panoids!A$2:Z$278,12,FALSE)</f>
        <v>1.16048177083333E-2</v>
      </c>
      <c r="O24">
        <f>VLOOKUP(C24,[1]panoids!A$2:Z$278,13,FALSE)</f>
        <v>0</v>
      </c>
      <c r="P24">
        <f>VLOOKUP(C24,[1]panoids!A$2:Z$278,14,FALSE)</f>
        <v>4.0958658854166703E-3</v>
      </c>
      <c r="Q24">
        <f>VLOOKUP(C24,[1]panoids!A$2:Z$278,15,FALSE)</f>
        <v>0.17969807942708299</v>
      </c>
      <c r="R24">
        <f>VLOOKUP(C24,[1]panoids!A$2:Z$278,16,FALSE)</f>
        <v>4.3447265625000002E-2</v>
      </c>
      <c r="S24">
        <f>VLOOKUP(C24,[1]panoids!A$2:Z$278,17,FALSE)</f>
        <v>0.27332763671874999</v>
      </c>
      <c r="T24">
        <f>VLOOKUP(C24,[1]panoids!A$2:Z$278,18,FALSE)</f>
        <v>5.2327473958333295E-4</v>
      </c>
      <c r="U24">
        <f>VLOOKUP(C24,[1]panoids!A$2:Z$278,19,FALSE)</f>
        <v>0</v>
      </c>
      <c r="V24">
        <f>VLOOKUP(C24,[1]panoids!A$2:Z$278,20,FALSE)</f>
        <v>2.28328450520833E-2</v>
      </c>
      <c r="W24">
        <f>VLOOKUP(C24,[1]panoids!A$2:Z$278,21,FALSE)</f>
        <v>6.5462239583333297E-3</v>
      </c>
      <c r="X24">
        <f>VLOOKUP(C24,[1]panoids!A$2:Z$278,22,FALSE)</f>
        <v>9.7656250000000002E-6</v>
      </c>
      <c r="Y24">
        <f>VLOOKUP(C24,[1]panoids!A$2:Z$278,23,FALSE)</f>
        <v>0</v>
      </c>
      <c r="Z24">
        <f>VLOOKUP(C24,[1]panoids!A$2:Z$278,24,FALSE)</f>
        <v>0</v>
      </c>
      <c r="AA24">
        <f>VLOOKUP(C24,[1]panoids!A$2:Z$278,25,FALSE)</f>
        <v>0</v>
      </c>
      <c r="AB24">
        <f>VLOOKUP(C24,[1]panoids!A$2:Z$278,26,FALSE)</f>
        <v>1.70377604166667E-2</v>
      </c>
    </row>
    <row r="25" spans="1:28" x14ac:dyDescent="0.25">
      <c r="A25" t="s">
        <v>63</v>
      </c>
      <c r="B25">
        <v>170310208014003</v>
      </c>
      <c r="C25" t="s">
        <v>62</v>
      </c>
      <c r="D25" t="str">
        <f>VLOOKUP(C25,[1]panoids!A$2:Z$278,2,FALSE)</f>
        <v>2018-08</v>
      </c>
      <c r="E25">
        <f>VLOOKUP(C25,[1]panoids!A$2:Z$278,3,FALSE)</f>
        <v>41.990428953632701</v>
      </c>
      <c r="F25">
        <f>VLOOKUP(C25,[1]panoids!A$2:Z$278,4,FALSE)</f>
        <v>-87.693002446755003</v>
      </c>
      <c r="G25">
        <f>VLOOKUP(C25,[1]panoids!A$2:Z$278,5,FALSE)</f>
        <v>170310208014003</v>
      </c>
      <c r="H25">
        <f>VLOOKUP(C25,[1]panoids!A$2:Z$278,6,FALSE)</f>
        <v>4</v>
      </c>
      <c r="I25">
        <f>VLOOKUP(C25,[1]panoids!A$2:Z$278,7,FALSE)</f>
        <v>0.25704589843749998</v>
      </c>
      <c r="J25">
        <f>VLOOKUP(C25,[1]panoids!A$2:Z$278,8,FALSE)</f>
        <v>6.2417805989583297E-2</v>
      </c>
      <c r="K25">
        <f>VLOOKUP(C25,[1]panoids!A$2:Z$278,9,FALSE)</f>
        <v>9.4502766927083301E-2</v>
      </c>
      <c r="L25">
        <f>VLOOKUP(C25,[1]panoids!A$2:Z$278,10,FALSE)</f>
        <v>1.7197265624999999E-2</v>
      </c>
      <c r="M25">
        <f>VLOOKUP(C25,[1]panoids!A$2:Z$278,11,FALSE)</f>
        <v>9.7127278645833294E-3</v>
      </c>
      <c r="N25">
        <f>VLOOKUP(C25,[1]panoids!A$2:Z$278,12,FALSE)</f>
        <v>1.16048177083333E-2</v>
      </c>
      <c r="O25">
        <f>VLOOKUP(C25,[1]panoids!A$2:Z$278,13,FALSE)</f>
        <v>0</v>
      </c>
      <c r="P25">
        <f>VLOOKUP(C25,[1]panoids!A$2:Z$278,14,FALSE)</f>
        <v>4.0958658854166703E-3</v>
      </c>
      <c r="Q25">
        <f>VLOOKUP(C25,[1]panoids!A$2:Z$278,15,FALSE)</f>
        <v>0.17969807942708299</v>
      </c>
      <c r="R25">
        <f>VLOOKUP(C25,[1]panoids!A$2:Z$278,16,FALSE)</f>
        <v>4.3447265625000002E-2</v>
      </c>
      <c r="S25">
        <f>VLOOKUP(C25,[1]panoids!A$2:Z$278,17,FALSE)</f>
        <v>0.27332763671874999</v>
      </c>
      <c r="T25">
        <f>VLOOKUP(C25,[1]panoids!A$2:Z$278,18,FALSE)</f>
        <v>5.2327473958333295E-4</v>
      </c>
      <c r="U25">
        <f>VLOOKUP(C25,[1]panoids!A$2:Z$278,19,FALSE)</f>
        <v>0</v>
      </c>
      <c r="V25">
        <f>VLOOKUP(C25,[1]panoids!A$2:Z$278,20,FALSE)</f>
        <v>2.28328450520833E-2</v>
      </c>
      <c r="W25">
        <f>VLOOKUP(C25,[1]panoids!A$2:Z$278,21,FALSE)</f>
        <v>6.5462239583333297E-3</v>
      </c>
      <c r="X25">
        <f>VLOOKUP(C25,[1]panoids!A$2:Z$278,22,FALSE)</f>
        <v>9.7656250000000002E-6</v>
      </c>
      <c r="Y25">
        <f>VLOOKUP(C25,[1]panoids!A$2:Z$278,23,FALSE)</f>
        <v>0</v>
      </c>
      <c r="Z25">
        <f>VLOOKUP(C25,[1]panoids!A$2:Z$278,24,FALSE)</f>
        <v>0</v>
      </c>
      <c r="AA25">
        <f>VLOOKUP(C25,[1]panoids!A$2:Z$278,25,FALSE)</f>
        <v>0</v>
      </c>
      <c r="AB25">
        <f>VLOOKUP(C25,[1]panoids!A$2:Z$278,26,FALSE)</f>
        <v>1.70377604166667E-2</v>
      </c>
    </row>
    <row r="26" spans="1:28" x14ac:dyDescent="0.25">
      <c r="A26" t="s">
        <v>64</v>
      </c>
      <c r="B26">
        <v>170310208021017</v>
      </c>
      <c r="C26" t="s">
        <v>65</v>
      </c>
      <c r="D26" t="str">
        <f>VLOOKUP(C26,[1]panoids!A$2:Z$278,2,FALSE)</f>
        <v>2018-10</v>
      </c>
      <c r="E26">
        <f>VLOOKUP(C26,[1]panoids!A$2:Z$278,3,FALSE)</f>
        <v>41.990522847180799</v>
      </c>
      <c r="F26">
        <f>VLOOKUP(C26,[1]panoids!A$2:Z$278,4,FALSE)</f>
        <v>-87.691845264240996</v>
      </c>
      <c r="G26">
        <f>VLOOKUP(C26,[1]panoids!A$2:Z$278,5,FALSE)</f>
        <v>170310208021017</v>
      </c>
      <c r="H26">
        <f>VLOOKUP(C26,[1]panoids!A$2:Z$278,6,FALSE)</f>
        <v>4</v>
      </c>
      <c r="I26">
        <f>VLOOKUP(C26,[1]panoids!A$2:Z$278,7,FALSE)</f>
        <v>0.191739908854167</v>
      </c>
      <c r="J26">
        <f>VLOOKUP(C26,[1]panoids!A$2:Z$278,8,FALSE)</f>
        <v>3.48063151041667E-2</v>
      </c>
      <c r="K26">
        <f>VLOOKUP(C26,[1]panoids!A$2:Z$278,9,FALSE)</f>
        <v>0.159849446614583</v>
      </c>
      <c r="L26">
        <f>VLOOKUP(C26,[1]panoids!A$2:Z$278,10,FALSE)</f>
        <v>8.1542968749999997E-4</v>
      </c>
      <c r="M26">
        <f>VLOOKUP(C26,[1]panoids!A$2:Z$278,11,FALSE)</f>
        <v>1.32706705729167E-2</v>
      </c>
      <c r="N26">
        <f>VLOOKUP(C26,[1]panoids!A$2:Z$278,12,FALSE)</f>
        <v>7.1736653645833297E-3</v>
      </c>
      <c r="O26">
        <f>VLOOKUP(C26,[1]panoids!A$2:Z$278,13,FALSE)</f>
        <v>2.43326822916667E-4</v>
      </c>
      <c r="P26">
        <f>VLOOKUP(C26,[1]panoids!A$2:Z$278,14,FALSE)</f>
        <v>4.5491536458333297E-3</v>
      </c>
      <c r="Q26">
        <f>VLOOKUP(C26,[1]panoids!A$2:Z$278,15,FALSE)</f>
        <v>0.113972981770833</v>
      </c>
      <c r="R26">
        <f>VLOOKUP(C26,[1]panoids!A$2:Z$278,16,FALSE)</f>
        <v>8.3893229166666694E-2</v>
      </c>
      <c r="S26">
        <f>VLOOKUP(C26,[1]panoids!A$2:Z$278,17,FALSE)</f>
        <v>0.27913981119791698</v>
      </c>
      <c r="T26">
        <f>VLOOKUP(C26,[1]panoids!A$2:Z$278,18,FALSE)</f>
        <v>9.716796875E-4</v>
      </c>
      <c r="U26">
        <f>VLOOKUP(C26,[1]panoids!A$2:Z$278,19,FALSE)</f>
        <v>0</v>
      </c>
      <c r="V26">
        <f>VLOOKUP(C26,[1]panoids!A$2:Z$278,20,FALSE)</f>
        <v>9.4997558593750003E-2</v>
      </c>
      <c r="W26">
        <f>VLOOKUP(C26,[1]panoids!A$2:Z$278,21,FALSE)</f>
        <v>5.5175781249999995E-4</v>
      </c>
      <c r="X26">
        <f>VLOOKUP(C26,[1]panoids!A$2:Z$278,22,FALSE)</f>
        <v>2.13216145833333E-4</v>
      </c>
      <c r="Y26">
        <f>VLOOKUP(C26,[1]panoids!A$2:Z$278,23,FALSE)</f>
        <v>0</v>
      </c>
      <c r="Z26">
        <f>VLOOKUP(C26,[1]panoids!A$2:Z$278,24,FALSE)</f>
        <v>0</v>
      </c>
      <c r="AA26">
        <f>VLOOKUP(C26,[1]panoids!A$2:Z$278,25,FALSE)</f>
        <v>1.10677083333333E-4</v>
      </c>
      <c r="AB26">
        <f>VLOOKUP(C26,[1]panoids!A$2:Z$278,26,FALSE)</f>
        <v>1.3701171874999999E-2</v>
      </c>
    </row>
    <row r="27" spans="1:28" x14ac:dyDescent="0.25">
      <c r="A27" t="s">
        <v>66</v>
      </c>
      <c r="B27">
        <v>170310208021017</v>
      </c>
      <c r="C27" t="s">
        <v>65</v>
      </c>
      <c r="D27" t="str">
        <f>VLOOKUP(C27,[1]panoids!A$2:Z$278,2,FALSE)</f>
        <v>2018-10</v>
      </c>
      <c r="E27">
        <f>VLOOKUP(C27,[1]panoids!A$2:Z$278,3,FALSE)</f>
        <v>41.990522847180799</v>
      </c>
      <c r="F27">
        <f>VLOOKUP(C27,[1]panoids!A$2:Z$278,4,FALSE)</f>
        <v>-87.691845264240996</v>
      </c>
      <c r="G27">
        <f>VLOOKUP(C27,[1]panoids!A$2:Z$278,5,FALSE)</f>
        <v>170310208021017</v>
      </c>
      <c r="H27">
        <f>VLOOKUP(C27,[1]panoids!A$2:Z$278,6,FALSE)</f>
        <v>4</v>
      </c>
      <c r="I27">
        <f>VLOOKUP(C27,[1]panoids!A$2:Z$278,7,FALSE)</f>
        <v>0.191739908854167</v>
      </c>
      <c r="J27">
        <f>VLOOKUP(C27,[1]panoids!A$2:Z$278,8,FALSE)</f>
        <v>3.48063151041667E-2</v>
      </c>
      <c r="K27">
        <f>VLOOKUP(C27,[1]panoids!A$2:Z$278,9,FALSE)</f>
        <v>0.159849446614583</v>
      </c>
      <c r="L27">
        <f>VLOOKUP(C27,[1]panoids!A$2:Z$278,10,FALSE)</f>
        <v>8.1542968749999997E-4</v>
      </c>
      <c r="M27">
        <f>VLOOKUP(C27,[1]panoids!A$2:Z$278,11,FALSE)</f>
        <v>1.32706705729167E-2</v>
      </c>
      <c r="N27">
        <f>VLOOKUP(C27,[1]panoids!A$2:Z$278,12,FALSE)</f>
        <v>7.1736653645833297E-3</v>
      </c>
      <c r="O27">
        <f>VLOOKUP(C27,[1]panoids!A$2:Z$278,13,FALSE)</f>
        <v>2.43326822916667E-4</v>
      </c>
      <c r="P27">
        <f>VLOOKUP(C27,[1]panoids!A$2:Z$278,14,FALSE)</f>
        <v>4.5491536458333297E-3</v>
      </c>
      <c r="Q27">
        <f>VLOOKUP(C27,[1]panoids!A$2:Z$278,15,FALSE)</f>
        <v>0.113972981770833</v>
      </c>
      <c r="R27">
        <f>VLOOKUP(C27,[1]panoids!A$2:Z$278,16,FALSE)</f>
        <v>8.3893229166666694E-2</v>
      </c>
      <c r="S27">
        <f>VLOOKUP(C27,[1]panoids!A$2:Z$278,17,FALSE)</f>
        <v>0.27913981119791698</v>
      </c>
      <c r="T27">
        <f>VLOOKUP(C27,[1]panoids!A$2:Z$278,18,FALSE)</f>
        <v>9.716796875E-4</v>
      </c>
      <c r="U27">
        <f>VLOOKUP(C27,[1]panoids!A$2:Z$278,19,FALSE)</f>
        <v>0</v>
      </c>
      <c r="V27">
        <f>VLOOKUP(C27,[1]panoids!A$2:Z$278,20,FALSE)</f>
        <v>9.4997558593750003E-2</v>
      </c>
      <c r="W27">
        <f>VLOOKUP(C27,[1]panoids!A$2:Z$278,21,FALSE)</f>
        <v>5.5175781249999995E-4</v>
      </c>
      <c r="X27">
        <f>VLOOKUP(C27,[1]panoids!A$2:Z$278,22,FALSE)</f>
        <v>2.13216145833333E-4</v>
      </c>
      <c r="Y27">
        <f>VLOOKUP(C27,[1]panoids!A$2:Z$278,23,FALSE)</f>
        <v>0</v>
      </c>
      <c r="Z27">
        <f>VLOOKUP(C27,[1]panoids!A$2:Z$278,24,FALSE)</f>
        <v>0</v>
      </c>
      <c r="AA27">
        <f>VLOOKUP(C27,[1]panoids!A$2:Z$278,25,FALSE)</f>
        <v>1.10677083333333E-4</v>
      </c>
      <c r="AB27">
        <f>VLOOKUP(C27,[1]panoids!A$2:Z$278,26,FALSE)</f>
        <v>1.3701171874999999E-2</v>
      </c>
    </row>
    <row r="28" spans="1:28" x14ac:dyDescent="0.25">
      <c r="A28" t="s">
        <v>67</v>
      </c>
      <c r="B28">
        <v>170310208021017</v>
      </c>
      <c r="C28" t="s">
        <v>68</v>
      </c>
      <c r="D28" t="str">
        <f>VLOOKUP(C28,[1]panoids!A$2:Z$278,2,FALSE)</f>
        <v>2018-10</v>
      </c>
      <c r="E28">
        <f>VLOOKUP(C28,[1]panoids!A$2:Z$278,3,FALSE)</f>
        <v>41.9905347015346</v>
      </c>
      <c r="F28">
        <f>VLOOKUP(C28,[1]panoids!A$2:Z$278,4,FALSE)</f>
        <v>-87.691059995263501</v>
      </c>
      <c r="G28">
        <f>VLOOKUP(C28,[1]panoids!A$2:Z$278,5,FALSE)</f>
        <v>170310208021017</v>
      </c>
      <c r="H28">
        <f>VLOOKUP(C28,[1]panoids!A$2:Z$278,6,FALSE)</f>
        <v>4</v>
      </c>
      <c r="I28">
        <f>VLOOKUP(C28,[1]panoids!A$2:Z$278,7,FALSE)</f>
        <v>0.20383707682291699</v>
      </c>
      <c r="J28">
        <f>VLOOKUP(C28,[1]panoids!A$2:Z$278,8,FALSE)</f>
        <v>3.9164225260416699E-2</v>
      </c>
      <c r="K28">
        <f>VLOOKUP(C28,[1]panoids!A$2:Z$278,9,FALSE)</f>
        <v>6.1280110677083298E-2</v>
      </c>
      <c r="L28">
        <f>VLOOKUP(C28,[1]panoids!A$2:Z$278,10,FALSE)</f>
        <v>1.4013671875000001E-3</v>
      </c>
      <c r="M28">
        <f>VLOOKUP(C28,[1]panoids!A$2:Z$278,11,FALSE)</f>
        <v>2.2805989583333301E-2</v>
      </c>
      <c r="N28">
        <f>VLOOKUP(C28,[1]panoids!A$2:Z$278,12,FALSE)</f>
        <v>1.448974609375E-2</v>
      </c>
      <c r="O28">
        <f>VLOOKUP(C28,[1]panoids!A$2:Z$278,13,FALSE)</f>
        <v>2.15657552083333E-4</v>
      </c>
      <c r="P28">
        <f>VLOOKUP(C28,[1]panoids!A$2:Z$278,14,FALSE)</f>
        <v>5.0244140624999996E-3</v>
      </c>
      <c r="Q28">
        <f>VLOOKUP(C28,[1]panoids!A$2:Z$278,15,FALSE)</f>
        <v>0.208257649739583</v>
      </c>
      <c r="R28">
        <f>VLOOKUP(C28,[1]panoids!A$2:Z$278,16,FALSE)</f>
        <v>7.8753255208333303E-2</v>
      </c>
      <c r="S28">
        <f>VLOOKUP(C28,[1]panoids!A$2:Z$278,17,FALSE)</f>
        <v>0.25375162760416697</v>
      </c>
      <c r="T28">
        <f>VLOOKUP(C28,[1]panoids!A$2:Z$278,18,FALSE)</f>
        <v>4.6468098958333301E-4</v>
      </c>
      <c r="U28">
        <f>VLOOKUP(C28,[1]panoids!A$2:Z$278,19,FALSE)</f>
        <v>0</v>
      </c>
      <c r="V28">
        <f>VLOOKUP(C28,[1]panoids!A$2:Z$278,20,FALSE)</f>
        <v>7.37361653645833E-2</v>
      </c>
      <c r="W28">
        <f>VLOOKUP(C28,[1]panoids!A$2:Z$278,21,FALSE)</f>
        <v>3.0843098958333297E-4</v>
      </c>
      <c r="X28">
        <f>VLOOKUP(C28,[1]panoids!A$2:Z$278,22,FALSE)</f>
        <v>4.06901041666667E-6</v>
      </c>
      <c r="Y28">
        <f>VLOOKUP(C28,[1]panoids!A$2:Z$278,23,FALSE)</f>
        <v>0</v>
      </c>
      <c r="Z28">
        <f>VLOOKUP(C28,[1]panoids!A$2:Z$278,24,FALSE)</f>
        <v>0</v>
      </c>
      <c r="AA28">
        <f>VLOOKUP(C28,[1]panoids!A$2:Z$278,25,FALSE)</f>
        <v>0</v>
      </c>
      <c r="AB28">
        <f>VLOOKUP(C28,[1]panoids!A$2:Z$278,26,FALSE)</f>
        <v>3.6505533854166702E-2</v>
      </c>
    </row>
    <row r="29" spans="1:28" x14ac:dyDescent="0.25">
      <c r="A29" t="s">
        <v>69</v>
      </c>
      <c r="B29">
        <v>170310208021017</v>
      </c>
      <c r="C29" t="s">
        <v>68</v>
      </c>
      <c r="D29" t="str">
        <f>VLOOKUP(C29,[1]panoids!A$2:Z$278,2,FALSE)</f>
        <v>2018-10</v>
      </c>
      <c r="E29">
        <f>VLOOKUP(C29,[1]panoids!A$2:Z$278,3,FALSE)</f>
        <v>41.9905347015346</v>
      </c>
      <c r="F29">
        <f>VLOOKUP(C29,[1]panoids!A$2:Z$278,4,FALSE)</f>
        <v>-87.691059995263501</v>
      </c>
      <c r="G29">
        <f>VLOOKUP(C29,[1]panoids!A$2:Z$278,5,FALSE)</f>
        <v>170310208021017</v>
      </c>
      <c r="H29">
        <f>VLOOKUP(C29,[1]panoids!A$2:Z$278,6,FALSE)</f>
        <v>4</v>
      </c>
      <c r="I29">
        <f>VLOOKUP(C29,[1]panoids!A$2:Z$278,7,FALSE)</f>
        <v>0.20383707682291699</v>
      </c>
      <c r="J29">
        <f>VLOOKUP(C29,[1]panoids!A$2:Z$278,8,FALSE)</f>
        <v>3.9164225260416699E-2</v>
      </c>
      <c r="K29">
        <f>VLOOKUP(C29,[1]panoids!A$2:Z$278,9,FALSE)</f>
        <v>6.1280110677083298E-2</v>
      </c>
      <c r="L29">
        <f>VLOOKUP(C29,[1]panoids!A$2:Z$278,10,FALSE)</f>
        <v>1.4013671875000001E-3</v>
      </c>
      <c r="M29">
        <f>VLOOKUP(C29,[1]panoids!A$2:Z$278,11,FALSE)</f>
        <v>2.2805989583333301E-2</v>
      </c>
      <c r="N29">
        <f>VLOOKUP(C29,[1]panoids!A$2:Z$278,12,FALSE)</f>
        <v>1.448974609375E-2</v>
      </c>
      <c r="O29">
        <f>VLOOKUP(C29,[1]panoids!A$2:Z$278,13,FALSE)</f>
        <v>2.15657552083333E-4</v>
      </c>
      <c r="P29">
        <f>VLOOKUP(C29,[1]panoids!A$2:Z$278,14,FALSE)</f>
        <v>5.0244140624999996E-3</v>
      </c>
      <c r="Q29">
        <f>VLOOKUP(C29,[1]panoids!A$2:Z$278,15,FALSE)</f>
        <v>0.208257649739583</v>
      </c>
      <c r="R29">
        <f>VLOOKUP(C29,[1]panoids!A$2:Z$278,16,FALSE)</f>
        <v>7.8753255208333303E-2</v>
      </c>
      <c r="S29">
        <f>VLOOKUP(C29,[1]panoids!A$2:Z$278,17,FALSE)</f>
        <v>0.25375162760416697</v>
      </c>
      <c r="T29">
        <f>VLOOKUP(C29,[1]panoids!A$2:Z$278,18,FALSE)</f>
        <v>4.6468098958333301E-4</v>
      </c>
      <c r="U29">
        <f>VLOOKUP(C29,[1]panoids!A$2:Z$278,19,FALSE)</f>
        <v>0</v>
      </c>
      <c r="V29">
        <f>VLOOKUP(C29,[1]panoids!A$2:Z$278,20,FALSE)</f>
        <v>7.37361653645833E-2</v>
      </c>
      <c r="W29">
        <f>VLOOKUP(C29,[1]panoids!A$2:Z$278,21,FALSE)</f>
        <v>3.0843098958333297E-4</v>
      </c>
      <c r="X29">
        <f>VLOOKUP(C29,[1]panoids!A$2:Z$278,22,FALSE)</f>
        <v>4.06901041666667E-6</v>
      </c>
      <c r="Y29">
        <f>VLOOKUP(C29,[1]panoids!A$2:Z$278,23,FALSE)</f>
        <v>0</v>
      </c>
      <c r="Z29">
        <f>VLOOKUP(C29,[1]panoids!A$2:Z$278,24,FALSE)</f>
        <v>0</v>
      </c>
      <c r="AA29">
        <f>VLOOKUP(C29,[1]panoids!A$2:Z$278,25,FALSE)</f>
        <v>0</v>
      </c>
      <c r="AB29">
        <f>VLOOKUP(C29,[1]panoids!A$2:Z$278,26,FALSE)</f>
        <v>3.6505533854166702E-2</v>
      </c>
    </row>
    <row r="30" spans="1:28" x14ac:dyDescent="0.25">
      <c r="A30" t="s">
        <v>70</v>
      </c>
      <c r="B30">
        <v>170310301032001</v>
      </c>
      <c r="C30" t="s">
        <v>71</v>
      </c>
      <c r="D30" t="str">
        <f>VLOOKUP(C30,[1]panoids!A$2:Z$278,2,FALSE)</f>
        <v>2018-10</v>
      </c>
      <c r="E30">
        <f>VLOOKUP(C30,[1]panoids!A$2:Z$278,3,FALSE)</f>
        <v>41.995227984282401</v>
      </c>
      <c r="F30">
        <f>VLOOKUP(C30,[1]panoids!A$2:Z$278,4,FALSE)</f>
        <v>-87.655569852788105</v>
      </c>
      <c r="G30">
        <f>VLOOKUP(C30,[1]panoids!A$2:Z$278,5,FALSE)</f>
        <v>170310301032001</v>
      </c>
      <c r="H30">
        <f>VLOOKUP(C30,[1]panoids!A$2:Z$278,6,FALSE)</f>
        <v>4</v>
      </c>
      <c r="I30">
        <f>VLOOKUP(C30,[1]panoids!A$2:Z$278,7,FALSE)</f>
        <v>0.22136311848958301</v>
      </c>
      <c r="J30">
        <f>VLOOKUP(C30,[1]panoids!A$2:Z$278,8,FALSE)</f>
        <v>3.79549153645833E-2</v>
      </c>
      <c r="K30">
        <f>VLOOKUP(C30,[1]panoids!A$2:Z$278,9,FALSE)</f>
        <v>3.4484049479166702E-2</v>
      </c>
      <c r="L30">
        <f>VLOOKUP(C30,[1]panoids!A$2:Z$278,10,FALSE)</f>
        <v>1.6398111979166699E-3</v>
      </c>
      <c r="M30">
        <f>VLOOKUP(C30,[1]panoids!A$2:Z$278,11,FALSE)</f>
        <v>7.1905924479166702E-2</v>
      </c>
      <c r="N30">
        <f>VLOOKUP(C30,[1]panoids!A$2:Z$278,12,FALSE)</f>
        <v>4.4905598958333301E-3</v>
      </c>
      <c r="O30">
        <f>VLOOKUP(C30,[1]panoids!A$2:Z$278,13,FALSE)</f>
        <v>8.3821614583333304E-5</v>
      </c>
      <c r="P30">
        <f>VLOOKUP(C30,[1]panoids!A$2:Z$278,14,FALSE)</f>
        <v>2.9378255208333298E-3</v>
      </c>
      <c r="Q30">
        <f>VLOOKUP(C30,[1]panoids!A$2:Z$278,15,FALSE)</f>
        <v>0.406311848958333</v>
      </c>
      <c r="R30">
        <f>VLOOKUP(C30,[1]panoids!A$2:Z$278,16,FALSE)</f>
        <v>9.8462727864583294E-2</v>
      </c>
      <c r="S30">
        <f>VLOOKUP(C30,[1]panoids!A$2:Z$278,17,FALSE)</f>
        <v>8.9602864583333303E-2</v>
      </c>
      <c r="T30">
        <f>VLOOKUP(C30,[1]panoids!A$2:Z$278,18,FALSE)</f>
        <v>3.1738281250000001E-5</v>
      </c>
      <c r="U30">
        <f>VLOOKUP(C30,[1]panoids!A$2:Z$278,19,FALSE)</f>
        <v>0</v>
      </c>
      <c r="V30">
        <f>VLOOKUP(C30,[1]panoids!A$2:Z$278,20,FALSE)</f>
        <v>2.38199869791667E-2</v>
      </c>
      <c r="W30">
        <f>VLOOKUP(C30,[1]panoids!A$2:Z$278,21,FALSE)</f>
        <v>0</v>
      </c>
      <c r="X30">
        <f>VLOOKUP(C30,[1]panoids!A$2:Z$278,22,FALSE)</f>
        <v>0</v>
      </c>
      <c r="Y30">
        <f>VLOOKUP(C30,[1]panoids!A$2:Z$278,23,FALSE)</f>
        <v>0</v>
      </c>
      <c r="Z30">
        <f>VLOOKUP(C30,[1]panoids!A$2:Z$278,24,FALSE)</f>
        <v>0</v>
      </c>
      <c r="AA30">
        <f>VLOOKUP(C30,[1]panoids!A$2:Z$278,25,FALSE)</f>
        <v>0</v>
      </c>
      <c r="AB30">
        <f>VLOOKUP(C30,[1]panoids!A$2:Z$278,26,FALSE)</f>
        <v>6.9108072916666697E-3</v>
      </c>
    </row>
    <row r="31" spans="1:28" x14ac:dyDescent="0.25">
      <c r="A31" t="s">
        <v>72</v>
      </c>
      <c r="B31">
        <v>170310301032001</v>
      </c>
      <c r="C31" t="s">
        <v>71</v>
      </c>
      <c r="D31" t="str">
        <f>VLOOKUP(C31,[1]panoids!A$2:Z$278,2,FALSE)</f>
        <v>2018-10</v>
      </c>
      <c r="E31">
        <f>VLOOKUP(C31,[1]panoids!A$2:Z$278,3,FALSE)</f>
        <v>41.995227984282401</v>
      </c>
      <c r="F31">
        <f>VLOOKUP(C31,[1]panoids!A$2:Z$278,4,FALSE)</f>
        <v>-87.655569852788105</v>
      </c>
      <c r="G31">
        <f>VLOOKUP(C31,[1]panoids!A$2:Z$278,5,FALSE)</f>
        <v>170310301032001</v>
      </c>
      <c r="H31">
        <f>VLOOKUP(C31,[1]panoids!A$2:Z$278,6,FALSE)</f>
        <v>4</v>
      </c>
      <c r="I31">
        <f>VLOOKUP(C31,[1]panoids!A$2:Z$278,7,FALSE)</f>
        <v>0.22136311848958301</v>
      </c>
      <c r="J31">
        <f>VLOOKUP(C31,[1]panoids!A$2:Z$278,8,FALSE)</f>
        <v>3.79549153645833E-2</v>
      </c>
      <c r="K31">
        <f>VLOOKUP(C31,[1]panoids!A$2:Z$278,9,FALSE)</f>
        <v>3.4484049479166702E-2</v>
      </c>
      <c r="L31">
        <f>VLOOKUP(C31,[1]panoids!A$2:Z$278,10,FALSE)</f>
        <v>1.6398111979166699E-3</v>
      </c>
      <c r="M31">
        <f>VLOOKUP(C31,[1]panoids!A$2:Z$278,11,FALSE)</f>
        <v>7.1905924479166702E-2</v>
      </c>
      <c r="N31">
        <f>VLOOKUP(C31,[1]panoids!A$2:Z$278,12,FALSE)</f>
        <v>4.4905598958333301E-3</v>
      </c>
      <c r="O31">
        <f>VLOOKUP(C31,[1]panoids!A$2:Z$278,13,FALSE)</f>
        <v>8.3821614583333304E-5</v>
      </c>
      <c r="P31">
        <f>VLOOKUP(C31,[1]panoids!A$2:Z$278,14,FALSE)</f>
        <v>2.9378255208333298E-3</v>
      </c>
      <c r="Q31">
        <f>VLOOKUP(C31,[1]panoids!A$2:Z$278,15,FALSE)</f>
        <v>0.406311848958333</v>
      </c>
      <c r="R31">
        <f>VLOOKUP(C31,[1]panoids!A$2:Z$278,16,FALSE)</f>
        <v>9.8462727864583294E-2</v>
      </c>
      <c r="S31">
        <f>VLOOKUP(C31,[1]panoids!A$2:Z$278,17,FALSE)</f>
        <v>8.9602864583333303E-2</v>
      </c>
      <c r="T31">
        <f>VLOOKUP(C31,[1]panoids!A$2:Z$278,18,FALSE)</f>
        <v>3.1738281250000001E-5</v>
      </c>
      <c r="U31">
        <f>VLOOKUP(C31,[1]panoids!A$2:Z$278,19,FALSE)</f>
        <v>0</v>
      </c>
      <c r="V31">
        <f>VLOOKUP(C31,[1]panoids!A$2:Z$278,20,FALSE)</f>
        <v>2.38199869791667E-2</v>
      </c>
      <c r="W31">
        <f>VLOOKUP(C31,[1]panoids!A$2:Z$278,21,FALSE)</f>
        <v>0</v>
      </c>
      <c r="X31">
        <f>VLOOKUP(C31,[1]panoids!A$2:Z$278,22,FALSE)</f>
        <v>0</v>
      </c>
      <c r="Y31">
        <f>VLOOKUP(C31,[1]panoids!A$2:Z$278,23,FALSE)</f>
        <v>0</v>
      </c>
      <c r="Z31">
        <f>VLOOKUP(C31,[1]panoids!A$2:Z$278,24,FALSE)</f>
        <v>0</v>
      </c>
      <c r="AA31">
        <f>VLOOKUP(C31,[1]panoids!A$2:Z$278,25,FALSE)</f>
        <v>0</v>
      </c>
      <c r="AB31">
        <f>VLOOKUP(C31,[1]panoids!A$2:Z$278,26,FALSE)</f>
        <v>6.9108072916666697E-3</v>
      </c>
    </row>
    <row r="32" spans="1:28" x14ac:dyDescent="0.25">
      <c r="A32" t="s">
        <v>73</v>
      </c>
      <c r="B32">
        <v>170310301032001</v>
      </c>
      <c r="C32" t="s">
        <v>74</v>
      </c>
      <c r="D32" t="str">
        <f>VLOOKUP(C32,[1]panoids!A$2:Z$278,2,FALSE)</f>
        <v>2018-10</v>
      </c>
      <c r="E32">
        <f>VLOOKUP(C32,[1]panoids!A$2:Z$278,3,FALSE)</f>
        <v>41.9948111384874</v>
      </c>
      <c r="F32">
        <f>VLOOKUP(C32,[1]panoids!A$2:Z$278,4,FALSE)</f>
        <v>-87.655539295523695</v>
      </c>
      <c r="G32">
        <f>VLOOKUP(C32,[1]panoids!A$2:Z$278,5,FALSE)</f>
        <v>170310301032001</v>
      </c>
      <c r="H32">
        <f>VLOOKUP(C32,[1]panoids!A$2:Z$278,6,FALSE)</f>
        <v>4</v>
      </c>
      <c r="I32">
        <f>VLOOKUP(C32,[1]panoids!A$2:Z$278,7,FALSE)</f>
        <v>0.22276041666666699</v>
      </c>
      <c r="J32">
        <f>VLOOKUP(C32,[1]panoids!A$2:Z$278,8,FALSE)</f>
        <v>4.41446940104167E-2</v>
      </c>
      <c r="K32">
        <f>VLOOKUP(C32,[1]panoids!A$2:Z$278,9,FALSE)</f>
        <v>0.122010091145833</v>
      </c>
      <c r="L32">
        <f>VLOOKUP(C32,[1]panoids!A$2:Z$278,10,FALSE)</f>
        <v>0</v>
      </c>
      <c r="M32">
        <f>VLOOKUP(C32,[1]panoids!A$2:Z$278,11,FALSE)</f>
        <v>7.3521321614583302E-2</v>
      </c>
      <c r="N32">
        <f>VLOOKUP(C32,[1]panoids!A$2:Z$278,12,FALSE)</f>
        <v>1.2610677083333299E-2</v>
      </c>
      <c r="O32">
        <f>VLOOKUP(C32,[1]panoids!A$2:Z$278,13,FALSE)</f>
        <v>5.0618489583333299E-4</v>
      </c>
      <c r="P32">
        <f>VLOOKUP(C32,[1]panoids!A$2:Z$278,14,FALSE)</f>
        <v>5.02685546875E-3</v>
      </c>
      <c r="Q32">
        <f>VLOOKUP(C32,[1]panoids!A$2:Z$278,15,FALSE)</f>
        <v>0.29397949218750002</v>
      </c>
      <c r="R32">
        <f>VLOOKUP(C32,[1]panoids!A$2:Z$278,16,FALSE)</f>
        <v>9.7692871093749994E-2</v>
      </c>
      <c r="S32">
        <f>VLOOKUP(C32,[1]panoids!A$2:Z$278,17,FALSE)</f>
        <v>0.10311767578125</v>
      </c>
      <c r="T32">
        <f>VLOOKUP(C32,[1]panoids!A$2:Z$278,18,FALSE)</f>
        <v>3.2836914062499998E-3</v>
      </c>
      <c r="U32">
        <f>VLOOKUP(C32,[1]panoids!A$2:Z$278,19,FALSE)</f>
        <v>4.2317708333333301E-5</v>
      </c>
      <c r="V32">
        <f>VLOOKUP(C32,[1]panoids!A$2:Z$278,20,FALSE)</f>
        <v>1.0842285156249999E-2</v>
      </c>
      <c r="W32">
        <f>VLOOKUP(C32,[1]panoids!A$2:Z$278,21,FALSE)</f>
        <v>0</v>
      </c>
      <c r="X32">
        <f>VLOOKUP(C32,[1]panoids!A$2:Z$278,22,FALSE)</f>
        <v>1.52180989583333E-4</v>
      </c>
      <c r="Y32">
        <f>VLOOKUP(C32,[1]panoids!A$2:Z$278,23,FALSE)</f>
        <v>0</v>
      </c>
      <c r="Z32">
        <f>VLOOKUP(C32,[1]panoids!A$2:Z$278,24,FALSE)</f>
        <v>0</v>
      </c>
      <c r="AA32">
        <f>VLOOKUP(C32,[1]panoids!A$2:Z$278,25,FALSE)</f>
        <v>0</v>
      </c>
      <c r="AB32">
        <f>VLOOKUP(C32,[1]panoids!A$2:Z$278,26,FALSE)</f>
        <v>1.03092447916667E-2</v>
      </c>
    </row>
    <row r="33" spans="1:28" x14ac:dyDescent="0.25">
      <c r="A33" t="s">
        <v>75</v>
      </c>
      <c r="B33">
        <v>170310301032001</v>
      </c>
      <c r="C33" t="s">
        <v>74</v>
      </c>
      <c r="D33" t="str">
        <f>VLOOKUP(C33,[1]panoids!A$2:Z$278,2,FALSE)</f>
        <v>2018-10</v>
      </c>
      <c r="E33">
        <f>VLOOKUP(C33,[1]panoids!A$2:Z$278,3,FALSE)</f>
        <v>41.9948111384874</v>
      </c>
      <c r="F33">
        <f>VLOOKUP(C33,[1]panoids!A$2:Z$278,4,FALSE)</f>
        <v>-87.655539295523695</v>
      </c>
      <c r="G33">
        <f>VLOOKUP(C33,[1]panoids!A$2:Z$278,5,FALSE)</f>
        <v>170310301032001</v>
      </c>
      <c r="H33">
        <f>VLOOKUP(C33,[1]panoids!A$2:Z$278,6,FALSE)</f>
        <v>4</v>
      </c>
      <c r="I33">
        <f>VLOOKUP(C33,[1]panoids!A$2:Z$278,7,FALSE)</f>
        <v>0.22276041666666699</v>
      </c>
      <c r="J33">
        <f>VLOOKUP(C33,[1]panoids!A$2:Z$278,8,FALSE)</f>
        <v>4.41446940104167E-2</v>
      </c>
      <c r="K33">
        <f>VLOOKUP(C33,[1]panoids!A$2:Z$278,9,FALSE)</f>
        <v>0.122010091145833</v>
      </c>
      <c r="L33">
        <f>VLOOKUP(C33,[1]panoids!A$2:Z$278,10,FALSE)</f>
        <v>0</v>
      </c>
      <c r="M33">
        <f>VLOOKUP(C33,[1]panoids!A$2:Z$278,11,FALSE)</f>
        <v>7.3521321614583302E-2</v>
      </c>
      <c r="N33">
        <f>VLOOKUP(C33,[1]panoids!A$2:Z$278,12,FALSE)</f>
        <v>1.2610677083333299E-2</v>
      </c>
      <c r="O33">
        <f>VLOOKUP(C33,[1]panoids!A$2:Z$278,13,FALSE)</f>
        <v>5.0618489583333299E-4</v>
      </c>
      <c r="P33">
        <f>VLOOKUP(C33,[1]panoids!A$2:Z$278,14,FALSE)</f>
        <v>5.02685546875E-3</v>
      </c>
      <c r="Q33">
        <f>VLOOKUP(C33,[1]panoids!A$2:Z$278,15,FALSE)</f>
        <v>0.29397949218750002</v>
      </c>
      <c r="R33">
        <f>VLOOKUP(C33,[1]panoids!A$2:Z$278,16,FALSE)</f>
        <v>9.7692871093749994E-2</v>
      </c>
      <c r="S33">
        <f>VLOOKUP(C33,[1]panoids!A$2:Z$278,17,FALSE)</f>
        <v>0.10311767578125</v>
      </c>
      <c r="T33">
        <f>VLOOKUP(C33,[1]panoids!A$2:Z$278,18,FALSE)</f>
        <v>3.2836914062499998E-3</v>
      </c>
      <c r="U33">
        <f>VLOOKUP(C33,[1]panoids!A$2:Z$278,19,FALSE)</f>
        <v>4.2317708333333301E-5</v>
      </c>
      <c r="V33">
        <f>VLOOKUP(C33,[1]panoids!A$2:Z$278,20,FALSE)</f>
        <v>1.0842285156249999E-2</v>
      </c>
      <c r="W33">
        <f>VLOOKUP(C33,[1]panoids!A$2:Z$278,21,FALSE)</f>
        <v>0</v>
      </c>
      <c r="X33">
        <f>VLOOKUP(C33,[1]panoids!A$2:Z$278,22,FALSE)</f>
        <v>1.52180989583333E-4</v>
      </c>
      <c r="Y33">
        <f>VLOOKUP(C33,[1]panoids!A$2:Z$278,23,FALSE)</f>
        <v>0</v>
      </c>
      <c r="Z33">
        <f>VLOOKUP(C33,[1]panoids!A$2:Z$278,24,FALSE)</f>
        <v>0</v>
      </c>
      <c r="AA33">
        <f>VLOOKUP(C33,[1]panoids!A$2:Z$278,25,FALSE)</f>
        <v>0</v>
      </c>
      <c r="AB33">
        <f>VLOOKUP(C33,[1]panoids!A$2:Z$278,26,FALSE)</f>
        <v>1.03092447916667E-2</v>
      </c>
    </row>
    <row r="34" spans="1:28" x14ac:dyDescent="0.25">
      <c r="A34" t="s">
        <v>76</v>
      </c>
      <c r="B34">
        <v>170310302001001</v>
      </c>
      <c r="C34" t="s">
        <v>77</v>
      </c>
      <c r="D34" t="str">
        <f>VLOOKUP(C34,[1]panoids!A$2:Z$278,2,FALSE)</f>
        <v>2018-10</v>
      </c>
      <c r="E34">
        <f>VLOOKUP(C34,[1]panoids!A$2:Z$278,3,FALSE)</f>
        <v>41.998184199999997</v>
      </c>
      <c r="F34">
        <f>VLOOKUP(C34,[1]panoids!A$2:Z$278,4,FALSE)</f>
        <v>-87.661197400000006</v>
      </c>
      <c r="G34">
        <f>VLOOKUP(C34,[1]panoids!A$2:Z$278,5,FALSE)</f>
        <v>170310302001001</v>
      </c>
      <c r="H34">
        <f>VLOOKUP(C34,[1]panoids!A$2:Z$278,6,FALSE)</f>
        <v>4</v>
      </c>
      <c r="I34">
        <f>VLOOKUP(C34,[1]panoids!A$2:Z$278,7,FALSE)</f>
        <v>0.25699300130208302</v>
      </c>
      <c r="J34">
        <f>VLOOKUP(C34,[1]panoids!A$2:Z$278,8,FALSE)</f>
        <v>5.9543457031249997E-2</v>
      </c>
      <c r="K34">
        <f>VLOOKUP(C34,[1]panoids!A$2:Z$278,9,FALSE)</f>
        <v>0.2633642578125</v>
      </c>
      <c r="L34">
        <f>VLOOKUP(C34,[1]panoids!A$2:Z$278,10,FALSE)</f>
        <v>2.5935872395833298E-3</v>
      </c>
      <c r="M34">
        <f>VLOOKUP(C34,[1]panoids!A$2:Z$278,11,FALSE)</f>
        <v>4.3799641927083299E-2</v>
      </c>
      <c r="N34">
        <f>VLOOKUP(C34,[1]panoids!A$2:Z$278,12,FALSE)</f>
        <v>1.9095865885416698E-2</v>
      </c>
      <c r="O34">
        <f>VLOOKUP(C34,[1]panoids!A$2:Z$278,13,FALSE)</f>
        <v>4.6956380208333301E-4</v>
      </c>
      <c r="P34">
        <f>VLOOKUP(C34,[1]panoids!A$2:Z$278,14,FALSE)</f>
        <v>3.09244791666667E-3</v>
      </c>
      <c r="Q34">
        <f>VLOOKUP(C34,[1]panoids!A$2:Z$278,15,FALSE)</f>
        <v>7.6936848958333304E-2</v>
      </c>
      <c r="R34">
        <f>VLOOKUP(C34,[1]panoids!A$2:Z$278,16,FALSE)</f>
        <v>9.0926106770833296E-3</v>
      </c>
      <c r="S34">
        <f>VLOOKUP(C34,[1]panoids!A$2:Z$278,17,FALSE)</f>
        <v>0.18520426432291701</v>
      </c>
      <c r="T34">
        <f>VLOOKUP(C34,[1]panoids!A$2:Z$278,18,FALSE)</f>
        <v>3.5888671874999998E-3</v>
      </c>
      <c r="U34">
        <f>VLOOKUP(C34,[1]panoids!A$2:Z$278,19,FALSE)</f>
        <v>0</v>
      </c>
      <c r="V34">
        <f>VLOOKUP(C34,[1]panoids!A$2:Z$278,20,FALSE)</f>
        <v>2.3547363281250001E-2</v>
      </c>
      <c r="W34">
        <f>VLOOKUP(C34,[1]panoids!A$2:Z$278,21,FALSE)</f>
        <v>6.4355468749999999E-3</v>
      </c>
      <c r="X34">
        <f>VLOOKUP(C34,[1]panoids!A$2:Z$278,22,FALSE)</f>
        <v>1.10392252604167E-2</v>
      </c>
      <c r="Y34">
        <f>VLOOKUP(C34,[1]panoids!A$2:Z$278,23,FALSE)</f>
        <v>0</v>
      </c>
      <c r="Z34">
        <f>VLOOKUP(C34,[1]panoids!A$2:Z$278,24,FALSE)</f>
        <v>0</v>
      </c>
      <c r="AA34">
        <f>VLOOKUP(C34,[1]panoids!A$2:Z$278,25,FALSE)</f>
        <v>0</v>
      </c>
      <c r="AB34">
        <f>VLOOKUP(C34,[1]panoids!A$2:Z$278,26,FALSE)</f>
        <v>3.5203450520833297E-2</v>
      </c>
    </row>
    <row r="35" spans="1:28" x14ac:dyDescent="0.25">
      <c r="A35" t="s">
        <v>78</v>
      </c>
      <c r="B35">
        <v>170310302001001</v>
      </c>
      <c r="C35" t="s">
        <v>77</v>
      </c>
      <c r="D35" t="str">
        <f>VLOOKUP(C35,[1]panoids!A$2:Z$278,2,FALSE)</f>
        <v>2018-10</v>
      </c>
      <c r="E35">
        <f>VLOOKUP(C35,[1]panoids!A$2:Z$278,3,FALSE)</f>
        <v>41.998184199999997</v>
      </c>
      <c r="F35">
        <f>VLOOKUP(C35,[1]panoids!A$2:Z$278,4,FALSE)</f>
        <v>-87.661197400000006</v>
      </c>
      <c r="G35">
        <f>VLOOKUP(C35,[1]panoids!A$2:Z$278,5,FALSE)</f>
        <v>170310302001001</v>
      </c>
      <c r="H35">
        <f>VLOOKUP(C35,[1]panoids!A$2:Z$278,6,FALSE)</f>
        <v>4</v>
      </c>
      <c r="I35">
        <f>VLOOKUP(C35,[1]panoids!A$2:Z$278,7,FALSE)</f>
        <v>0.25699300130208302</v>
      </c>
      <c r="J35">
        <f>VLOOKUP(C35,[1]panoids!A$2:Z$278,8,FALSE)</f>
        <v>5.9543457031249997E-2</v>
      </c>
      <c r="K35">
        <f>VLOOKUP(C35,[1]panoids!A$2:Z$278,9,FALSE)</f>
        <v>0.2633642578125</v>
      </c>
      <c r="L35">
        <f>VLOOKUP(C35,[1]panoids!A$2:Z$278,10,FALSE)</f>
        <v>2.5935872395833298E-3</v>
      </c>
      <c r="M35">
        <f>VLOOKUP(C35,[1]panoids!A$2:Z$278,11,FALSE)</f>
        <v>4.3799641927083299E-2</v>
      </c>
      <c r="N35">
        <f>VLOOKUP(C35,[1]panoids!A$2:Z$278,12,FALSE)</f>
        <v>1.9095865885416698E-2</v>
      </c>
      <c r="O35">
        <f>VLOOKUP(C35,[1]panoids!A$2:Z$278,13,FALSE)</f>
        <v>4.6956380208333301E-4</v>
      </c>
      <c r="P35">
        <f>VLOOKUP(C35,[1]panoids!A$2:Z$278,14,FALSE)</f>
        <v>3.09244791666667E-3</v>
      </c>
      <c r="Q35">
        <f>VLOOKUP(C35,[1]panoids!A$2:Z$278,15,FALSE)</f>
        <v>7.6936848958333304E-2</v>
      </c>
      <c r="R35">
        <f>VLOOKUP(C35,[1]panoids!A$2:Z$278,16,FALSE)</f>
        <v>9.0926106770833296E-3</v>
      </c>
      <c r="S35">
        <f>VLOOKUP(C35,[1]panoids!A$2:Z$278,17,FALSE)</f>
        <v>0.18520426432291701</v>
      </c>
      <c r="T35">
        <f>VLOOKUP(C35,[1]panoids!A$2:Z$278,18,FALSE)</f>
        <v>3.5888671874999998E-3</v>
      </c>
      <c r="U35">
        <f>VLOOKUP(C35,[1]panoids!A$2:Z$278,19,FALSE)</f>
        <v>0</v>
      </c>
      <c r="V35">
        <f>VLOOKUP(C35,[1]panoids!A$2:Z$278,20,FALSE)</f>
        <v>2.3547363281250001E-2</v>
      </c>
      <c r="W35">
        <f>VLOOKUP(C35,[1]panoids!A$2:Z$278,21,FALSE)</f>
        <v>6.4355468749999999E-3</v>
      </c>
      <c r="X35">
        <f>VLOOKUP(C35,[1]panoids!A$2:Z$278,22,FALSE)</f>
        <v>1.10392252604167E-2</v>
      </c>
      <c r="Y35">
        <f>VLOOKUP(C35,[1]panoids!A$2:Z$278,23,FALSE)</f>
        <v>0</v>
      </c>
      <c r="Z35">
        <f>VLOOKUP(C35,[1]panoids!A$2:Z$278,24,FALSE)</f>
        <v>0</v>
      </c>
      <c r="AA35">
        <f>VLOOKUP(C35,[1]panoids!A$2:Z$278,25,FALSE)</f>
        <v>0</v>
      </c>
      <c r="AB35">
        <f>VLOOKUP(C35,[1]panoids!A$2:Z$278,26,FALSE)</f>
        <v>3.5203450520833297E-2</v>
      </c>
    </row>
    <row r="36" spans="1:28" x14ac:dyDescent="0.25">
      <c r="A36" t="s">
        <v>79</v>
      </c>
      <c r="B36">
        <v>170310302001001</v>
      </c>
      <c r="C36" t="s">
        <v>80</v>
      </c>
      <c r="D36" t="str">
        <f>VLOOKUP(C36,[1]panoids!A$2:Z$278,2,FALSE)</f>
        <v>2018-10</v>
      </c>
      <c r="E36">
        <f>VLOOKUP(C36,[1]panoids!A$2:Z$278,3,FALSE)</f>
        <v>41.998177917090302</v>
      </c>
      <c r="F36">
        <f>VLOOKUP(C36,[1]panoids!A$2:Z$278,4,FALSE)</f>
        <v>-87.661411723050193</v>
      </c>
      <c r="G36">
        <f>VLOOKUP(C36,[1]panoids!A$2:Z$278,5,FALSE)</f>
        <v>170310302001001</v>
      </c>
      <c r="H36">
        <f>VLOOKUP(C36,[1]panoids!A$2:Z$278,6,FALSE)</f>
        <v>4</v>
      </c>
      <c r="I36">
        <f>VLOOKUP(C36,[1]panoids!A$2:Z$278,7,FALSE)</f>
        <v>0.22771402994791701</v>
      </c>
      <c r="J36">
        <f>VLOOKUP(C36,[1]panoids!A$2:Z$278,8,FALSE)</f>
        <v>9.3217773437499998E-2</v>
      </c>
      <c r="K36">
        <f>VLOOKUP(C36,[1]panoids!A$2:Z$278,9,FALSE)</f>
        <v>0.33673828124999999</v>
      </c>
      <c r="L36">
        <f>VLOOKUP(C36,[1]panoids!A$2:Z$278,10,FALSE)</f>
        <v>2.7587890624999997E-4</v>
      </c>
      <c r="M36">
        <f>VLOOKUP(C36,[1]panoids!A$2:Z$278,11,FALSE)</f>
        <v>3.9432779947916698E-2</v>
      </c>
      <c r="N36">
        <f>VLOOKUP(C36,[1]panoids!A$2:Z$278,12,FALSE)</f>
        <v>1.23478190104167E-2</v>
      </c>
      <c r="O36">
        <f>VLOOKUP(C36,[1]panoids!A$2:Z$278,13,FALSE)</f>
        <v>4.7851562499999999E-4</v>
      </c>
      <c r="P36">
        <f>VLOOKUP(C36,[1]panoids!A$2:Z$278,14,FALSE)</f>
        <v>3.2470703125000002E-3</v>
      </c>
      <c r="Q36">
        <f>VLOOKUP(C36,[1]panoids!A$2:Z$278,15,FALSE)</f>
        <v>0.10923095703125001</v>
      </c>
      <c r="R36">
        <f>VLOOKUP(C36,[1]panoids!A$2:Z$278,16,FALSE)</f>
        <v>4.7664388020833299E-3</v>
      </c>
      <c r="S36">
        <f>VLOOKUP(C36,[1]panoids!A$2:Z$278,17,FALSE)</f>
        <v>0.11815755208333301</v>
      </c>
      <c r="T36">
        <f>VLOOKUP(C36,[1]panoids!A$2:Z$278,18,FALSE)</f>
        <v>1.1962890625000001E-3</v>
      </c>
      <c r="U36">
        <f>VLOOKUP(C36,[1]panoids!A$2:Z$278,19,FALSE)</f>
        <v>0</v>
      </c>
      <c r="V36">
        <f>VLOOKUP(C36,[1]panoids!A$2:Z$278,20,FALSE)</f>
        <v>2.4059244791666701E-2</v>
      </c>
      <c r="W36">
        <f>VLOOKUP(C36,[1]panoids!A$2:Z$278,21,FALSE)</f>
        <v>2.7880859375E-3</v>
      </c>
      <c r="X36">
        <f>VLOOKUP(C36,[1]panoids!A$2:Z$278,22,FALSE)</f>
        <v>1.9287109375000001E-4</v>
      </c>
      <c r="Y36">
        <f>VLOOKUP(C36,[1]panoids!A$2:Z$278,23,FALSE)</f>
        <v>0</v>
      </c>
      <c r="Z36">
        <f>VLOOKUP(C36,[1]panoids!A$2:Z$278,24,FALSE)</f>
        <v>0</v>
      </c>
      <c r="AA36">
        <f>VLOOKUP(C36,[1]panoids!A$2:Z$278,25,FALSE)</f>
        <v>7.3242187499999997E-6</v>
      </c>
      <c r="AB36">
        <f>VLOOKUP(C36,[1]panoids!A$2:Z$278,26,FALSE)</f>
        <v>2.6149088541666698E-2</v>
      </c>
    </row>
    <row r="37" spans="1:28" x14ac:dyDescent="0.25">
      <c r="A37" t="s">
        <v>81</v>
      </c>
      <c r="B37">
        <v>170310302001001</v>
      </c>
      <c r="C37" t="s">
        <v>80</v>
      </c>
      <c r="D37" t="str">
        <f>VLOOKUP(C37,[1]panoids!A$2:Z$278,2,FALSE)</f>
        <v>2018-10</v>
      </c>
      <c r="E37">
        <f>VLOOKUP(C37,[1]panoids!A$2:Z$278,3,FALSE)</f>
        <v>41.998177917090302</v>
      </c>
      <c r="F37">
        <f>VLOOKUP(C37,[1]panoids!A$2:Z$278,4,FALSE)</f>
        <v>-87.661411723050193</v>
      </c>
      <c r="G37">
        <f>VLOOKUP(C37,[1]panoids!A$2:Z$278,5,FALSE)</f>
        <v>170310302001001</v>
      </c>
      <c r="H37">
        <f>VLOOKUP(C37,[1]panoids!A$2:Z$278,6,FALSE)</f>
        <v>4</v>
      </c>
      <c r="I37">
        <f>VLOOKUP(C37,[1]panoids!A$2:Z$278,7,FALSE)</f>
        <v>0.22771402994791701</v>
      </c>
      <c r="J37">
        <f>VLOOKUP(C37,[1]panoids!A$2:Z$278,8,FALSE)</f>
        <v>9.3217773437499998E-2</v>
      </c>
      <c r="K37">
        <f>VLOOKUP(C37,[1]panoids!A$2:Z$278,9,FALSE)</f>
        <v>0.33673828124999999</v>
      </c>
      <c r="L37">
        <f>VLOOKUP(C37,[1]panoids!A$2:Z$278,10,FALSE)</f>
        <v>2.7587890624999997E-4</v>
      </c>
      <c r="M37">
        <f>VLOOKUP(C37,[1]panoids!A$2:Z$278,11,FALSE)</f>
        <v>3.9432779947916698E-2</v>
      </c>
      <c r="N37">
        <f>VLOOKUP(C37,[1]panoids!A$2:Z$278,12,FALSE)</f>
        <v>1.23478190104167E-2</v>
      </c>
      <c r="O37">
        <f>VLOOKUP(C37,[1]panoids!A$2:Z$278,13,FALSE)</f>
        <v>4.7851562499999999E-4</v>
      </c>
      <c r="P37">
        <f>VLOOKUP(C37,[1]panoids!A$2:Z$278,14,FALSE)</f>
        <v>3.2470703125000002E-3</v>
      </c>
      <c r="Q37">
        <f>VLOOKUP(C37,[1]panoids!A$2:Z$278,15,FALSE)</f>
        <v>0.10923095703125001</v>
      </c>
      <c r="R37">
        <f>VLOOKUP(C37,[1]panoids!A$2:Z$278,16,FALSE)</f>
        <v>4.7664388020833299E-3</v>
      </c>
      <c r="S37">
        <f>VLOOKUP(C37,[1]panoids!A$2:Z$278,17,FALSE)</f>
        <v>0.11815755208333301</v>
      </c>
      <c r="T37">
        <f>VLOOKUP(C37,[1]panoids!A$2:Z$278,18,FALSE)</f>
        <v>1.1962890625000001E-3</v>
      </c>
      <c r="U37">
        <f>VLOOKUP(C37,[1]panoids!A$2:Z$278,19,FALSE)</f>
        <v>0</v>
      </c>
      <c r="V37">
        <f>VLOOKUP(C37,[1]panoids!A$2:Z$278,20,FALSE)</f>
        <v>2.4059244791666701E-2</v>
      </c>
      <c r="W37">
        <f>VLOOKUP(C37,[1]panoids!A$2:Z$278,21,FALSE)</f>
        <v>2.7880859375E-3</v>
      </c>
      <c r="X37">
        <f>VLOOKUP(C37,[1]panoids!A$2:Z$278,22,FALSE)</f>
        <v>1.9287109375000001E-4</v>
      </c>
      <c r="Y37">
        <f>VLOOKUP(C37,[1]panoids!A$2:Z$278,23,FALSE)</f>
        <v>0</v>
      </c>
      <c r="Z37">
        <f>VLOOKUP(C37,[1]panoids!A$2:Z$278,24,FALSE)</f>
        <v>0</v>
      </c>
      <c r="AA37">
        <f>VLOOKUP(C37,[1]panoids!A$2:Z$278,25,FALSE)</f>
        <v>7.3242187499999997E-6</v>
      </c>
      <c r="AB37">
        <f>VLOOKUP(C37,[1]panoids!A$2:Z$278,26,FALSE)</f>
        <v>2.6149088541666698E-2</v>
      </c>
    </row>
    <row r="38" spans="1:28" x14ac:dyDescent="0.25">
      <c r="A38" t="s">
        <v>82</v>
      </c>
      <c r="B38">
        <v>170310305001007</v>
      </c>
      <c r="C38" t="s">
        <v>83</v>
      </c>
      <c r="D38" t="str">
        <f>VLOOKUP(C38,[1]panoids!A$2:Z$278,2,FALSE)</f>
        <v>2018-07</v>
      </c>
      <c r="E38">
        <f>VLOOKUP(C38,[1]panoids!A$2:Z$278,3,FALSE)</f>
        <v>41.989361054456403</v>
      </c>
      <c r="F38">
        <f>VLOOKUP(C38,[1]panoids!A$2:Z$278,4,FALSE)</f>
        <v>-87.660297154444905</v>
      </c>
      <c r="G38">
        <f>VLOOKUP(C38,[1]panoids!A$2:Z$278,5,FALSE)</f>
        <v>170310305001007</v>
      </c>
      <c r="H38">
        <f>VLOOKUP(C38,[1]panoids!A$2:Z$278,6,FALSE)</f>
        <v>4</v>
      </c>
      <c r="I38">
        <f>VLOOKUP(C38,[1]panoids!A$2:Z$278,7,FALSE)</f>
        <v>0.273865559895833</v>
      </c>
      <c r="J38">
        <f>VLOOKUP(C38,[1]panoids!A$2:Z$278,8,FALSE)</f>
        <v>6.4435221354166697E-2</v>
      </c>
      <c r="K38">
        <f>VLOOKUP(C38,[1]panoids!A$2:Z$278,9,FALSE)</f>
        <v>0.117157389322917</v>
      </c>
      <c r="L38">
        <f>VLOOKUP(C38,[1]panoids!A$2:Z$278,10,FALSE)</f>
        <v>1.03605143229167E-2</v>
      </c>
      <c r="M38">
        <f>VLOOKUP(C38,[1]panoids!A$2:Z$278,11,FALSE)</f>
        <v>2.63240559895833E-2</v>
      </c>
      <c r="N38">
        <f>VLOOKUP(C38,[1]panoids!A$2:Z$278,12,FALSE)</f>
        <v>1.18025716145833E-2</v>
      </c>
      <c r="O38">
        <f>VLOOKUP(C38,[1]panoids!A$2:Z$278,13,FALSE)</f>
        <v>3.94694010416667E-4</v>
      </c>
      <c r="P38">
        <f>VLOOKUP(C38,[1]panoids!A$2:Z$278,14,FALSE)</f>
        <v>4.6443684895833299E-3</v>
      </c>
      <c r="Q38">
        <f>VLOOKUP(C38,[1]panoids!A$2:Z$278,15,FALSE)</f>
        <v>0.23680257161458301</v>
      </c>
      <c r="R38">
        <f>VLOOKUP(C38,[1]panoids!A$2:Z$278,16,FALSE)</f>
        <v>1.2612304687499999E-2</v>
      </c>
      <c r="S38">
        <f>VLOOKUP(C38,[1]panoids!A$2:Z$278,17,FALSE)</f>
        <v>0.16730631510416699</v>
      </c>
      <c r="T38">
        <f>VLOOKUP(C38,[1]panoids!A$2:Z$278,18,FALSE)</f>
        <v>1.33382161458333E-3</v>
      </c>
      <c r="U38">
        <f>VLOOKUP(C38,[1]panoids!A$2:Z$278,19,FALSE)</f>
        <v>0</v>
      </c>
      <c r="V38">
        <f>VLOOKUP(C38,[1]panoids!A$2:Z$278,20,FALSE)</f>
        <v>4.1084798177083298E-2</v>
      </c>
      <c r="W38">
        <f>VLOOKUP(C38,[1]panoids!A$2:Z$278,21,FALSE)</f>
        <v>5.0569661458333302E-3</v>
      </c>
      <c r="X38">
        <f>VLOOKUP(C38,[1]panoids!A$2:Z$278,22,FALSE)</f>
        <v>3.2552083333333302E-6</v>
      </c>
      <c r="Y38">
        <f>VLOOKUP(C38,[1]panoids!A$2:Z$278,23,FALSE)</f>
        <v>0</v>
      </c>
      <c r="Z38">
        <f>VLOOKUP(C38,[1]panoids!A$2:Z$278,24,FALSE)</f>
        <v>3.2552083333333302E-6</v>
      </c>
      <c r="AA38">
        <f>VLOOKUP(C38,[1]panoids!A$2:Z$278,25,FALSE)</f>
        <v>3.1152343749999999E-3</v>
      </c>
      <c r="AB38">
        <f>VLOOKUP(C38,[1]panoids!A$2:Z$278,26,FALSE)</f>
        <v>2.3697102864583298E-2</v>
      </c>
    </row>
    <row r="39" spans="1:28" x14ac:dyDescent="0.25">
      <c r="A39" t="s">
        <v>84</v>
      </c>
      <c r="B39">
        <v>170310305001007</v>
      </c>
      <c r="C39" t="s">
        <v>83</v>
      </c>
      <c r="D39" t="str">
        <f>VLOOKUP(C39,[1]panoids!A$2:Z$278,2,FALSE)</f>
        <v>2018-07</v>
      </c>
      <c r="E39">
        <f>VLOOKUP(C39,[1]panoids!A$2:Z$278,3,FALSE)</f>
        <v>41.989361054456403</v>
      </c>
      <c r="F39">
        <f>VLOOKUP(C39,[1]panoids!A$2:Z$278,4,FALSE)</f>
        <v>-87.660297154444905</v>
      </c>
      <c r="G39">
        <f>VLOOKUP(C39,[1]panoids!A$2:Z$278,5,FALSE)</f>
        <v>170310305001007</v>
      </c>
      <c r="H39">
        <f>VLOOKUP(C39,[1]panoids!A$2:Z$278,6,FALSE)</f>
        <v>4</v>
      </c>
      <c r="I39">
        <f>VLOOKUP(C39,[1]panoids!A$2:Z$278,7,FALSE)</f>
        <v>0.273865559895833</v>
      </c>
      <c r="J39">
        <f>VLOOKUP(C39,[1]panoids!A$2:Z$278,8,FALSE)</f>
        <v>6.4435221354166697E-2</v>
      </c>
      <c r="K39">
        <f>VLOOKUP(C39,[1]panoids!A$2:Z$278,9,FALSE)</f>
        <v>0.117157389322917</v>
      </c>
      <c r="L39">
        <f>VLOOKUP(C39,[1]panoids!A$2:Z$278,10,FALSE)</f>
        <v>1.03605143229167E-2</v>
      </c>
      <c r="M39">
        <f>VLOOKUP(C39,[1]panoids!A$2:Z$278,11,FALSE)</f>
        <v>2.63240559895833E-2</v>
      </c>
      <c r="N39">
        <f>VLOOKUP(C39,[1]panoids!A$2:Z$278,12,FALSE)</f>
        <v>1.18025716145833E-2</v>
      </c>
      <c r="O39">
        <f>VLOOKUP(C39,[1]panoids!A$2:Z$278,13,FALSE)</f>
        <v>3.94694010416667E-4</v>
      </c>
      <c r="P39">
        <f>VLOOKUP(C39,[1]panoids!A$2:Z$278,14,FALSE)</f>
        <v>4.6443684895833299E-3</v>
      </c>
      <c r="Q39">
        <f>VLOOKUP(C39,[1]panoids!A$2:Z$278,15,FALSE)</f>
        <v>0.23680257161458301</v>
      </c>
      <c r="R39">
        <f>VLOOKUP(C39,[1]panoids!A$2:Z$278,16,FALSE)</f>
        <v>1.2612304687499999E-2</v>
      </c>
      <c r="S39">
        <f>VLOOKUP(C39,[1]panoids!A$2:Z$278,17,FALSE)</f>
        <v>0.16730631510416699</v>
      </c>
      <c r="T39">
        <f>VLOOKUP(C39,[1]panoids!A$2:Z$278,18,FALSE)</f>
        <v>1.33382161458333E-3</v>
      </c>
      <c r="U39">
        <f>VLOOKUP(C39,[1]panoids!A$2:Z$278,19,FALSE)</f>
        <v>0</v>
      </c>
      <c r="V39">
        <f>VLOOKUP(C39,[1]panoids!A$2:Z$278,20,FALSE)</f>
        <v>4.1084798177083298E-2</v>
      </c>
      <c r="W39">
        <f>VLOOKUP(C39,[1]panoids!A$2:Z$278,21,FALSE)</f>
        <v>5.0569661458333302E-3</v>
      </c>
      <c r="X39">
        <f>VLOOKUP(C39,[1]panoids!A$2:Z$278,22,FALSE)</f>
        <v>3.2552083333333302E-6</v>
      </c>
      <c r="Y39">
        <f>VLOOKUP(C39,[1]panoids!A$2:Z$278,23,FALSE)</f>
        <v>0</v>
      </c>
      <c r="Z39">
        <f>VLOOKUP(C39,[1]panoids!A$2:Z$278,24,FALSE)</f>
        <v>3.2552083333333302E-6</v>
      </c>
      <c r="AA39">
        <f>VLOOKUP(C39,[1]panoids!A$2:Z$278,25,FALSE)</f>
        <v>3.1152343749999999E-3</v>
      </c>
      <c r="AB39">
        <f>VLOOKUP(C39,[1]panoids!A$2:Z$278,26,FALSE)</f>
        <v>2.3697102864583298E-2</v>
      </c>
    </row>
    <row r="40" spans="1:28" x14ac:dyDescent="0.25">
      <c r="A40" t="s">
        <v>85</v>
      </c>
      <c r="B40">
        <v>170310305001007</v>
      </c>
      <c r="C40" t="s">
        <v>86</v>
      </c>
      <c r="D40" t="str">
        <f>VLOOKUP(C40,[1]panoids!A$2:Z$278,2,FALSE)</f>
        <v>2018-07</v>
      </c>
      <c r="E40">
        <f>VLOOKUP(C40,[1]panoids!A$2:Z$278,3,FALSE)</f>
        <v>41.989068380612501</v>
      </c>
      <c r="F40">
        <f>VLOOKUP(C40,[1]panoids!A$2:Z$278,4,FALSE)</f>
        <v>-87.660383151561604</v>
      </c>
      <c r="G40">
        <f>VLOOKUP(C40,[1]panoids!A$2:Z$278,5,FALSE)</f>
        <v>170310305001007</v>
      </c>
      <c r="H40">
        <f>VLOOKUP(C40,[1]panoids!A$2:Z$278,6,FALSE)</f>
        <v>4</v>
      </c>
      <c r="I40">
        <f>VLOOKUP(C40,[1]panoids!A$2:Z$278,7,FALSE)</f>
        <v>0.27424886067708298</v>
      </c>
      <c r="J40">
        <f>VLOOKUP(C40,[1]panoids!A$2:Z$278,8,FALSE)</f>
        <v>4.5993652343749997E-2</v>
      </c>
      <c r="K40">
        <f>VLOOKUP(C40,[1]panoids!A$2:Z$278,9,FALSE)</f>
        <v>0.11617187499999999</v>
      </c>
      <c r="L40">
        <f>VLOOKUP(C40,[1]panoids!A$2:Z$278,10,FALSE)</f>
        <v>2.8889973958333301E-4</v>
      </c>
      <c r="M40">
        <f>VLOOKUP(C40,[1]panoids!A$2:Z$278,11,FALSE)</f>
        <v>3.9772135416666701E-2</v>
      </c>
      <c r="N40">
        <f>VLOOKUP(C40,[1]panoids!A$2:Z$278,12,FALSE)</f>
        <v>1.0043131510416701E-2</v>
      </c>
      <c r="O40">
        <f>VLOOKUP(C40,[1]panoids!A$2:Z$278,13,FALSE)</f>
        <v>1.2288411458333301E-3</v>
      </c>
      <c r="P40">
        <f>VLOOKUP(C40,[1]panoids!A$2:Z$278,14,FALSE)</f>
        <v>9.5906575520833294E-3</v>
      </c>
      <c r="Q40">
        <f>VLOOKUP(C40,[1]panoids!A$2:Z$278,15,FALSE)</f>
        <v>0.25620686848958302</v>
      </c>
      <c r="R40">
        <f>VLOOKUP(C40,[1]panoids!A$2:Z$278,16,FALSE)</f>
        <v>4.62483723958333E-2</v>
      </c>
      <c r="S40">
        <f>VLOOKUP(C40,[1]panoids!A$2:Z$278,17,FALSE)</f>
        <v>0.15457763671874999</v>
      </c>
      <c r="T40">
        <f>VLOOKUP(C40,[1]panoids!A$2:Z$278,18,FALSE)</f>
        <v>1.11735026041667E-3</v>
      </c>
      <c r="U40">
        <f>VLOOKUP(C40,[1]panoids!A$2:Z$278,19,FALSE)</f>
        <v>2.5227864583333299E-5</v>
      </c>
      <c r="V40">
        <f>VLOOKUP(C40,[1]panoids!A$2:Z$278,20,FALSE)</f>
        <v>2.1541341145833299E-2</v>
      </c>
      <c r="W40">
        <f>VLOOKUP(C40,[1]panoids!A$2:Z$278,21,FALSE)</f>
        <v>5.4443359375E-4</v>
      </c>
      <c r="X40">
        <f>VLOOKUP(C40,[1]panoids!A$2:Z$278,22,FALSE)</f>
        <v>4.8828125000000001E-6</v>
      </c>
      <c r="Y40">
        <f>VLOOKUP(C40,[1]panoids!A$2:Z$278,23,FALSE)</f>
        <v>0</v>
      </c>
      <c r="Z40">
        <f>VLOOKUP(C40,[1]panoids!A$2:Z$278,24,FALSE)</f>
        <v>5.0944010416666705E-4</v>
      </c>
      <c r="AA40">
        <f>VLOOKUP(C40,[1]panoids!A$2:Z$278,25,FALSE)</f>
        <v>5.6152343750000002E-5</v>
      </c>
      <c r="AB40">
        <f>VLOOKUP(C40,[1]panoids!A$2:Z$278,26,FALSE)</f>
        <v>2.1830240885416699E-2</v>
      </c>
    </row>
    <row r="41" spans="1:28" x14ac:dyDescent="0.25">
      <c r="A41" t="s">
        <v>87</v>
      </c>
      <c r="B41">
        <v>170310305001007</v>
      </c>
      <c r="C41" t="s">
        <v>86</v>
      </c>
      <c r="D41" t="str">
        <f>VLOOKUP(C41,[1]panoids!A$2:Z$278,2,FALSE)</f>
        <v>2018-07</v>
      </c>
      <c r="E41">
        <f>VLOOKUP(C41,[1]panoids!A$2:Z$278,3,FALSE)</f>
        <v>41.989068380612501</v>
      </c>
      <c r="F41">
        <f>VLOOKUP(C41,[1]panoids!A$2:Z$278,4,FALSE)</f>
        <v>-87.660383151561604</v>
      </c>
      <c r="G41">
        <f>VLOOKUP(C41,[1]panoids!A$2:Z$278,5,FALSE)</f>
        <v>170310305001007</v>
      </c>
      <c r="H41">
        <f>VLOOKUP(C41,[1]panoids!A$2:Z$278,6,FALSE)</f>
        <v>4</v>
      </c>
      <c r="I41">
        <f>VLOOKUP(C41,[1]panoids!A$2:Z$278,7,FALSE)</f>
        <v>0.27424886067708298</v>
      </c>
      <c r="J41">
        <f>VLOOKUP(C41,[1]panoids!A$2:Z$278,8,FALSE)</f>
        <v>4.5993652343749997E-2</v>
      </c>
      <c r="K41">
        <f>VLOOKUP(C41,[1]panoids!A$2:Z$278,9,FALSE)</f>
        <v>0.11617187499999999</v>
      </c>
      <c r="L41">
        <f>VLOOKUP(C41,[1]panoids!A$2:Z$278,10,FALSE)</f>
        <v>2.8889973958333301E-4</v>
      </c>
      <c r="M41">
        <f>VLOOKUP(C41,[1]panoids!A$2:Z$278,11,FALSE)</f>
        <v>3.9772135416666701E-2</v>
      </c>
      <c r="N41">
        <f>VLOOKUP(C41,[1]panoids!A$2:Z$278,12,FALSE)</f>
        <v>1.0043131510416701E-2</v>
      </c>
      <c r="O41">
        <f>VLOOKUP(C41,[1]panoids!A$2:Z$278,13,FALSE)</f>
        <v>1.2288411458333301E-3</v>
      </c>
      <c r="P41">
        <f>VLOOKUP(C41,[1]panoids!A$2:Z$278,14,FALSE)</f>
        <v>9.5906575520833294E-3</v>
      </c>
      <c r="Q41">
        <f>VLOOKUP(C41,[1]panoids!A$2:Z$278,15,FALSE)</f>
        <v>0.25620686848958302</v>
      </c>
      <c r="R41">
        <f>VLOOKUP(C41,[1]panoids!A$2:Z$278,16,FALSE)</f>
        <v>4.62483723958333E-2</v>
      </c>
      <c r="S41">
        <f>VLOOKUP(C41,[1]panoids!A$2:Z$278,17,FALSE)</f>
        <v>0.15457763671874999</v>
      </c>
      <c r="T41">
        <f>VLOOKUP(C41,[1]panoids!A$2:Z$278,18,FALSE)</f>
        <v>1.11735026041667E-3</v>
      </c>
      <c r="U41">
        <f>VLOOKUP(C41,[1]panoids!A$2:Z$278,19,FALSE)</f>
        <v>2.5227864583333299E-5</v>
      </c>
      <c r="V41">
        <f>VLOOKUP(C41,[1]panoids!A$2:Z$278,20,FALSE)</f>
        <v>2.1541341145833299E-2</v>
      </c>
      <c r="W41">
        <f>VLOOKUP(C41,[1]panoids!A$2:Z$278,21,FALSE)</f>
        <v>5.4443359375E-4</v>
      </c>
      <c r="X41">
        <f>VLOOKUP(C41,[1]panoids!A$2:Z$278,22,FALSE)</f>
        <v>4.8828125000000001E-6</v>
      </c>
      <c r="Y41">
        <f>VLOOKUP(C41,[1]panoids!A$2:Z$278,23,FALSE)</f>
        <v>0</v>
      </c>
      <c r="Z41">
        <f>VLOOKUP(C41,[1]panoids!A$2:Z$278,24,FALSE)</f>
        <v>5.0944010416666705E-4</v>
      </c>
      <c r="AA41">
        <f>VLOOKUP(C41,[1]panoids!A$2:Z$278,25,FALSE)</f>
        <v>5.6152343750000002E-5</v>
      </c>
      <c r="AB41">
        <f>VLOOKUP(C41,[1]panoids!A$2:Z$278,26,FALSE)</f>
        <v>2.1830240885416699E-2</v>
      </c>
    </row>
    <row r="42" spans="1:28" x14ac:dyDescent="0.25">
      <c r="A42" t="s">
        <v>88</v>
      </c>
      <c r="B42">
        <v>170310307021000</v>
      </c>
      <c r="C42" t="s">
        <v>89</v>
      </c>
      <c r="D42" t="str">
        <f>VLOOKUP(C42,[1]panoids!A$2:Z$278,2,FALSE)</f>
        <v>2018-07</v>
      </c>
      <c r="E42">
        <f>VLOOKUP(C42,[1]panoids!A$2:Z$278,3,FALSE)</f>
        <v>41.980604381073597</v>
      </c>
      <c r="F42">
        <f>VLOOKUP(C42,[1]panoids!A$2:Z$278,4,FALSE)</f>
        <v>-87.655110691086705</v>
      </c>
      <c r="G42">
        <f>VLOOKUP(C42,[1]panoids!A$2:Z$278,5,FALSE)</f>
        <v>170310307021000</v>
      </c>
      <c r="H42">
        <f>VLOOKUP(C42,[1]panoids!A$2:Z$278,6,FALSE)</f>
        <v>4</v>
      </c>
      <c r="I42">
        <f>VLOOKUP(C42,[1]panoids!A$2:Z$278,7,FALSE)</f>
        <v>0.17212727864583299</v>
      </c>
      <c r="J42">
        <f>VLOOKUP(C42,[1]panoids!A$2:Z$278,8,FALSE)</f>
        <v>5.6216634114583303E-2</v>
      </c>
      <c r="K42">
        <f>VLOOKUP(C42,[1]panoids!A$2:Z$278,9,FALSE)</f>
        <v>8.22664388020833E-2</v>
      </c>
      <c r="L42">
        <f>VLOOKUP(C42,[1]panoids!A$2:Z$278,10,FALSE)</f>
        <v>1.85546875E-4</v>
      </c>
      <c r="M42">
        <f>VLOOKUP(C42,[1]panoids!A$2:Z$278,11,FALSE)</f>
        <v>0.108994954427083</v>
      </c>
      <c r="N42">
        <f>VLOOKUP(C42,[1]panoids!A$2:Z$278,12,FALSE)</f>
        <v>7.1695963541666703E-3</v>
      </c>
      <c r="O42">
        <f>VLOOKUP(C42,[1]panoids!A$2:Z$278,13,FALSE)</f>
        <v>9.6028645833333301E-5</v>
      </c>
      <c r="P42">
        <f>VLOOKUP(C42,[1]panoids!A$2:Z$278,14,FALSE)</f>
        <v>3.3528645833333301E-3</v>
      </c>
      <c r="Q42">
        <f>VLOOKUP(C42,[1]panoids!A$2:Z$278,15,FALSE)</f>
        <v>0.39235188802083298</v>
      </c>
      <c r="R42">
        <f>VLOOKUP(C42,[1]panoids!A$2:Z$278,16,FALSE)</f>
        <v>9.1342773437499997E-2</v>
      </c>
      <c r="S42">
        <f>VLOOKUP(C42,[1]panoids!A$2:Z$278,17,FALSE)</f>
        <v>3.4330240885416703E-2</v>
      </c>
      <c r="T42">
        <f>VLOOKUP(C42,[1]panoids!A$2:Z$278,18,FALSE)</f>
        <v>2.15657552083333E-4</v>
      </c>
      <c r="U42">
        <f>VLOOKUP(C42,[1]panoids!A$2:Z$278,19,FALSE)</f>
        <v>0</v>
      </c>
      <c r="V42">
        <f>VLOOKUP(C42,[1]panoids!A$2:Z$278,20,FALSE)</f>
        <v>3.0566406249999999E-3</v>
      </c>
      <c r="W42">
        <f>VLOOKUP(C42,[1]panoids!A$2:Z$278,21,FALSE)</f>
        <v>2.2329101562499998E-2</v>
      </c>
      <c r="X42">
        <f>VLOOKUP(C42,[1]panoids!A$2:Z$278,22,FALSE)</f>
        <v>0</v>
      </c>
      <c r="Y42">
        <f>VLOOKUP(C42,[1]panoids!A$2:Z$278,23,FALSE)</f>
        <v>0</v>
      </c>
      <c r="Z42">
        <f>VLOOKUP(C42,[1]panoids!A$2:Z$278,24,FALSE)</f>
        <v>0</v>
      </c>
      <c r="AA42">
        <f>VLOOKUP(C42,[1]panoids!A$2:Z$278,25,FALSE)</f>
        <v>0</v>
      </c>
      <c r="AB42">
        <f>VLOOKUP(C42,[1]panoids!A$2:Z$278,26,FALSE)</f>
        <v>2.5964355468749999E-2</v>
      </c>
    </row>
    <row r="43" spans="1:28" x14ac:dyDescent="0.25">
      <c r="A43" t="s">
        <v>90</v>
      </c>
      <c r="B43">
        <v>170310307021000</v>
      </c>
      <c r="C43" t="s">
        <v>89</v>
      </c>
      <c r="D43" t="str">
        <f>VLOOKUP(C43,[1]panoids!A$2:Z$278,2,FALSE)</f>
        <v>2018-07</v>
      </c>
      <c r="E43">
        <f>VLOOKUP(C43,[1]panoids!A$2:Z$278,3,FALSE)</f>
        <v>41.980604381073597</v>
      </c>
      <c r="F43">
        <f>VLOOKUP(C43,[1]panoids!A$2:Z$278,4,FALSE)</f>
        <v>-87.655110691086705</v>
      </c>
      <c r="G43">
        <f>VLOOKUP(C43,[1]panoids!A$2:Z$278,5,FALSE)</f>
        <v>170310307021000</v>
      </c>
      <c r="H43">
        <f>VLOOKUP(C43,[1]panoids!A$2:Z$278,6,FALSE)</f>
        <v>4</v>
      </c>
      <c r="I43">
        <f>VLOOKUP(C43,[1]panoids!A$2:Z$278,7,FALSE)</f>
        <v>0.17212727864583299</v>
      </c>
      <c r="J43">
        <f>VLOOKUP(C43,[1]panoids!A$2:Z$278,8,FALSE)</f>
        <v>5.6216634114583303E-2</v>
      </c>
      <c r="K43">
        <f>VLOOKUP(C43,[1]panoids!A$2:Z$278,9,FALSE)</f>
        <v>8.22664388020833E-2</v>
      </c>
      <c r="L43">
        <f>VLOOKUP(C43,[1]panoids!A$2:Z$278,10,FALSE)</f>
        <v>1.85546875E-4</v>
      </c>
      <c r="M43">
        <f>VLOOKUP(C43,[1]panoids!A$2:Z$278,11,FALSE)</f>
        <v>0.108994954427083</v>
      </c>
      <c r="N43">
        <f>VLOOKUP(C43,[1]panoids!A$2:Z$278,12,FALSE)</f>
        <v>7.1695963541666703E-3</v>
      </c>
      <c r="O43">
        <f>VLOOKUP(C43,[1]panoids!A$2:Z$278,13,FALSE)</f>
        <v>9.6028645833333301E-5</v>
      </c>
      <c r="P43">
        <f>VLOOKUP(C43,[1]panoids!A$2:Z$278,14,FALSE)</f>
        <v>3.3528645833333301E-3</v>
      </c>
      <c r="Q43">
        <f>VLOOKUP(C43,[1]panoids!A$2:Z$278,15,FALSE)</f>
        <v>0.39235188802083298</v>
      </c>
      <c r="R43">
        <f>VLOOKUP(C43,[1]panoids!A$2:Z$278,16,FALSE)</f>
        <v>9.1342773437499997E-2</v>
      </c>
      <c r="S43">
        <f>VLOOKUP(C43,[1]panoids!A$2:Z$278,17,FALSE)</f>
        <v>3.4330240885416703E-2</v>
      </c>
      <c r="T43">
        <f>VLOOKUP(C43,[1]panoids!A$2:Z$278,18,FALSE)</f>
        <v>2.15657552083333E-4</v>
      </c>
      <c r="U43">
        <f>VLOOKUP(C43,[1]panoids!A$2:Z$278,19,FALSE)</f>
        <v>0</v>
      </c>
      <c r="V43">
        <f>VLOOKUP(C43,[1]panoids!A$2:Z$278,20,FALSE)</f>
        <v>3.0566406249999999E-3</v>
      </c>
      <c r="W43">
        <f>VLOOKUP(C43,[1]panoids!A$2:Z$278,21,FALSE)</f>
        <v>2.2329101562499998E-2</v>
      </c>
      <c r="X43">
        <f>VLOOKUP(C43,[1]panoids!A$2:Z$278,22,FALSE)</f>
        <v>0</v>
      </c>
      <c r="Y43">
        <f>VLOOKUP(C43,[1]panoids!A$2:Z$278,23,FALSE)</f>
        <v>0</v>
      </c>
      <c r="Z43">
        <f>VLOOKUP(C43,[1]panoids!A$2:Z$278,24,FALSE)</f>
        <v>0</v>
      </c>
      <c r="AA43">
        <f>VLOOKUP(C43,[1]panoids!A$2:Z$278,25,FALSE)</f>
        <v>0</v>
      </c>
      <c r="AB43">
        <f>VLOOKUP(C43,[1]panoids!A$2:Z$278,26,FALSE)</f>
        <v>2.5964355468749999E-2</v>
      </c>
    </row>
    <row r="44" spans="1:28" x14ac:dyDescent="0.25">
      <c r="A44" t="s">
        <v>91</v>
      </c>
      <c r="B44">
        <v>170310307021000</v>
      </c>
      <c r="C44" t="s">
        <v>92</v>
      </c>
      <c r="D44" t="str">
        <f>VLOOKUP(C44,[1]panoids!A$2:Z$278,2,FALSE)</f>
        <v>2018-07</v>
      </c>
      <c r="E44">
        <f>VLOOKUP(C44,[1]panoids!A$2:Z$278,3,FALSE)</f>
        <v>41.980431273719802</v>
      </c>
      <c r="F44">
        <f>VLOOKUP(C44,[1]panoids!A$2:Z$278,4,FALSE)</f>
        <v>-87.6551000742691</v>
      </c>
      <c r="G44">
        <f>VLOOKUP(C44,[1]panoids!A$2:Z$278,5,FALSE)</f>
        <v>170310307021000</v>
      </c>
      <c r="H44">
        <f>VLOOKUP(C44,[1]panoids!A$2:Z$278,6,FALSE)</f>
        <v>4</v>
      </c>
      <c r="I44">
        <f>VLOOKUP(C44,[1]panoids!A$2:Z$278,7,FALSE)</f>
        <v>0.19379964192708299</v>
      </c>
      <c r="J44">
        <f>VLOOKUP(C44,[1]panoids!A$2:Z$278,8,FALSE)</f>
        <v>6.9121093750000001E-2</v>
      </c>
      <c r="K44">
        <f>VLOOKUP(C44,[1]panoids!A$2:Z$278,9,FALSE)</f>
        <v>0.104021809895833</v>
      </c>
      <c r="L44">
        <f>VLOOKUP(C44,[1]panoids!A$2:Z$278,10,FALSE)</f>
        <v>5.0455729166666704E-4</v>
      </c>
      <c r="M44">
        <f>VLOOKUP(C44,[1]panoids!A$2:Z$278,11,FALSE)</f>
        <v>8.8056640625000002E-2</v>
      </c>
      <c r="N44">
        <f>VLOOKUP(C44,[1]panoids!A$2:Z$278,12,FALSE)</f>
        <v>9.3587239583333304E-3</v>
      </c>
      <c r="O44">
        <f>VLOOKUP(C44,[1]panoids!A$2:Z$278,13,FALSE)</f>
        <v>1.6276041666666701E-4</v>
      </c>
      <c r="P44">
        <f>VLOOKUP(C44,[1]panoids!A$2:Z$278,14,FALSE)</f>
        <v>3.4814453124999999E-3</v>
      </c>
      <c r="Q44">
        <f>VLOOKUP(C44,[1]panoids!A$2:Z$278,15,FALSE)</f>
        <v>0.338626302083333</v>
      </c>
      <c r="R44">
        <f>VLOOKUP(C44,[1]panoids!A$2:Z$278,16,FALSE)</f>
        <v>9.7910970052083296E-2</v>
      </c>
      <c r="S44">
        <f>VLOOKUP(C44,[1]panoids!A$2:Z$278,17,FALSE)</f>
        <v>6.0326334635416701E-2</v>
      </c>
      <c r="T44">
        <f>VLOOKUP(C44,[1]panoids!A$2:Z$278,18,FALSE)</f>
        <v>4.6793619791666701E-4</v>
      </c>
      <c r="U44">
        <f>VLOOKUP(C44,[1]panoids!A$2:Z$278,19,FALSE)</f>
        <v>7.3242187499999997E-6</v>
      </c>
      <c r="V44">
        <f>VLOOKUP(C44,[1]panoids!A$2:Z$278,20,FALSE)</f>
        <v>1.5515950520833301E-2</v>
      </c>
      <c r="W44">
        <f>VLOOKUP(C44,[1]panoids!A$2:Z$278,21,FALSE)</f>
        <v>1.11897786458333E-3</v>
      </c>
      <c r="X44">
        <f>VLOOKUP(C44,[1]panoids!A$2:Z$278,22,FALSE)</f>
        <v>0</v>
      </c>
      <c r="Y44">
        <f>VLOOKUP(C44,[1]panoids!A$2:Z$278,23,FALSE)</f>
        <v>0</v>
      </c>
      <c r="Z44">
        <f>VLOOKUP(C44,[1]panoids!A$2:Z$278,24,FALSE)</f>
        <v>7.3242187499999997E-6</v>
      </c>
      <c r="AA44">
        <f>VLOOKUP(C44,[1]panoids!A$2:Z$278,25,FALSE)</f>
        <v>1.60725911458333E-3</v>
      </c>
      <c r="AB44">
        <f>VLOOKUP(C44,[1]panoids!A$2:Z$278,26,FALSE)</f>
        <v>1.59049479166667E-2</v>
      </c>
    </row>
    <row r="45" spans="1:28" x14ac:dyDescent="0.25">
      <c r="A45" t="s">
        <v>93</v>
      </c>
      <c r="B45">
        <v>170310307021000</v>
      </c>
      <c r="C45" t="s">
        <v>92</v>
      </c>
      <c r="D45" t="str">
        <f>VLOOKUP(C45,[1]panoids!A$2:Z$278,2,FALSE)</f>
        <v>2018-07</v>
      </c>
      <c r="E45">
        <f>VLOOKUP(C45,[1]panoids!A$2:Z$278,3,FALSE)</f>
        <v>41.980431273719802</v>
      </c>
      <c r="F45">
        <f>VLOOKUP(C45,[1]panoids!A$2:Z$278,4,FALSE)</f>
        <v>-87.6551000742691</v>
      </c>
      <c r="G45">
        <f>VLOOKUP(C45,[1]panoids!A$2:Z$278,5,FALSE)</f>
        <v>170310307021000</v>
      </c>
      <c r="H45">
        <f>VLOOKUP(C45,[1]panoids!A$2:Z$278,6,FALSE)</f>
        <v>4</v>
      </c>
      <c r="I45">
        <f>VLOOKUP(C45,[1]panoids!A$2:Z$278,7,FALSE)</f>
        <v>0.19379964192708299</v>
      </c>
      <c r="J45">
        <f>VLOOKUP(C45,[1]panoids!A$2:Z$278,8,FALSE)</f>
        <v>6.9121093750000001E-2</v>
      </c>
      <c r="K45">
        <f>VLOOKUP(C45,[1]panoids!A$2:Z$278,9,FALSE)</f>
        <v>0.104021809895833</v>
      </c>
      <c r="L45">
        <f>VLOOKUP(C45,[1]panoids!A$2:Z$278,10,FALSE)</f>
        <v>5.0455729166666704E-4</v>
      </c>
      <c r="M45">
        <f>VLOOKUP(C45,[1]panoids!A$2:Z$278,11,FALSE)</f>
        <v>8.8056640625000002E-2</v>
      </c>
      <c r="N45">
        <f>VLOOKUP(C45,[1]panoids!A$2:Z$278,12,FALSE)</f>
        <v>9.3587239583333304E-3</v>
      </c>
      <c r="O45">
        <f>VLOOKUP(C45,[1]panoids!A$2:Z$278,13,FALSE)</f>
        <v>1.6276041666666701E-4</v>
      </c>
      <c r="P45">
        <f>VLOOKUP(C45,[1]panoids!A$2:Z$278,14,FALSE)</f>
        <v>3.4814453124999999E-3</v>
      </c>
      <c r="Q45">
        <f>VLOOKUP(C45,[1]panoids!A$2:Z$278,15,FALSE)</f>
        <v>0.338626302083333</v>
      </c>
      <c r="R45">
        <f>VLOOKUP(C45,[1]panoids!A$2:Z$278,16,FALSE)</f>
        <v>9.7910970052083296E-2</v>
      </c>
      <c r="S45">
        <f>VLOOKUP(C45,[1]panoids!A$2:Z$278,17,FALSE)</f>
        <v>6.0326334635416701E-2</v>
      </c>
      <c r="T45">
        <f>VLOOKUP(C45,[1]panoids!A$2:Z$278,18,FALSE)</f>
        <v>4.6793619791666701E-4</v>
      </c>
      <c r="U45">
        <f>VLOOKUP(C45,[1]panoids!A$2:Z$278,19,FALSE)</f>
        <v>7.3242187499999997E-6</v>
      </c>
      <c r="V45">
        <f>VLOOKUP(C45,[1]panoids!A$2:Z$278,20,FALSE)</f>
        <v>1.5515950520833301E-2</v>
      </c>
      <c r="W45">
        <f>VLOOKUP(C45,[1]panoids!A$2:Z$278,21,FALSE)</f>
        <v>1.11897786458333E-3</v>
      </c>
      <c r="X45">
        <f>VLOOKUP(C45,[1]panoids!A$2:Z$278,22,FALSE)</f>
        <v>0</v>
      </c>
      <c r="Y45">
        <f>VLOOKUP(C45,[1]panoids!A$2:Z$278,23,FALSE)</f>
        <v>0</v>
      </c>
      <c r="Z45">
        <f>VLOOKUP(C45,[1]panoids!A$2:Z$278,24,FALSE)</f>
        <v>7.3242187499999997E-6</v>
      </c>
      <c r="AA45">
        <f>VLOOKUP(C45,[1]panoids!A$2:Z$278,25,FALSE)</f>
        <v>1.60725911458333E-3</v>
      </c>
      <c r="AB45">
        <f>VLOOKUP(C45,[1]panoids!A$2:Z$278,26,FALSE)</f>
        <v>1.59049479166667E-2</v>
      </c>
    </row>
    <row r="46" spans="1:28" x14ac:dyDescent="0.25">
      <c r="A46" t="s">
        <v>94</v>
      </c>
      <c r="B46">
        <v>170310310002005</v>
      </c>
      <c r="C46" t="s">
        <v>95</v>
      </c>
      <c r="D46" t="str">
        <f>VLOOKUP(C46,[1]panoids!A$2:Z$278,2,FALSE)</f>
        <v>2018-11</v>
      </c>
      <c r="E46">
        <f>VLOOKUP(C46,[1]panoids!A$2:Z$278,3,FALSE)</f>
        <v>41.972490179410102</v>
      </c>
      <c r="F46">
        <f>VLOOKUP(C46,[1]panoids!A$2:Z$278,4,FALSE)</f>
        <v>-87.669607645936196</v>
      </c>
      <c r="G46">
        <f>VLOOKUP(C46,[1]panoids!A$2:Z$278,5,FALSE)</f>
        <v>170310310002005</v>
      </c>
      <c r="H46">
        <f>VLOOKUP(C46,[1]panoids!A$2:Z$278,6,FALSE)</f>
        <v>4</v>
      </c>
      <c r="I46">
        <f>VLOOKUP(C46,[1]panoids!A$2:Z$278,7,FALSE)</f>
        <v>0.193850911458333</v>
      </c>
      <c r="J46">
        <f>VLOOKUP(C46,[1]panoids!A$2:Z$278,8,FALSE)</f>
        <v>2.35595703125E-2</v>
      </c>
      <c r="K46">
        <f>VLOOKUP(C46,[1]panoids!A$2:Z$278,9,FALSE)</f>
        <v>0.13780192057291701</v>
      </c>
      <c r="L46">
        <f>VLOOKUP(C46,[1]panoids!A$2:Z$278,10,FALSE)</f>
        <v>0</v>
      </c>
      <c r="M46">
        <f>VLOOKUP(C46,[1]panoids!A$2:Z$278,11,FALSE)</f>
        <v>1.9125162760416699E-2</v>
      </c>
      <c r="N46">
        <f>VLOOKUP(C46,[1]panoids!A$2:Z$278,12,FALSE)</f>
        <v>5.654296875E-3</v>
      </c>
      <c r="O46">
        <f>VLOOKUP(C46,[1]panoids!A$2:Z$278,13,FALSE)</f>
        <v>8.8704427083333295E-5</v>
      </c>
      <c r="P46">
        <f>VLOOKUP(C46,[1]panoids!A$2:Z$278,14,FALSE)</f>
        <v>5.1538085937499999E-3</v>
      </c>
      <c r="Q46">
        <f>VLOOKUP(C46,[1]panoids!A$2:Z$278,15,FALSE)</f>
        <v>0.35901529947916699</v>
      </c>
      <c r="R46">
        <f>VLOOKUP(C46,[1]panoids!A$2:Z$278,16,FALSE)</f>
        <v>0.1004443359375</v>
      </c>
      <c r="S46">
        <f>VLOOKUP(C46,[1]panoids!A$2:Z$278,17,FALSE)</f>
        <v>8.8255208333333293E-2</v>
      </c>
      <c r="T46">
        <f>VLOOKUP(C46,[1]panoids!A$2:Z$278,18,FALSE)</f>
        <v>1.85546875E-4</v>
      </c>
      <c r="U46">
        <f>VLOOKUP(C46,[1]panoids!A$2:Z$278,19,FALSE)</f>
        <v>0</v>
      </c>
      <c r="V46">
        <f>VLOOKUP(C46,[1]panoids!A$2:Z$278,20,FALSE)</f>
        <v>5.7596028645833297E-2</v>
      </c>
      <c r="W46">
        <f>VLOOKUP(C46,[1]panoids!A$2:Z$278,21,FALSE)</f>
        <v>0</v>
      </c>
      <c r="X46">
        <f>VLOOKUP(C46,[1]panoids!A$2:Z$278,22,FALSE)</f>
        <v>3.01106770833333E-5</v>
      </c>
      <c r="Y46">
        <f>VLOOKUP(C46,[1]panoids!A$2:Z$278,23,FALSE)</f>
        <v>0</v>
      </c>
      <c r="Z46">
        <f>VLOOKUP(C46,[1]panoids!A$2:Z$278,24,FALSE)</f>
        <v>0</v>
      </c>
      <c r="AA46">
        <f>VLOOKUP(C46,[1]panoids!A$2:Z$278,25,FALSE)</f>
        <v>0</v>
      </c>
      <c r="AB46">
        <f>VLOOKUP(C46,[1]panoids!A$2:Z$278,26,FALSE)</f>
        <v>9.23909505208333E-3</v>
      </c>
    </row>
    <row r="47" spans="1:28" x14ac:dyDescent="0.25">
      <c r="A47" t="s">
        <v>96</v>
      </c>
      <c r="B47">
        <v>170310310002005</v>
      </c>
      <c r="C47" t="s">
        <v>95</v>
      </c>
      <c r="D47" t="str">
        <f>VLOOKUP(C47,[1]panoids!A$2:Z$278,2,FALSE)</f>
        <v>2018-11</v>
      </c>
      <c r="E47">
        <f>VLOOKUP(C47,[1]panoids!A$2:Z$278,3,FALSE)</f>
        <v>41.972490179410102</v>
      </c>
      <c r="F47">
        <f>VLOOKUP(C47,[1]panoids!A$2:Z$278,4,FALSE)</f>
        <v>-87.669607645936196</v>
      </c>
      <c r="G47">
        <f>VLOOKUP(C47,[1]panoids!A$2:Z$278,5,FALSE)</f>
        <v>170310310002005</v>
      </c>
      <c r="H47">
        <f>VLOOKUP(C47,[1]panoids!A$2:Z$278,6,FALSE)</f>
        <v>4</v>
      </c>
      <c r="I47">
        <f>VLOOKUP(C47,[1]panoids!A$2:Z$278,7,FALSE)</f>
        <v>0.193850911458333</v>
      </c>
      <c r="J47">
        <f>VLOOKUP(C47,[1]panoids!A$2:Z$278,8,FALSE)</f>
        <v>2.35595703125E-2</v>
      </c>
      <c r="K47">
        <f>VLOOKUP(C47,[1]panoids!A$2:Z$278,9,FALSE)</f>
        <v>0.13780192057291701</v>
      </c>
      <c r="L47">
        <f>VLOOKUP(C47,[1]panoids!A$2:Z$278,10,FALSE)</f>
        <v>0</v>
      </c>
      <c r="M47">
        <f>VLOOKUP(C47,[1]panoids!A$2:Z$278,11,FALSE)</f>
        <v>1.9125162760416699E-2</v>
      </c>
      <c r="N47">
        <f>VLOOKUP(C47,[1]panoids!A$2:Z$278,12,FALSE)</f>
        <v>5.654296875E-3</v>
      </c>
      <c r="O47">
        <f>VLOOKUP(C47,[1]panoids!A$2:Z$278,13,FALSE)</f>
        <v>8.8704427083333295E-5</v>
      </c>
      <c r="P47">
        <f>VLOOKUP(C47,[1]panoids!A$2:Z$278,14,FALSE)</f>
        <v>5.1538085937499999E-3</v>
      </c>
      <c r="Q47">
        <f>VLOOKUP(C47,[1]panoids!A$2:Z$278,15,FALSE)</f>
        <v>0.35901529947916699</v>
      </c>
      <c r="R47">
        <f>VLOOKUP(C47,[1]panoids!A$2:Z$278,16,FALSE)</f>
        <v>0.1004443359375</v>
      </c>
      <c r="S47">
        <f>VLOOKUP(C47,[1]panoids!A$2:Z$278,17,FALSE)</f>
        <v>8.8255208333333293E-2</v>
      </c>
      <c r="T47">
        <f>VLOOKUP(C47,[1]panoids!A$2:Z$278,18,FALSE)</f>
        <v>1.85546875E-4</v>
      </c>
      <c r="U47">
        <f>VLOOKUP(C47,[1]panoids!A$2:Z$278,19,FALSE)</f>
        <v>0</v>
      </c>
      <c r="V47">
        <f>VLOOKUP(C47,[1]panoids!A$2:Z$278,20,FALSE)</f>
        <v>5.7596028645833297E-2</v>
      </c>
      <c r="W47">
        <f>VLOOKUP(C47,[1]panoids!A$2:Z$278,21,FALSE)</f>
        <v>0</v>
      </c>
      <c r="X47">
        <f>VLOOKUP(C47,[1]panoids!A$2:Z$278,22,FALSE)</f>
        <v>3.01106770833333E-5</v>
      </c>
      <c r="Y47">
        <f>VLOOKUP(C47,[1]panoids!A$2:Z$278,23,FALSE)</f>
        <v>0</v>
      </c>
      <c r="Z47">
        <f>VLOOKUP(C47,[1]panoids!A$2:Z$278,24,FALSE)</f>
        <v>0</v>
      </c>
      <c r="AA47">
        <f>VLOOKUP(C47,[1]panoids!A$2:Z$278,25,FALSE)</f>
        <v>0</v>
      </c>
      <c r="AB47">
        <f>VLOOKUP(C47,[1]panoids!A$2:Z$278,26,FALSE)</f>
        <v>9.23909505208333E-3</v>
      </c>
    </row>
    <row r="48" spans="1:28" x14ac:dyDescent="0.25">
      <c r="A48" t="s">
        <v>97</v>
      </c>
      <c r="B48">
        <v>170310310002005</v>
      </c>
      <c r="C48" t="s">
        <v>98</v>
      </c>
      <c r="D48" t="str">
        <f>VLOOKUP(C48,[1]panoids!A$2:Z$278,2,FALSE)</f>
        <v>2018-07</v>
      </c>
      <c r="E48">
        <f>VLOOKUP(C48,[1]panoids!A$2:Z$278,3,FALSE)</f>
        <v>41.973294908760003</v>
      </c>
      <c r="F48">
        <f>VLOOKUP(C48,[1]panoids!A$2:Z$278,4,FALSE)</f>
        <v>-87.671135042182797</v>
      </c>
      <c r="G48">
        <f>VLOOKUP(C48,[1]panoids!A$2:Z$278,5,FALSE)</f>
        <v>170310310002005</v>
      </c>
      <c r="H48">
        <f>VLOOKUP(C48,[1]panoids!A$2:Z$278,6,FALSE)</f>
        <v>4</v>
      </c>
      <c r="I48">
        <f>VLOOKUP(C48,[1]panoids!A$2:Z$278,7,FALSE)</f>
        <v>0.17585042317708299</v>
      </c>
      <c r="J48">
        <f>VLOOKUP(C48,[1]panoids!A$2:Z$278,8,FALSE)</f>
        <v>9.1063639322916695E-2</v>
      </c>
      <c r="K48">
        <f>VLOOKUP(C48,[1]panoids!A$2:Z$278,9,FALSE)</f>
        <v>0.13973225911458301</v>
      </c>
      <c r="L48">
        <f>VLOOKUP(C48,[1]panoids!A$2:Z$278,10,FALSE)</f>
        <v>3.6539713541666697E-4</v>
      </c>
      <c r="M48">
        <f>VLOOKUP(C48,[1]panoids!A$2:Z$278,11,FALSE)</f>
        <v>1.03076171875E-2</v>
      </c>
      <c r="N48">
        <f>VLOOKUP(C48,[1]panoids!A$2:Z$278,12,FALSE)</f>
        <v>1.1862792968750001E-2</v>
      </c>
      <c r="O48">
        <f>VLOOKUP(C48,[1]panoids!A$2:Z$278,13,FALSE)</f>
        <v>1.953125E-5</v>
      </c>
      <c r="P48">
        <f>VLOOKUP(C48,[1]panoids!A$2:Z$278,14,FALSE)</f>
        <v>3.3455403645833298E-3</v>
      </c>
      <c r="Q48">
        <f>VLOOKUP(C48,[1]panoids!A$2:Z$278,15,FALSE)</f>
        <v>0.133697916666667</v>
      </c>
      <c r="R48">
        <f>VLOOKUP(C48,[1]panoids!A$2:Z$278,16,FALSE)</f>
        <v>6.5386555989583303E-2</v>
      </c>
      <c r="S48">
        <f>VLOOKUP(C48,[1]panoids!A$2:Z$278,17,FALSE)</f>
        <v>0.26928466796875</v>
      </c>
      <c r="T48">
        <f>VLOOKUP(C48,[1]panoids!A$2:Z$278,18,FALSE)</f>
        <v>1.53727213541667E-3</v>
      </c>
      <c r="U48">
        <f>VLOOKUP(C48,[1]panoids!A$2:Z$278,19,FALSE)</f>
        <v>3.96321614583333E-4</v>
      </c>
      <c r="V48">
        <f>VLOOKUP(C48,[1]panoids!A$2:Z$278,20,FALSE)</f>
        <v>6.8256835937499996E-2</v>
      </c>
      <c r="W48">
        <f>VLOOKUP(C48,[1]panoids!A$2:Z$278,21,FALSE)</f>
        <v>1.3525390625E-3</v>
      </c>
      <c r="X48">
        <f>VLOOKUP(C48,[1]panoids!A$2:Z$278,22,FALSE)</f>
        <v>1.38346354166667E-5</v>
      </c>
      <c r="Y48">
        <f>VLOOKUP(C48,[1]panoids!A$2:Z$278,23,FALSE)</f>
        <v>0</v>
      </c>
      <c r="Z48">
        <f>VLOOKUP(C48,[1]panoids!A$2:Z$278,24,FALSE)</f>
        <v>0</v>
      </c>
      <c r="AA48">
        <f>VLOOKUP(C48,[1]panoids!A$2:Z$278,25,FALSE)</f>
        <v>2.8971354166666701E-4</v>
      </c>
      <c r="AB48">
        <f>VLOOKUP(C48,[1]panoids!A$2:Z$278,26,FALSE)</f>
        <v>2.7237141927083298E-2</v>
      </c>
    </row>
    <row r="49" spans="1:28" x14ac:dyDescent="0.25">
      <c r="A49" t="s">
        <v>99</v>
      </c>
      <c r="B49">
        <v>170310310002005</v>
      </c>
      <c r="C49" t="s">
        <v>98</v>
      </c>
      <c r="D49" t="str">
        <f>VLOOKUP(C49,[1]panoids!A$2:Z$278,2,FALSE)</f>
        <v>2018-07</v>
      </c>
      <c r="E49">
        <f>VLOOKUP(C49,[1]panoids!A$2:Z$278,3,FALSE)</f>
        <v>41.973294908760003</v>
      </c>
      <c r="F49">
        <f>VLOOKUP(C49,[1]panoids!A$2:Z$278,4,FALSE)</f>
        <v>-87.671135042182797</v>
      </c>
      <c r="G49">
        <f>VLOOKUP(C49,[1]panoids!A$2:Z$278,5,FALSE)</f>
        <v>170310310002005</v>
      </c>
      <c r="H49">
        <f>VLOOKUP(C49,[1]panoids!A$2:Z$278,6,FALSE)</f>
        <v>4</v>
      </c>
      <c r="I49">
        <f>VLOOKUP(C49,[1]panoids!A$2:Z$278,7,FALSE)</f>
        <v>0.17585042317708299</v>
      </c>
      <c r="J49">
        <f>VLOOKUP(C49,[1]panoids!A$2:Z$278,8,FALSE)</f>
        <v>9.1063639322916695E-2</v>
      </c>
      <c r="K49">
        <f>VLOOKUP(C49,[1]panoids!A$2:Z$278,9,FALSE)</f>
        <v>0.13973225911458301</v>
      </c>
      <c r="L49">
        <f>VLOOKUP(C49,[1]panoids!A$2:Z$278,10,FALSE)</f>
        <v>3.6539713541666697E-4</v>
      </c>
      <c r="M49">
        <f>VLOOKUP(C49,[1]panoids!A$2:Z$278,11,FALSE)</f>
        <v>1.03076171875E-2</v>
      </c>
      <c r="N49">
        <f>VLOOKUP(C49,[1]panoids!A$2:Z$278,12,FALSE)</f>
        <v>1.1862792968750001E-2</v>
      </c>
      <c r="O49">
        <f>VLOOKUP(C49,[1]panoids!A$2:Z$278,13,FALSE)</f>
        <v>1.953125E-5</v>
      </c>
      <c r="P49">
        <f>VLOOKUP(C49,[1]panoids!A$2:Z$278,14,FALSE)</f>
        <v>3.3455403645833298E-3</v>
      </c>
      <c r="Q49">
        <f>VLOOKUP(C49,[1]panoids!A$2:Z$278,15,FALSE)</f>
        <v>0.133697916666667</v>
      </c>
      <c r="R49">
        <f>VLOOKUP(C49,[1]panoids!A$2:Z$278,16,FALSE)</f>
        <v>6.5386555989583303E-2</v>
      </c>
      <c r="S49">
        <f>VLOOKUP(C49,[1]panoids!A$2:Z$278,17,FALSE)</f>
        <v>0.26928466796875</v>
      </c>
      <c r="T49">
        <f>VLOOKUP(C49,[1]panoids!A$2:Z$278,18,FALSE)</f>
        <v>1.53727213541667E-3</v>
      </c>
      <c r="U49">
        <f>VLOOKUP(C49,[1]panoids!A$2:Z$278,19,FALSE)</f>
        <v>3.96321614583333E-4</v>
      </c>
      <c r="V49">
        <f>VLOOKUP(C49,[1]panoids!A$2:Z$278,20,FALSE)</f>
        <v>6.8256835937499996E-2</v>
      </c>
      <c r="W49">
        <f>VLOOKUP(C49,[1]panoids!A$2:Z$278,21,FALSE)</f>
        <v>1.3525390625E-3</v>
      </c>
      <c r="X49">
        <f>VLOOKUP(C49,[1]panoids!A$2:Z$278,22,FALSE)</f>
        <v>1.38346354166667E-5</v>
      </c>
      <c r="Y49">
        <f>VLOOKUP(C49,[1]panoids!A$2:Z$278,23,FALSE)</f>
        <v>0</v>
      </c>
      <c r="Z49">
        <f>VLOOKUP(C49,[1]panoids!A$2:Z$278,24,FALSE)</f>
        <v>0</v>
      </c>
      <c r="AA49">
        <f>VLOOKUP(C49,[1]panoids!A$2:Z$278,25,FALSE)</f>
        <v>2.8971354166666701E-4</v>
      </c>
      <c r="AB49">
        <f>VLOOKUP(C49,[1]panoids!A$2:Z$278,26,FALSE)</f>
        <v>2.7237141927083298E-2</v>
      </c>
    </row>
    <row r="50" spans="1:28" x14ac:dyDescent="0.25">
      <c r="A50" t="s">
        <v>100</v>
      </c>
      <c r="B50">
        <v>170310311003002</v>
      </c>
      <c r="C50" t="s">
        <v>101</v>
      </c>
      <c r="D50" t="str">
        <f>VLOOKUP(C50,[1]panoids!A$2:Z$278,2,FALSE)</f>
        <v>2018-07</v>
      </c>
      <c r="E50">
        <f>VLOOKUP(C50,[1]panoids!A$2:Z$278,3,FALSE)</f>
        <v>41.974356201762603</v>
      </c>
      <c r="F50">
        <f>VLOOKUP(C50,[1]panoids!A$2:Z$278,4,FALSE)</f>
        <v>-87.668006376542806</v>
      </c>
      <c r="G50">
        <f>VLOOKUP(C50,[1]panoids!A$2:Z$278,5,FALSE)</f>
        <v>170310311003002</v>
      </c>
      <c r="H50">
        <f>VLOOKUP(C50,[1]panoids!A$2:Z$278,6,FALSE)</f>
        <v>4</v>
      </c>
      <c r="I50">
        <f>VLOOKUP(C50,[1]panoids!A$2:Z$278,7,FALSE)</f>
        <v>0.224642740885417</v>
      </c>
      <c r="J50">
        <f>VLOOKUP(C50,[1]panoids!A$2:Z$278,8,FALSE)</f>
        <v>7.1195475260416696E-2</v>
      </c>
      <c r="K50">
        <f>VLOOKUP(C50,[1]panoids!A$2:Z$278,9,FALSE)</f>
        <v>0.28081136067708301</v>
      </c>
      <c r="L50">
        <f>VLOOKUP(C50,[1]panoids!A$2:Z$278,10,FALSE)</f>
        <v>1.13875325520833E-2</v>
      </c>
      <c r="M50">
        <f>VLOOKUP(C50,[1]panoids!A$2:Z$278,11,FALSE)</f>
        <v>4.7929687499999998E-2</v>
      </c>
      <c r="N50">
        <f>VLOOKUP(C50,[1]panoids!A$2:Z$278,12,FALSE)</f>
        <v>2.7849121093749998E-2</v>
      </c>
      <c r="O50">
        <f>VLOOKUP(C50,[1]panoids!A$2:Z$278,13,FALSE)</f>
        <v>5.15950520833333E-4</v>
      </c>
      <c r="P50">
        <f>VLOOKUP(C50,[1]panoids!A$2:Z$278,14,FALSE)</f>
        <v>9.4897460937499994E-3</v>
      </c>
      <c r="Q50">
        <f>VLOOKUP(C50,[1]panoids!A$2:Z$278,15,FALSE)</f>
        <v>0.176664225260417</v>
      </c>
      <c r="R50">
        <f>VLOOKUP(C50,[1]panoids!A$2:Z$278,16,FALSE)</f>
        <v>3.0150553385416699E-2</v>
      </c>
      <c r="S50">
        <f>VLOOKUP(C50,[1]panoids!A$2:Z$278,17,FALSE)</f>
        <v>9.9857584635416705E-2</v>
      </c>
      <c r="T50">
        <f>VLOOKUP(C50,[1]panoids!A$2:Z$278,18,FALSE)</f>
        <v>5.2978515624999998E-4</v>
      </c>
      <c r="U50">
        <f>VLOOKUP(C50,[1]panoids!A$2:Z$278,19,FALSE)</f>
        <v>0</v>
      </c>
      <c r="V50">
        <f>VLOOKUP(C50,[1]panoids!A$2:Z$278,20,FALSE)</f>
        <v>1.04622395833333E-2</v>
      </c>
      <c r="W50">
        <f>VLOOKUP(C50,[1]panoids!A$2:Z$278,21,FALSE)</f>
        <v>0</v>
      </c>
      <c r="X50">
        <f>VLOOKUP(C50,[1]panoids!A$2:Z$278,22,FALSE)</f>
        <v>0</v>
      </c>
      <c r="Y50">
        <f>VLOOKUP(C50,[1]panoids!A$2:Z$278,23,FALSE)</f>
        <v>0</v>
      </c>
      <c r="Z50">
        <f>VLOOKUP(C50,[1]panoids!A$2:Z$278,24,FALSE)</f>
        <v>0</v>
      </c>
      <c r="AA50">
        <f>VLOOKUP(C50,[1]panoids!A$2:Z$278,25,FALSE)</f>
        <v>1.38346354166667E-5</v>
      </c>
      <c r="AB50">
        <f>VLOOKUP(C50,[1]panoids!A$2:Z$278,26,FALSE)</f>
        <v>8.5001627604166692E-3</v>
      </c>
    </row>
    <row r="51" spans="1:28" x14ac:dyDescent="0.25">
      <c r="A51" t="s">
        <v>102</v>
      </c>
      <c r="B51">
        <v>170310311003002</v>
      </c>
      <c r="C51" t="s">
        <v>101</v>
      </c>
      <c r="D51" t="str">
        <f>VLOOKUP(C51,[1]panoids!A$2:Z$278,2,FALSE)</f>
        <v>2018-07</v>
      </c>
      <c r="E51">
        <f>VLOOKUP(C51,[1]panoids!A$2:Z$278,3,FALSE)</f>
        <v>41.974356201762603</v>
      </c>
      <c r="F51">
        <f>VLOOKUP(C51,[1]panoids!A$2:Z$278,4,FALSE)</f>
        <v>-87.668006376542806</v>
      </c>
      <c r="G51">
        <f>VLOOKUP(C51,[1]panoids!A$2:Z$278,5,FALSE)</f>
        <v>170310311003002</v>
      </c>
      <c r="H51">
        <f>VLOOKUP(C51,[1]panoids!A$2:Z$278,6,FALSE)</f>
        <v>4</v>
      </c>
      <c r="I51">
        <f>VLOOKUP(C51,[1]panoids!A$2:Z$278,7,FALSE)</f>
        <v>0.224642740885417</v>
      </c>
      <c r="J51">
        <f>VLOOKUP(C51,[1]panoids!A$2:Z$278,8,FALSE)</f>
        <v>7.1195475260416696E-2</v>
      </c>
      <c r="K51">
        <f>VLOOKUP(C51,[1]panoids!A$2:Z$278,9,FALSE)</f>
        <v>0.28081136067708301</v>
      </c>
      <c r="L51">
        <f>VLOOKUP(C51,[1]panoids!A$2:Z$278,10,FALSE)</f>
        <v>1.13875325520833E-2</v>
      </c>
      <c r="M51">
        <f>VLOOKUP(C51,[1]panoids!A$2:Z$278,11,FALSE)</f>
        <v>4.7929687499999998E-2</v>
      </c>
      <c r="N51">
        <f>VLOOKUP(C51,[1]panoids!A$2:Z$278,12,FALSE)</f>
        <v>2.7849121093749998E-2</v>
      </c>
      <c r="O51">
        <f>VLOOKUP(C51,[1]panoids!A$2:Z$278,13,FALSE)</f>
        <v>5.15950520833333E-4</v>
      </c>
      <c r="P51">
        <f>VLOOKUP(C51,[1]panoids!A$2:Z$278,14,FALSE)</f>
        <v>9.4897460937499994E-3</v>
      </c>
      <c r="Q51">
        <f>VLOOKUP(C51,[1]panoids!A$2:Z$278,15,FALSE)</f>
        <v>0.176664225260417</v>
      </c>
      <c r="R51">
        <f>VLOOKUP(C51,[1]panoids!A$2:Z$278,16,FALSE)</f>
        <v>3.0150553385416699E-2</v>
      </c>
      <c r="S51">
        <f>VLOOKUP(C51,[1]panoids!A$2:Z$278,17,FALSE)</f>
        <v>9.9857584635416705E-2</v>
      </c>
      <c r="T51">
        <f>VLOOKUP(C51,[1]panoids!A$2:Z$278,18,FALSE)</f>
        <v>5.2978515624999998E-4</v>
      </c>
      <c r="U51">
        <f>VLOOKUP(C51,[1]panoids!A$2:Z$278,19,FALSE)</f>
        <v>0</v>
      </c>
      <c r="V51">
        <f>VLOOKUP(C51,[1]panoids!A$2:Z$278,20,FALSE)</f>
        <v>1.04622395833333E-2</v>
      </c>
      <c r="W51">
        <f>VLOOKUP(C51,[1]panoids!A$2:Z$278,21,FALSE)</f>
        <v>0</v>
      </c>
      <c r="X51">
        <f>VLOOKUP(C51,[1]panoids!A$2:Z$278,22,FALSE)</f>
        <v>0</v>
      </c>
      <c r="Y51">
        <f>VLOOKUP(C51,[1]panoids!A$2:Z$278,23,FALSE)</f>
        <v>0</v>
      </c>
      <c r="Z51">
        <f>VLOOKUP(C51,[1]panoids!A$2:Z$278,24,FALSE)</f>
        <v>0</v>
      </c>
      <c r="AA51">
        <f>VLOOKUP(C51,[1]panoids!A$2:Z$278,25,FALSE)</f>
        <v>1.38346354166667E-5</v>
      </c>
      <c r="AB51">
        <f>VLOOKUP(C51,[1]panoids!A$2:Z$278,26,FALSE)</f>
        <v>8.5001627604166692E-3</v>
      </c>
    </row>
    <row r="52" spans="1:28" x14ac:dyDescent="0.25">
      <c r="A52" t="s">
        <v>103</v>
      </c>
      <c r="B52">
        <v>170310311003002</v>
      </c>
      <c r="C52" t="s">
        <v>104</v>
      </c>
      <c r="D52" t="str">
        <f>VLOOKUP(C52,[1]panoids!A$2:Z$278,2,FALSE)</f>
        <v>2018-11</v>
      </c>
      <c r="E52">
        <f>VLOOKUP(C52,[1]panoids!A$2:Z$278,3,FALSE)</f>
        <v>41.974656939634698</v>
      </c>
      <c r="F52">
        <f>VLOOKUP(C52,[1]panoids!A$2:Z$278,4,FALSE)</f>
        <v>-87.668239020002105</v>
      </c>
      <c r="G52">
        <f>VLOOKUP(C52,[1]panoids!A$2:Z$278,5,FALSE)</f>
        <v>170310311003002</v>
      </c>
      <c r="H52">
        <f>VLOOKUP(C52,[1]panoids!A$2:Z$278,6,FALSE)</f>
        <v>4</v>
      </c>
      <c r="I52">
        <f>VLOOKUP(C52,[1]panoids!A$2:Z$278,7,FALSE)</f>
        <v>0.253353678385417</v>
      </c>
      <c r="J52">
        <f>VLOOKUP(C52,[1]panoids!A$2:Z$278,8,FALSE)</f>
        <v>0.102099609375</v>
      </c>
      <c r="K52">
        <f>VLOOKUP(C52,[1]panoids!A$2:Z$278,9,FALSE)</f>
        <v>0.28903320312500003</v>
      </c>
      <c r="L52">
        <f>VLOOKUP(C52,[1]panoids!A$2:Z$278,10,FALSE)</f>
        <v>3.3705240885416703E-2</v>
      </c>
      <c r="M52">
        <f>VLOOKUP(C52,[1]panoids!A$2:Z$278,11,FALSE)</f>
        <v>5.8763834635416699E-2</v>
      </c>
      <c r="N52">
        <f>VLOOKUP(C52,[1]panoids!A$2:Z$278,12,FALSE)</f>
        <v>1.7365722656249999E-2</v>
      </c>
      <c r="O52">
        <f>VLOOKUP(C52,[1]panoids!A$2:Z$278,13,FALSE)</f>
        <v>1.0009765624999999E-4</v>
      </c>
      <c r="P52">
        <f>VLOOKUP(C52,[1]panoids!A$2:Z$278,14,FALSE)</f>
        <v>5.6087239583333297E-3</v>
      </c>
      <c r="Q52">
        <f>VLOOKUP(C52,[1]panoids!A$2:Z$278,15,FALSE)</f>
        <v>0.13858642578124999</v>
      </c>
      <c r="R52">
        <f>VLOOKUP(C52,[1]panoids!A$2:Z$278,16,FALSE)</f>
        <v>0</v>
      </c>
      <c r="S52">
        <f>VLOOKUP(C52,[1]panoids!A$2:Z$278,17,FALSE)</f>
        <v>8.5242513020833299E-2</v>
      </c>
      <c r="T52">
        <f>VLOOKUP(C52,[1]panoids!A$2:Z$278,18,FALSE)</f>
        <v>5.2083333333333303E-5</v>
      </c>
      <c r="U52">
        <f>VLOOKUP(C52,[1]panoids!A$2:Z$278,19,FALSE)</f>
        <v>0</v>
      </c>
      <c r="V52">
        <f>VLOOKUP(C52,[1]panoids!A$2:Z$278,20,FALSE)</f>
        <v>7.5504557291666699E-3</v>
      </c>
      <c r="W52">
        <f>VLOOKUP(C52,[1]panoids!A$2:Z$278,21,FALSE)</f>
        <v>0</v>
      </c>
      <c r="X52">
        <f>VLOOKUP(C52,[1]panoids!A$2:Z$278,22,FALSE)</f>
        <v>0</v>
      </c>
      <c r="Y52">
        <f>VLOOKUP(C52,[1]panoids!A$2:Z$278,23,FALSE)</f>
        <v>0</v>
      </c>
      <c r="Z52">
        <f>VLOOKUP(C52,[1]panoids!A$2:Z$278,24,FALSE)</f>
        <v>0</v>
      </c>
      <c r="AA52">
        <f>VLOOKUP(C52,[1]panoids!A$2:Z$278,25,FALSE)</f>
        <v>0</v>
      </c>
      <c r="AB52">
        <f>VLOOKUP(C52,[1]panoids!A$2:Z$278,26,FALSE)</f>
        <v>8.5384114583333306E-3</v>
      </c>
    </row>
    <row r="53" spans="1:28" x14ac:dyDescent="0.25">
      <c r="A53" t="s">
        <v>105</v>
      </c>
      <c r="B53">
        <v>170310311003002</v>
      </c>
      <c r="C53" t="s">
        <v>104</v>
      </c>
      <c r="D53" t="str">
        <f>VLOOKUP(C53,[1]panoids!A$2:Z$278,2,FALSE)</f>
        <v>2018-11</v>
      </c>
      <c r="E53">
        <f>VLOOKUP(C53,[1]panoids!A$2:Z$278,3,FALSE)</f>
        <v>41.974656939634698</v>
      </c>
      <c r="F53">
        <f>VLOOKUP(C53,[1]panoids!A$2:Z$278,4,FALSE)</f>
        <v>-87.668239020002105</v>
      </c>
      <c r="G53">
        <f>VLOOKUP(C53,[1]panoids!A$2:Z$278,5,FALSE)</f>
        <v>170310311003002</v>
      </c>
      <c r="H53">
        <f>VLOOKUP(C53,[1]panoids!A$2:Z$278,6,FALSE)</f>
        <v>4</v>
      </c>
      <c r="I53">
        <f>VLOOKUP(C53,[1]panoids!A$2:Z$278,7,FALSE)</f>
        <v>0.253353678385417</v>
      </c>
      <c r="J53">
        <f>VLOOKUP(C53,[1]panoids!A$2:Z$278,8,FALSE)</f>
        <v>0.102099609375</v>
      </c>
      <c r="K53">
        <f>VLOOKUP(C53,[1]panoids!A$2:Z$278,9,FALSE)</f>
        <v>0.28903320312500003</v>
      </c>
      <c r="L53">
        <f>VLOOKUP(C53,[1]panoids!A$2:Z$278,10,FALSE)</f>
        <v>3.3705240885416703E-2</v>
      </c>
      <c r="M53">
        <f>VLOOKUP(C53,[1]panoids!A$2:Z$278,11,FALSE)</f>
        <v>5.8763834635416699E-2</v>
      </c>
      <c r="N53">
        <f>VLOOKUP(C53,[1]panoids!A$2:Z$278,12,FALSE)</f>
        <v>1.7365722656249999E-2</v>
      </c>
      <c r="O53">
        <f>VLOOKUP(C53,[1]panoids!A$2:Z$278,13,FALSE)</f>
        <v>1.0009765624999999E-4</v>
      </c>
      <c r="P53">
        <f>VLOOKUP(C53,[1]panoids!A$2:Z$278,14,FALSE)</f>
        <v>5.6087239583333297E-3</v>
      </c>
      <c r="Q53">
        <f>VLOOKUP(C53,[1]panoids!A$2:Z$278,15,FALSE)</f>
        <v>0.13858642578124999</v>
      </c>
      <c r="R53">
        <f>VLOOKUP(C53,[1]panoids!A$2:Z$278,16,FALSE)</f>
        <v>0</v>
      </c>
      <c r="S53">
        <f>VLOOKUP(C53,[1]panoids!A$2:Z$278,17,FALSE)</f>
        <v>8.5242513020833299E-2</v>
      </c>
      <c r="T53">
        <f>VLOOKUP(C53,[1]panoids!A$2:Z$278,18,FALSE)</f>
        <v>5.2083333333333303E-5</v>
      </c>
      <c r="U53">
        <f>VLOOKUP(C53,[1]panoids!A$2:Z$278,19,FALSE)</f>
        <v>0</v>
      </c>
      <c r="V53">
        <f>VLOOKUP(C53,[1]panoids!A$2:Z$278,20,FALSE)</f>
        <v>7.5504557291666699E-3</v>
      </c>
      <c r="W53">
        <f>VLOOKUP(C53,[1]panoids!A$2:Z$278,21,FALSE)</f>
        <v>0</v>
      </c>
      <c r="X53">
        <f>VLOOKUP(C53,[1]panoids!A$2:Z$278,22,FALSE)</f>
        <v>0</v>
      </c>
      <c r="Y53">
        <f>VLOOKUP(C53,[1]panoids!A$2:Z$278,23,FALSE)</f>
        <v>0</v>
      </c>
      <c r="Z53">
        <f>VLOOKUP(C53,[1]panoids!A$2:Z$278,24,FALSE)</f>
        <v>0</v>
      </c>
      <c r="AA53">
        <f>VLOOKUP(C53,[1]panoids!A$2:Z$278,25,FALSE)</f>
        <v>0</v>
      </c>
      <c r="AB53">
        <f>VLOOKUP(C53,[1]panoids!A$2:Z$278,26,FALSE)</f>
        <v>8.5384114583333306E-3</v>
      </c>
    </row>
    <row r="54" spans="1:28" x14ac:dyDescent="0.25">
      <c r="A54" t="s">
        <v>106</v>
      </c>
      <c r="B54">
        <v>170310314005005</v>
      </c>
      <c r="C54" t="s">
        <v>107</v>
      </c>
      <c r="D54" t="str">
        <f>VLOOKUP(C54,[1]panoids!A$2:Z$278,2,FALSE)</f>
        <v>2018-10</v>
      </c>
      <c r="E54">
        <f>VLOOKUP(C54,[1]panoids!A$2:Z$278,3,FALSE)</f>
        <v>41.955699433260598</v>
      </c>
      <c r="F54">
        <f>VLOOKUP(C54,[1]panoids!A$2:Z$278,4,FALSE)</f>
        <v>-87.646715505709196</v>
      </c>
      <c r="G54">
        <f>VLOOKUP(C54,[1]panoids!A$2:Z$278,5,FALSE)</f>
        <v>170310314005005</v>
      </c>
      <c r="H54">
        <f>VLOOKUP(C54,[1]panoids!A$2:Z$278,6,FALSE)</f>
        <v>4</v>
      </c>
      <c r="I54">
        <f>VLOOKUP(C54,[1]panoids!A$2:Z$278,7,FALSE)</f>
        <v>0.17756266276041699</v>
      </c>
      <c r="J54">
        <f>VLOOKUP(C54,[1]panoids!A$2:Z$278,8,FALSE)</f>
        <v>9.7077636718749999E-2</v>
      </c>
      <c r="K54">
        <f>VLOOKUP(C54,[1]panoids!A$2:Z$278,9,FALSE)</f>
        <v>0.26119873046874997</v>
      </c>
      <c r="L54">
        <f>VLOOKUP(C54,[1]panoids!A$2:Z$278,10,FALSE)</f>
        <v>0</v>
      </c>
      <c r="M54">
        <f>VLOOKUP(C54,[1]panoids!A$2:Z$278,11,FALSE)</f>
        <v>6.7753092447916705E-2</v>
      </c>
      <c r="N54">
        <f>VLOOKUP(C54,[1]panoids!A$2:Z$278,12,FALSE)</f>
        <v>9.8909505208333304E-3</v>
      </c>
      <c r="O54">
        <f>VLOOKUP(C54,[1]panoids!A$2:Z$278,13,FALSE)</f>
        <v>9.9283854166666696E-5</v>
      </c>
      <c r="P54">
        <f>VLOOKUP(C54,[1]panoids!A$2:Z$278,14,FALSE)</f>
        <v>3.4342447916666701E-3</v>
      </c>
      <c r="Q54">
        <f>VLOOKUP(C54,[1]panoids!A$2:Z$278,15,FALSE)</f>
        <v>0.203365885416667</v>
      </c>
      <c r="R54">
        <f>VLOOKUP(C54,[1]panoids!A$2:Z$278,16,FALSE)</f>
        <v>1.3100585937499999E-2</v>
      </c>
      <c r="S54">
        <f>VLOOKUP(C54,[1]panoids!A$2:Z$278,17,FALSE)</f>
        <v>8.00113932291667E-2</v>
      </c>
      <c r="T54">
        <f>VLOOKUP(C54,[1]panoids!A$2:Z$278,18,FALSE)</f>
        <v>1.88151041666667E-3</v>
      </c>
      <c r="U54">
        <f>VLOOKUP(C54,[1]panoids!A$2:Z$278,19,FALSE)</f>
        <v>1.4599609375000001E-3</v>
      </c>
      <c r="V54">
        <f>VLOOKUP(C54,[1]panoids!A$2:Z$278,20,FALSE)</f>
        <v>5.1395670572916698E-2</v>
      </c>
      <c r="W54">
        <f>VLOOKUP(C54,[1]panoids!A$2:Z$278,21,FALSE)</f>
        <v>1.21175130208333E-3</v>
      </c>
      <c r="X54">
        <f>VLOOKUP(C54,[1]panoids!A$2:Z$278,22,FALSE)</f>
        <v>0</v>
      </c>
      <c r="Y54">
        <f>VLOOKUP(C54,[1]panoids!A$2:Z$278,23,FALSE)</f>
        <v>0</v>
      </c>
      <c r="Z54">
        <f>VLOOKUP(C54,[1]panoids!A$2:Z$278,24,FALSE)</f>
        <v>1.1220703125E-2</v>
      </c>
      <c r="AA54">
        <f>VLOOKUP(C54,[1]panoids!A$2:Z$278,25,FALSE)</f>
        <v>2.3852539062499999E-3</v>
      </c>
      <c r="AB54">
        <f>VLOOKUP(C54,[1]panoids!A$2:Z$278,26,FALSE)</f>
        <v>1.6950683593750002E-2</v>
      </c>
    </row>
    <row r="55" spans="1:28" x14ac:dyDescent="0.25">
      <c r="A55" t="s">
        <v>108</v>
      </c>
      <c r="B55">
        <v>170310314005005</v>
      </c>
      <c r="C55" t="s">
        <v>107</v>
      </c>
      <c r="D55" t="str">
        <f>VLOOKUP(C55,[1]panoids!A$2:Z$278,2,FALSE)</f>
        <v>2018-10</v>
      </c>
      <c r="E55">
        <f>VLOOKUP(C55,[1]panoids!A$2:Z$278,3,FALSE)</f>
        <v>41.955699433260598</v>
      </c>
      <c r="F55">
        <f>VLOOKUP(C55,[1]panoids!A$2:Z$278,4,FALSE)</f>
        <v>-87.646715505709196</v>
      </c>
      <c r="G55">
        <f>VLOOKUP(C55,[1]panoids!A$2:Z$278,5,FALSE)</f>
        <v>170310314005005</v>
      </c>
      <c r="H55">
        <f>VLOOKUP(C55,[1]panoids!A$2:Z$278,6,FALSE)</f>
        <v>4</v>
      </c>
      <c r="I55">
        <f>VLOOKUP(C55,[1]panoids!A$2:Z$278,7,FALSE)</f>
        <v>0.17756266276041699</v>
      </c>
      <c r="J55">
        <f>VLOOKUP(C55,[1]panoids!A$2:Z$278,8,FALSE)</f>
        <v>9.7077636718749999E-2</v>
      </c>
      <c r="K55">
        <f>VLOOKUP(C55,[1]panoids!A$2:Z$278,9,FALSE)</f>
        <v>0.26119873046874997</v>
      </c>
      <c r="L55">
        <f>VLOOKUP(C55,[1]panoids!A$2:Z$278,10,FALSE)</f>
        <v>0</v>
      </c>
      <c r="M55">
        <f>VLOOKUP(C55,[1]panoids!A$2:Z$278,11,FALSE)</f>
        <v>6.7753092447916705E-2</v>
      </c>
      <c r="N55">
        <f>VLOOKUP(C55,[1]panoids!A$2:Z$278,12,FALSE)</f>
        <v>9.8909505208333304E-3</v>
      </c>
      <c r="O55">
        <f>VLOOKUP(C55,[1]panoids!A$2:Z$278,13,FALSE)</f>
        <v>9.9283854166666696E-5</v>
      </c>
      <c r="P55">
        <f>VLOOKUP(C55,[1]panoids!A$2:Z$278,14,FALSE)</f>
        <v>3.4342447916666701E-3</v>
      </c>
      <c r="Q55">
        <f>VLOOKUP(C55,[1]panoids!A$2:Z$278,15,FALSE)</f>
        <v>0.203365885416667</v>
      </c>
      <c r="R55">
        <f>VLOOKUP(C55,[1]panoids!A$2:Z$278,16,FALSE)</f>
        <v>1.3100585937499999E-2</v>
      </c>
      <c r="S55">
        <f>VLOOKUP(C55,[1]panoids!A$2:Z$278,17,FALSE)</f>
        <v>8.00113932291667E-2</v>
      </c>
      <c r="T55">
        <f>VLOOKUP(C55,[1]panoids!A$2:Z$278,18,FALSE)</f>
        <v>1.88151041666667E-3</v>
      </c>
      <c r="U55">
        <f>VLOOKUP(C55,[1]panoids!A$2:Z$278,19,FALSE)</f>
        <v>1.4599609375000001E-3</v>
      </c>
      <c r="V55">
        <f>VLOOKUP(C55,[1]panoids!A$2:Z$278,20,FALSE)</f>
        <v>5.1395670572916698E-2</v>
      </c>
      <c r="W55">
        <f>VLOOKUP(C55,[1]panoids!A$2:Z$278,21,FALSE)</f>
        <v>1.21175130208333E-3</v>
      </c>
      <c r="X55">
        <f>VLOOKUP(C55,[1]panoids!A$2:Z$278,22,FALSE)</f>
        <v>0</v>
      </c>
      <c r="Y55">
        <f>VLOOKUP(C55,[1]panoids!A$2:Z$278,23,FALSE)</f>
        <v>0</v>
      </c>
      <c r="Z55">
        <f>VLOOKUP(C55,[1]panoids!A$2:Z$278,24,FALSE)</f>
        <v>1.1220703125E-2</v>
      </c>
      <c r="AA55">
        <f>VLOOKUP(C55,[1]panoids!A$2:Z$278,25,FALSE)</f>
        <v>2.3852539062499999E-3</v>
      </c>
      <c r="AB55">
        <f>VLOOKUP(C55,[1]panoids!A$2:Z$278,26,FALSE)</f>
        <v>1.6950683593750002E-2</v>
      </c>
    </row>
    <row r="56" spans="1:28" x14ac:dyDescent="0.25">
      <c r="A56" t="s">
        <v>109</v>
      </c>
      <c r="B56">
        <v>170310314005005</v>
      </c>
      <c r="C56" t="s">
        <v>110</v>
      </c>
      <c r="D56" t="str">
        <f>VLOOKUP(C56,[1]panoids!A$2:Z$278,2,FALSE)</f>
        <v>2018-10</v>
      </c>
      <c r="E56">
        <f>VLOOKUP(C56,[1]panoids!A$2:Z$278,3,FALSE)</f>
        <v>41.955714848883602</v>
      </c>
      <c r="F56">
        <f>VLOOKUP(C56,[1]panoids!A$2:Z$278,4,FALSE)</f>
        <v>-87.645709135730598</v>
      </c>
      <c r="G56">
        <f>VLOOKUP(C56,[1]panoids!A$2:Z$278,5,FALSE)</f>
        <v>170310314005005</v>
      </c>
      <c r="H56">
        <f>VLOOKUP(C56,[1]panoids!A$2:Z$278,6,FALSE)</f>
        <v>4</v>
      </c>
      <c r="I56">
        <f>VLOOKUP(C56,[1]panoids!A$2:Z$278,7,FALSE)</f>
        <v>0.165315755208333</v>
      </c>
      <c r="J56">
        <f>VLOOKUP(C56,[1]panoids!A$2:Z$278,8,FALSE)</f>
        <v>0.100679524739583</v>
      </c>
      <c r="K56">
        <f>VLOOKUP(C56,[1]panoids!A$2:Z$278,9,FALSE)</f>
        <v>0.104095052083333</v>
      </c>
      <c r="L56">
        <f>VLOOKUP(C56,[1]panoids!A$2:Z$278,10,FALSE)</f>
        <v>3.01106770833333E-5</v>
      </c>
      <c r="M56">
        <f>VLOOKUP(C56,[1]panoids!A$2:Z$278,11,FALSE)</f>
        <v>5.7616373697916702E-2</v>
      </c>
      <c r="N56">
        <f>VLOOKUP(C56,[1]panoids!A$2:Z$278,12,FALSE)</f>
        <v>1.0170898437499999E-2</v>
      </c>
      <c r="O56">
        <f>VLOOKUP(C56,[1]panoids!A$2:Z$278,13,FALSE)</f>
        <v>1.9694010416666701E-4</v>
      </c>
      <c r="P56">
        <f>VLOOKUP(C56,[1]panoids!A$2:Z$278,14,FALSE)</f>
        <v>4.4962565104166704E-3</v>
      </c>
      <c r="Q56">
        <f>VLOOKUP(C56,[1]panoids!A$2:Z$278,15,FALSE)</f>
        <v>0.235597330729167</v>
      </c>
      <c r="R56">
        <f>VLOOKUP(C56,[1]panoids!A$2:Z$278,16,FALSE)</f>
        <v>6.8610026041666702E-2</v>
      </c>
      <c r="S56">
        <f>VLOOKUP(C56,[1]panoids!A$2:Z$278,17,FALSE)</f>
        <v>0.18111653645833301</v>
      </c>
      <c r="T56">
        <f>VLOOKUP(C56,[1]panoids!A$2:Z$278,18,FALSE)</f>
        <v>1.86360677083333E-4</v>
      </c>
      <c r="U56">
        <f>VLOOKUP(C56,[1]panoids!A$2:Z$278,19,FALSE)</f>
        <v>0</v>
      </c>
      <c r="V56">
        <f>VLOOKUP(C56,[1]panoids!A$2:Z$278,20,FALSE)</f>
        <v>2.1223144531250002E-2</v>
      </c>
      <c r="W56">
        <f>VLOOKUP(C56,[1]panoids!A$2:Z$278,21,FALSE)</f>
        <v>8.9518229166666701E-6</v>
      </c>
      <c r="X56">
        <f>VLOOKUP(C56,[1]panoids!A$2:Z$278,22,FALSE)</f>
        <v>6.5104166666666696E-6</v>
      </c>
      <c r="Y56">
        <f>VLOOKUP(C56,[1]panoids!A$2:Z$278,23,FALSE)</f>
        <v>0</v>
      </c>
      <c r="Z56">
        <f>VLOOKUP(C56,[1]panoids!A$2:Z$278,24,FALSE)</f>
        <v>0</v>
      </c>
      <c r="AA56">
        <f>VLOOKUP(C56,[1]panoids!A$2:Z$278,25,FALSE)</f>
        <v>1.4892578125E-4</v>
      </c>
      <c r="AB56">
        <f>VLOOKUP(C56,[1]panoids!A$2:Z$278,26,FALSE)</f>
        <v>5.0501302083333303E-2</v>
      </c>
    </row>
    <row r="57" spans="1:28" x14ac:dyDescent="0.25">
      <c r="A57" t="s">
        <v>111</v>
      </c>
      <c r="B57">
        <v>170310314005005</v>
      </c>
      <c r="C57" t="s">
        <v>110</v>
      </c>
      <c r="D57" t="str">
        <f>VLOOKUP(C57,[1]panoids!A$2:Z$278,2,FALSE)</f>
        <v>2018-10</v>
      </c>
      <c r="E57">
        <f>VLOOKUP(C57,[1]panoids!A$2:Z$278,3,FALSE)</f>
        <v>41.955714848883602</v>
      </c>
      <c r="F57">
        <f>VLOOKUP(C57,[1]panoids!A$2:Z$278,4,FALSE)</f>
        <v>-87.645709135730598</v>
      </c>
      <c r="G57">
        <f>VLOOKUP(C57,[1]panoids!A$2:Z$278,5,FALSE)</f>
        <v>170310314005005</v>
      </c>
      <c r="H57">
        <f>VLOOKUP(C57,[1]panoids!A$2:Z$278,6,FALSE)</f>
        <v>4</v>
      </c>
      <c r="I57">
        <f>VLOOKUP(C57,[1]panoids!A$2:Z$278,7,FALSE)</f>
        <v>0.165315755208333</v>
      </c>
      <c r="J57">
        <f>VLOOKUP(C57,[1]panoids!A$2:Z$278,8,FALSE)</f>
        <v>0.100679524739583</v>
      </c>
      <c r="K57">
        <f>VLOOKUP(C57,[1]panoids!A$2:Z$278,9,FALSE)</f>
        <v>0.104095052083333</v>
      </c>
      <c r="L57">
        <f>VLOOKUP(C57,[1]panoids!A$2:Z$278,10,FALSE)</f>
        <v>3.01106770833333E-5</v>
      </c>
      <c r="M57">
        <f>VLOOKUP(C57,[1]panoids!A$2:Z$278,11,FALSE)</f>
        <v>5.7616373697916702E-2</v>
      </c>
      <c r="N57">
        <f>VLOOKUP(C57,[1]panoids!A$2:Z$278,12,FALSE)</f>
        <v>1.0170898437499999E-2</v>
      </c>
      <c r="O57">
        <f>VLOOKUP(C57,[1]panoids!A$2:Z$278,13,FALSE)</f>
        <v>1.9694010416666701E-4</v>
      </c>
      <c r="P57">
        <f>VLOOKUP(C57,[1]panoids!A$2:Z$278,14,FALSE)</f>
        <v>4.4962565104166704E-3</v>
      </c>
      <c r="Q57">
        <f>VLOOKUP(C57,[1]panoids!A$2:Z$278,15,FALSE)</f>
        <v>0.235597330729167</v>
      </c>
      <c r="R57">
        <f>VLOOKUP(C57,[1]panoids!A$2:Z$278,16,FALSE)</f>
        <v>6.8610026041666702E-2</v>
      </c>
      <c r="S57">
        <f>VLOOKUP(C57,[1]panoids!A$2:Z$278,17,FALSE)</f>
        <v>0.18111653645833301</v>
      </c>
      <c r="T57">
        <f>VLOOKUP(C57,[1]panoids!A$2:Z$278,18,FALSE)</f>
        <v>1.86360677083333E-4</v>
      </c>
      <c r="U57">
        <f>VLOOKUP(C57,[1]panoids!A$2:Z$278,19,FALSE)</f>
        <v>0</v>
      </c>
      <c r="V57">
        <f>VLOOKUP(C57,[1]panoids!A$2:Z$278,20,FALSE)</f>
        <v>2.1223144531250002E-2</v>
      </c>
      <c r="W57">
        <f>VLOOKUP(C57,[1]panoids!A$2:Z$278,21,FALSE)</f>
        <v>8.9518229166666701E-6</v>
      </c>
      <c r="X57">
        <f>VLOOKUP(C57,[1]panoids!A$2:Z$278,22,FALSE)</f>
        <v>6.5104166666666696E-6</v>
      </c>
      <c r="Y57">
        <f>VLOOKUP(C57,[1]panoids!A$2:Z$278,23,FALSE)</f>
        <v>0</v>
      </c>
      <c r="Z57">
        <f>VLOOKUP(C57,[1]panoids!A$2:Z$278,24,FALSE)</f>
        <v>0</v>
      </c>
      <c r="AA57">
        <f>VLOOKUP(C57,[1]panoids!A$2:Z$278,25,FALSE)</f>
        <v>1.4892578125E-4</v>
      </c>
      <c r="AB57">
        <f>VLOOKUP(C57,[1]panoids!A$2:Z$278,26,FALSE)</f>
        <v>5.0501302083333303E-2</v>
      </c>
    </row>
    <row r="58" spans="1:28" x14ac:dyDescent="0.25">
      <c r="A58" t="s">
        <v>112</v>
      </c>
      <c r="B58">
        <v>170310315021003</v>
      </c>
      <c r="C58" t="s">
        <v>113</v>
      </c>
      <c r="D58" t="str">
        <f>VLOOKUP(C58,[1]panoids!A$2:Z$278,2,FALSE)</f>
        <v>2018-07</v>
      </c>
      <c r="E58">
        <f>VLOOKUP(C58,[1]panoids!A$2:Z$278,3,FALSE)</f>
        <v>41.9630159316009</v>
      </c>
      <c r="F58">
        <f>VLOOKUP(C58,[1]panoids!A$2:Z$278,4,FALSE)</f>
        <v>-87.654749183494104</v>
      </c>
      <c r="G58">
        <f>VLOOKUP(C58,[1]panoids!A$2:Z$278,5,FALSE)</f>
        <v>170310315021003</v>
      </c>
      <c r="H58">
        <f>VLOOKUP(C58,[1]panoids!A$2:Z$278,6,FALSE)</f>
        <v>4</v>
      </c>
      <c r="I58">
        <f>VLOOKUP(C58,[1]panoids!A$2:Z$278,7,FALSE)</f>
        <v>0.218629557291667</v>
      </c>
      <c r="J58">
        <f>VLOOKUP(C58,[1]panoids!A$2:Z$278,8,FALSE)</f>
        <v>4.5170898437500002E-2</v>
      </c>
      <c r="K58">
        <f>VLOOKUP(C58,[1]panoids!A$2:Z$278,9,FALSE)</f>
        <v>5.8658040364583303E-2</v>
      </c>
      <c r="L58">
        <f>VLOOKUP(C58,[1]panoids!A$2:Z$278,10,FALSE)</f>
        <v>2.2867838541666698E-3</v>
      </c>
      <c r="M58">
        <f>VLOOKUP(C58,[1]panoids!A$2:Z$278,11,FALSE)</f>
        <v>5.3798014322916698E-2</v>
      </c>
      <c r="N58">
        <f>VLOOKUP(C58,[1]panoids!A$2:Z$278,12,FALSE)</f>
        <v>8.2861328124999994E-3</v>
      </c>
      <c r="O58">
        <f>VLOOKUP(C58,[1]panoids!A$2:Z$278,13,FALSE)</f>
        <v>3.1738281250000001E-4</v>
      </c>
      <c r="P58">
        <f>VLOOKUP(C58,[1]panoids!A$2:Z$278,14,FALSE)</f>
        <v>8.8354492187499994E-3</v>
      </c>
      <c r="Q58">
        <f>VLOOKUP(C58,[1]panoids!A$2:Z$278,15,FALSE)</f>
        <v>0.37357259114583302</v>
      </c>
      <c r="R58">
        <f>VLOOKUP(C58,[1]panoids!A$2:Z$278,16,FALSE)</f>
        <v>1.8192545572916701E-2</v>
      </c>
      <c r="S58">
        <f>VLOOKUP(C58,[1]panoids!A$2:Z$278,17,FALSE)</f>
        <v>8.0184733072916695E-2</v>
      </c>
      <c r="T58">
        <f>VLOOKUP(C58,[1]panoids!A$2:Z$278,18,FALSE)</f>
        <v>1.2556966145833299E-3</v>
      </c>
      <c r="U58">
        <f>VLOOKUP(C58,[1]panoids!A$2:Z$278,19,FALSE)</f>
        <v>0</v>
      </c>
      <c r="V58">
        <f>VLOOKUP(C58,[1]panoids!A$2:Z$278,20,FALSE)</f>
        <v>0.1171142578125</v>
      </c>
      <c r="W58">
        <f>VLOOKUP(C58,[1]panoids!A$2:Z$278,21,FALSE)</f>
        <v>1.92301432291667E-3</v>
      </c>
      <c r="X58">
        <f>VLOOKUP(C58,[1]panoids!A$2:Z$278,22,FALSE)</f>
        <v>1.1393229166666699E-5</v>
      </c>
      <c r="Y58">
        <f>VLOOKUP(C58,[1]panoids!A$2:Z$278,23,FALSE)</f>
        <v>0</v>
      </c>
      <c r="Z58">
        <f>VLOOKUP(C58,[1]panoids!A$2:Z$278,24,FALSE)</f>
        <v>0</v>
      </c>
      <c r="AA58">
        <f>VLOOKUP(C58,[1]panoids!A$2:Z$278,25,FALSE)</f>
        <v>0</v>
      </c>
      <c r="AB58">
        <f>VLOOKUP(C58,[1]panoids!A$2:Z$278,26,FALSE)</f>
        <v>1.17635091145833E-2</v>
      </c>
    </row>
    <row r="59" spans="1:28" x14ac:dyDescent="0.25">
      <c r="A59" t="s">
        <v>114</v>
      </c>
      <c r="B59">
        <v>170310315021003</v>
      </c>
      <c r="C59" t="s">
        <v>113</v>
      </c>
      <c r="D59" t="str">
        <f>VLOOKUP(C59,[1]panoids!A$2:Z$278,2,FALSE)</f>
        <v>2018-07</v>
      </c>
      <c r="E59">
        <f>VLOOKUP(C59,[1]panoids!A$2:Z$278,3,FALSE)</f>
        <v>41.9630159316009</v>
      </c>
      <c r="F59">
        <f>VLOOKUP(C59,[1]panoids!A$2:Z$278,4,FALSE)</f>
        <v>-87.654749183494104</v>
      </c>
      <c r="G59">
        <f>VLOOKUP(C59,[1]panoids!A$2:Z$278,5,FALSE)</f>
        <v>170310315021003</v>
      </c>
      <c r="H59">
        <f>VLOOKUP(C59,[1]panoids!A$2:Z$278,6,FALSE)</f>
        <v>4</v>
      </c>
      <c r="I59">
        <f>VLOOKUP(C59,[1]panoids!A$2:Z$278,7,FALSE)</f>
        <v>0.218629557291667</v>
      </c>
      <c r="J59">
        <f>VLOOKUP(C59,[1]panoids!A$2:Z$278,8,FALSE)</f>
        <v>4.5170898437500002E-2</v>
      </c>
      <c r="K59">
        <f>VLOOKUP(C59,[1]panoids!A$2:Z$278,9,FALSE)</f>
        <v>5.8658040364583303E-2</v>
      </c>
      <c r="L59">
        <f>VLOOKUP(C59,[1]panoids!A$2:Z$278,10,FALSE)</f>
        <v>2.2867838541666698E-3</v>
      </c>
      <c r="M59">
        <f>VLOOKUP(C59,[1]panoids!A$2:Z$278,11,FALSE)</f>
        <v>5.3798014322916698E-2</v>
      </c>
      <c r="N59">
        <f>VLOOKUP(C59,[1]panoids!A$2:Z$278,12,FALSE)</f>
        <v>8.2861328124999994E-3</v>
      </c>
      <c r="O59">
        <f>VLOOKUP(C59,[1]panoids!A$2:Z$278,13,FALSE)</f>
        <v>3.1738281250000001E-4</v>
      </c>
      <c r="P59">
        <f>VLOOKUP(C59,[1]panoids!A$2:Z$278,14,FALSE)</f>
        <v>8.8354492187499994E-3</v>
      </c>
      <c r="Q59">
        <f>VLOOKUP(C59,[1]panoids!A$2:Z$278,15,FALSE)</f>
        <v>0.37357259114583302</v>
      </c>
      <c r="R59">
        <f>VLOOKUP(C59,[1]panoids!A$2:Z$278,16,FALSE)</f>
        <v>1.8192545572916701E-2</v>
      </c>
      <c r="S59">
        <f>VLOOKUP(C59,[1]panoids!A$2:Z$278,17,FALSE)</f>
        <v>8.0184733072916695E-2</v>
      </c>
      <c r="T59">
        <f>VLOOKUP(C59,[1]panoids!A$2:Z$278,18,FALSE)</f>
        <v>1.2556966145833299E-3</v>
      </c>
      <c r="U59">
        <f>VLOOKUP(C59,[1]panoids!A$2:Z$278,19,FALSE)</f>
        <v>0</v>
      </c>
      <c r="V59">
        <f>VLOOKUP(C59,[1]panoids!A$2:Z$278,20,FALSE)</f>
        <v>0.1171142578125</v>
      </c>
      <c r="W59">
        <f>VLOOKUP(C59,[1]panoids!A$2:Z$278,21,FALSE)</f>
        <v>1.92301432291667E-3</v>
      </c>
      <c r="X59">
        <f>VLOOKUP(C59,[1]panoids!A$2:Z$278,22,FALSE)</f>
        <v>1.1393229166666699E-5</v>
      </c>
      <c r="Y59">
        <f>VLOOKUP(C59,[1]panoids!A$2:Z$278,23,FALSE)</f>
        <v>0</v>
      </c>
      <c r="Z59">
        <f>VLOOKUP(C59,[1]panoids!A$2:Z$278,24,FALSE)</f>
        <v>0</v>
      </c>
      <c r="AA59">
        <f>VLOOKUP(C59,[1]panoids!A$2:Z$278,25,FALSE)</f>
        <v>0</v>
      </c>
      <c r="AB59">
        <f>VLOOKUP(C59,[1]panoids!A$2:Z$278,26,FALSE)</f>
        <v>1.17635091145833E-2</v>
      </c>
    </row>
    <row r="60" spans="1:28" x14ac:dyDescent="0.25">
      <c r="A60" t="s">
        <v>115</v>
      </c>
      <c r="B60">
        <v>170310315021003</v>
      </c>
      <c r="C60" t="s">
        <v>116</v>
      </c>
      <c r="D60" t="str">
        <f>VLOOKUP(C60,[1]panoids!A$2:Z$278,2,FALSE)</f>
        <v>2018-07</v>
      </c>
      <c r="E60">
        <f>VLOOKUP(C60,[1]panoids!A$2:Z$278,3,FALSE)</f>
        <v>41.963109474245599</v>
      </c>
      <c r="F60">
        <f>VLOOKUP(C60,[1]panoids!A$2:Z$278,4,FALSE)</f>
        <v>-87.654751825993202</v>
      </c>
      <c r="G60">
        <f>VLOOKUP(C60,[1]panoids!A$2:Z$278,5,FALSE)</f>
        <v>170310315021003</v>
      </c>
      <c r="H60">
        <f>VLOOKUP(C60,[1]panoids!A$2:Z$278,6,FALSE)</f>
        <v>4</v>
      </c>
      <c r="I60">
        <f>VLOOKUP(C60,[1]panoids!A$2:Z$278,7,FALSE)</f>
        <v>0.24345865885416701</v>
      </c>
      <c r="J60">
        <f>VLOOKUP(C60,[1]panoids!A$2:Z$278,8,FALSE)</f>
        <v>4.4436035156249998E-2</v>
      </c>
      <c r="K60">
        <f>VLOOKUP(C60,[1]panoids!A$2:Z$278,9,FALSE)</f>
        <v>6.9270019531250004E-2</v>
      </c>
      <c r="L60">
        <f>VLOOKUP(C60,[1]panoids!A$2:Z$278,10,FALSE)</f>
        <v>0</v>
      </c>
      <c r="M60">
        <f>VLOOKUP(C60,[1]panoids!A$2:Z$278,11,FALSE)</f>
        <v>4.51139322916667E-2</v>
      </c>
      <c r="N60">
        <f>VLOOKUP(C60,[1]panoids!A$2:Z$278,12,FALSE)</f>
        <v>1.09977213541667E-2</v>
      </c>
      <c r="O60">
        <f>VLOOKUP(C60,[1]panoids!A$2:Z$278,13,FALSE)</f>
        <v>6.5104166666666706E-5</v>
      </c>
      <c r="P60">
        <f>VLOOKUP(C60,[1]panoids!A$2:Z$278,14,FALSE)</f>
        <v>6.81315104166667E-3</v>
      </c>
      <c r="Q60">
        <f>VLOOKUP(C60,[1]panoids!A$2:Z$278,15,FALSE)</f>
        <v>0.303101399739583</v>
      </c>
      <c r="R60">
        <f>VLOOKUP(C60,[1]panoids!A$2:Z$278,16,FALSE)</f>
        <v>8.3553059895833306E-3</v>
      </c>
      <c r="S60">
        <f>VLOOKUP(C60,[1]panoids!A$2:Z$278,17,FALSE)</f>
        <v>0.15169677734375001</v>
      </c>
      <c r="T60">
        <f>VLOOKUP(C60,[1]panoids!A$2:Z$278,18,FALSE)</f>
        <v>1.32080078125E-3</v>
      </c>
      <c r="U60">
        <f>VLOOKUP(C60,[1]panoids!A$2:Z$278,19,FALSE)</f>
        <v>0</v>
      </c>
      <c r="V60">
        <f>VLOOKUP(C60,[1]panoids!A$2:Z$278,20,FALSE)</f>
        <v>9.9497884114583296E-2</v>
      </c>
      <c r="W60">
        <f>VLOOKUP(C60,[1]panoids!A$2:Z$278,21,FALSE)</f>
        <v>8.4635416666666697E-5</v>
      </c>
      <c r="X60">
        <f>VLOOKUP(C60,[1]panoids!A$2:Z$278,22,FALSE)</f>
        <v>0</v>
      </c>
      <c r="Y60">
        <f>VLOOKUP(C60,[1]panoids!A$2:Z$278,23,FALSE)</f>
        <v>0</v>
      </c>
      <c r="Z60">
        <f>VLOOKUP(C60,[1]panoids!A$2:Z$278,24,FALSE)</f>
        <v>0</v>
      </c>
      <c r="AA60">
        <f>VLOOKUP(C60,[1]panoids!A$2:Z$278,25,FALSE)</f>
        <v>0</v>
      </c>
      <c r="AB60">
        <f>VLOOKUP(C60,[1]panoids!A$2:Z$278,26,FALSE)</f>
        <v>1.578857421875E-2</v>
      </c>
    </row>
    <row r="61" spans="1:28" x14ac:dyDescent="0.25">
      <c r="A61" t="s">
        <v>117</v>
      </c>
      <c r="B61">
        <v>170310315021003</v>
      </c>
      <c r="C61" t="s">
        <v>116</v>
      </c>
      <c r="D61" t="str">
        <f>VLOOKUP(C61,[1]panoids!A$2:Z$278,2,FALSE)</f>
        <v>2018-07</v>
      </c>
      <c r="E61">
        <f>VLOOKUP(C61,[1]panoids!A$2:Z$278,3,FALSE)</f>
        <v>41.963109474245599</v>
      </c>
      <c r="F61">
        <f>VLOOKUP(C61,[1]panoids!A$2:Z$278,4,FALSE)</f>
        <v>-87.654751825993202</v>
      </c>
      <c r="G61">
        <f>VLOOKUP(C61,[1]panoids!A$2:Z$278,5,FALSE)</f>
        <v>170310315021003</v>
      </c>
      <c r="H61">
        <f>VLOOKUP(C61,[1]panoids!A$2:Z$278,6,FALSE)</f>
        <v>4</v>
      </c>
      <c r="I61">
        <f>VLOOKUP(C61,[1]panoids!A$2:Z$278,7,FALSE)</f>
        <v>0.24345865885416701</v>
      </c>
      <c r="J61">
        <f>VLOOKUP(C61,[1]panoids!A$2:Z$278,8,FALSE)</f>
        <v>4.4436035156249998E-2</v>
      </c>
      <c r="K61">
        <f>VLOOKUP(C61,[1]panoids!A$2:Z$278,9,FALSE)</f>
        <v>6.9270019531250004E-2</v>
      </c>
      <c r="L61">
        <f>VLOOKUP(C61,[1]panoids!A$2:Z$278,10,FALSE)</f>
        <v>0</v>
      </c>
      <c r="M61">
        <f>VLOOKUP(C61,[1]panoids!A$2:Z$278,11,FALSE)</f>
        <v>4.51139322916667E-2</v>
      </c>
      <c r="N61">
        <f>VLOOKUP(C61,[1]panoids!A$2:Z$278,12,FALSE)</f>
        <v>1.09977213541667E-2</v>
      </c>
      <c r="O61">
        <f>VLOOKUP(C61,[1]panoids!A$2:Z$278,13,FALSE)</f>
        <v>6.5104166666666706E-5</v>
      </c>
      <c r="P61">
        <f>VLOOKUP(C61,[1]panoids!A$2:Z$278,14,FALSE)</f>
        <v>6.81315104166667E-3</v>
      </c>
      <c r="Q61">
        <f>VLOOKUP(C61,[1]panoids!A$2:Z$278,15,FALSE)</f>
        <v>0.303101399739583</v>
      </c>
      <c r="R61">
        <f>VLOOKUP(C61,[1]panoids!A$2:Z$278,16,FALSE)</f>
        <v>8.3553059895833306E-3</v>
      </c>
      <c r="S61">
        <f>VLOOKUP(C61,[1]panoids!A$2:Z$278,17,FALSE)</f>
        <v>0.15169677734375001</v>
      </c>
      <c r="T61">
        <f>VLOOKUP(C61,[1]panoids!A$2:Z$278,18,FALSE)</f>
        <v>1.32080078125E-3</v>
      </c>
      <c r="U61">
        <f>VLOOKUP(C61,[1]panoids!A$2:Z$278,19,FALSE)</f>
        <v>0</v>
      </c>
      <c r="V61">
        <f>VLOOKUP(C61,[1]panoids!A$2:Z$278,20,FALSE)</f>
        <v>9.9497884114583296E-2</v>
      </c>
      <c r="W61">
        <f>VLOOKUP(C61,[1]panoids!A$2:Z$278,21,FALSE)</f>
        <v>8.4635416666666697E-5</v>
      </c>
      <c r="X61">
        <f>VLOOKUP(C61,[1]panoids!A$2:Z$278,22,FALSE)</f>
        <v>0</v>
      </c>
      <c r="Y61">
        <f>VLOOKUP(C61,[1]panoids!A$2:Z$278,23,FALSE)</f>
        <v>0</v>
      </c>
      <c r="Z61">
        <f>VLOOKUP(C61,[1]panoids!A$2:Z$278,24,FALSE)</f>
        <v>0</v>
      </c>
      <c r="AA61">
        <f>VLOOKUP(C61,[1]panoids!A$2:Z$278,25,FALSE)</f>
        <v>0</v>
      </c>
      <c r="AB61">
        <f>VLOOKUP(C61,[1]panoids!A$2:Z$278,26,FALSE)</f>
        <v>1.578857421875E-2</v>
      </c>
    </row>
    <row r="62" spans="1:28" x14ac:dyDescent="0.25">
      <c r="A62" t="s">
        <v>118</v>
      </c>
      <c r="B62">
        <v>170310317002002</v>
      </c>
      <c r="C62" t="s">
        <v>119</v>
      </c>
      <c r="D62" t="str">
        <f>VLOOKUP(C62,[1]panoids!A$2:Z$278,2,FALSE)</f>
        <v>2018-11</v>
      </c>
      <c r="E62">
        <f>VLOOKUP(C62,[1]panoids!A$2:Z$278,3,FALSE)</f>
        <v>41.965336965569001</v>
      </c>
      <c r="F62">
        <f>VLOOKUP(C62,[1]panoids!A$2:Z$278,4,FALSE)</f>
        <v>-87.661137309701104</v>
      </c>
      <c r="G62">
        <f>VLOOKUP(C62,[1]panoids!A$2:Z$278,5,FALSE)</f>
        <v>170310317002002</v>
      </c>
      <c r="H62">
        <f>VLOOKUP(C62,[1]panoids!A$2:Z$278,6,FALSE)</f>
        <v>4</v>
      </c>
      <c r="I62">
        <f>VLOOKUP(C62,[1]panoids!A$2:Z$278,7,FALSE)</f>
        <v>0.27103841145833302</v>
      </c>
      <c r="J62">
        <f>VLOOKUP(C62,[1]panoids!A$2:Z$278,8,FALSE)</f>
        <v>8.0981445312499997E-2</v>
      </c>
      <c r="K62">
        <f>VLOOKUP(C62,[1]panoids!A$2:Z$278,9,FALSE)</f>
        <v>0.10707845052083299</v>
      </c>
      <c r="L62">
        <f>VLOOKUP(C62,[1]panoids!A$2:Z$278,10,FALSE)</f>
        <v>1.5462239583333301E-5</v>
      </c>
      <c r="M62">
        <f>VLOOKUP(C62,[1]panoids!A$2:Z$278,11,FALSE)</f>
        <v>2.83186848958333E-2</v>
      </c>
      <c r="N62">
        <f>VLOOKUP(C62,[1]panoids!A$2:Z$278,12,FALSE)</f>
        <v>1.3539225260416701E-2</v>
      </c>
      <c r="O62">
        <f>VLOOKUP(C62,[1]panoids!A$2:Z$278,13,FALSE)</f>
        <v>2.09554036458333E-3</v>
      </c>
      <c r="P62">
        <f>VLOOKUP(C62,[1]panoids!A$2:Z$278,14,FALSE)</f>
        <v>3.8533528645833298E-3</v>
      </c>
      <c r="Q62">
        <f>VLOOKUP(C62,[1]panoids!A$2:Z$278,15,FALSE)</f>
        <v>0.23832845052083301</v>
      </c>
      <c r="R62">
        <f>VLOOKUP(C62,[1]panoids!A$2:Z$278,16,FALSE)</f>
        <v>3.9930826822916703E-2</v>
      </c>
      <c r="S62">
        <f>VLOOKUP(C62,[1]panoids!A$2:Z$278,17,FALSE)</f>
        <v>0.17667643229166699</v>
      </c>
      <c r="T62">
        <f>VLOOKUP(C62,[1]panoids!A$2:Z$278,18,FALSE)</f>
        <v>1.58610026041667E-3</v>
      </c>
      <c r="U62">
        <f>VLOOKUP(C62,[1]panoids!A$2:Z$278,19,FALSE)</f>
        <v>8.1380208333333296E-7</v>
      </c>
      <c r="V62">
        <f>VLOOKUP(C62,[1]panoids!A$2:Z$278,20,FALSE)</f>
        <v>1.29752604166667E-2</v>
      </c>
      <c r="W62">
        <f>VLOOKUP(C62,[1]panoids!A$2:Z$278,21,FALSE)</f>
        <v>6.8440755208333298E-4</v>
      </c>
      <c r="X62">
        <f>VLOOKUP(C62,[1]panoids!A$2:Z$278,22,FALSE)</f>
        <v>5.8430989583333295E-4</v>
      </c>
      <c r="Y62">
        <f>VLOOKUP(C62,[1]panoids!A$2:Z$278,23,FALSE)</f>
        <v>0</v>
      </c>
      <c r="Z62">
        <f>VLOOKUP(C62,[1]panoids!A$2:Z$278,24,FALSE)</f>
        <v>0</v>
      </c>
      <c r="AA62">
        <f>VLOOKUP(C62,[1]panoids!A$2:Z$278,25,FALSE)</f>
        <v>3.4749348958333301E-4</v>
      </c>
      <c r="AB62">
        <f>VLOOKUP(C62,[1]panoids!A$2:Z$278,26,FALSE)</f>
        <v>2.196533203125E-2</v>
      </c>
    </row>
    <row r="63" spans="1:28" x14ac:dyDescent="0.25">
      <c r="A63" t="s">
        <v>120</v>
      </c>
      <c r="B63">
        <v>170310317002002</v>
      </c>
      <c r="C63" t="s">
        <v>119</v>
      </c>
      <c r="D63" t="str">
        <f>VLOOKUP(C63,[1]panoids!A$2:Z$278,2,FALSE)</f>
        <v>2018-11</v>
      </c>
      <c r="E63">
        <f>VLOOKUP(C63,[1]panoids!A$2:Z$278,3,FALSE)</f>
        <v>41.965336965569001</v>
      </c>
      <c r="F63">
        <f>VLOOKUP(C63,[1]panoids!A$2:Z$278,4,FALSE)</f>
        <v>-87.661137309701104</v>
      </c>
      <c r="G63">
        <f>VLOOKUP(C63,[1]panoids!A$2:Z$278,5,FALSE)</f>
        <v>170310317002002</v>
      </c>
      <c r="H63">
        <f>VLOOKUP(C63,[1]panoids!A$2:Z$278,6,FALSE)</f>
        <v>4</v>
      </c>
      <c r="I63">
        <f>VLOOKUP(C63,[1]panoids!A$2:Z$278,7,FALSE)</f>
        <v>0.27103841145833302</v>
      </c>
      <c r="J63">
        <f>VLOOKUP(C63,[1]panoids!A$2:Z$278,8,FALSE)</f>
        <v>8.0981445312499997E-2</v>
      </c>
      <c r="K63">
        <f>VLOOKUP(C63,[1]panoids!A$2:Z$278,9,FALSE)</f>
        <v>0.10707845052083299</v>
      </c>
      <c r="L63">
        <f>VLOOKUP(C63,[1]panoids!A$2:Z$278,10,FALSE)</f>
        <v>1.5462239583333301E-5</v>
      </c>
      <c r="M63">
        <f>VLOOKUP(C63,[1]panoids!A$2:Z$278,11,FALSE)</f>
        <v>2.83186848958333E-2</v>
      </c>
      <c r="N63">
        <f>VLOOKUP(C63,[1]panoids!A$2:Z$278,12,FALSE)</f>
        <v>1.3539225260416701E-2</v>
      </c>
      <c r="O63">
        <f>VLOOKUP(C63,[1]panoids!A$2:Z$278,13,FALSE)</f>
        <v>2.09554036458333E-3</v>
      </c>
      <c r="P63">
        <f>VLOOKUP(C63,[1]panoids!A$2:Z$278,14,FALSE)</f>
        <v>3.8533528645833298E-3</v>
      </c>
      <c r="Q63">
        <f>VLOOKUP(C63,[1]panoids!A$2:Z$278,15,FALSE)</f>
        <v>0.23832845052083301</v>
      </c>
      <c r="R63">
        <f>VLOOKUP(C63,[1]panoids!A$2:Z$278,16,FALSE)</f>
        <v>3.9930826822916703E-2</v>
      </c>
      <c r="S63">
        <f>VLOOKUP(C63,[1]panoids!A$2:Z$278,17,FALSE)</f>
        <v>0.17667643229166699</v>
      </c>
      <c r="T63">
        <f>VLOOKUP(C63,[1]panoids!A$2:Z$278,18,FALSE)</f>
        <v>1.58610026041667E-3</v>
      </c>
      <c r="U63">
        <f>VLOOKUP(C63,[1]panoids!A$2:Z$278,19,FALSE)</f>
        <v>8.1380208333333296E-7</v>
      </c>
      <c r="V63">
        <f>VLOOKUP(C63,[1]panoids!A$2:Z$278,20,FALSE)</f>
        <v>1.29752604166667E-2</v>
      </c>
      <c r="W63">
        <f>VLOOKUP(C63,[1]panoids!A$2:Z$278,21,FALSE)</f>
        <v>6.8440755208333298E-4</v>
      </c>
      <c r="X63">
        <f>VLOOKUP(C63,[1]panoids!A$2:Z$278,22,FALSE)</f>
        <v>5.8430989583333295E-4</v>
      </c>
      <c r="Y63">
        <f>VLOOKUP(C63,[1]panoids!A$2:Z$278,23,FALSE)</f>
        <v>0</v>
      </c>
      <c r="Z63">
        <f>VLOOKUP(C63,[1]panoids!A$2:Z$278,24,FALSE)</f>
        <v>0</v>
      </c>
      <c r="AA63">
        <f>VLOOKUP(C63,[1]panoids!A$2:Z$278,25,FALSE)</f>
        <v>3.4749348958333301E-4</v>
      </c>
      <c r="AB63">
        <f>VLOOKUP(C63,[1]panoids!A$2:Z$278,26,FALSE)</f>
        <v>2.196533203125E-2</v>
      </c>
    </row>
    <row r="64" spans="1:28" x14ac:dyDescent="0.25">
      <c r="A64" t="s">
        <v>121</v>
      </c>
      <c r="B64">
        <v>170310317002002</v>
      </c>
      <c r="C64" t="s">
        <v>122</v>
      </c>
      <c r="D64" t="str">
        <f>VLOOKUP(C64,[1]panoids!A$2:Z$278,2,FALSE)</f>
        <v>2018-07</v>
      </c>
      <c r="E64">
        <f>VLOOKUP(C64,[1]panoids!A$2:Z$278,3,FALSE)</f>
        <v>41.966135465353702</v>
      </c>
      <c r="F64">
        <f>VLOOKUP(C64,[1]panoids!A$2:Z$278,4,FALSE)</f>
        <v>-87.661070452442402</v>
      </c>
      <c r="G64">
        <f>VLOOKUP(C64,[1]panoids!A$2:Z$278,5,FALSE)</f>
        <v>170310317002002</v>
      </c>
      <c r="H64">
        <f>VLOOKUP(C64,[1]panoids!A$2:Z$278,6,FALSE)</f>
        <v>4</v>
      </c>
      <c r="I64">
        <f>VLOOKUP(C64,[1]panoids!A$2:Z$278,7,FALSE)</f>
        <v>0.13995849609375</v>
      </c>
      <c r="J64">
        <f>VLOOKUP(C64,[1]panoids!A$2:Z$278,8,FALSE)</f>
        <v>3.4905598958333298E-2</v>
      </c>
      <c r="K64">
        <f>VLOOKUP(C64,[1]panoids!A$2:Z$278,9,FALSE)</f>
        <v>5.82958984375E-2</v>
      </c>
      <c r="L64">
        <f>VLOOKUP(C64,[1]panoids!A$2:Z$278,10,FALSE)</f>
        <v>0</v>
      </c>
      <c r="M64">
        <f>VLOOKUP(C64,[1]panoids!A$2:Z$278,11,FALSE)</f>
        <v>9.5686035156250002E-2</v>
      </c>
      <c r="N64">
        <f>VLOOKUP(C64,[1]panoids!A$2:Z$278,12,FALSE)</f>
        <v>5.1310221354166699E-3</v>
      </c>
      <c r="O64">
        <f>VLOOKUP(C64,[1]panoids!A$2:Z$278,13,FALSE)</f>
        <v>1.48111979166667E-4</v>
      </c>
      <c r="P64">
        <f>VLOOKUP(C64,[1]panoids!A$2:Z$278,14,FALSE)</f>
        <v>2.2021484374999999E-3</v>
      </c>
      <c r="Q64">
        <f>VLOOKUP(C64,[1]panoids!A$2:Z$278,15,FALSE)</f>
        <v>0.45577148437499998</v>
      </c>
      <c r="R64">
        <f>VLOOKUP(C64,[1]panoids!A$2:Z$278,16,FALSE)</f>
        <v>2.4318033854166698E-2</v>
      </c>
      <c r="S64">
        <f>VLOOKUP(C64,[1]panoids!A$2:Z$278,17,FALSE)</f>
        <v>2.37874348958333E-3</v>
      </c>
      <c r="T64">
        <f>VLOOKUP(C64,[1]panoids!A$2:Z$278,18,FALSE)</f>
        <v>0</v>
      </c>
      <c r="U64">
        <f>VLOOKUP(C64,[1]panoids!A$2:Z$278,19,FALSE)</f>
        <v>0</v>
      </c>
      <c r="V64">
        <f>VLOOKUP(C64,[1]panoids!A$2:Z$278,20,FALSE)</f>
        <v>0.165950520833333</v>
      </c>
      <c r="W64">
        <f>VLOOKUP(C64,[1]panoids!A$2:Z$278,21,FALSE)</f>
        <v>3.2145182291666699E-4</v>
      </c>
      <c r="X64">
        <f>VLOOKUP(C64,[1]panoids!A$2:Z$278,22,FALSE)</f>
        <v>0</v>
      </c>
      <c r="Y64">
        <f>VLOOKUP(C64,[1]panoids!A$2:Z$278,23,FALSE)</f>
        <v>0</v>
      </c>
      <c r="Z64">
        <f>VLOOKUP(C64,[1]panoids!A$2:Z$278,24,FALSE)</f>
        <v>0</v>
      </c>
      <c r="AA64">
        <f>VLOOKUP(C64,[1]panoids!A$2:Z$278,25,FALSE)</f>
        <v>7.1777343749999999E-4</v>
      </c>
      <c r="AB64">
        <f>VLOOKUP(C64,[1]panoids!A$2:Z$278,26,FALSE)</f>
        <v>1.4214680989583299E-2</v>
      </c>
    </row>
    <row r="65" spans="1:28" x14ac:dyDescent="0.25">
      <c r="A65" t="s">
        <v>123</v>
      </c>
      <c r="B65">
        <v>170310317002002</v>
      </c>
      <c r="C65" t="s">
        <v>122</v>
      </c>
      <c r="D65" t="str">
        <f>VLOOKUP(C65,[1]panoids!A$2:Z$278,2,FALSE)</f>
        <v>2018-07</v>
      </c>
      <c r="E65">
        <f>VLOOKUP(C65,[1]panoids!A$2:Z$278,3,FALSE)</f>
        <v>41.966135465353702</v>
      </c>
      <c r="F65">
        <f>VLOOKUP(C65,[1]panoids!A$2:Z$278,4,FALSE)</f>
        <v>-87.661070452442402</v>
      </c>
      <c r="G65">
        <f>VLOOKUP(C65,[1]panoids!A$2:Z$278,5,FALSE)</f>
        <v>170310317002002</v>
      </c>
      <c r="H65">
        <f>VLOOKUP(C65,[1]panoids!A$2:Z$278,6,FALSE)</f>
        <v>4</v>
      </c>
      <c r="I65">
        <f>VLOOKUP(C65,[1]panoids!A$2:Z$278,7,FALSE)</f>
        <v>0.13995849609375</v>
      </c>
      <c r="J65">
        <f>VLOOKUP(C65,[1]panoids!A$2:Z$278,8,FALSE)</f>
        <v>3.4905598958333298E-2</v>
      </c>
      <c r="K65">
        <f>VLOOKUP(C65,[1]panoids!A$2:Z$278,9,FALSE)</f>
        <v>5.82958984375E-2</v>
      </c>
      <c r="L65">
        <f>VLOOKUP(C65,[1]panoids!A$2:Z$278,10,FALSE)</f>
        <v>0</v>
      </c>
      <c r="M65">
        <f>VLOOKUP(C65,[1]panoids!A$2:Z$278,11,FALSE)</f>
        <v>9.5686035156250002E-2</v>
      </c>
      <c r="N65">
        <f>VLOOKUP(C65,[1]panoids!A$2:Z$278,12,FALSE)</f>
        <v>5.1310221354166699E-3</v>
      </c>
      <c r="O65">
        <f>VLOOKUP(C65,[1]panoids!A$2:Z$278,13,FALSE)</f>
        <v>1.48111979166667E-4</v>
      </c>
      <c r="P65">
        <f>VLOOKUP(C65,[1]panoids!A$2:Z$278,14,FALSE)</f>
        <v>2.2021484374999999E-3</v>
      </c>
      <c r="Q65">
        <f>VLOOKUP(C65,[1]panoids!A$2:Z$278,15,FALSE)</f>
        <v>0.45577148437499998</v>
      </c>
      <c r="R65">
        <f>VLOOKUP(C65,[1]panoids!A$2:Z$278,16,FALSE)</f>
        <v>2.4318033854166698E-2</v>
      </c>
      <c r="S65">
        <f>VLOOKUP(C65,[1]panoids!A$2:Z$278,17,FALSE)</f>
        <v>2.37874348958333E-3</v>
      </c>
      <c r="T65">
        <f>VLOOKUP(C65,[1]panoids!A$2:Z$278,18,FALSE)</f>
        <v>0</v>
      </c>
      <c r="U65">
        <f>VLOOKUP(C65,[1]panoids!A$2:Z$278,19,FALSE)</f>
        <v>0</v>
      </c>
      <c r="V65">
        <f>VLOOKUP(C65,[1]panoids!A$2:Z$278,20,FALSE)</f>
        <v>0.165950520833333</v>
      </c>
      <c r="W65">
        <f>VLOOKUP(C65,[1]panoids!A$2:Z$278,21,FALSE)</f>
        <v>3.2145182291666699E-4</v>
      </c>
      <c r="X65">
        <f>VLOOKUP(C65,[1]panoids!A$2:Z$278,22,FALSE)</f>
        <v>0</v>
      </c>
      <c r="Y65">
        <f>VLOOKUP(C65,[1]panoids!A$2:Z$278,23,FALSE)</f>
        <v>0</v>
      </c>
      <c r="Z65">
        <f>VLOOKUP(C65,[1]panoids!A$2:Z$278,24,FALSE)</f>
        <v>0</v>
      </c>
      <c r="AA65">
        <f>VLOOKUP(C65,[1]panoids!A$2:Z$278,25,FALSE)</f>
        <v>7.1777343749999999E-4</v>
      </c>
      <c r="AB65">
        <f>VLOOKUP(C65,[1]panoids!A$2:Z$278,26,FALSE)</f>
        <v>1.4214680989583299E-2</v>
      </c>
    </row>
    <row r="66" spans="1:28" x14ac:dyDescent="0.25">
      <c r="A66" t="s">
        <v>124</v>
      </c>
      <c r="B66">
        <v>170310318001003</v>
      </c>
      <c r="C66" t="s">
        <v>125</v>
      </c>
      <c r="D66" t="str">
        <f>VLOOKUP(C66,[1]panoids!A$2:Z$278,2,FALSE)</f>
        <v>2018-11</v>
      </c>
      <c r="E66">
        <f>VLOOKUP(C66,[1]panoids!A$2:Z$278,3,FALSE)</f>
        <v>41.968871602170097</v>
      </c>
      <c r="F66">
        <f>VLOOKUP(C66,[1]panoids!A$2:Z$278,4,FALSE)</f>
        <v>-87.669966298288898</v>
      </c>
      <c r="G66">
        <f>VLOOKUP(C66,[1]panoids!A$2:Z$278,5,FALSE)</f>
        <v>170310318001003</v>
      </c>
      <c r="H66">
        <f>VLOOKUP(C66,[1]panoids!A$2:Z$278,6,FALSE)</f>
        <v>4</v>
      </c>
      <c r="I66">
        <f>VLOOKUP(C66,[1]panoids!A$2:Z$278,7,FALSE)</f>
        <v>0.23618164062499999</v>
      </c>
      <c r="J66">
        <f>VLOOKUP(C66,[1]panoids!A$2:Z$278,8,FALSE)</f>
        <v>2.62003580729167E-2</v>
      </c>
      <c r="K66">
        <f>VLOOKUP(C66,[1]panoids!A$2:Z$278,9,FALSE)</f>
        <v>0.18354085286458299</v>
      </c>
      <c r="L66">
        <f>VLOOKUP(C66,[1]panoids!A$2:Z$278,10,FALSE)</f>
        <v>0</v>
      </c>
      <c r="M66">
        <f>VLOOKUP(C66,[1]panoids!A$2:Z$278,11,FALSE)</f>
        <v>3.1778971354166699E-2</v>
      </c>
      <c r="N66">
        <f>VLOOKUP(C66,[1]panoids!A$2:Z$278,12,FALSE)</f>
        <v>2.11433919270833E-2</v>
      </c>
      <c r="O66">
        <f>VLOOKUP(C66,[1]panoids!A$2:Z$278,13,FALSE)</f>
        <v>1.2272135416666701E-3</v>
      </c>
      <c r="P66">
        <f>VLOOKUP(C66,[1]panoids!A$2:Z$278,14,FALSE)</f>
        <v>5.3686523437499996E-3</v>
      </c>
      <c r="Q66">
        <f>VLOOKUP(C66,[1]panoids!A$2:Z$278,15,FALSE)</f>
        <v>3.8294270833333303E-2</v>
      </c>
      <c r="R66">
        <f>VLOOKUP(C66,[1]panoids!A$2:Z$278,16,FALSE)</f>
        <v>1.99381510416667E-3</v>
      </c>
      <c r="S66">
        <f>VLOOKUP(C66,[1]panoids!A$2:Z$278,17,FALSE)</f>
        <v>0.28691569010416701</v>
      </c>
      <c r="T66">
        <f>VLOOKUP(C66,[1]panoids!A$2:Z$278,18,FALSE)</f>
        <v>3.7190755208333298E-4</v>
      </c>
      <c r="U66">
        <f>VLOOKUP(C66,[1]panoids!A$2:Z$278,19,FALSE)</f>
        <v>0</v>
      </c>
      <c r="V66">
        <f>VLOOKUP(C66,[1]panoids!A$2:Z$278,20,FALSE)</f>
        <v>0.13552978515625</v>
      </c>
      <c r="W66">
        <f>VLOOKUP(C66,[1]panoids!A$2:Z$278,21,FALSE)</f>
        <v>4.09016927083333E-3</v>
      </c>
      <c r="X66">
        <f>VLOOKUP(C66,[1]panoids!A$2:Z$278,22,FALSE)</f>
        <v>1.6943359375000001E-3</v>
      </c>
      <c r="Y66">
        <f>VLOOKUP(C66,[1]panoids!A$2:Z$278,23,FALSE)</f>
        <v>0</v>
      </c>
      <c r="Z66">
        <f>VLOOKUP(C66,[1]panoids!A$2:Z$278,24,FALSE)</f>
        <v>0</v>
      </c>
      <c r="AA66">
        <f>VLOOKUP(C66,[1]panoids!A$2:Z$278,25,FALSE)</f>
        <v>1.13118489583333E-4</v>
      </c>
      <c r="AB66">
        <f>VLOOKUP(C66,[1]panoids!A$2:Z$278,26,FALSE)</f>
        <v>2.55558268229167E-2</v>
      </c>
    </row>
    <row r="67" spans="1:28" x14ac:dyDescent="0.25">
      <c r="A67" t="s">
        <v>126</v>
      </c>
      <c r="B67">
        <v>170310318001003</v>
      </c>
      <c r="C67" t="s">
        <v>125</v>
      </c>
      <c r="D67" t="str">
        <f>VLOOKUP(C67,[1]panoids!A$2:Z$278,2,FALSE)</f>
        <v>2018-11</v>
      </c>
      <c r="E67">
        <f>VLOOKUP(C67,[1]panoids!A$2:Z$278,3,FALSE)</f>
        <v>41.968871602170097</v>
      </c>
      <c r="F67">
        <f>VLOOKUP(C67,[1]panoids!A$2:Z$278,4,FALSE)</f>
        <v>-87.669966298288898</v>
      </c>
      <c r="G67">
        <f>VLOOKUP(C67,[1]panoids!A$2:Z$278,5,FALSE)</f>
        <v>170310318001003</v>
      </c>
      <c r="H67">
        <f>VLOOKUP(C67,[1]panoids!A$2:Z$278,6,FALSE)</f>
        <v>4</v>
      </c>
      <c r="I67">
        <f>VLOOKUP(C67,[1]panoids!A$2:Z$278,7,FALSE)</f>
        <v>0.23618164062499999</v>
      </c>
      <c r="J67">
        <f>VLOOKUP(C67,[1]panoids!A$2:Z$278,8,FALSE)</f>
        <v>2.62003580729167E-2</v>
      </c>
      <c r="K67">
        <f>VLOOKUP(C67,[1]panoids!A$2:Z$278,9,FALSE)</f>
        <v>0.18354085286458299</v>
      </c>
      <c r="L67">
        <f>VLOOKUP(C67,[1]panoids!A$2:Z$278,10,FALSE)</f>
        <v>0</v>
      </c>
      <c r="M67">
        <f>VLOOKUP(C67,[1]panoids!A$2:Z$278,11,FALSE)</f>
        <v>3.1778971354166699E-2</v>
      </c>
      <c r="N67">
        <f>VLOOKUP(C67,[1]panoids!A$2:Z$278,12,FALSE)</f>
        <v>2.11433919270833E-2</v>
      </c>
      <c r="O67">
        <f>VLOOKUP(C67,[1]panoids!A$2:Z$278,13,FALSE)</f>
        <v>1.2272135416666701E-3</v>
      </c>
      <c r="P67">
        <f>VLOOKUP(C67,[1]panoids!A$2:Z$278,14,FALSE)</f>
        <v>5.3686523437499996E-3</v>
      </c>
      <c r="Q67">
        <f>VLOOKUP(C67,[1]panoids!A$2:Z$278,15,FALSE)</f>
        <v>3.8294270833333303E-2</v>
      </c>
      <c r="R67">
        <f>VLOOKUP(C67,[1]panoids!A$2:Z$278,16,FALSE)</f>
        <v>1.99381510416667E-3</v>
      </c>
      <c r="S67">
        <f>VLOOKUP(C67,[1]panoids!A$2:Z$278,17,FALSE)</f>
        <v>0.28691569010416701</v>
      </c>
      <c r="T67">
        <f>VLOOKUP(C67,[1]panoids!A$2:Z$278,18,FALSE)</f>
        <v>3.7190755208333298E-4</v>
      </c>
      <c r="U67">
        <f>VLOOKUP(C67,[1]panoids!A$2:Z$278,19,FALSE)</f>
        <v>0</v>
      </c>
      <c r="V67">
        <f>VLOOKUP(C67,[1]panoids!A$2:Z$278,20,FALSE)</f>
        <v>0.13552978515625</v>
      </c>
      <c r="W67">
        <f>VLOOKUP(C67,[1]panoids!A$2:Z$278,21,FALSE)</f>
        <v>4.09016927083333E-3</v>
      </c>
      <c r="X67">
        <f>VLOOKUP(C67,[1]panoids!A$2:Z$278,22,FALSE)</f>
        <v>1.6943359375000001E-3</v>
      </c>
      <c r="Y67">
        <f>VLOOKUP(C67,[1]panoids!A$2:Z$278,23,FALSE)</f>
        <v>0</v>
      </c>
      <c r="Z67">
        <f>VLOOKUP(C67,[1]panoids!A$2:Z$278,24,FALSE)</f>
        <v>0</v>
      </c>
      <c r="AA67">
        <f>VLOOKUP(C67,[1]panoids!A$2:Z$278,25,FALSE)</f>
        <v>1.13118489583333E-4</v>
      </c>
      <c r="AB67">
        <f>VLOOKUP(C67,[1]panoids!A$2:Z$278,26,FALSE)</f>
        <v>2.55558268229167E-2</v>
      </c>
    </row>
    <row r="68" spans="1:28" x14ac:dyDescent="0.25">
      <c r="A68" t="s">
        <v>127</v>
      </c>
      <c r="B68">
        <v>170310318001003</v>
      </c>
      <c r="C68" t="s">
        <v>128</v>
      </c>
      <c r="D68" t="str">
        <f>VLOOKUP(C68,[1]panoids!A$2:Z$278,2,FALSE)</f>
        <v>2018-07</v>
      </c>
      <c r="E68">
        <f>VLOOKUP(C68,[1]panoids!A$2:Z$278,3,FALSE)</f>
        <v>41.968837030952201</v>
      </c>
      <c r="F68">
        <f>VLOOKUP(C68,[1]panoids!A$2:Z$278,4,FALSE)</f>
        <v>-87.669501900491994</v>
      </c>
      <c r="G68">
        <f>VLOOKUP(C68,[1]panoids!A$2:Z$278,5,FALSE)</f>
        <v>170310318001003</v>
      </c>
      <c r="H68">
        <f>VLOOKUP(C68,[1]panoids!A$2:Z$278,6,FALSE)</f>
        <v>4</v>
      </c>
      <c r="I68">
        <f>VLOOKUP(C68,[1]panoids!A$2:Z$278,7,FALSE)</f>
        <v>0.27665445963541702</v>
      </c>
      <c r="J68">
        <f>VLOOKUP(C68,[1]panoids!A$2:Z$278,8,FALSE)</f>
        <v>6.4064127604166701E-2</v>
      </c>
      <c r="K68">
        <f>VLOOKUP(C68,[1]panoids!A$2:Z$278,9,FALSE)</f>
        <v>0.16466552734375001</v>
      </c>
      <c r="L68">
        <f>VLOOKUP(C68,[1]panoids!A$2:Z$278,10,FALSE)</f>
        <v>0</v>
      </c>
      <c r="M68">
        <f>VLOOKUP(C68,[1]panoids!A$2:Z$278,11,FALSE)</f>
        <v>1.8741861979166699E-3</v>
      </c>
      <c r="N68">
        <f>VLOOKUP(C68,[1]panoids!A$2:Z$278,12,FALSE)</f>
        <v>2.5149739583333299E-2</v>
      </c>
      <c r="O68">
        <f>VLOOKUP(C68,[1]panoids!A$2:Z$278,13,FALSE)</f>
        <v>5.8390299479166704E-3</v>
      </c>
      <c r="P68">
        <f>VLOOKUP(C68,[1]panoids!A$2:Z$278,14,FALSE)</f>
        <v>7.54557291666667E-3</v>
      </c>
      <c r="Q68">
        <f>VLOOKUP(C68,[1]panoids!A$2:Z$278,15,FALSE)</f>
        <v>3.3371582031249999E-2</v>
      </c>
      <c r="R68">
        <f>VLOOKUP(C68,[1]panoids!A$2:Z$278,16,FALSE)</f>
        <v>5.2189127604166698E-3</v>
      </c>
      <c r="S68">
        <f>VLOOKUP(C68,[1]panoids!A$2:Z$278,17,FALSE)</f>
        <v>0.32932535807291702</v>
      </c>
      <c r="T68">
        <f>VLOOKUP(C68,[1]panoids!A$2:Z$278,18,FALSE)</f>
        <v>2.2762044270833301E-3</v>
      </c>
      <c r="U68">
        <f>VLOOKUP(C68,[1]panoids!A$2:Z$278,19,FALSE)</f>
        <v>8.7890624999999997E-5</v>
      </c>
      <c r="V68">
        <f>VLOOKUP(C68,[1]panoids!A$2:Z$278,20,FALSE)</f>
        <v>6.0508626302083299E-2</v>
      </c>
      <c r="W68">
        <f>VLOOKUP(C68,[1]panoids!A$2:Z$278,21,FALSE)</f>
        <v>5.9326171875000004E-4</v>
      </c>
      <c r="X68">
        <f>VLOOKUP(C68,[1]panoids!A$2:Z$278,22,FALSE)</f>
        <v>6.4599609375000002E-3</v>
      </c>
      <c r="Y68">
        <f>VLOOKUP(C68,[1]panoids!A$2:Z$278,23,FALSE)</f>
        <v>0</v>
      </c>
      <c r="Z68">
        <f>VLOOKUP(C68,[1]panoids!A$2:Z$278,24,FALSE)</f>
        <v>1.513671875E-4</v>
      </c>
      <c r="AA68">
        <f>VLOOKUP(C68,[1]panoids!A$2:Z$278,25,FALSE)</f>
        <v>1.7171223958333299E-4</v>
      </c>
      <c r="AB68">
        <f>VLOOKUP(C68,[1]panoids!A$2:Z$278,26,FALSE)</f>
        <v>1.6042480468749998E-2</v>
      </c>
    </row>
    <row r="69" spans="1:28" x14ac:dyDescent="0.25">
      <c r="A69" t="s">
        <v>129</v>
      </c>
      <c r="B69">
        <v>170310318001003</v>
      </c>
      <c r="C69" t="s">
        <v>128</v>
      </c>
      <c r="D69" t="str">
        <f>VLOOKUP(C69,[1]panoids!A$2:Z$278,2,FALSE)</f>
        <v>2018-07</v>
      </c>
      <c r="E69">
        <f>VLOOKUP(C69,[1]panoids!A$2:Z$278,3,FALSE)</f>
        <v>41.968837030952201</v>
      </c>
      <c r="F69">
        <f>VLOOKUP(C69,[1]panoids!A$2:Z$278,4,FALSE)</f>
        <v>-87.669501900491994</v>
      </c>
      <c r="G69">
        <f>VLOOKUP(C69,[1]panoids!A$2:Z$278,5,FALSE)</f>
        <v>170310318001003</v>
      </c>
      <c r="H69">
        <f>VLOOKUP(C69,[1]panoids!A$2:Z$278,6,FALSE)</f>
        <v>4</v>
      </c>
      <c r="I69">
        <f>VLOOKUP(C69,[1]panoids!A$2:Z$278,7,FALSE)</f>
        <v>0.27665445963541702</v>
      </c>
      <c r="J69">
        <f>VLOOKUP(C69,[1]panoids!A$2:Z$278,8,FALSE)</f>
        <v>6.4064127604166701E-2</v>
      </c>
      <c r="K69">
        <f>VLOOKUP(C69,[1]panoids!A$2:Z$278,9,FALSE)</f>
        <v>0.16466552734375001</v>
      </c>
      <c r="L69">
        <f>VLOOKUP(C69,[1]panoids!A$2:Z$278,10,FALSE)</f>
        <v>0</v>
      </c>
      <c r="M69">
        <f>VLOOKUP(C69,[1]panoids!A$2:Z$278,11,FALSE)</f>
        <v>1.8741861979166699E-3</v>
      </c>
      <c r="N69">
        <f>VLOOKUP(C69,[1]panoids!A$2:Z$278,12,FALSE)</f>
        <v>2.5149739583333299E-2</v>
      </c>
      <c r="O69">
        <f>VLOOKUP(C69,[1]panoids!A$2:Z$278,13,FALSE)</f>
        <v>5.8390299479166704E-3</v>
      </c>
      <c r="P69">
        <f>VLOOKUP(C69,[1]panoids!A$2:Z$278,14,FALSE)</f>
        <v>7.54557291666667E-3</v>
      </c>
      <c r="Q69">
        <f>VLOOKUP(C69,[1]panoids!A$2:Z$278,15,FALSE)</f>
        <v>3.3371582031249999E-2</v>
      </c>
      <c r="R69">
        <f>VLOOKUP(C69,[1]panoids!A$2:Z$278,16,FALSE)</f>
        <v>5.2189127604166698E-3</v>
      </c>
      <c r="S69">
        <f>VLOOKUP(C69,[1]panoids!A$2:Z$278,17,FALSE)</f>
        <v>0.32932535807291702</v>
      </c>
      <c r="T69">
        <f>VLOOKUP(C69,[1]panoids!A$2:Z$278,18,FALSE)</f>
        <v>2.2762044270833301E-3</v>
      </c>
      <c r="U69">
        <f>VLOOKUP(C69,[1]panoids!A$2:Z$278,19,FALSE)</f>
        <v>8.7890624999999997E-5</v>
      </c>
      <c r="V69">
        <f>VLOOKUP(C69,[1]panoids!A$2:Z$278,20,FALSE)</f>
        <v>6.0508626302083299E-2</v>
      </c>
      <c r="W69">
        <f>VLOOKUP(C69,[1]panoids!A$2:Z$278,21,FALSE)</f>
        <v>5.9326171875000004E-4</v>
      </c>
      <c r="X69">
        <f>VLOOKUP(C69,[1]panoids!A$2:Z$278,22,FALSE)</f>
        <v>6.4599609375000002E-3</v>
      </c>
      <c r="Y69">
        <f>VLOOKUP(C69,[1]panoids!A$2:Z$278,23,FALSE)</f>
        <v>0</v>
      </c>
      <c r="Z69">
        <f>VLOOKUP(C69,[1]panoids!A$2:Z$278,24,FALSE)</f>
        <v>1.513671875E-4</v>
      </c>
      <c r="AA69">
        <f>VLOOKUP(C69,[1]panoids!A$2:Z$278,25,FALSE)</f>
        <v>1.7171223958333299E-4</v>
      </c>
      <c r="AB69">
        <f>VLOOKUP(C69,[1]panoids!A$2:Z$278,26,FALSE)</f>
        <v>1.6042480468749998E-2</v>
      </c>
    </row>
    <row r="70" spans="1:28" x14ac:dyDescent="0.25">
      <c r="A70" t="s">
        <v>130</v>
      </c>
      <c r="B70">
        <v>170310401001032</v>
      </c>
      <c r="C70" t="s">
        <v>131</v>
      </c>
      <c r="D70" t="str">
        <f>VLOOKUP(C70,[1]panoids!A$2:Z$278,2,FALSE)</f>
        <v>2018-07</v>
      </c>
      <c r="E70">
        <f>VLOOKUP(C70,[1]panoids!A$2:Z$278,3,FALSE)</f>
        <v>41.978171654033098</v>
      </c>
      <c r="F70">
        <f>VLOOKUP(C70,[1]panoids!A$2:Z$278,4,FALSE)</f>
        <v>-87.679467859029302</v>
      </c>
      <c r="G70">
        <f>VLOOKUP(C70,[1]panoids!A$2:Z$278,5,FALSE)</f>
        <v>170310401001032</v>
      </c>
      <c r="H70">
        <f>VLOOKUP(C70,[1]panoids!A$2:Z$278,6,FALSE)</f>
        <v>4</v>
      </c>
      <c r="I70">
        <f>VLOOKUP(C70,[1]panoids!A$2:Z$278,7,FALSE)</f>
        <v>0.21989013671874999</v>
      </c>
      <c r="J70">
        <f>VLOOKUP(C70,[1]panoids!A$2:Z$278,8,FALSE)</f>
        <v>3.4322916666666703E-2</v>
      </c>
      <c r="K70">
        <f>VLOOKUP(C70,[1]panoids!A$2:Z$278,9,FALSE)</f>
        <v>0.134033203125</v>
      </c>
      <c r="L70">
        <f>VLOOKUP(C70,[1]panoids!A$2:Z$278,10,FALSE)</f>
        <v>6.7464192708333297E-4</v>
      </c>
      <c r="M70">
        <f>VLOOKUP(C70,[1]panoids!A$2:Z$278,11,FALSE)</f>
        <v>1.624267578125E-2</v>
      </c>
      <c r="N70">
        <f>VLOOKUP(C70,[1]panoids!A$2:Z$278,12,FALSE)</f>
        <v>3.3846028645833299E-3</v>
      </c>
      <c r="O70">
        <f>VLOOKUP(C70,[1]panoids!A$2:Z$278,13,FALSE)</f>
        <v>2.4576822916666698E-4</v>
      </c>
      <c r="P70">
        <f>VLOOKUP(C70,[1]panoids!A$2:Z$278,14,FALSE)</f>
        <v>1.72770182291667E-3</v>
      </c>
      <c r="Q70">
        <f>VLOOKUP(C70,[1]panoids!A$2:Z$278,15,FALSE)</f>
        <v>0.3476611328125</v>
      </c>
      <c r="R70">
        <f>VLOOKUP(C70,[1]panoids!A$2:Z$278,16,FALSE)</f>
        <v>7.5333658854166699E-3</v>
      </c>
      <c r="S70">
        <f>VLOOKUP(C70,[1]panoids!A$2:Z$278,17,FALSE)</f>
        <v>9.0848795572916696E-2</v>
      </c>
      <c r="T70">
        <f>VLOOKUP(C70,[1]panoids!A$2:Z$278,18,FALSE)</f>
        <v>2.3193359374999999E-4</v>
      </c>
      <c r="U70">
        <f>VLOOKUP(C70,[1]panoids!A$2:Z$278,19,FALSE)</f>
        <v>0</v>
      </c>
      <c r="V70">
        <f>VLOOKUP(C70,[1]panoids!A$2:Z$278,20,FALSE)</f>
        <v>0.13730957031249999</v>
      </c>
      <c r="W70">
        <f>VLOOKUP(C70,[1]panoids!A$2:Z$278,21,FALSE)</f>
        <v>0</v>
      </c>
      <c r="X70">
        <f>VLOOKUP(C70,[1]panoids!A$2:Z$278,22,FALSE)</f>
        <v>0</v>
      </c>
      <c r="Y70">
        <f>VLOOKUP(C70,[1]panoids!A$2:Z$278,23,FALSE)</f>
        <v>0</v>
      </c>
      <c r="Z70">
        <f>VLOOKUP(C70,[1]panoids!A$2:Z$278,24,FALSE)</f>
        <v>0</v>
      </c>
      <c r="AA70">
        <f>VLOOKUP(C70,[1]panoids!A$2:Z$278,25,FALSE)</f>
        <v>0</v>
      </c>
      <c r="AB70">
        <f>VLOOKUP(C70,[1]panoids!A$2:Z$278,26,FALSE)</f>
        <v>5.8935546875000001E-3</v>
      </c>
    </row>
    <row r="71" spans="1:28" x14ac:dyDescent="0.25">
      <c r="A71" t="s">
        <v>132</v>
      </c>
      <c r="B71">
        <v>170310401001032</v>
      </c>
      <c r="C71" t="s">
        <v>131</v>
      </c>
      <c r="D71" t="str">
        <f>VLOOKUP(C71,[1]panoids!A$2:Z$278,2,FALSE)</f>
        <v>2018-07</v>
      </c>
      <c r="E71">
        <f>VLOOKUP(C71,[1]panoids!A$2:Z$278,3,FALSE)</f>
        <v>41.978171654033098</v>
      </c>
      <c r="F71">
        <f>VLOOKUP(C71,[1]panoids!A$2:Z$278,4,FALSE)</f>
        <v>-87.679467859029302</v>
      </c>
      <c r="G71">
        <f>VLOOKUP(C71,[1]panoids!A$2:Z$278,5,FALSE)</f>
        <v>170310401001032</v>
      </c>
      <c r="H71">
        <f>VLOOKUP(C71,[1]panoids!A$2:Z$278,6,FALSE)</f>
        <v>4</v>
      </c>
      <c r="I71">
        <f>VLOOKUP(C71,[1]panoids!A$2:Z$278,7,FALSE)</f>
        <v>0.21989013671874999</v>
      </c>
      <c r="J71">
        <f>VLOOKUP(C71,[1]panoids!A$2:Z$278,8,FALSE)</f>
        <v>3.4322916666666703E-2</v>
      </c>
      <c r="K71">
        <f>VLOOKUP(C71,[1]panoids!A$2:Z$278,9,FALSE)</f>
        <v>0.134033203125</v>
      </c>
      <c r="L71">
        <f>VLOOKUP(C71,[1]panoids!A$2:Z$278,10,FALSE)</f>
        <v>6.7464192708333297E-4</v>
      </c>
      <c r="M71">
        <f>VLOOKUP(C71,[1]panoids!A$2:Z$278,11,FALSE)</f>
        <v>1.624267578125E-2</v>
      </c>
      <c r="N71">
        <f>VLOOKUP(C71,[1]panoids!A$2:Z$278,12,FALSE)</f>
        <v>3.3846028645833299E-3</v>
      </c>
      <c r="O71">
        <f>VLOOKUP(C71,[1]panoids!A$2:Z$278,13,FALSE)</f>
        <v>2.4576822916666698E-4</v>
      </c>
      <c r="P71">
        <f>VLOOKUP(C71,[1]panoids!A$2:Z$278,14,FALSE)</f>
        <v>1.72770182291667E-3</v>
      </c>
      <c r="Q71">
        <f>VLOOKUP(C71,[1]panoids!A$2:Z$278,15,FALSE)</f>
        <v>0.3476611328125</v>
      </c>
      <c r="R71">
        <f>VLOOKUP(C71,[1]panoids!A$2:Z$278,16,FALSE)</f>
        <v>7.5333658854166699E-3</v>
      </c>
      <c r="S71">
        <f>VLOOKUP(C71,[1]panoids!A$2:Z$278,17,FALSE)</f>
        <v>9.0848795572916696E-2</v>
      </c>
      <c r="T71">
        <f>VLOOKUP(C71,[1]panoids!A$2:Z$278,18,FALSE)</f>
        <v>2.3193359374999999E-4</v>
      </c>
      <c r="U71">
        <f>VLOOKUP(C71,[1]panoids!A$2:Z$278,19,FALSE)</f>
        <v>0</v>
      </c>
      <c r="V71">
        <f>VLOOKUP(C71,[1]panoids!A$2:Z$278,20,FALSE)</f>
        <v>0.13730957031249999</v>
      </c>
      <c r="W71">
        <f>VLOOKUP(C71,[1]panoids!A$2:Z$278,21,FALSE)</f>
        <v>0</v>
      </c>
      <c r="X71">
        <f>VLOOKUP(C71,[1]panoids!A$2:Z$278,22,FALSE)</f>
        <v>0</v>
      </c>
      <c r="Y71">
        <f>VLOOKUP(C71,[1]panoids!A$2:Z$278,23,FALSE)</f>
        <v>0</v>
      </c>
      <c r="Z71">
        <f>VLOOKUP(C71,[1]panoids!A$2:Z$278,24,FALSE)</f>
        <v>0</v>
      </c>
      <c r="AA71">
        <f>VLOOKUP(C71,[1]panoids!A$2:Z$278,25,FALSE)</f>
        <v>0</v>
      </c>
      <c r="AB71">
        <f>VLOOKUP(C71,[1]panoids!A$2:Z$278,26,FALSE)</f>
        <v>5.8935546875000001E-3</v>
      </c>
    </row>
    <row r="72" spans="1:28" x14ac:dyDescent="0.25">
      <c r="A72" t="s">
        <v>133</v>
      </c>
      <c r="B72">
        <v>170310401001032</v>
      </c>
      <c r="C72" t="s">
        <v>134</v>
      </c>
      <c r="D72" t="str">
        <f>VLOOKUP(C72,[1]panoids!A$2:Z$278,2,FALSE)</f>
        <v>2018-07</v>
      </c>
      <c r="E72">
        <f>VLOOKUP(C72,[1]panoids!A$2:Z$278,3,FALSE)</f>
        <v>41.978081756721799</v>
      </c>
      <c r="F72">
        <f>VLOOKUP(C72,[1]panoids!A$2:Z$278,4,FALSE)</f>
        <v>-87.679464498382103</v>
      </c>
      <c r="G72">
        <f>VLOOKUP(C72,[1]panoids!A$2:Z$278,5,FALSE)</f>
        <v>170310401001032</v>
      </c>
      <c r="H72">
        <f>VLOOKUP(C72,[1]panoids!A$2:Z$278,6,FALSE)</f>
        <v>4</v>
      </c>
      <c r="I72">
        <f>VLOOKUP(C72,[1]panoids!A$2:Z$278,7,FALSE)</f>
        <v>0.23500244140625001</v>
      </c>
      <c r="J72">
        <f>VLOOKUP(C72,[1]panoids!A$2:Z$278,8,FALSE)</f>
        <v>5.2948404947916701E-2</v>
      </c>
      <c r="K72">
        <f>VLOOKUP(C72,[1]panoids!A$2:Z$278,9,FALSE)</f>
        <v>9.1886393229166696E-2</v>
      </c>
      <c r="L72">
        <f>VLOOKUP(C72,[1]panoids!A$2:Z$278,10,FALSE)</f>
        <v>8.1681315104166693E-3</v>
      </c>
      <c r="M72">
        <f>VLOOKUP(C72,[1]panoids!A$2:Z$278,11,FALSE)</f>
        <v>3.6462402343749999E-2</v>
      </c>
      <c r="N72">
        <f>VLOOKUP(C72,[1]panoids!A$2:Z$278,12,FALSE)</f>
        <v>5.2530924479166699E-3</v>
      </c>
      <c r="O72">
        <f>VLOOKUP(C72,[1]panoids!A$2:Z$278,13,FALSE)</f>
        <v>1.9124348958333301E-4</v>
      </c>
      <c r="P72">
        <f>VLOOKUP(C72,[1]panoids!A$2:Z$278,14,FALSE)</f>
        <v>3.6922200520833298E-3</v>
      </c>
      <c r="Q72">
        <f>VLOOKUP(C72,[1]panoids!A$2:Z$278,15,FALSE)</f>
        <v>0.33705891927083298</v>
      </c>
      <c r="R72">
        <f>VLOOKUP(C72,[1]panoids!A$2:Z$278,16,FALSE)</f>
        <v>3.72151692708333E-3</v>
      </c>
      <c r="S72">
        <f>VLOOKUP(C72,[1]panoids!A$2:Z$278,17,FALSE)</f>
        <v>0.114119466145833</v>
      </c>
      <c r="T72">
        <f>VLOOKUP(C72,[1]panoids!A$2:Z$278,18,FALSE)</f>
        <v>0</v>
      </c>
      <c r="U72">
        <f>VLOOKUP(C72,[1]panoids!A$2:Z$278,19,FALSE)</f>
        <v>0</v>
      </c>
      <c r="V72">
        <f>VLOOKUP(C72,[1]panoids!A$2:Z$278,20,FALSE)</f>
        <v>0.105042317708333</v>
      </c>
      <c r="W72">
        <f>VLOOKUP(C72,[1]panoids!A$2:Z$278,21,FALSE)</f>
        <v>5.5419921875E-4</v>
      </c>
      <c r="X72">
        <f>VLOOKUP(C72,[1]panoids!A$2:Z$278,22,FALSE)</f>
        <v>0</v>
      </c>
      <c r="Y72">
        <f>VLOOKUP(C72,[1]panoids!A$2:Z$278,23,FALSE)</f>
        <v>0</v>
      </c>
      <c r="Z72">
        <f>VLOOKUP(C72,[1]panoids!A$2:Z$278,24,FALSE)</f>
        <v>0</v>
      </c>
      <c r="AA72">
        <f>VLOOKUP(C72,[1]panoids!A$2:Z$278,25,FALSE)</f>
        <v>1.2939453125E-3</v>
      </c>
      <c r="AB72">
        <f>VLOOKUP(C72,[1]panoids!A$2:Z$278,26,FALSE)</f>
        <v>4.6053059895833299E-3</v>
      </c>
    </row>
    <row r="73" spans="1:28" x14ac:dyDescent="0.25">
      <c r="A73" t="s">
        <v>135</v>
      </c>
      <c r="B73">
        <v>170310401001032</v>
      </c>
      <c r="C73" t="s">
        <v>134</v>
      </c>
      <c r="D73" t="str">
        <f>VLOOKUP(C73,[1]panoids!A$2:Z$278,2,FALSE)</f>
        <v>2018-07</v>
      </c>
      <c r="E73">
        <f>VLOOKUP(C73,[1]panoids!A$2:Z$278,3,FALSE)</f>
        <v>41.978081756721799</v>
      </c>
      <c r="F73">
        <f>VLOOKUP(C73,[1]panoids!A$2:Z$278,4,FALSE)</f>
        <v>-87.679464498382103</v>
      </c>
      <c r="G73">
        <f>VLOOKUP(C73,[1]panoids!A$2:Z$278,5,FALSE)</f>
        <v>170310401001032</v>
      </c>
      <c r="H73">
        <f>VLOOKUP(C73,[1]panoids!A$2:Z$278,6,FALSE)</f>
        <v>4</v>
      </c>
      <c r="I73">
        <f>VLOOKUP(C73,[1]panoids!A$2:Z$278,7,FALSE)</f>
        <v>0.23500244140625001</v>
      </c>
      <c r="J73">
        <f>VLOOKUP(C73,[1]panoids!A$2:Z$278,8,FALSE)</f>
        <v>5.2948404947916701E-2</v>
      </c>
      <c r="K73">
        <f>VLOOKUP(C73,[1]panoids!A$2:Z$278,9,FALSE)</f>
        <v>9.1886393229166696E-2</v>
      </c>
      <c r="L73">
        <f>VLOOKUP(C73,[1]panoids!A$2:Z$278,10,FALSE)</f>
        <v>8.1681315104166693E-3</v>
      </c>
      <c r="M73">
        <f>VLOOKUP(C73,[1]panoids!A$2:Z$278,11,FALSE)</f>
        <v>3.6462402343749999E-2</v>
      </c>
      <c r="N73">
        <f>VLOOKUP(C73,[1]panoids!A$2:Z$278,12,FALSE)</f>
        <v>5.2530924479166699E-3</v>
      </c>
      <c r="O73">
        <f>VLOOKUP(C73,[1]panoids!A$2:Z$278,13,FALSE)</f>
        <v>1.9124348958333301E-4</v>
      </c>
      <c r="P73">
        <f>VLOOKUP(C73,[1]panoids!A$2:Z$278,14,FALSE)</f>
        <v>3.6922200520833298E-3</v>
      </c>
      <c r="Q73">
        <f>VLOOKUP(C73,[1]panoids!A$2:Z$278,15,FALSE)</f>
        <v>0.33705891927083298</v>
      </c>
      <c r="R73">
        <f>VLOOKUP(C73,[1]panoids!A$2:Z$278,16,FALSE)</f>
        <v>3.72151692708333E-3</v>
      </c>
      <c r="S73">
        <f>VLOOKUP(C73,[1]panoids!A$2:Z$278,17,FALSE)</f>
        <v>0.114119466145833</v>
      </c>
      <c r="T73">
        <f>VLOOKUP(C73,[1]panoids!A$2:Z$278,18,FALSE)</f>
        <v>0</v>
      </c>
      <c r="U73">
        <f>VLOOKUP(C73,[1]panoids!A$2:Z$278,19,FALSE)</f>
        <v>0</v>
      </c>
      <c r="V73">
        <f>VLOOKUP(C73,[1]panoids!A$2:Z$278,20,FALSE)</f>
        <v>0.105042317708333</v>
      </c>
      <c r="W73">
        <f>VLOOKUP(C73,[1]panoids!A$2:Z$278,21,FALSE)</f>
        <v>5.5419921875E-4</v>
      </c>
      <c r="X73">
        <f>VLOOKUP(C73,[1]panoids!A$2:Z$278,22,FALSE)</f>
        <v>0</v>
      </c>
      <c r="Y73">
        <f>VLOOKUP(C73,[1]panoids!A$2:Z$278,23,FALSE)</f>
        <v>0</v>
      </c>
      <c r="Z73">
        <f>VLOOKUP(C73,[1]panoids!A$2:Z$278,24,FALSE)</f>
        <v>0</v>
      </c>
      <c r="AA73">
        <f>VLOOKUP(C73,[1]panoids!A$2:Z$278,25,FALSE)</f>
        <v>1.2939453125E-3</v>
      </c>
      <c r="AB73">
        <f>VLOOKUP(C73,[1]panoids!A$2:Z$278,26,FALSE)</f>
        <v>4.6053059895833299E-3</v>
      </c>
    </row>
    <row r="74" spans="1:28" x14ac:dyDescent="0.25">
      <c r="A74" t="s">
        <v>136</v>
      </c>
      <c r="B74">
        <v>170310402012004</v>
      </c>
      <c r="C74" t="s">
        <v>137</v>
      </c>
      <c r="D74" t="str">
        <f>VLOOKUP(C74,[1]panoids!A$2:Z$278,2,FALSE)</f>
        <v>2018-10</v>
      </c>
      <c r="E74">
        <f>VLOOKUP(C74,[1]panoids!A$2:Z$278,3,FALSE)</f>
        <v>41.976318930874399</v>
      </c>
      <c r="F74">
        <f>VLOOKUP(C74,[1]panoids!A$2:Z$278,4,FALSE)</f>
        <v>-87.698930461398106</v>
      </c>
      <c r="G74">
        <f>VLOOKUP(C74,[1]panoids!A$2:Z$278,5,FALSE)</f>
        <v>170310402012004</v>
      </c>
      <c r="H74">
        <f>VLOOKUP(C74,[1]panoids!A$2:Z$278,6,FALSE)</f>
        <v>4</v>
      </c>
      <c r="I74">
        <f>VLOOKUP(C74,[1]panoids!A$2:Z$278,7,FALSE)</f>
        <v>0.23934244791666701</v>
      </c>
      <c r="J74">
        <f>VLOOKUP(C74,[1]panoids!A$2:Z$278,8,FALSE)</f>
        <v>9.3065592447916706E-2</v>
      </c>
      <c r="K74">
        <f>VLOOKUP(C74,[1]panoids!A$2:Z$278,9,FALSE)</f>
        <v>0.30436035156250002</v>
      </c>
      <c r="L74">
        <f>VLOOKUP(C74,[1]panoids!A$2:Z$278,10,FALSE)</f>
        <v>2.5061035156250001E-2</v>
      </c>
      <c r="M74">
        <f>VLOOKUP(C74,[1]panoids!A$2:Z$278,11,FALSE)</f>
        <v>2.06388346354167E-2</v>
      </c>
      <c r="N74">
        <f>VLOOKUP(C74,[1]panoids!A$2:Z$278,12,FALSE)</f>
        <v>9.4718424479166702E-3</v>
      </c>
      <c r="O74">
        <f>VLOOKUP(C74,[1]panoids!A$2:Z$278,13,FALSE)</f>
        <v>4.0039062499999998E-4</v>
      </c>
      <c r="P74">
        <f>VLOOKUP(C74,[1]panoids!A$2:Z$278,14,FALSE)</f>
        <v>3.7263997395833299E-3</v>
      </c>
      <c r="Q74">
        <f>VLOOKUP(C74,[1]panoids!A$2:Z$278,15,FALSE)</f>
        <v>0.165987141927083</v>
      </c>
      <c r="R74">
        <f>VLOOKUP(C74,[1]panoids!A$2:Z$278,16,FALSE)</f>
        <v>3.7565104166666701E-3</v>
      </c>
      <c r="S74">
        <f>VLOOKUP(C74,[1]panoids!A$2:Z$278,17,FALSE)</f>
        <v>8.4121907552083305E-2</v>
      </c>
      <c r="T74">
        <f>VLOOKUP(C74,[1]panoids!A$2:Z$278,18,FALSE)</f>
        <v>0</v>
      </c>
      <c r="U74">
        <f>VLOOKUP(C74,[1]panoids!A$2:Z$278,19,FALSE)</f>
        <v>0</v>
      </c>
      <c r="V74">
        <f>VLOOKUP(C74,[1]panoids!A$2:Z$278,20,FALSE)</f>
        <v>4.4209798177083301E-2</v>
      </c>
      <c r="W74">
        <f>VLOOKUP(C74,[1]panoids!A$2:Z$278,21,FALSE)</f>
        <v>0</v>
      </c>
      <c r="X74">
        <f>VLOOKUP(C74,[1]panoids!A$2:Z$278,22,FALSE)</f>
        <v>0</v>
      </c>
      <c r="Y74">
        <f>VLOOKUP(C74,[1]panoids!A$2:Z$278,23,FALSE)</f>
        <v>0</v>
      </c>
      <c r="Z74">
        <f>VLOOKUP(C74,[1]panoids!A$2:Z$278,24,FALSE)</f>
        <v>1.7089843750000002E-5</v>
      </c>
      <c r="AA74">
        <f>VLOOKUP(C74,[1]panoids!A$2:Z$278,25,FALSE)</f>
        <v>2.7669270833333301E-5</v>
      </c>
      <c r="AB74">
        <f>VLOOKUP(C74,[1]panoids!A$2:Z$278,26,FALSE)</f>
        <v>5.8129882812499997E-3</v>
      </c>
    </row>
    <row r="75" spans="1:28" x14ac:dyDescent="0.25">
      <c r="A75" t="s">
        <v>138</v>
      </c>
      <c r="B75">
        <v>170310402012004</v>
      </c>
      <c r="C75" t="s">
        <v>137</v>
      </c>
      <c r="D75" t="str">
        <f>VLOOKUP(C75,[1]panoids!A$2:Z$278,2,FALSE)</f>
        <v>2018-10</v>
      </c>
      <c r="E75">
        <f>VLOOKUP(C75,[1]panoids!A$2:Z$278,3,FALSE)</f>
        <v>41.976318930874399</v>
      </c>
      <c r="F75">
        <f>VLOOKUP(C75,[1]panoids!A$2:Z$278,4,FALSE)</f>
        <v>-87.698930461398106</v>
      </c>
      <c r="G75">
        <f>VLOOKUP(C75,[1]panoids!A$2:Z$278,5,FALSE)</f>
        <v>170310402012004</v>
      </c>
      <c r="H75">
        <f>VLOOKUP(C75,[1]panoids!A$2:Z$278,6,FALSE)</f>
        <v>4</v>
      </c>
      <c r="I75">
        <f>VLOOKUP(C75,[1]panoids!A$2:Z$278,7,FALSE)</f>
        <v>0.23934244791666701</v>
      </c>
      <c r="J75">
        <f>VLOOKUP(C75,[1]panoids!A$2:Z$278,8,FALSE)</f>
        <v>9.3065592447916706E-2</v>
      </c>
      <c r="K75">
        <f>VLOOKUP(C75,[1]panoids!A$2:Z$278,9,FALSE)</f>
        <v>0.30436035156250002</v>
      </c>
      <c r="L75">
        <f>VLOOKUP(C75,[1]panoids!A$2:Z$278,10,FALSE)</f>
        <v>2.5061035156250001E-2</v>
      </c>
      <c r="M75">
        <f>VLOOKUP(C75,[1]panoids!A$2:Z$278,11,FALSE)</f>
        <v>2.06388346354167E-2</v>
      </c>
      <c r="N75">
        <f>VLOOKUP(C75,[1]panoids!A$2:Z$278,12,FALSE)</f>
        <v>9.4718424479166702E-3</v>
      </c>
      <c r="O75">
        <f>VLOOKUP(C75,[1]panoids!A$2:Z$278,13,FALSE)</f>
        <v>4.0039062499999998E-4</v>
      </c>
      <c r="P75">
        <f>VLOOKUP(C75,[1]panoids!A$2:Z$278,14,FALSE)</f>
        <v>3.7263997395833299E-3</v>
      </c>
      <c r="Q75">
        <f>VLOOKUP(C75,[1]panoids!A$2:Z$278,15,FALSE)</f>
        <v>0.165987141927083</v>
      </c>
      <c r="R75">
        <f>VLOOKUP(C75,[1]panoids!A$2:Z$278,16,FALSE)</f>
        <v>3.7565104166666701E-3</v>
      </c>
      <c r="S75">
        <f>VLOOKUP(C75,[1]panoids!A$2:Z$278,17,FALSE)</f>
        <v>8.4121907552083305E-2</v>
      </c>
      <c r="T75">
        <f>VLOOKUP(C75,[1]panoids!A$2:Z$278,18,FALSE)</f>
        <v>0</v>
      </c>
      <c r="U75">
        <f>VLOOKUP(C75,[1]panoids!A$2:Z$278,19,FALSE)</f>
        <v>0</v>
      </c>
      <c r="V75">
        <f>VLOOKUP(C75,[1]panoids!A$2:Z$278,20,FALSE)</f>
        <v>4.4209798177083301E-2</v>
      </c>
      <c r="W75">
        <f>VLOOKUP(C75,[1]panoids!A$2:Z$278,21,FALSE)</f>
        <v>0</v>
      </c>
      <c r="X75">
        <f>VLOOKUP(C75,[1]panoids!A$2:Z$278,22,FALSE)</f>
        <v>0</v>
      </c>
      <c r="Y75">
        <f>VLOOKUP(C75,[1]panoids!A$2:Z$278,23,FALSE)</f>
        <v>0</v>
      </c>
      <c r="Z75">
        <f>VLOOKUP(C75,[1]panoids!A$2:Z$278,24,FALSE)</f>
        <v>1.7089843750000002E-5</v>
      </c>
      <c r="AA75">
        <f>VLOOKUP(C75,[1]panoids!A$2:Z$278,25,FALSE)</f>
        <v>2.7669270833333301E-5</v>
      </c>
      <c r="AB75">
        <f>VLOOKUP(C75,[1]panoids!A$2:Z$278,26,FALSE)</f>
        <v>5.8129882812499997E-3</v>
      </c>
    </row>
    <row r="76" spans="1:28" x14ac:dyDescent="0.25">
      <c r="A76" t="s">
        <v>139</v>
      </c>
      <c r="B76">
        <v>170310402012004</v>
      </c>
      <c r="C76" t="s">
        <v>140</v>
      </c>
      <c r="D76" t="str">
        <f>VLOOKUP(C76,[1]panoids!A$2:Z$278,2,FALSE)</f>
        <v>2018-10</v>
      </c>
      <c r="E76">
        <f>VLOOKUP(C76,[1]panoids!A$2:Z$278,3,FALSE)</f>
        <v>41.975967810339498</v>
      </c>
      <c r="F76">
        <f>VLOOKUP(C76,[1]panoids!A$2:Z$278,4,FALSE)</f>
        <v>-87.698927195665505</v>
      </c>
      <c r="G76">
        <f>VLOOKUP(C76,[1]panoids!A$2:Z$278,5,FALSE)</f>
        <v>170310402012004</v>
      </c>
      <c r="H76">
        <f>VLOOKUP(C76,[1]panoids!A$2:Z$278,6,FALSE)</f>
        <v>4</v>
      </c>
      <c r="I76">
        <f>VLOOKUP(C76,[1]panoids!A$2:Z$278,7,FALSE)</f>
        <v>0.28227050781250002</v>
      </c>
      <c r="J76">
        <f>VLOOKUP(C76,[1]panoids!A$2:Z$278,8,FALSE)</f>
        <v>9.3575032552083298E-2</v>
      </c>
      <c r="K76">
        <f>VLOOKUP(C76,[1]panoids!A$2:Z$278,9,FALSE)</f>
        <v>0.20915283203125001</v>
      </c>
      <c r="L76">
        <f>VLOOKUP(C76,[1]panoids!A$2:Z$278,10,FALSE)</f>
        <v>0</v>
      </c>
      <c r="M76">
        <f>VLOOKUP(C76,[1]panoids!A$2:Z$278,11,FALSE)</f>
        <v>5.6766764322916698E-2</v>
      </c>
      <c r="N76">
        <f>VLOOKUP(C76,[1]panoids!A$2:Z$278,12,FALSE)</f>
        <v>2.2338053385416699E-2</v>
      </c>
      <c r="O76">
        <f>VLOOKUP(C76,[1]panoids!A$2:Z$278,13,FALSE)</f>
        <v>6.6121419270833296E-3</v>
      </c>
      <c r="P76">
        <f>VLOOKUP(C76,[1]panoids!A$2:Z$278,14,FALSE)</f>
        <v>7.10286458333333E-3</v>
      </c>
      <c r="Q76">
        <f>VLOOKUP(C76,[1]panoids!A$2:Z$278,15,FALSE)</f>
        <v>6.4256184895833304E-2</v>
      </c>
      <c r="R76">
        <f>VLOOKUP(C76,[1]panoids!A$2:Z$278,16,FALSE)</f>
        <v>6.9230143229166699E-3</v>
      </c>
      <c r="S76">
        <f>VLOOKUP(C76,[1]panoids!A$2:Z$278,17,FALSE)</f>
        <v>0.22071695963541699</v>
      </c>
      <c r="T76">
        <f>VLOOKUP(C76,[1]panoids!A$2:Z$278,18,FALSE)</f>
        <v>5.5338541666666698E-4</v>
      </c>
      <c r="U76">
        <f>VLOOKUP(C76,[1]panoids!A$2:Z$278,19,FALSE)</f>
        <v>0</v>
      </c>
      <c r="V76">
        <f>VLOOKUP(C76,[1]panoids!A$2:Z$278,20,FALSE)</f>
        <v>1.0975748697916701E-2</v>
      </c>
      <c r="W76">
        <f>VLOOKUP(C76,[1]panoids!A$2:Z$278,21,FALSE)</f>
        <v>1.3509114583333301E-4</v>
      </c>
      <c r="X76">
        <f>VLOOKUP(C76,[1]panoids!A$2:Z$278,22,FALSE)</f>
        <v>0</v>
      </c>
      <c r="Y76">
        <f>VLOOKUP(C76,[1]panoids!A$2:Z$278,23,FALSE)</f>
        <v>0</v>
      </c>
      <c r="Z76">
        <f>VLOOKUP(C76,[1]panoids!A$2:Z$278,24,FALSE)</f>
        <v>0</v>
      </c>
      <c r="AA76">
        <f>VLOOKUP(C76,[1]panoids!A$2:Z$278,25,FALSE)</f>
        <v>1.26139322916667E-4</v>
      </c>
      <c r="AB76">
        <f>VLOOKUP(C76,[1]panoids!A$2:Z$278,26,FALSE)</f>
        <v>1.84952799479167E-2</v>
      </c>
    </row>
    <row r="77" spans="1:28" x14ac:dyDescent="0.25">
      <c r="A77" t="s">
        <v>141</v>
      </c>
      <c r="B77">
        <v>170310402012004</v>
      </c>
      <c r="C77" t="s">
        <v>140</v>
      </c>
      <c r="D77" t="str">
        <f>VLOOKUP(C77,[1]panoids!A$2:Z$278,2,FALSE)</f>
        <v>2018-10</v>
      </c>
      <c r="E77">
        <f>VLOOKUP(C77,[1]panoids!A$2:Z$278,3,FALSE)</f>
        <v>41.975967810339498</v>
      </c>
      <c r="F77">
        <f>VLOOKUP(C77,[1]panoids!A$2:Z$278,4,FALSE)</f>
        <v>-87.698927195665505</v>
      </c>
      <c r="G77">
        <f>VLOOKUP(C77,[1]panoids!A$2:Z$278,5,FALSE)</f>
        <v>170310402012004</v>
      </c>
      <c r="H77">
        <f>VLOOKUP(C77,[1]panoids!A$2:Z$278,6,FALSE)</f>
        <v>4</v>
      </c>
      <c r="I77">
        <f>VLOOKUP(C77,[1]panoids!A$2:Z$278,7,FALSE)</f>
        <v>0.28227050781250002</v>
      </c>
      <c r="J77">
        <f>VLOOKUP(C77,[1]panoids!A$2:Z$278,8,FALSE)</f>
        <v>9.3575032552083298E-2</v>
      </c>
      <c r="K77">
        <f>VLOOKUP(C77,[1]panoids!A$2:Z$278,9,FALSE)</f>
        <v>0.20915283203125001</v>
      </c>
      <c r="L77">
        <f>VLOOKUP(C77,[1]panoids!A$2:Z$278,10,FALSE)</f>
        <v>0</v>
      </c>
      <c r="M77">
        <f>VLOOKUP(C77,[1]panoids!A$2:Z$278,11,FALSE)</f>
        <v>5.6766764322916698E-2</v>
      </c>
      <c r="N77">
        <f>VLOOKUP(C77,[1]panoids!A$2:Z$278,12,FALSE)</f>
        <v>2.2338053385416699E-2</v>
      </c>
      <c r="O77">
        <f>VLOOKUP(C77,[1]panoids!A$2:Z$278,13,FALSE)</f>
        <v>6.6121419270833296E-3</v>
      </c>
      <c r="P77">
        <f>VLOOKUP(C77,[1]panoids!A$2:Z$278,14,FALSE)</f>
        <v>7.10286458333333E-3</v>
      </c>
      <c r="Q77">
        <f>VLOOKUP(C77,[1]panoids!A$2:Z$278,15,FALSE)</f>
        <v>6.4256184895833304E-2</v>
      </c>
      <c r="R77">
        <f>VLOOKUP(C77,[1]panoids!A$2:Z$278,16,FALSE)</f>
        <v>6.9230143229166699E-3</v>
      </c>
      <c r="S77">
        <f>VLOOKUP(C77,[1]panoids!A$2:Z$278,17,FALSE)</f>
        <v>0.22071695963541699</v>
      </c>
      <c r="T77">
        <f>VLOOKUP(C77,[1]panoids!A$2:Z$278,18,FALSE)</f>
        <v>5.5338541666666698E-4</v>
      </c>
      <c r="U77">
        <f>VLOOKUP(C77,[1]panoids!A$2:Z$278,19,FALSE)</f>
        <v>0</v>
      </c>
      <c r="V77">
        <f>VLOOKUP(C77,[1]panoids!A$2:Z$278,20,FALSE)</f>
        <v>1.0975748697916701E-2</v>
      </c>
      <c r="W77">
        <f>VLOOKUP(C77,[1]panoids!A$2:Z$278,21,FALSE)</f>
        <v>1.3509114583333301E-4</v>
      </c>
      <c r="X77">
        <f>VLOOKUP(C77,[1]panoids!A$2:Z$278,22,FALSE)</f>
        <v>0</v>
      </c>
      <c r="Y77">
        <f>VLOOKUP(C77,[1]panoids!A$2:Z$278,23,FALSE)</f>
        <v>0</v>
      </c>
      <c r="Z77">
        <f>VLOOKUP(C77,[1]panoids!A$2:Z$278,24,FALSE)</f>
        <v>0</v>
      </c>
      <c r="AA77">
        <f>VLOOKUP(C77,[1]panoids!A$2:Z$278,25,FALSE)</f>
        <v>1.26139322916667E-4</v>
      </c>
      <c r="AB77">
        <f>VLOOKUP(C77,[1]panoids!A$2:Z$278,26,FALSE)</f>
        <v>1.84952799479167E-2</v>
      </c>
    </row>
    <row r="78" spans="1:28" x14ac:dyDescent="0.25">
      <c r="A78" t="s">
        <v>142</v>
      </c>
      <c r="B78">
        <v>170310402022003</v>
      </c>
      <c r="C78" t="s">
        <v>143</v>
      </c>
      <c r="D78" t="str">
        <f>VLOOKUP(C78,[1]panoids!A$2:Z$278,2,FALSE)</f>
        <v>2018-07</v>
      </c>
      <c r="E78">
        <f>VLOOKUP(C78,[1]panoids!A$2:Z$278,3,FALSE)</f>
        <v>41.976773036408098</v>
      </c>
      <c r="F78">
        <f>VLOOKUP(C78,[1]panoids!A$2:Z$278,4,FALSE)</f>
        <v>-87.692602428217995</v>
      </c>
      <c r="G78">
        <f>VLOOKUP(C78,[1]panoids!A$2:Z$278,5,FALSE)</f>
        <v>170310402022003</v>
      </c>
      <c r="H78">
        <f>VLOOKUP(C78,[1]panoids!A$2:Z$278,6,FALSE)</f>
        <v>4</v>
      </c>
      <c r="I78">
        <f>VLOOKUP(C78,[1]panoids!A$2:Z$278,7,FALSE)</f>
        <v>0.145756022135417</v>
      </c>
      <c r="J78">
        <f>VLOOKUP(C78,[1]panoids!A$2:Z$278,8,FALSE)</f>
        <v>5.2208658854166701E-2</v>
      </c>
      <c r="K78">
        <f>VLOOKUP(C78,[1]panoids!A$2:Z$278,9,FALSE)</f>
        <v>0.147305501302083</v>
      </c>
      <c r="L78">
        <f>VLOOKUP(C78,[1]panoids!A$2:Z$278,10,FALSE)</f>
        <v>7.5626627604166701E-3</v>
      </c>
      <c r="M78">
        <f>VLOOKUP(C78,[1]panoids!A$2:Z$278,11,FALSE)</f>
        <v>2.7907714843750001E-2</v>
      </c>
      <c r="N78">
        <f>VLOOKUP(C78,[1]panoids!A$2:Z$278,12,FALSE)</f>
        <v>6.2776692708333302E-3</v>
      </c>
      <c r="O78">
        <f>VLOOKUP(C78,[1]panoids!A$2:Z$278,13,FALSE)</f>
        <v>1.05794270833333E-4</v>
      </c>
      <c r="P78">
        <f>VLOOKUP(C78,[1]panoids!A$2:Z$278,14,FALSE)</f>
        <v>5.1432291666666701E-3</v>
      </c>
      <c r="Q78">
        <f>VLOOKUP(C78,[1]panoids!A$2:Z$278,15,FALSE)</f>
        <v>0.15421305338541699</v>
      </c>
      <c r="R78">
        <f>VLOOKUP(C78,[1]panoids!A$2:Z$278,16,FALSE)</f>
        <v>5.3868815104166697E-2</v>
      </c>
      <c r="S78">
        <f>VLOOKUP(C78,[1]panoids!A$2:Z$278,17,FALSE)</f>
        <v>0.2430078125</v>
      </c>
      <c r="T78">
        <f>VLOOKUP(C78,[1]panoids!A$2:Z$278,18,FALSE)</f>
        <v>1.62760416666667E-5</v>
      </c>
      <c r="U78">
        <f>VLOOKUP(C78,[1]panoids!A$2:Z$278,19,FALSE)</f>
        <v>0</v>
      </c>
      <c r="V78">
        <f>VLOOKUP(C78,[1]panoids!A$2:Z$278,20,FALSE)</f>
        <v>0.105499674479167</v>
      </c>
      <c r="W78">
        <f>VLOOKUP(C78,[1]panoids!A$2:Z$278,21,FALSE)</f>
        <v>7.1614583333333307E-5</v>
      </c>
      <c r="X78">
        <f>VLOOKUP(C78,[1]panoids!A$2:Z$278,22,FALSE)</f>
        <v>0</v>
      </c>
      <c r="Y78">
        <f>VLOOKUP(C78,[1]panoids!A$2:Z$278,23,FALSE)</f>
        <v>0</v>
      </c>
      <c r="Z78">
        <f>VLOOKUP(C78,[1]panoids!A$2:Z$278,24,FALSE)</f>
        <v>8.5725911458333307E-3</v>
      </c>
      <c r="AA78">
        <f>VLOOKUP(C78,[1]panoids!A$2:Z$278,25,FALSE)</f>
        <v>1.1230468749999999E-3</v>
      </c>
      <c r="AB78">
        <f>VLOOKUP(C78,[1]panoids!A$2:Z$278,26,FALSE)</f>
        <v>4.1359863281249999E-2</v>
      </c>
    </row>
    <row r="79" spans="1:28" x14ac:dyDescent="0.25">
      <c r="A79" t="s">
        <v>144</v>
      </c>
      <c r="B79">
        <v>170310402022003</v>
      </c>
      <c r="C79" t="s">
        <v>143</v>
      </c>
      <c r="D79" t="str">
        <f>VLOOKUP(C79,[1]panoids!A$2:Z$278,2,FALSE)</f>
        <v>2018-07</v>
      </c>
      <c r="E79">
        <f>VLOOKUP(C79,[1]panoids!A$2:Z$278,3,FALSE)</f>
        <v>41.976773036408098</v>
      </c>
      <c r="F79">
        <f>VLOOKUP(C79,[1]panoids!A$2:Z$278,4,FALSE)</f>
        <v>-87.692602428217995</v>
      </c>
      <c r="G79">
        <f>VLOOKUP(C79,[1]panoids!A$2:Z$278,5,FALSE)</f>
        <v>170310402022003</v>
      </c>
      <c r="H79">
        <f>VLOOKUP(C79,[1]panoids!A$2:Z$278,6,FALSE)</f>
        <v>4</v>
      </c>
      <c r="I79">
        <f>VLOOKUP(C79,[1]panoids!A$2:Z$278,7,FALSE)</f>
        <v>0.145756022135417</v>
      </c>
      <c r="J79">
        <f>VLOOKUP(C79,[1]panoids!A$2:Z$278,8,FALSE)</f>
        <v>5.2208658854166701E-2</v>
      </c>
      <c r="K79">
        <f>VLOOKUP(C79,[1]panoids!A$2:Z$278,9,FALSE)</f>
        <v>0.147305501302083</v>
      </c>
      <c r="L79">
        <f>VLOOKUP(C79,[1]panoids!A$2:Z$278,10,FALSE)</f>
        <v>7.5626627604166701E-3</v>
      </c>
      <c r="M79">
        <f>VLOOKUP(C79,[1]panoids!A$2:Z$278,11,FALSE)</f>
        <v>2.7907714843750001E-2</v>
      </c>
      <c r="N79">
        <f>VLOOKUP(C79,[1]panoids!A$2:Z$278,12,FALSE)</f>
        <v>6.2776692708333302E-3</v>
      </c>
      <c r="O79">
        <f>VLOOKUP(C79,[1]panoids!A$2:Z$278,13,FALSE)</f>
        <v>1.05794270833333E-4</v>
      </c>
      <c r="P79">
        <f>VLOOKUP(C79,[1]panoids!A$2:Z$278,14,FALSE)</f>
        <v>5.1432291666666701E-3</v>
      </c>
      <c r="Q79">
        <f>VLOOKUP(C79,[1]panoids!A$2:Z$278,15,FALSE)</f>
        <v>0.15421305338541699</v>
      </c>
      <c r="R79">
        <f>VLOOKUP(C79,[1]panoids!A$2:Z$278,16,FALSE)</f>
        <v>5.3868815104166697E-2</v>
      </c>
      <c r="S79">
        <f>VLOOKUP(C79,[1]panoids!A$2:Z$278,17,FALSE)</f>
        <v>0.2430078125</v>
      </c>
      <c r="T79">
        <f>VLOOKUP(C79,[1]panoids!A$2:Z$278,18,FALSE)</f>
        <v>1.62760416666667E-5</v>
      </c>
      <c r="U79">
        <f>VLOOKUP(C79,[1]panoids!A$2:Z$278,19,FALSE)</f>
        <v>0</v>
      </c>
      <c r="V79">
        <f>VLOOKUP(C79,[1]panoids!A$2:Z$278,20,FALSE)</f>
        <v>0.105499674479167</v>
      </c>
      <c r="W79">
        <f>VLOOKUP(C79,[1]panoids!A$2:Z$278,21,FALSE)</f>
        <v>7.1614583333333307E-5</v>
      </c>
      <c r="X79">
        <f>VLOOKUP(C79,[1]panoids!A$2:Z$278,22,FALSE)</f>
        <v>0</v>
      </c>
      <c r="Y79">
        <f>VLOOKUP(C79,[1]panoids!A$2:Z$278,23,FALSE)</f>
        <v>0</v>
      </c>
      <c r="Z79">
        <f>VLOOKUP(C79,[1]panoids!A$2:Z$278,24,FALSE)</f>
        <v>8.5725911458333307E-3</v>
      </c>
      <c r="AA79">
        <f>VLOOKUP(C79,[1]panoids!A$2:Z$278,25,FALSE)</f>
        <v>1.1230468749999999E-3</v>
      </c>
      <c r="AB79">
        <f>VLOOKUP(C79,[1]panoids!A$2:Z$278,26,FALSE)</f>
        <v>4.1359863281249999E-2</v>
      </c>
    </row>
    <row r="80" spans="1:28" x14ac:dyDescent="0.25">
      <c r="A80" t="s">
        <v>145</v>
      </c>
      <c r="B80">
        <v>170310402022003</v>
      </c>
      <c r="C80" t="s">
        <v>146</v>
      </c>
      <c r="D80" t="str">
        <f>VLOOKUP(C80,[1]panoids!A$2:Z$278,2,FALSE)</f>
        <v>2015-10</v>
      </c>
      <c r="E80">
        <f>VLOOKUP(C80,[1]panoids!A$2:Z$278,3,FALSE)</f>
        <v>41.977450667510404</v>
      </c>
      <c r="F80">
        <f>VLOOKUP(C80,[1]panoids!A$2:Z$278,4,FALSE)</f>
        <v>-87.692500234890105</v>
      </c>
      <c r="G80">
        <f>VLOOKUP(C80,[1]panoids!A$2:Z$278,5,FALSE)</f>
        <v>170310402022003</v>
      </c>
      <c r="H80">
        <f>VLOOKUP(C80,[1]panoids!A$2:Z$278,6,FALSE)</f>
        <v>4</v>
      </c>
      <c r="I80">
        <f>VLOOKUP(C80,[1]panoids!A$2:Z$278,7,FALSE)</f>
        <v>0.27913899739583298</v>
      </c>
      <c r="J80">
        <f>VLOOKUP(C80,[1]panoids!A$2:Z$278,8,FALSE)</f>
        <v>6.2355143229166701E-2</v>
      </c>
      <c r="K80">
        <f>VLOOKUP(C80,[1]panoids!A$2:Z$278,9,FALSE)</f>
        <v>0.21507975260416701</v>
      </c>
      <c r="L80">
        <f>VLOOKUP(C80,[1]panoids!A$2:Z$278,10,FALSE)</f>
        <v>6.9335937499999997E-4</v>
      </c>
      <c r="M80">
        <f>VLOOKUP(C80,[1]panoids!A$2:Z$278,11,FALSE)</f>
        <v>2.3076171874999999E-2</v>
      </c>
      <c r="N80">
        <f>VLOOKUP(C80,[1]panoids!A$2:Z$278,12,FALSE)</f>
        <v>1.50569661458333E-2</v>
      </c>
      <c r="O80">
        <f>VLOOKUP(C80,[1]panoids!A$2:Z$278,13,FALSE)</f>
        <v>8.26822916666667E-4</v>
      </c>
      <c r="P80">
        <f>VLOOKUP(C80,[1]panoids!A$2:Z$278,14,FALSE)</f>
        <v>3.7736002604166698E-3</v>
      </c>
      <c r="Q80">
        <f>VLOOKUP(C80,[1]panoids!A$2:Z$278,15,FALSE)</f>
        <v>5.6386718750000002E-2</v>
      </c>
      <c r="R80">
        <f>VLOOKUP(C80,[1]panoids!A$2:Z$278,16,FALSE)</f>
        <v>8.4855143229166704E-3</v>
      </c>
      <c r="S80">
        <f>VLOOKUP(C80,[1]panoids!A$2:Z$278,17,FALSE)</f>
        <v>0.28384358723958297</v>
      </c>
      <c r="T80">
        <f>VLOOKUP(C80,[1]panoids!A$2:Z$278,18,FALSE)</f>
        <v>2.7026367187500001E-3</v>
      </c>
      <c r="U80">
        <f>VLOOKUP(C80,[1]panoids!A$2:Z$278,19,FALSE)</f>
        <v>0</v>
      </c>
      <c r="V80">
        <f>VLOOKUP(C80,[1]panoids!A$2:Z$278,20,FALSE)</f>
        <v>3.3881022135416702E-2</v>
      </c>
      <c r="W80">
        <f>VLOOKUP(C80,[1]panoids!A$2:Z$278,21,FALSE)</f>
        <v>3.3691406249999997E-4</v>
      </c>
      <c r="X80">
        <f>VLOOKUP(C80,[1]panoids!A$2:Z$278,22,FALSE)</f>
        <v>0</v>
      </c>
      <c r="Y80">
        <f>VLOOKUP(C80,[1]panoids!A$2:Z$278,23,FALSE)</f>
        <v>0</v>
      </c>
      <c r="Z80">
        <f>VLOOKUP(C80,[1]panoids!A$2:Z$278,24,FALSE)</f>
        <v>0</v>
      </c>
      <c r="AA80">
        <f>VLOOKUP(C80,[1]panoids!A$2:Z$278,25,FALSE)</f>
        <v>1.8310546875E-4</v>
      </c>
      <c r="AB80">
        <f>VLOOKUP(C80,[1]panoids!A$2:Z$278,26,FALSE)</f>
        <v>1.41796875E-2</v>
      </c>
    </row>
    <row r="81" spans="1:28" x14ac:dyDescent="0.25">
      <c r="A81" t="s">
        <v>147</v>
      </c>
      <c r="B81">
        <v>170310402022003</v>
      </c>
      <c r="C81" t="s">
        <v>146</v>
      </c>
      <c r="D81" t="str">
        <f>VLOOKUP(C81,[1]panoids!A$2:Z$278,2,FALSE)</f>
        <v>2015-10</v>
      </c>
      <c r="E81">
        <f>VLOOKUP(C81,[1]panoids!A$2:Z$278,3,FALSE)</f>
        <v>41.977450667510404</v>
      </c>
      <c r="F81">
        <f>VLOOKUP(C81,[1]panoids!A$2:Z$278,4,FALSE)</f>
        <v>-87.692500234890105</v>
      </c>
      <c r="G81">
        <f>VLOOKUP(C81,[1]panoids!A$2:Z$278,5,FALSE)</f>
        <v>170310402022003</v>
      </c>
      <c r="H81">
        <f>VLOOKUP(C81,[1]panoids!A$2:Z$278,6,FALSE)</f>
        <v>4</v>
      </c>
      <c r="I81">
        <f>VLOOKUP(C81,[1]panoids!A$2:Z$278,7,FALSE)</f>
        <v>0.27913899739583298</v>
      </c>
      <c r="J81">
        <f>VLOOKUP(C81,[1]panoids!A$2:Z$278,8,FALSE)</f>
        <v>6.2355143229166701E-2</v>
      </c>
      <c r="K81">
        <f>VLOOKUP(C81,[1]panoids!A$2:Z$278,9,FALSE)</f>
        <v>0.21507975260416701</v>
      </c>
      <c r="L81">
        <f>VLOOKUP(C81,[1]panoids!A$2:Z$278,10,FALSE)</f>
        <v>6.9335937499999997E-4</v>
      </c>
      <c r="M81">
        <f>VLOOKUP(C81,[1]panoids!A$2:Z$278,11,FALSE)</f>
        <v>2.3076171874999999E-2</v>
      </c>
      <c r="N81">
        <f>VLOOKUP(C81,[1]panoids!A$2:Z$278,12,FALSE)</f>
        <v>1.50569661458333E-2</v>
      </c>
      <c r="O81">
        <f>VLOOKUP(C81,[1]panoids!A$2:Z$278,13,FALSE)</f>
        <v>8.26822916666667E-4</v>
      </c>
      <c r="P81">
        <f>VLOOKUP(C81,[1]panoids!A$2:Z$278,14,FALSE)</f>
        <v>3.7736002604166698E-3</v>
      </c>
      <c r="Q81">
        <f>VLOOKUP(C81,[1]panoids!A$2:Z$278,15,FALSE)</f>
        <v>5.6386718750000002E-2</v>
      </c>
      <c r="R81">
        <f>VLOOKUP(C81,[1]panoids!A$2:Z$278,16,FALSE)</f>
        <v>8.4855143229166704E-3</v>
      </c>
      <c r="S81">
        <f>VLOOKUP(C81,[1]panoids!A$2:Z$278,17,FALSE)</f>
        <v>0.28384358723958297</v>
      </c>
      <c r="T81">
        <f>VLOOKUP(C81,[1]panoids!A$2:Z$278,18,FALSE)</f>
        <v>2.7026367187500001E-3</v>
      </c>
      <c r="U81">
        <f>VLOOKUP(C81,[1]panoids!A$2:Z$278,19,FALSE)</f>
        <v>0</v>
      </c>
      <c r="V81">
        <f>VLOOKUP(C81,[1]panoids!A$2:Z$278,20,FALSE)</f>
        <v>3.3881022135416702E-2</v>
      </c>
      <c r="W81">
        <f>VLOOKUP(C81,[1]panoids!A$2:Z$278,21,FALSE)</f>
        <v>3.3691406249999997E-4</v>
      </c>
      <c r="X81">
        <f>VLOOKUP(C81,[1]panoids!A$2:Z$278,22,FALSE)</f>
        <v>0</v>
      </c>
      <c r="Y81">
        <f>VLOOKUP(C81,[1]panoids!A$2:Z$278,23,FALSE)</f>
        <v>0</v>
      </c>
      <c r="Z81">
        <f>VLOOKUP(C81,[1]panoids!A$2:Z$278,24,FALSE)</f>
        <v>0</v>
      </c>
      <c r="AA81">
        <f>VLOOKUP(C81,[1]panoids!A$2:Z$278,25,FALSE)</f>
        <v>1.8310546875E-4</v>
      </c>
      <c r="AB81">
        <f>VLOOKUP(C81,[1]panoids!A$2:Z$278,26,FALSE)</f>
        <v>1.41796875E-2</v>
      </c>
    </row>
    <row r="82" spans="1:28" x14ac:dyDescent="0.25">
      <c r="A82" t="s">
        <v>148</v>
      </c>
      <c r="B82">
        <v>170310404025010</v>
      </c>
      <c r="C82" t="s">
        <v>149</v>
      </c>
      <c r="D82" t="str">
        <f>VLOOKUP(C82,[1]panoids!A$2:Z$278,2,FALSE)</f>
        <v>2018-07</v>
      </c>
      <c r="E82">
        <f>VLOOKUP(C82,[1]panoids!A$2:Z$278,3,FALSE)</f>
        <v>41.968888554432098</v>
      </c>
      <c r="F82">
        <f>VLOOKUP(C82,[1]panoids!A$2:Z$278,4,FALSE)</f>
        <v>-87.676206205498104</v>
      </c>
      <c r="G82">
        <f>VLOOKUP(C82,[1]panoids!A$2:Z$278,5,FALSE)</f>
        <v>170310404025010</v>
      </c>
      <c r="H82">
        <f>VLOOKUP(C82,[1]panoids!A$2:Z$278,6,FALSE)</f>
        <v>4</v>
      </c>
      <c r="I82">
        <f>VLOOKUP(C82,[1]panoids!A$2:Z$278,7,FALSE)</f>
        <v>0.25365966796875</v>
      </c>
      <c r="J82">
        <f>VLOOKUP(C82,[1]panoids!A$2:Z$278,8,FALSE)</f>
        <v>9.4602864583333293E-2</v>
      </c>
      <c r="K82">
        <f>VLOOKUP(C82,[1]panoids!A$2:Z$278,9,FALSE)</f>
        <v>0.12529541015625001</v>
      </c>
      <c r="L82">
        <f>VLOOKUP(C82,[1]panoids!A$2:Z$278,10,FALSE)</f>
        <v>7.18017578125E-3</v>
      </c>
      <c r="M82">
        <f>VLOOKUP(C82,[1]panoids!A$2:Z$278,11,FALSE)</f>
        <v>7.79134114583333E-3</v>
      </c>
      <c r="N82">
        <f>VLOOKUP(C82,[1]panoids!A$2:Z$278,12,FALSE)</f>
        <v>1.3352050781249999E-2</v>
      </c>
      <c r="O82">
        <f>VLOOKUP(C82,[1]panoids!A$2:Z$278,13,FALSE)</f>
        <v>3.1787109374999999E-3</v>
      </c>
      <c r="P82">
        <f>VLOOKUP(C82,[1]panoids!A$2:Z$278,14,FALSE)</f>
        <v>4.8559570312500001E-3</v>
      </c>
      <c r="Q82">
        <f>VLOOKUP(C82,[1]panoids!A$2:Z$278,15,FALSE)</f>
        <v>0.188726399739583</v>
      </c>
      <c r="R82">
        <f>VLOOKUP(C82,[1]panoids!A$2:Z$278,16,FALSE)</f>
        <v>5.47542317708333E-2</v>
      </c>
      <c r="S82">
        <f>VLOOKUP(C82,[1]panoids!A$2:Z$278,17,FALSE)</f>
        <v>0.212523600260417</v>
      </c>
      <c r="T82">
        <f>VLOOKUP(C82,[1]panoids!A$2:Z$278,18,FALSE)</f>
        <v>2.1842447916666698E-3</v>
      </c>
      <c r="U82">
        <f>VLOOKUP(C82,[1]panoids!A$2:Z$278,19,FALSE)</f>
        <v>6.0628255208333302E-4</v>
      </c>
      <c r="V82">
        <f>VLOOKUP(C82,[1]panoids!A$2:Z$278,20,FALSE)</f>
        <v>1.6092936197916699E-2</v>
      </c>
      <c r="W82">
        <f>VLOOKUP(C82,[1]panoids!A$2:Z$278,21,FALSE)</f>
        <v>5.6803385416666699E-4</v>
      </c>
      <c r="X82">
        <f>VLOOKUP(C82,[1]panoids!A$2:Z$278,22,FALSE)</f>
        <v>0</v>
      </c>
      <c r="Y82">
        <f>VLOOKUP(C82,[1]panoids!A$2:Z$278,23,FALSE)</f>
        <v>0</v>
      </c>
      <c r="Z82">
        <f>VLOOKUP(C82,[1]panoids!A$2:Z$278,24,FALSE)</f>
        <v>0</v>
      </c>
      <c r="AA82">
        <f>VLOOKUP(C82,[1]panoids!A$2:Z$278,25,FALSE)</f>
        <v>1.4322916666666699E-4</v>
      </c>
      <c r="AB82">
        <f>VLOOKUP(C82,[1]panoids!A$2:Z$278,26,FALSE)</f>
        <v>1.448486328125E-2</v>
      </c>
    </row>
    <row r="83" spans="1:28" x14ac:dyDescent="0.25">
      <c r="A83" t="s">
        <v>150</v>
      </c>
      <c r="B83">
        <v>170310404025010</v>
      </c>
      <c r="C83" t="s">
        <v>149</v>
      </c>
      <c r="D83" t="str">
        <f>VLOOKUP(C83,[1]panoids!A$2:Z$278,2,FALSE)</f>
        <v>2018-07</v>
      </c>
      <c r="E83">
        <f>VLOOKUP(C83,[1]panoids!A$2:Z$278,3,FALSE)</f>
        <v>41.968888554432098</v>
      </c>
      <c r="F83">
        <f>VLOOKUP(C83,[1]panoids!A$2:Z$278,4,FALSE)</f>
        <v>-87.676206205498104</v>
      </c>
      <c r="G83">
        <f>VLOOKUP(C83,[1]panoids!A$2:Z$278,5,FALSE)</f>
        <v>170310404025010</v>
      </c>
      <c r="H83">
        <f>VLOOKUP(C83,[1]panoids!A$2:Z$278,6,FALSE)</f>
        <v>4</v>
      </c>
      <c r="I83">
        <f>VLOOKUP(C83,[1]panoids!A$2:Z$278,7,FALSE)</f>
        <v>0.25365966796875</v>
      </c>
      <c r="J83">
        <f>VLOOKUP(C83,[1]panoids!A$2:Z$278,8,FALSE)</f>
        <v>9.4602864583333293E-2</v>
      </c>
      <c r="K83">
        <f>VLOOKUP(C83,[1]panoids!A$2:Z$278,9,FALSE)</f>
        <v>0.12529541015625001</v>
      </c>
      <c r="L83">
        <f>VLOOKUP(C83,[1]panoids!A$2:Z$278,10,FALSE)</f>
        <v>7.18017578125E-3</v>
      </c>
      <c r="M83">
        <f>VLOOKUP(C83,[1]panoids!A$2:Z$278,11,FALSE)</f>
        <v>7.79134114583333E-3</v>
      </c>
      <c r="N83">
        <f>VLOOKUP(C83,[1]panoids!A$2:Z$278,12,FALSE)</f>
        <v>1.3352050781249999E-2</v>
      </c>
      <c r="O83">
        <f>VLOOKUP(C83,[1]panoids!A$2:Z$278,13,FALSE)</f>
        <v>3.1787109374999999E-3</v>
      </c>
      <c r="P83">
        <f>VLOOKUP(C83,[1]panoids!A$2:Z$278,14,FALSE)</f>
        <v>4.8559570312500001E-3</v>
      </c>
      <c r="Q83">
        <f>VLOOKUP(C83,[1]panoids!A$2:Z$278,15,FALSE)</f>
        <v>0.188726399739583</v>
      </c>
      <c r="R83">
        <f>VLOOKUP(C83,[1]panoids!A$2:Z$278,16,FALSE)</f>
        <v>5.47542317708333E-2</v>
      </c>
      <c r="S83">
        <f>VLOOKUP(C83,[1]panoids!A$2:Z$278,17,FALSE)</f>
        <v>0.212523600260417</v>
      </c>
      <c r="T83">
        <f>VLOOKUP(C83,[1]panoids!A$2:Z$278,18,FALSE)</f>
        <v>2.1842447916666698E-3</v>
      </c>
      <c r="U83">
        <f>VLOOKUP(C83,[1]panoids!A$2:Z$278,19,FALSE)</f>
        <v>6.0628255208333302E-4</v>
      </c>
      <c r="V83">
        <f>VLOOKUP(C83,[1]panoids!A$2:Z$278,20,FALSE)</f>
        <v>1.6092936197916699E-2</v>
      </c>
      <c r="W83">
        <f>VLOOKUP(C83,[1]panoids!A$2:Z$278,21,FALSE)</f>
        <v>5.6803385416666699E-4</v>
      </c>
      <c r="X83">
        <f>VLOOKUP(C83,[1]panoids!A$2:Z$278,22,FALSE)</f>
        <v>0</v>
      </c>
      <c r="Y83">
        <f>VLOOKUP(C83,[1]panoids!A$2:Z$278,23,FALSE)</f>
        <v>0</v>
      </c>
      <c r="Z83">
        <f>VLOOKUP(C83,[1]panoids!A$2:Z$278,24,FALSE)</f>
        <v>0</v>
      </c>
      <c r="AA83">
        <f>VLOOKUP(C83,[1]panoids!A$2:Z$278,25,FALSE)</f>
        <v>1.4322916666666699E-4</v>
      </c>
      <c r="AB83">
        <f>VLOOKUP(C83,[1]panoids!A$2:Z$278,26,FALSE)</f>
        <v>1.448486328125E-2</v>
      </c>
    </row>
    <row r="84" spans="1:28" x14ac:dyDescent="0.25">
      <c r="A84" t="s">
        <v>151</v>
      </c>
      <c r="B84">
        <v>170310404025010</v>
      </c>
      <c r="C84" t="s">
        <v>152</v>
      </c>
      <c r="D84" t="str">
        <f>VLOOKUP(C84,[1]panoids!A$2:Z$278,2,FALSE)</f>
        <v>2018-07</v>
      </c>
      <c r="E84">
        <f>VLOOKUP(C84,[1]panoids!A$2:Z$278,3,FALSE)</f>
        <v>41.968910342468298</v>
      </c>
      <c r="F84">
        <f>VLOOKUP(C84,[1]panoids!A$2:Z$278,4,FALSE)</f>
        <v>-87.677700637960896</v>
      </c>
      <c r="G84">
        <f>VLOOKUP(C84,[1]panoids!A$2:Z$278,5,FALSE)</f>
        <v>170310404025010</v>
      </c>
      <c r="H84">
        <f>VLOOKUP(C84,[1]panoids!A$2:Z$278,6,FALSE)</f>
        <v>4</v>
      </c>
      <c r="I84">
        <f>VLOOKUP(C84,[1]panoids!A$2:Z$278,7,FALSE)</f>
        <v>0.17600260416666699</v>
      </c>
      <c r="J84">
        <f>VLOOKUP(C84,[1]panoids!A$2:Z$278,8,FALSE)</f>
        <v>3.9737955729166698E-2</v>
      </c>
      <c r="K84">
        <f>VLOOKUP(C84,[1]panoids!A$2:Z$278,9,FALSE)</f>
        <v>0.30527018229166702</v>
      </c>
      <c r="L84">
        <f>VLOOKUP(C84,[1]panoids!A$2:Z$278,10,FALSE)</f>
        <v>3.2470703125000002E-3</v>
      </c>
      <c r="M84">
        <f>VLOOKUP(C84,[1]panoids!A$2:Z$278,11,FALSE)</f>
        <v>9.8144531250000007E-3</v>
      </c>
      <c r="N84">
        <f>VLOOKUP(C84,[1]panoids!A$2:Z$278,12,FALSE)</f>
        <v>1.1057942708333299E-2</v>
      </c>
      <c r="O84">
        <f>VLOOKUP(C84,[1]panoids!A$2:Z$278,13,FALSE)</f>
        <v>7.8531901041666702E-4</v>
      </c>
      <c r="P84">
        <f>VLOOKUP(C84,[1]panoids!A$2:Z$278,14,FALSE)</f>
        <v>5.9448242187500003E-3</v>
      </c>
      <c r="Q84">
        <f>VLOOKUP(C84,[1]panoids!A$2:Z$278,15,FALSE)</f>
        <v>0.11916341145833299</v>
      </c>
      <c r="R84">
        <f>VLOOKUP(C84,[1]panoids!A$2:Z$278,16,FALSE)</f>
        <v>9.7354329427083303E-2</v>
      </c>
      <c r="S84">
        <f>VLOOKUP(C84,[1]panoids!A$2:Z$278,17,FALSE)</f>
        <v>0.14531087239583301</v>
      </c>
      <c r="T84">
        <f>VLOOKUP(C84,[1]panoids!A$2:Z$278,18,FALSE)</f>
        <v>4.7200520833333298E-5</v>
      </c>
      <c r="U84">
        <f>VLOOKUP(C84,[1]panoids!A$2:Z$278,19,FALSE)</f>
        <v>8.6263020833333306E-5</v>
      </c>
      <c r="V84">
        <f>VLOOKUP(C84,[1]panoids!A$2:Z$278,20,FALSE)</f>
        <v>7.147216796875E-2</v>
      </c>
      <c r="W84">
        <f>VLOOKUP(C84,[1]panoids!A$2:Z$278,21,FALSE)</f>
        <v>1.7879231770833301E-3</v>
      </c>
      <c r="X84">
        <f>VLOOKUP(C84,[1]panoids!A$2:Z$278,22,FALSE)</f>
        <v>0</v>
      </c>
      <c r="Y84">
        <f>VLOOKUP(C84,[1]panoids!A$2:Z$278,23,FALSE)</f>
        <v>0</v>
      </c>
      <c r="Z84">
        <f>VLOOKUP(C84,[1]panoids!A$2:Z$278,24,FALSE)</f>
        <v>1.513671875E-4</v>
      </c>
      <c r="AA84">
        <f>VLOOKUP(C84,[1]panoids!A$2:Z$278,25,FALSE)</f>
        <v>3.1575520833333298E-4</v>
      </c>
      <c r="AB84">
        <f>VLOOKUP(C84,[1]panoids!A$2:Z$278,26,FALSE)</f>
        <v>1.24503580729167E-2</v>
      </c>
    </row>
    <row r="85" spans="1:28" x14ac:dyDescent="0.25">
      <c r="A85" t="s">
        <v>153</v>
      </c>
      <c r="B85">
        <v>170310404025010</v>
      </c>
      <c r="C85" t="s">
        <v>152</v>
      </c>
      <c r="D85" t="str">
        <f>VLOOKUP(C85,[1]panoids!A$2:Z$278,2,FALSE)</f>
        <v>2018-07</v>
      </c>
      <c r="E85">
        <f>VLOOKUP(C85,[1]panoids!A$2:Z$278,3,FALSE)</f>
        <v>41.968910342468298</v>
      </c>
      <c r="F85">
        <f>VLOOKUP(C85,[1]panoids!A$2:Z$278,4,FALSE)</f>
        <v>-87.677700637960896</v>
      </c>
      <c r="G85">
        <f>VLOOKUP(C85,[1]panoids!A$2:Z$278,5,FALSE)</f>
        <v>170310404025010</v>
      </c>
      <c r="H85">
        <f>VLOOKUP(C85,[1]panoids!A$2:Z$278,6,FALSE)</f>
        <v>4</v>
      </c>
      <c r="I85">
        <f>VLOOKUP(C85,[1]panoids!A$2:Z$278,7,FALSE)</f>
        <v>0.17600260416666699</v>
      </c>
      <c r="J85">
        <f>VLOOKUP(C85,[1]panoids!A$2:Z$278,8,FALSE)</f>
        <v>3.9737955729166698E-2</v>
      </c>
      <c r="K85">
        <f>VLOOKUP(C85,[1]panoids!A$2:Z$278,9,FALSE)</f>
        <v>0.30527018229166702</v>
      </c>
      <c r="L85">
        <f>VLOOKUP(C85,[1]panoids!A$2:Z$278,10,FALSE)</f>
        <v>3.2470703125000002E-3</v>
      </c>
      <c r="M85">
        <f>VLOOKUP(C85,[1]panoids!A$2:Z$278,11,FALSE)</f>
        <v>9.8144531250000007E-3</v>
      </c>
      <c r="N85">
        <f>VLOOKUP(C85,[1]panoids!A$2:Z$278,12,FALSE)</f>
        <v>1.1057942708333299E-2</v>
      </c>
      <c r="O85">
        <f>VLOOKUP(C85,[1]panoids!A$2:Z$278,13,FALSE)</f>
        <v>7.8531901041666702E-4</v>
      </c>
      <c r="P85">
        <f>VLOOKUP(C85,[1]panoids!A$2:Z$278,14,FALSE)</f>
        <v>5.9448242187500003E-3</v>
      </c>
      <c r="Q85">
        <f>VLOOKUP(C85,[1]panoids!A$2:Z$278,15,FALSE)</f>
        <v>0.11916341145833299</v>
      </c>
      <c r="R85">
        <f>VLOOKUP(C85,[1]panoids!A$2:Z$278,16,FALSE)</f>
        <v>9.7354329427083303E-2</v>
      </c>
      <c r="S85">
        <f>VLOOKUP(C85,[1]panoids!A$2:Z$278,17,FALSE)</f>
        <v>0.14531087239583301</v>
      </c>
      <c r="T85">
        <f>VLOOKUP(C85,[1]panoids!A$2:Z$278,18,FALSE)</f>
        <v>4.7200520833333298E-5</v>
      </c>
      <c r="U85">
        <f>VLOOKUP(C85,[1]panoids!A$2:Z$278,19,FALSE)</f>
        <v>8.6263020833333306E-5</v>
      </c>
      <c r="V85">
        <f>VLOOKUP(C85,[1]panoids!A$2:Z$278,20,FALSE)</f>
        <v>7.147216796875E-2</v>
      </c>
      <c r="W85">
        <f>VLOOKUP(C85,[1]panoids!A$2:Z$278,21,FALSE)</f>
        <v>1.7879231770833301E-3</v>
      </c>
      <c r="X85">
        <f>VLOOKUP(C85,[1]panoids!A$2:Z$278,22,FALSE)</f>
        <v>0</v>
      </c>
      <c r="Y85">
        <f>VLOOKUP(C85,[1]panoids!A$2:Z$278,23,FALSE)</f>
        <v>0</v>
      </c>
      <c r="Z85">
        <f>VLOOKUP(C85,[1]panoids!A$2:Z$278,24,FALSE)</f>
        <v>1.513671875E-4</v>
      </c>
      <c r="AA85">
        <f>VLOOKUP(C85,[1]panoids!A$2:Z$278,25,FALSE)</f>
        <v>3.1575520833333298E-4</v>
      </c>
      <c r="AB85">
        <f>VLOOKUP(C85,[1]panoids!A$2:Z$278,26,FALSE)</f>
        <v>1.24503580729167E-2</v>
      </c>
    </row>
    <row r="86" spans="1:28" x14ac:dyDescent="0.25">
      <c r="A86" t="s">
        <v>154</v>
      </c>
      <c r="B86">
        <v>170310407003008</v>
      </c>
      <c r="C86" t="s">
        <v>155</v>
      </c>
      <c r="D86" t="str">
        <f>VLOOKUP(C86,[1]panoids!A$2:Z$278,2,FALSE)</f>
        <v>2018-07</v>
      </c>
      <c r="E86">
        <f>VLOOKUP(C86,[1]panoids!A$2:Z$278,3,FALSE)</f>
        <v>41.965819889404401</v>
      </c>
      <c r="F86">
        <f>VLOOKUP(C86,[1]panoids!A$2:Z$278,4,FALSE)</f>
        <v>-87.693707898211201</v>
      </c>
      <c r="G86">
        <f>VLOOKUP(C86,[1]panoids!A$2:Z$278,5,FALSE)</f>
        <v>170310407003008</v>
      </c>
      <c r="H86">
        <f>VLOOKUP(C86,[1]panoids!A$2:Z$278,6,FALSE)</f>
        <v>4</v>
      </c>
      <c r="I86">
        <f>VLOOKUP(C86,[1]panoids!A$2:Z$278,7,FALSE)</f>
        <v>0.22182617187500001</v>
      </c>
      <c r="J86">
        <f>VLOOKUP(C86,[1]panoids!A$2:Z$278,8,FALSE)</f>
        <v>0.102892252604167</v>
      </c>
      <c r="K86">
        <f>VLOOKUP(C86,[1]panoids!A$2:Z$278,9,FALSE)</f>
        <v>0.10213460286458299</v>
      </c>
      <c r="L86">
        <f>VLOOKUP(C86,[1]panoids!A$2:Z$278,10,FALSE)</f>
        <v>2.5634765625000001E-4</v>
      </c>
      <c r="M86">
        <f>VLOOKUP(C86,[1]panoids!A$2:Z$278,11,FALSE)</f>
        <v>1.415283203125E-2</v>
      </c>
      <c r="N86">
        <f>VLOOKUP(C86,[1]panoids!A$2:Z$278,12,FALSE)</f>
        <v>1.4172363281249999E-2</v>
      </c>
      <c r="O86">
        <f>VLOOKUP(C86,[1]panoids!A$2:Z$278,13,FALSE)</f>
        <v>8.6507161458333304E-4</v>
      </c>
      <c r="P86">
        <f>VLOOKUP(C86,[1]panoids!A$2:Z$278,14,FALSE)</f>
        <v>6.1083984374999999E-3</v>
      </c>
      <c r="Q86">
        <f>VLOOKUP(C86,[1]panoids!A$2:Z$278,15,FALSE)</f>
        <v>0.30918945312500001</v>
      </c>
      <c r="R86">
        <f>VLOOKUP(C86,[1]panoids!A$2:Z$278,16,FALSE)</f>
        <v>2.1114095052083299E-2</v>
      </c>
      <c r="S86">
        <f>VLOOKUP(C86,[1]panoids!A$2:Z$278,17,FALSE)</f>
        <v>0.13777262369791701</v>
      </c>
      <c r="T86">
        <f>VLOOKUP(C86,[1]panoids!A$2:Z$278,18,FALSE)</f>
        <v>3.21533203125E-3</v>
      </c>
      <c r="U86">
        <f>VLOOKUP(C86,[1]panoids!A$2:Z$278,19,FALSE)</f>
        <v>0</v>
      </c>
      <c r="V86">
        <f>VLOOKUP(C86,[1]panoids!A$2:Z$278,20,FALSE)</f>
        <v>3.5362955729166701E-2</v>
      </c>
      <c r="W86">
        <f>VLOOKUP(C86,[1]panoids!A$2:Z$278,21,FALSE)</f>
        <v>8.7890624999999997E-5</v>
      </c>
      <c r="X86">
        <f>VLOOKUP(C86,[1]panoids!A$2:Z$278,22,FALSE)</f>
        <v>0</v>
      </c>
      <c r="Y86">
        <f>VLOOKUP(C86,[1]panoids!A$2:Z$278,23,FALSE)</f>
        <v>0</v>
      </c>
      <c r="Z86">
        <f>VLOOKUP(C86,[1]panoids!A$2:Z$278,24,FALSE)</f>
        <v>0</v>
      </c>
      <c r="AA86">
        <f>VLOOKUP(C86,[1]panoids!A$2:Z$278,25,FALSE)</f>
        <v>4.4222005208333299E-3</v>
      </c>
      <c r="AB86">
        <f>VLOOKUP(C86,[1]panoids!A$2:Z$278,26,FALSE)</f>
        <v>2.6427408854166699E-2</v>
      </c>
    </row>
    <row r="87" spans="1:28" x14ac:dyDescent="0.25">
      <c r="A87" t="s">
        <v>156</v>
      </c>
      <c r="B87">
        <v>170310407003008</v>
      </c>
      <c r="C87" t="s">
        <v>155</v>
      </c>
      <c r="D87" t="str">
        <f>VLOOKUP(C87,[1]panoids!A$2:Z$278,2,FALSE)</f>
        <v>2018-07</v>
      </c>
      <c r="E87">
        <f>VLOOKUP(C87,[1]panoids!A$2:Z$278,3,FALSE)</f>
        <v>41.965819889404401</v>
      </c>
      <c r="F87">
        <f>VLOOKUP(C87,[1]panoids!A$2:Z$278,4,FALSE)</f>
        <v>-87.693707898211201</v>
      </c>
      <c r="G87">
        <f>VLOOKUP(C87,[1]panoids!A$2:Z$278,5,FALSE)</f>
        <v>170310407003008</v>
      </c>
      <c r="H87">
        <f>VLOOKUP(C87,[1]panoids!A$2:Z$278,6,FALSE)</f>
        <v>4</v>
      </c>
      <c r="I87">
        <f>VLOOKUP(C87,[1]panoids!A$2:Z$278,7,FALSE)</f>
        <v>0.22182617187500001</v>
      </c>
      <c r="J87">
        <f>VLOOKUP(C87,[1]panoids!A$2:Z$278,8,FALSE)</f>
        <v>0.102892252604167</v>
      </c>
      <c r="K87">
        <f>VLOOKUP(C87,[1]panoids!A$2:Z$278,9,FALSE)</f>
        <v>0.10213460286458299</v>
      </c>
      <c r="L87">
        <f>VLOOKUP(C87,[1]panoids!A$2:Z$278,10,FALSE)</f>
        <v>2.5634765625000001E-4</v>
      </c>
      <c r="M87">
        <f>VLOOKUP(C87,[1]panoids!A$2:Z$278,11,FALSE)</f>
        <v>1.415283203125E-2</v>
      </c>
      <c r="N87">
        <f>VLOOKUP(C87,[1]panoids!A$2:Z$278,12,FALSE)</f>
        <v>1.4172363281249999E-2</v>
      </c>
      <c r="O87">
        <f>VLOOKUP(C87,[1]panoids!A$2:Z$278,13,FALSE)</f>
        <v>8.6507161458333304E-4</v>
      </c>
      <c r="P87">
        <f>VLOOKUP(C87,[1]panoids!A$2:Z$278,14,FALSE)</f>
        <v>6.1083984374999999E-3</v>
      </c>
      <c r="Q87">
        <f>VLOOKUP(C87,[1]panoids!A$2:Z$278,15,FALSE)</f>
        <v>0.30918945312500001</v>
      </c>
      <c r="R87">
        <f>VLOOKUP(C87,[1]panoids!A$2:Z$278,16,FALSE)</f>
        <v>2.1114095052083299E-2</v>
      </c>
      <c r="S87">
        <f>VLOOKUP(C87,[1]panoids!A$2:Z$278,17,FALSE)</f>
        <v>0.13777262369791701</v>
      </c>
      <c r="T87">
        <f>VLOOKUP(C87,[1]panoids!A$2:Z$278,18,FALSE)</f>
        <v>3.21533203125E-3</v>
      </c>
      <c r="U87">
        <f>VLOOKUP(C87,[1]panoids!A$2:Z$278,19,FALSE)</f>
        <v>0</v>
      </c>
      <c r="V87">
        <f>VLOOKUP(C87,[1]panoids!A$2:Z$278,20,FALSE)</f>
        <v>3.5362955729166701E-2</v>
      </c>
      <c r="W87">
        <f>VLOOKUP(C87,[1]panoids!A$2:Z$278,21,FALSE)</f>
        <v>8.7890624999999997E-5</v>
      </c>
      <c r="X87">
        <f>VLOOKUP(C87,[1]panoids!A$2:Z$278,22,FALSE)</f>
        <v>0</v>
      </c>
      <c r="Y87">
        <f>VLOOKUP(C87,[1]panoids!A$2:Z$278,23,FALSE)</f>
        <v>0</v>
      </c>
      <c r="Z87">
        <f>VLOOKUP(C87,[1]panoids!A$2:Z$278,24,FALSE)</f>
        <v>0</v>
      </c>
      <c r="AA87">
        <f>VLOOKUP(C87,[1]panoids!A$2:Z$278,25,FALSE)</f>
        <v>4.4222005208333299E-3</v>
      </c>
      <c r="AB87">
        <f>VLOOKUP(C87,[1]panoids!A$2:Z$278,26,FALSE)</f>
        <v>2.6427408854166699E-2</v>
      </c>
    </row>
    <row r="88" spans="1:28" x14ac:dyDescent="0.25">
      <c r="A88" t="s">
        <v>157</v>
      </c>
      <c r="B88">
        <v>170310407003008</v>
      </c>
      <c r="C88" t="s">
        <v>158</v>
      </c>
      <c r="D88" t="str">
        <f>VLOOKUP(C88,[1]panoids!A$2:Z$278,2,FALSE)</f>
        <v>2018-07</v>
      </c>
      <c r="E88">
        <f>VLOOKUP(C88,[1]panoids!A$2:Z$278,3,FALSE)</f>
        <v>41.965937086208299</v>
      </c>
      <c r="F88">
        <f>VLOOKUP(C88,[1]panoids!A$2:Z$278,4,FALSE)</f>
        <v>-87.693715498526998</v>
      </c>
      <c r="G88">
        <f>VLOOKUP(C88,[1]panoids!A$2:Z$278,5,FALSE)</f>
        <v>170310407003008</v>
      </c>
      <c r="H88">
        <f>VLOOKUP(C88,[1]panoids!A$2:Z$278,6,FALSE)</f>
        <v>4</v>
      </c>
      <c r="I88">
        <f>VLOOKUP(C88,[1]panoids!A$2:Z$278,7,FALSE)</f>
        <v>0.200779622395833</v>
      </c>
      <c r="J88">
        <f>VLOOKUP(C88,[1]panoids!A$2:Z$278,8,FALSE)</f>
        <v>6.4191894531250002E-2</v>
      </c>
      <c r="K88">
        <f>VLOOKUP(C88,[1]panoids!A$2:Z$278,9,FALSE)</f>
        <v>0.15285644531250001</v>
      </c>
      <c r="L88">
        <f>VLOOKUP(C88,[1]panoids!A$2:Z$278,10,FALSE)</f>
        <v>2.6977539062500002E-3</v>
      </c>
      <c r="M88">
        <f>VLOOKUP(C88,[1]panoids!A$2:Z$278,11,FALSE)</f>
        <v>2.49186197916667E-2</v>
      </c>
      <c r="N88">
        <f>VLOOKUP(C88,[1]panoids!A$2:Z$278,12,FALSE)</f>
        <v>1.8193359374999999E-2</v>
      </c>
      <c r="O88">
        <f>VLOOKUP(C88,[1]panoids!A$2:Z$278,13,FALSE)</f>
        <v>2.8548177083333299E-3</v>
      </c>
      <c r="P88">
        <f>VLOOKUP(C88,[1]panoids!A$2:Z$278,14,FALSE)</f>
        <v>5.8496093750000002E-3</v>
      </c>
      <c r="Q88">
        <f>VLOOKUP(C88,[1]panoids!A$2:Z$278,15,FALSE)</f>
        <v>0.275823567708333</v>
      </c>
      <c r="R88">
        <f>VLOOKUP(C88,[1]panoids!A$2:Z$278,16,FALSE)</f>
        <v>3.37972005208333E-3</v>
      </c>
      <c r="S88">
        <f>VLOOKUP(C88,[1]panoids!A$2:Z$278,17,FALSE)</f>
        <v>0.13004964192708299</v>
      </c>
      <c r="T88">
        <f>VLOOKUP(C88,[1]panoids!A$2:Z$278,18,FALSE)</f>
        <v>2.4723307291666702E-3</v>
      </c>
      <c r="U88">
        <f>VLOOKUP(C88,[1]panoids!A$2:Z$278,19,FALSE)</f>
        <v>0</v>
      </c>
      <c r="V88">
        <f>VLOOKUP(C88,[1]panoids!A$2:Z$278,20,FALSE)</f>
        <v>0.10069580078125</v>
      </c>
      <c r="W88">
        <f>VLOOKUP(C88,[1]panoids!A$2:Z$278,21,FALSE)</f>
        <v>0</v>
      </c>
      <c r="X88">
        <f>VLOOKUP(C88,[1]panoids!A$2:Z$278,22,FALSE)</f>
        <v>0</v>
      </c>
      <c r="Y88">
        <f>VLOOKUP(C88,[1]panoids!A$2:Z$278,23,FALSE)</f>
        <v>0</v>
      </c>
      <c r="Z88">
        <f>VLOOKUP(C88,[1]panoids!A$2:Z$278,24,FALSE)</f>
        <v>0</v>
      </c>
      <c r="AA88">
        <f>VLOOKUP(C88,[1]panoids!A$2:Z$278,25,FALSE)</f>
        <v>6.8986002604166704E-3</v>
      </c>
      <c r="AB88">
        <f>VLOOKUP(C88,[1]panoids!A$2:Z$278,26,FALSE)</f>
        <v>8.3382161458333305E-3</v>
      </c>
    </row>
    <row r="89" spans="1:28" x14ac:dyDescent="0.25">
      <c r="A89" t="s">
        <v>159</v>
      </c>
      <c r="B89">
        <v>170310407003008</v>
      </c>
      <c r="C89" t="s">
        <v>158</v>
      </c>
      <c r="D89" t="str">
        <f>VLOOKUP(C89,[1]panoids!A$2:Z$278,2,FALSE)</f>
        <v>2018-07</v>
      </c>
      <c r="E89">
        <f>VLOOKUP(C89,[1]panoids!A$2:Z$278,3,FALSE)</f>
        <v>41.965937086208299</v>
      </c>
      <c r="F89">
        <f>VLOOKUP(C89,[1]panoids!A$2:Z$278,4,FALSE)</f>
        <v>-87.693715498526998</v>
      </c>
      <c r="G89">
        <f>VLOOKUP(C89,[1]panoids!A$2:Z$278,5,FALSE)</f>
        <v>170310407003008</v>
      </c>
      <c r="H89">
        <f>VLOOKUP(C89,[1]panoids!A$2:Z$278,6,FALSE)</f>
        <v>4</v>
      </c>
      <c r="I89">
        <f>VLOOKUP(C89,[1]panoids!A$2:Z$278,7,FALSE)</f>
        <v>0.200779622395833</v>
      </c>
      <c r="J89">
        <f>VLOOKUP(C89,[1]panoids!A$2:Z$278,8,FALSE)</f>
        <v>6.4191894531250002E-2</v>
      </c>
      <c r="K89">
        <f>VLOOKUP(C89,[1]panoids!A$2:Z$278,9,FALSE)</f>
        <v>0.15285644531250001</v>
      </c>
      <c r="L89">
        <f>VLOOKUP(C89,[1]panoids!A$2:Z$278,10,FALSE)</f>
        <v>2.6977539062500002E-3</v>
      </c>
      <c r="M89">
        <f>VLOOKUP(C89,[1]panoids!A$2:Z$278,11,FALSE)</f>
        <v>2.49186197916667E-2</v>
      </c>
      <c r="N89">
        <f>VLOOKUP(C89,[1]panoids!A$2:Z$278,12,FALSE)</f>
        <v>1.8193359374999999E-2</v>
      </c>
      <c r="O89">
        <f>VLOOKUP(C89,[1]panoids!A$2:Z$278,13,FALSE)</f>
        <v>2.8548177083333299E-3</v>
      </c>
      <c r="P89">
        <f>VLOOKUP(C89,[1]panoids!A$2:Z$278,14,FALSE)</f>
        <v>5.8496093750000002E-3</v>
      </c>
      <c r="Q89">
        <f>VLOOKUP(C89,[1]panoids!A$2:Z$278,15,FALSE)</f>
        <v>0.275823567708333</v>
      </c>
      <c r="R89">
        <f>VLOOKUP(C89,[1]panoids!A$2:Z$278,16,FALSE)</f>
        <v>3.37972005208333E-3</v>
      </c>
      <c r="S89">
        <f>VLOOKUP(C89,[1]panoids!A$2:Z$278,17,FALSE)</f>
        <v>0.13004964192708299</v>
      </c>
      <c r="T89">
        <f>VLOOKUP(C89,[1]panoids!A$2:Z$278,18,FALSE)</f>
        <v>2.4723307291666702E-3</v>
      </c>
      <c r="U89">
        <f>VLOOKUP(C89,[1]panoids!A$2:Z$278,19,FALSE)</f>
        <v>0</v>
      </c>
      <c r="V89">
        <f>VLOOKUP(C89,[1]panoids!A$2:Z$278,20,FALSE)</f>
        <v>0.10069580078125</v>
      </c>
      <c r="W89">
        <f>VLOOKUP(C89,[1]panoids!A$2:Z$278,21,FALSE)</f>
        <v>0</v>
      </c>
      <c r="X89">
        <f>VLOOKUP(C89,[1]panoids!A$2:Z$278,22,FALSE)</f>
        <v>0</v>
      </c>
      <c r="Y89">
        <f>VLOOKUP(C89,[1]panoids!A$2:Z$278,23,FALSE)</f>
        <v>0</v>
      </c>
      <c r="Z89">
        <f>VLOOKUP(C89,[1]panoids!A$2:Z$278,24,FALSE)</f>
        <v>0</v>
      </c>
      <c r="AA89">
        <f>VLOOKUP(C89,[1]panoids!A$2:Z$278,25,FALSE)</f>
        <v>6.8986002604166704E-3</v>
      </c>
      <c r="AB89">
        <f>VLOOKUP(C89,[1]panoids!A$2:Z$278,26,FALSE)</f>
        <v>8.3382161458333305E-3</v>
      </c>
    </row>
    <row r="90" spans="1:28" x14ac:dyDescent="0.25">
      <c r="A90" t="s">
        <v>160</v>
      </c>
      <c r="B90">
        <v>170310501001006</v>
      </c>
      <c r="C90" t="s">
        <v>161</v>
      </c>
      <c r="D90" t="str">
        <f>VLOOKUP(C90,[1]panoids!A$2:Z$278,2,FALSE)</f>
        <v>2018-11</v>
      </c>
      <c r="E90">
        <f>VLOOKUP(C90,[1]panoids!A$2:Z$278,3,FALSE)</f>
        <v>41.961470553522403</v>
      </c>
      <c r="F90">
        <f>VLOOKUP(C90,[1]panoids!A$2:Z$278,4,FALSE)</f>
        <v>-87.677200668533501</v>
      </c>
      <c r="G90">
        <f>VLOOKUP(C90,[1]panoids!A$2:Z$278,5,FALSE)</f>
        <v>170310501001006</v>
      </c>
      <c r="H90">
        <f>VLOOKUP(C90,[1]panoids!A$2:Z$278,6,FALSE)</f>
        <v>4</v>
      </c>
      <c r="I90">
        <f>VLOOKUP(C90,[1]panoids!A$2:Z$278,7,FALSE)</f>
        <v>0.23303873697916699</v>
      </c>
      <c r="J90">
        <f>VLOOKUP(C90,[1]panoids!A$2:Z$278,8,FALSE)</f>
        <v>9.8019205729166697E-2</v>
      </c>
      <c r="K90">
        <f>VLOOKUP(C90,[1]panoids!A$2:Z$278,9,FALSE)</f>
        <v>0.12003092447916699</v>
      </c>
      <c r="L90">
        <f>VLOOKUP(C90,[1]panoids!A$2:Z$278,10,FALSE)</f>
        <v>9.5865885416666701E-4</v>
      </c>
      <c r="M90">
        <f>VLOOKUP(C90,[1]panoids!A$2:Z$278,11,FALSE)</f>
        <v>2.5402832031249999E-2</v>
      </c>
      <c r="N90">
        <f>VLOOKUP(C90,[1]panoids!A$2:Z$278,12,FALSE)</f>
        <v>1.12662760416667E-2</v>
      </c>
      <c r="O90">
        <f>VLOOKUP(C90,[1]panoids!A$2:Z$278,13,FALSE)</f>
        <v>9.5458984375000003E-4</v>
      </c>
      <c r="P90">
        <f>VLOOKUP(C90,[1]panoids!A$2:Z$278,14,FALSE)</f>
        <v>3.07047526041667E-3</v>
      </c>
      <c r="Q90">
        <f>VLOOKUP(C90,[1]panoids!A$2:Z$278,15,FALSE)</f>
        <v>0.2631884765625</v>
      </c>
      <c r="R90">
        <f>VLOOKUP(C90,[1]panoids!A$2:Z$278,16,FALSE)</f>
        <v>1.39347330729167E-2</v>
      </c>
      <c r="S90">
        <f>VLOOKUP(C90,[1]panoids!A$2:Z$278,17,FALSE)</f>
        <v>0.15272705078125001</v>
      </c>
      <c r="T90">
        <f>VLOOKUP(C90,[1]panoids!A$2:Z$278,18,FALSE)</f>
        <v>9.2366536458333298E-4</v>
      </c>
      <c r="U90">
        <f>VLOOKUP(C90,[1]panoids!A$2:Z$278,19,FALSE)</f>
        <v>0</v>
      </c>
      <c r="V90">
        <f>VLOOKUP(C90,[1]panoids!A$2:Z$278,20,FALSE)</f>
        <v>4.8166503906249998E-2</v>
      </c>
      <c r="W90">
        <f>VLOOKUP(C90,[1]panoids!A$2:Z$278,21,FALSE)</f>
        <v>1.7790527343750001E-2</v>
      </c>
      <c r="X90">
        <f>VLOOKUP(C90,[1]panoids!A$2:Z$278,22,FALSE)</f>
        <v>8.9518229166666701E-6</v>
      </c>
      <c r="Y90">
        <f>VLOOKUP(C90,[1]panoids!A$2:Z$278,23,FALSE)</f>
        <v>0</v>
      </c>
      <c r="Z90">
        <f>VLOOKUP(C90,[1]panoids!A$2:Z$278,24,FALSE)</f>
        <v>0</v>
      </c>
      <c r="AA90">
        <f>VLOOKUP(C90,[1]panoids!A$2:Z$278,25,FALSE)</f>
        <v>0</v>
      </c>
      <c r="AB90">
        <f>VLOOKUP(C90,[1]panoids!A$2:Z$278,26,FALSE)</f>
        <v>1.0518391927083299E-2</v>
      </c>
    </row>
    <row r="91" spans="1:28" x14ac:dyDescent="0.25">
      <c r="A91" t="s">
        <v>162</v>
      </c>
      <c r="B91">
        <v>170310501001006</v>
      </c>
      <c r="C91" t="s">
        <v>161</v>
      </c>
      <c r="D91" t="str">
        <f>VLOOKUP(C91,[1]panoids!A$2:Z$278,2,FALSE)</f>
        <v>2018-11</v>
      </c>
      <c r="E91">
        <f>VLOOKUP(C91,[1]panoids!A$2:Z$278,3,FALSE)</f>
        <v>41.961470553522403</v>
      </c>
      <c r="F91">
        <f>VLOOKUP(C91,[1]panoids!A$2:Z$278,4,FALSE)</f>
        <v>-87.677200668533501</v>
      </c>
      <c r="G91">
        <f>VLOOKUP(C91,[1]panoids!A$2:Z$278,5,FALSE)</f>
        <v>170310501001006</v>
      </c>
      <c r="H91">
        <f>VLOOKUP(C91,[1]panoids!A$2:Z$278,6,FALSE)</f>
        <v>4</v>
      </c>
      <c r="I91">
        <f>VLOOKUP(C91,[1]panoids!A$2:Z$278,7,FALSE)</f>
        <v>0.23303873697916699</v>
      </c>
      <c r="J91">
        <f>VLOOKUP(C91,[1]panoids!A$2:Z$278,8,FALSE)</f>
        <v>9.8019205729166697E-2</v>
      </c>
      <c r="K91">
        <f>VLOOKUP(C91,[1]panoids!A$2:Z$278,9,FALSE)</f>
        <v>0.12003092447916699</v>
      </c>
      <c r="L91">
        <f>VLOOKUP(C91,[1]panoids!A$2:Z$278,10,FALSE)</f>
        <v>9.5865885416666701E-4</v>
      </c>
      <c r="M91">
        <f>VLOOKUP(C91,[1]panoids!A$2:Z$278,11,FALSE)</f>
        <v>2.5402832031249999E-2</v>
      </c>
      <c r="N91">
        <f>VLOOKUP(C91,[1]panoids!A$2:Z$278,12,FALSE)</f>
        <v>1.12662760416667E-2</v>
      </c>
      <c r="O91">
        <f>VLOOKUP(C91,[1]panoids!A$2:Z$278,13,FALSE)</f>
        <v>9.5458984375000003E-4</v>
      </c>
      <c r="P91">
        <f>VLOOKUP(C91,[1]panoids!A$2:Z$278,14,FALSE)</f>
        <v>3.07047526041667E-3</v>
      </c>
      <c r="Q91">
        <f>VLOOKUP(C91,[1]panoids!A$2:Z$278,15,FALSE)</f>
        <v>0.2631884765625</v>
      </c>
      <c r="R91">
        <f>VLOOKUP(C91,[1]panoids!A$2:Z$278,16,FALSE)</f>
        <v>1.39347330729167E-2</v>
      </c>
      <c r="S91">
        <f>VLOOKUP(C91,[1]panoids!A$2:Z$278,17,FALSE)</f>
        <v>0.15272705078125001</v>
      </c>
      <c r="T91">
        <f>VLOOKUP(C91,[1]panoids!A$2:Z$278,18,FALSE)</f>
        <v>9.2366536458333298E-4</v>
      </c>
      <c r="U91">
        <f>VLOOKUP(C91,[1]panoids!A$2:Z$278,19,FALSE)</f>
        <v>0</v>
      </c>
      <c r="V91">
        <f>VLOOKUP(C91,[1]panoids!A$2:Z$278,20,FALSE)</f>
        <v>4.8166503906249998E-2</v>
      </c>
      <c r="W91">
        <f>VLOOKUP(C91,[1]panoids!A$2:Z$278,21,FALSE)</f>
        <v>1.7790527343750001E-2</v>
      </c>
      <c r="X91">
        <f>VLOOKUP(C91,[1]panoids!A$2:Z$278,22,FALSE)</f>
        <v>8.9518229166666701E-6</v>
      </c>
      <c r="Y91">
        <f>VLOOKUP(C91,[1]panoids!A$2:Z$278,23,FALSE)</f>
        <v>0</v>
      </c>
      <c r="Z91">
        <f>VLOOKUP(C91,[1]panoids!A$2:Z$278,24,FALSE)</f>
        <v>0</v>
      </c>
      <c r="AA91">
        <f>VLOOKUP(C91,[1]panoids!A$2:Z$278,25,FALSE)</f>
        <v>0</v>
      </c>
      <c r="AB91">
        <f>VLOOKUP(C91,[1]panoids!A$2:Z$278,26,FALSE)</f>
        <v>1.0518391927083299E-2</v>
      </c>
    </row>
    <row r="92" spans="1:28" x14ac:dyDescent="0.25">
      <c r="A92" t="s">
        <v>163</v>
      </c>
      <c r="B92">
        <v>170310501001006</v>
      </c>
      <c r="C92" t="s">
        <v>164</v>
      </c>
      <c r="D92" t="str">
        <f>VLOOKUP(C92,[1]panoids!A$2:Z$278,2,FALSE)</f>
        <v>2018-06</v>
      </c>
      <c r="E92">
        <f>VLOOKUP(C92,[1]panoids!A$2:Z$278,3,FALSE)</f>
        <v>41.9614330443749</v>
      </c>
      <c r="F92">
        <f>VLOOKUP(C92,[1]panoids!A$2:Z$278,4,FALSE)</f>
        <v>-87.676727800476399</v>
      </c>
      <c r="G92">
        <f>VLOOKUP(C92,[1]panoids!A$2:Z$278,5,FALSE)</f>
        <v>170310501001006</v>
      </c>
      <c r="H92">
        <f>VLOOKUP(C92,[1]panoids!A$2:Z$278,6,FALSE)</f>
        <v>4</v>
      </c>
      <c r="I92">
        <f>VLOOKUP(C92,[1]panoids!A$2:Z$278,7,FALSE)</f>
        <v>0.20006184895833301</v>
      </c>
      <c r="J92">
        <f>VLOOKUP(C92,[1]panoids!A$2:Z$278,8,FALSE)</f>
        <v>9.33837890625E-2</v>
      </c>
      <c r="K92">
        <f>VLOOKUP(C92,[1]panoids!A$2:Z$278,9,FALSE)</f>
        <v>0.30746663411458303</v>
      </c>
      <c r="L92">
        <f>VLOOKUP(C92,[1]panoids!A$2:Z$278,10,FALSE)</f>
        <v>9.43196614583333E-4</v>
      </c>
      <c r="M92">
        <f>VLOOKUP(C92,[1]panoids!A$2:Z$278,11,FALSE)</f>
        <v>6.65201822916667E-3</v>
      </c>
      <c r="N92">
        <f>VLOOKUP(C92,[1]panoids!A$2:Z$278,12,FALSE)</f>
        <v>2.1094563802083299E-2</v>
      </c>
      <c r="O92">
        <f>VLOOKUP(C92,[1]panoids!A$2:Z$278,13,FALSE)</f>
        <v>3.5807291666666702E-4</v>
      </c>
      <c r="P92">
        <f>VLOOKUP(C92,[1]panoids!A$2:Z$278,14,FALSE)</f>
        <v>1.468994140625E-2</v>
      </c>
      <c r="Q92">
        <f>VLOOKUP(C92,[1]panoids!A$2:Z$278,15,FALSE)</f>
        <v>0.107876790364583</v>
      </c>
      <c r="R92">
        <f>VLOOKUP(C92,[1]panoids!A$2:Z$278,16,FALSE)</f>
        <v>3.3601888020833299E-3</v>
      </c>
      <c r="S92">
        <f>VLOOKUP(C92,[1]panoids!A$2:Z$278,17,FALSE)</f>
        <v>0.15070231119791699</v>
      </c>
      <c r="T92">
        <f>VLOOKUP(C92,[1]panoids!A$2:Z$278,18,FALSE)</f>
        <v>1.7781575520833301E-3</v>
      </c>
      <c r="U92">
        <f>VLOOKUP(C92,[1]panoids!A$2:Z$278,19,FALSE)</f>
        <v>0</v>
      </c>
      <c r="V92">
        <f>VLOOKUP(C92,[1]panoids!A$2:Z$278,20,FALSE)</f>
        <v>3.6792805989583302E-2</v>
      </c>
      <c r="W92">
        <f>VLOOKUP(C92,[1]panoids!A$2:Z$278,21,FALSE)</f>
        <v>2.71354166666667E-2</v>
      </c>
      <c r="X92">
        <f>VLOOKUP(C92,[1]panoids!A$2:Z$278,22,FALSE)</f>
        <v>6.5372721354166703E-3</v>
      </c>
      <c r="Y92">
        <f>VLOOKUP(C92,[1]panoids!A$2:Z$278,23,FALSE)</f>
        <v>0</v>
      </c>
      <c r="Z92">
        <f>VLOOKUP(C92,[1]panoids!A$2:Z$278,24,FALSE)</f>
        <v>0</v>
      </c>
      <c r="AA92">
        <f>VLOOKUP(C92,[1]panoids!A$2:Z$278,25,FALSE)</f>
        <v>1.0937500000000001E-3</v>
      </c>
      <c r="AB92">
        <f>VLOOKUP(C92,[1]panoids!A$2:Z$278,26,FALSE)</f>
        <v>2.00732421875E-2</v>
      </c>
    </row>
    <row r="93" spans="1:28" x14ac:dyDescent="0.25">
      <c r="A93" t="s">
        <v>165</v>
      </c>
      <c r="B93">
        <v>170310501001006</v>
      </c>
      <c r="C93" t="s">
        <v>164</v>
      </c>
      <c r="D93" t="str">
        <f>VLOOKUP(C93,[1]panoids!A$2:Z$278,2,FALSE)</f>
        <v>2018-06</v>
      </c>
      <c r="E93">
        <f>VLOOKUP(C93,[1]panoids!A$2:Z$278,3,FALSE)</f>
        <v>41.9614330443749</v>
      </c>
      <c r="F93">
        <f>VLOOKUP(C93,[1]panoids!A$2:Z$278,4,FALSE)</f>
        <v>-87.676727800476399</v>
      </c>
      <c r="G93">
        <f>VLOOKUP(C93,[1]panoids!A$2:Z$278,5,FALSE)</f>
        <v>170310501001006</v>
      </c>
      <c r="H93">
        <f>VLOOKUP(C93,[1]panoids!A$2:Z$278,6,FALSE)</f>
        <v>4</v>
      </c>
      <c r="I93">
        <f>VLOOKUP(C93,[1]panoids!A$2:Z$278,7,FALSE)</f>
        <v>0.20006184895833301</v>
      </c>
      <c r="J93">
        <f>VLOOKUP(C93,[1]panoids!A$2:Z$278,8,FALSE)</f>
        <v>9.33837890625E-2</v>
      </c>
      <c r="K93">
        <f>VLOOKUP(C93,[1]panoids!A$2:Z$278,9,FALSE)</f>
        <v>0.30746663411458303</v>
      </c>
      <c r="L93">
        <f>VLOOKUP(C93,[1]panoids!A$2:Z$278,10,FALSE)</f>
        <v>9.43196614583333E-4</v>
      </c>
      <c r="M93">
        <f>VLOOKUP(C93,[1]panoids!A$2:Z$278,11,FALSE)</f>
        <v>6.65201822916667E-3</v>
      </c>
      <c r="N93">
        <f>VLOOKUP(C93,[1]panoids!A$2:Z$278,12,FALSE)</f>
        <v>2.1094563802083299E-2</v>
      </c>
      <c r="O93">
        <f>VLOOKUP(C93,[1]panoids!A$2:Z$278,13,FALSE)</f>
        <v>3.5807291666666702E-4</v>
      </c>
      <c r="P93">
        <f>VLOOKUP(C93,[1]panoids!A$2:Z$278,14,FALSE)</f>
        <v>1.468994140625E-2</v>
      </c>
      <c r="Q93">
        <f>VLOOKUP(C93,[1]panoids!A$2:Z$278,15,FALSE)</f>
        <v>0.107876790364583</v>
      </c>
      <c r="R93">
        <f>VLOOKUP(C93,[1]panoids!A$2:Z$278,16,FALSE)</f>
        <v>3.3601888020833299E-3</v>
      </c>
      <c r="S93">
        <f>VLOOKUP(C93,[1]panoids!A$2:Z$278,17,FALSE)</f>
        <v>0.15070231119791699</v>
      </c>
      <c r="T93">
        <f>VLOOKUP(C93,[1]panoids!A$2:Z$278,18,FALSE)</f>
        <v>1.7781575520833301E-3</v>
      </c>
      <c r="U93">
        <f>VLOOKUP(C93,[1]panoids!A$2:Z$278,19,FALSE)</f>
        <v>0</v>
      </c>
      <c r="V93">
        <f>VLOOKUP(C93,[1]panoids!A$2:Z$278,20,FALSE)</f>
        <v>3.6792805989583302E-2</v>
      </c>
      <c r="W93">
        <f>VLOOKUP(C93,[1]panoids!A$2:Z$278,21,FALSE)</f>
        <v>2.71354166666667E-2</v>
      </c>
      <c r="X93">
        <f>VLOOKUP(C93,[1]panoids!A$2:Z$278,22,FALSE)</f>
        <v>6.5372721354166703E-3</v>
      </c>
      <c r="Y93">
        <f>VLOOKUP(C93,[1]panoids!A$2:Z$278,23,FALSE)</f>
        <v>0</v>
      </c>
      <c r="Z93">
        <f>VLOOKUP(C93,[1]panoids!A$2:Z$278,24,FALSE)</f>
        <v>0</v>
      </c>
      <c r="AA93">
        <f>VLOOKUP(C93,[1]panoids!A$2:Z$278,25,FALSE)</f>
        <v>1.0937500000000001E-3</v>
      </c>
      <c r="AB93">
        <f>VLOOKUP(C93,[1]panoids!A$2:Z$278,26,FALSE)</f>
        <v>2.00732421875E-2</v>
      </c>
    </row>
    <row r="94" spans="1:28" x14ac:dyDescent="0.25">
      <c r="A94" t="s">
        <v>166</v>
      </c>
      <c r="B94">
        <v>170310501002005</v>
      </c>
      <c r="C94" t="s">
        <v>167</v>
      </c>
      <c r="D94" t="str">
        <f>VLOOKUP(C94,[1]panoids!A$2:Z$278,2,FALSE)</f>
        <v>2018-11</v>
      </c>
      <c r="E94">
        <f>VLOOKUP(C94,[1]panoids!A$2:Z$278,3,FALSE)</f>
        <v>41.957687116407797</v>
      </c>
      <c r="F94">
        <f>VLOOKUP(C94,[1]panoids!A$2:Z$278,4,FALSE)</f>
        <v>-87.678856890579397</v>
      </c>
      <c r="G94">
        <f>VLOOKUP(C94,[1]panoids!A$2:Z$278,5,FALSE)</f>
        <v>170310501002005</v>
      </c>
      <c r="H94">
        <f>VLOOKUP(C94,[1]panoids!A$2:Z$278,6,FALSE)</f>
        <v>4</v>
      </c>
      <c r="I94">
        <f>VLOOKUP(C94,[1]panoids!A$2:Z$278,7,FALSE)</f>
        <v>0.19150146484375</v>
      </c>
      <c r="J94">
        <f>VLOOKUP(C94,[1]panoids!A$2:Z$278,8,FALSE)</f>
        <v>4.7124023437500002E-2</v>
      </c>
      <c r="K94">
        <f>VLOOKUP(C94,[1]panoids!A$2:Z$278,9,FALSE)</f>
        <v>9.1717936197916697E-2</v>
      </c>
      <c r="L94">
        <f>VLOOKUP(C94,[1]panoids!A$2:Z$278,10,FALSE)</f>
        <v>0</v>
      </c>
      <c r="M94">
        <f>VLOOKUP(C94,[1]panoids!A$2:Z$278,11,FALSE)</f>
        <v>5.7241210937500002E-2</v>
      </c>
      <c r="N94">
        <f>VLOOKUP(C94,[1]panoids!A$2:Z$278,12,FALSE)</f>
        <v>1.3867187499999999E-2</v>
      </c>
      <c r="O94">
        <f>VLOOKUP(C94,[1]panoids!A$2:Z$278,13,FALSE)</f>
        <v>9.6191406249999997E-3</v>
      </c>
      <c r="P94">
        <f>VLOOKUP(C94,[1]panoids!A$2:Z$278,14,FALSE)</f>
        <v>5.45491536458333E-3</v>
      </c>
      <c r="Q94">
        <f>VLOOKUP(C94,[1]panoids!A$2:Z$278,15,FALSE)</f>
        <v>0.30772867838541701</v>
      </c>
      <c r="R94">
        <f>VLOOKUP(C94,[1]panoids!A$2:Z$278,16,FALSE)</f>
        <v>4.1512044270833298E-2</v>
      </c>
      <c r="S94">
        <f>VLOOKUP(C94,[1]panoids!A$2:Z$278,17,FALSE)</f>
        <v>0.107904459635417</v>
      </c>
      <c r="T94">
        <f>VLOOKUP(C94,[1]panoids!A$2:Z$278,18,FALSE)</f>
        <v>5.4850260416666697E-4</v>
      </c>
      <c r="U94">
        <f>VLOOKUP(C94,[1]panoids!A$2:Z$278,19,FALSE)</f>
        <v>0</v>
      </c>
      <c r="V94">
        <f>VLOOKUP(C94,[1]panoids!A$2:Z$278,20,FALSE)</f>
        <v>8.8310546875000007E-2</v>
      </c>
      <c r="W94">
        <f>VLOOKUP(C94,[1]panoids!A$2:Z$278,21,FALSE)</f>
        <v>1.9973144531250001E-2</v>
      </c>
      <c r="X94">
        <f>VLOOKUP(C94,[1]panoids!A$2:Z$278,22,FALSE)</f>
        <v>4.55729166666667E-4</v>
      </c>
      <c r="Y94">
        <f>VLOOKUP(C94,[1]panoids!A$2:Z$278,23,FALSE)</f>
        <v>0</v>
      </c>
      <c r="Z94">
        <f>VLOOKUP(C94,[1]panoids!A$2:Z$278,24,FALSE)</f>
        <v>0</v>
      </c>
      <c r="AA94">
        <f>VLOOKUP(C94,[1]panoids!A$2:Z$278,25,FALSE)</f>
        <v>0</v>
      </c>
      <c r="AB94">
        <f>VLOOKUP(C94,[1]panoids!A$2:Z$278,26,FALSE)</f>
        <v>1.7041015624999999E-2</v>
      </c>
    </row>
    <row r="95" spans="1:28" x14ac:dyDescent="0.25">
      <c r="A95" t="s">
        <v>168</v>
      </c>
      <c r="B95">
        <v>170310501002005</v>
      </c>
      <c r="C95" t="s">
        <v>167</v>
      </c>
      <c r="D95" t="str">
        <f>VLOOKUP(C95,[1]panoids!A$2:Z$278,2,FALSE)</f>
        <v>2018-11</v>
      </c>
      <c r="E95">
        <f>VLOOKUP(C95,[1]panoids!A$2:Z$278,3,FALSE)</f>
        <v>41.957687116407797</v>
      </c>
      <c r="F95">
        <f>VLOOKUP(C95,[1]panoids!A$2:Z$278,4,FALSE)</f>
        <v>-87.678856890579397</v>
      </c>
      <c r="G95">
        <f>VLOOKUP(C95,[1]panoids!A$2:Z$278,5,FALSE)</f>
        <v>170310501002005</v>
      </c>
      <c r="H95">
        <f>VLOOKUP(C95,[1]panoids!A$2:Z$278,6,FALSE)</f>
        <v>4</v>
      </c>
      <c r="I95">
        <f>VLOOKUP(C95,[1]panoids!A$2:Z$278,7,FALSE)</f>
        <v>0.19150146484375</v>
      </c>
      <c r="J95">
        <f>VLOOKUP(C95,[1]panoids!A$2:Z$278,8,FALSE)</f>
        <v>4.7124023437500002E-2</v>
      </c>
      <c r="K95">
        <f>VLOOKUP(C95,[1]panoids!A$2:Z$278,9,FALSE)</f>
        <v>9.1717936197916697E-2</v>
      </c>
      <c r="L95">
        <f>VLOOKUP(C95,[1]panoids!A$2:Z$278,10,FALSE)</f>
        <v>0</v>
      </c>
      <c r="M95">
        <f>VLOOKUP(C95,[1]panoids!A$2:Z$278,11,FALSE)</f>
        <v>5.7241210937500002E-2</v>
      </c>
      <c r="N95">
        <f>VLOOKUP(C95,[1]panoids!A$2:Z$278,12,FALSE)</f>
        <v>1.3867187499999999E-2</v>
      </c>
      <c r="O95">
        <f>VLOOKUP(C95,[1]panoids!A$2:Z$278,13,FALSE)</f>
        <v>9.6191406249999997E-3</v>
      </c>
      <c r="P95">
        <f>VLOOKUP(C95,[1]panoids!A$2:Z$278,14,FALSE)</f>
        <v>5.45491536458333E-3</v>
      </c>
      <c r="Q95">
        <f>VLOOKUP(C95,[1]panoids!A$2:Z$278,15,FALSE)</f>
        <v>0.30772867838541701</v>
      </c>
      <c r="R95">
        <f>VLOOKUP(C95,[1]panoids!A$2:Z$278,16,FALSE)</f>
        <v>4.1512044270833298E-2</v>
      </c>
      <c r="S95">
        <f>VLOOKUP(C95,[1]panoids!A$2:Z$278,17,FALSE)</f>
        <v>0.107904459635417</v>
      </c>
      <c r="T95">
        <f>VLOOKUP(C95,[1]panoids!A$2:Z$278,18,FALSE)</f>
        <v>5.4850260416666697E-4</v>
      </c>
      <c r="U95">
        <f>VLOOKUP(C95,[1]panoids!A$2:Z$278,19,FALSE)</f>
        <v>0</v>
      </c>
      <c r="V95">
        <f>VLOOKUP(C95,[1]panoids!A$2:Z$278,20,FALSE)</f>
        <v>8.8310546875000007E-2</v>
      </c>
      <c r="W95">
        <f>VLOOKUP(C95,[1]panoids!A$2:Z$278,21,FALSE)</f>
        <v>1.9973144531250001E-2</v>
      </c>
      <c r="X95">
        <f>VLOOKUP(C95,[1]panoids!A$2:Z$278,22,FALSE)</f>
        <v>4.55729166666667E-4</v>
      </c>
      <c r="Y95">
        <f>VLOOKUP(C95,[1]panoids!A$2:Z$278,23,FALSE)</f>
        <v>0</v>
      </c>
      <c r="Z95">
        <f>VLOOKUP(C95,[1]panoids!A$2:Z$278,24,FALSE)</f>
        <v>0</v>
      </c>
      <c r="AA95">
        <f>VLOOKUP(C95,[1]panoids!A$2:Z$278,25,FALSE)</f>
        <v>0</v>
      </c>
      <c r="AB95">
        <f>VLOOKUP(C95,[1]panoids!A$2:Z$278,26,FALSE)</f>
        <v>1.7041015624999999E-2</v>
      </c>
    </row>
    <row r="96" spans="1:28" x14ac:dyDescent="0.25">
      <c r="A96" t="s">
        <v>169</v>
      </c>
      <c r="B96">
        <v>170310501002005</v>
      </c>
      <c r="C96" t="s">
        <v>170</v>
      </c>
      <c r="D96" t="str">
        <f>VLOOKUP(C96,[1]panoids!A$2:Z$278,2,FALSE)</f>
        <v>2018-07</v>
      </c>
      <c r="E96">
        <f>VLOOKUP(C96,[1]panoids!A$2:Z$278,3,FALSE)</f>
        <v>41.9578140619018</v>
      </c>
      <c r="F96">
        <f>VLOOKUP(C96,[1]panoids!A$2:Z$278,4,FALSE)</f>
        <v>-87.678700707365095</v>
      </c>
      <c r="G96">
        <f>VLOOKUP(C96,[1]panoids!A$2:Z$278,5,FALSE)</f>
        <v>170310501002005</v>
      </c>
      <c r="H96">
        <f>VLOOKUP(C96,[1]panoids!A$2:Z$278,6,FALSE)</f>
        <v>4</v>
      </c>
      <c r="I96">
        <f>VLOOKUP(C96,[1]panoids!A$2:Z$278,7,FALSE)</f>
        <v>0.192022298177083</v>
      </c>
      <c r="J96">
        <f>VLOOKUP(C96,[1]panoids!A$2:Z$278,8,FALSE)</f>
        <v>5.6673177083333297E-2</v>
      </c>
      <c r="K96">
        <f>VLOOKUP(C96,[1]panoids!A$2:Z$278,9,FALSE)</f>
        <v>0.112278645833333</v>
      </c>
      <c r="L96">
        <f>VLOOKUP(C96,[1]panoids!A$2:Z$278,10,FALSE)</f>
        <v>5.77555338541667E-3</v>
      </c>
      <c r="M96">
        <f>VLOOKUP(C96,[1]panoids!A$2:Z$278,11,FALSE)</f>
        <v>2.44051106770833E-2</v>
      </c>
      <c r="N96">
        <f>VLOOKUP(C96,[1]panoids!A$2:Z$278,12,FALSE)</f>
        <v>1.3205566406250001E-2</v>
      </c>
      <c r="O96">
        <f>VLOOKUP(C96,[1]panoids!A$2:Z$278,13,FALSE)</f>
        <v>2.72623697916667E-3</v>
      </c>
      <c r="P96">
        <f>VLOOKUP(C96,[1]panoids!A$2:Z$278,14,FALSE)</f>
        <v>3.3984375E-3</v>
      </c>
      <c r="Q96">
        <f>VLOOKUP(C96,[1]panoids!A$2:Z$278,15,FALSE)</f>
        <v>0.31382242838541702</v>
      </c>
      <c r="R96">
        <f>VLOOKUP(C96,[1]panoids!A$2:Z$278,16,FALSE)</f>
        <v>0.12183268229166699</v>
      </c>
      <c r="S96">
        <f>VLOOKUP(C96,[1]panoids!A$2:Z$278,17,FALSE)</f>
        <v>0.106368815104167</v>
      </c>
      <c r="T96">
        <f>VLOOKUP(C96,[1]panoids!A$2:Z$278,18,FALSE)</f>
        <v>3.2552083333333299E-4</v>
      </c>
      <c r="U96">
        <f>VLOOKUP(C96,[1]panoids!A$2:Z$278,19,FALSE)</f>
        <v>0</v>
      </c>
      <c r="V96">
        <f>VLOOKUP(C96,[1]panoids!A$2:Z$278,20,FALSE)</f>
        <v>3.2497558593750003E-2</v>
      </c>
      <c r="W96">
        <f>VLOOKUP(C96,[1]panoids!A$2:Z$278,21,FALSE)</f>
        <v>8.9111328124999998E-4</v>
      </c>
      <c r="X96">
        <f>VLOOKUP(C96,[1]panoids!A$2:Z$278,22,FALSE)</f>
        <v>0</v>
      </c>
      <c r="Y96">
        <f>VLOOKUP(C96,[1]panoids!A$2:Z$278,23,FALSE)</f>
        <v>0</v>
      </c>
      <c r="Z96">
        <f>VLOOKUP(C96,[1]panoids!A$2:Z$278,24,FALSE)</f>
        <v>0</v>
      </c>
      <c r="AA96">
        <f>VLOOKUP(C96,[1]panoids!A$2:Z$278,25,FALSE)</f>
        <v>0</v>
      </c>
      <c r="AB96">
        <f>VLOOKUP(C96,[1]panoids!A$2:Z$278,26,FALSE)</f>
        <v>1.377685546875E-2</v>
      </c>
    </row>
    <row r="97" spans="1:28" x14ac:dyDescent="0.25">
      <c r="A97" t="s">
        <v>171</v>
      </c>
      <c r="B97">
        <v>170310501002005</v>
      </c>
      <c r="C97" t="s">
        <v>170</v>
      </c>
      <c r="D97" t="str">
        <f>VLOOKUP(C97,[1]panoids!A$2:Z$278,2,FALSE)</f>
        <v>2018-07</v>
      </c>
      <c r="E97">
        <f>VLOOKUP(C97,[1]panoids!A$2:Z$278,3,FALSE)</f>
        <v>41.9578140619018</v>
      </c>
      <c r="F97">
        <f>VLOOKUP(C97,[1]panoids!A$2:Z$278,4,FALSE)</f>
        <v>-87.678700707365095</v>
      </c>
      <c r="G97">
        <f>VLOOKUP(C97,[1]panoids!A$2:Z$278,5,FALSE)</f>
        <v>170310501002005</v>
      </c>
      <c r="H97">
        <f>VLOOKUP(C97,[1]panoids!A$2:Z$278,6,FALSE)</f>
        <v>4</v>
      </c>
      <c r="I97">
        <f>VLOOKUP(C97,[1]panoids!A$2:Z$278,7,FALSE)</f>
        <v>0.192022298177083</v>
      </c>
      <c r="J97">
        <f>VLOOKUP(C97,[1]panoids!A$2:Z$278,8,FALSE)</f>
        <v>5.6673177083333297E-2</v>
      </c>
      <c r="K97">
        <f>VLOOKUP(C97,[1]panoids!A$2:Z$278,9,FALSE)</f>
        <v>0.112278645833333</v>
      </c>
      <c r="L97">
        <f>VLOOKUP(C97,[1]panoids!A$2:Z$278,10,FALSE)</f>
        <v>5.77555338541667E-3</v>
      </c>
      <c r="M97">
        <f>VLOOKUP(C97,[1]panoids!A$2:Z$278,11,FALSE)</f>
        <v>2.44051106770833E-2</v>
      </c>
      <c r="N97">
        <f>VLOOKUP(C97,[1]panoids!A$2:Z$278,12,FALSE)</f>
        <v>1.3205566406250001E-2</v>
      </c>
      <c r="O97">
        <f>VLOOKUP(C97,[1]panoids!A$2:Z$278,13,FALSE)</f>
        <v>2.72623697916667E-3</v>
      </c>
      <c r="P97">
        <f>VLOOKUP(C97,[1]panoids!A$2:Z$278,14,FALSE)</f>
        <v>3.3984375E-3</v>
      </c>
      <c r="Q97">
        <f>VLOOKUP(C97,[1]panoids!A$2:Z$278,15,FALSE)</f>
        <v>0.31382242838541702</v>
      </c>
      <c r="R97">
        <f>VLOOKUP(C97,[1]panoids!A$2:Z$278,16,FALSE)</f>
        <v>0.12183268229166699</v>
      </c>
      <c r="S97">
        <f>VLOOKUP(C97,[1]panoids!A$2:Z$278,17,FALSE)</f>
        <v>0.106368815104167</v>
      </c>
      <c r="T97">
        <f>VLOOKUP(C97,[1]panoids!A$2:Z$278,18,FALSE)</f>
        <v>3.2552083333333299E-4</v>
      </c>
      <c r="U97">
        <f>VLOOKUP(C97,[1]panoids!A$2:Z$278,19,FALSE)</f>
        <v>0</v>
      </c>
      <c r="V97">
        <f>VLOOKUP(C97,[1]panoids!A$2:Z$278,20,FALSE)</f>
        <v>3.2497558593750003E-2</v>
      </c>
      <c r="W97">
        <f>VLOOKUP(C97,[1]panoids!A$2:Z$278,21,FALSE)</f>
        <v>8.9111328124999998E-4</v>
      </c>
      <c r="X97">
        <f>VLOOKUP(C97,[1]panoids!A$2:Z$278,22,FALSE)</f>
        <v>0</v>
      </c>
      <c r="Y97">
        <f>VLOOKUP(C97,[1]panoids!A$2:Z$278,23,FALSE)</f>
        <v>0</v>
      </c>
      <c r="Z97">
        <f>VLOOKUP(C97,[1]panoids!A$2:Z$278,24,FALSE)</f>
        <v>0</v>
      </c>
      <c r="AA97">
        <f>VLOOKUP(C97,[1]panoids!A$2:Z$278,25,FALSE)</f>
        <v>0</v>
      </c>
      <c r="AB97">
        <f>VLOOKUP(C97,[1]panoids!A$2:Z$278,26,FALSE)</f>
        <v>1.377685546875E-2</v>
      </c>
    </row>
    <row r="98" spans="1:28" x14ac:dyDescent="0.25">
      <c r="A98" t="s">
        <v>172</v>
      </c>
      <c r="B98">
        <v>170310502001004</v>
      </c>
      <c r="C98" t="s">
        <v>173</v>
      </c>
      <c r="D98" t="str">
        <f>VLOOKUP(C98,[1]panoids!A$2:Z$278,2,FALSE)</f>
        <v>2018-07</v>
      </c>
      <c r="E98">
        <f>VLOOKUP(C98,[1]panoids!A$2:Z$278,3,FALSE)</f>
        <v>41.961244168909502</v>
      </c>
      <c r="F98">
        <f>VLOOKUP(C98,[1]panoids!A$2:Z$278,4,FALSE)</f>
        <v>-87.688078755916493</v>
      </c>
      <c r="G98">
        <f>VLOOKUP(C98,[1]panoids!A$2:Z$278,5,FALSE)</f>
        <v>170310502001004</v>
      </c>
      <c r="H98">
        <f>VLOOKUP(C98,[1]panoids!A$2:Z$278,6,FALSE)</f>
        <v>4</v>
      </c>
      <c r="I98">
        <f>VLOOKUP(C98,[1]panoids!A$2:Z$278,7,FALSE)</f>
        <v>0.16124755859375001</v>
      </c>
      <c r="J98">
        <f>VLOOKUP(C98,[1]panoids!A$2:Z$278,8,FALSE)</f>
        <v>2.3594563802083302E-2</v>
      </c>
      <c r="K98">
        <f>VLOOKUP(C98,[1]panoids!A$2:Z$278,9,FALSE)</f>
        <v>0.32122070312500001</v>
      </c>
      <c r="L98">
        <f>VLOOKUP(C98,[1]panoids!A$2:Z$278,10,FALSE)</f>
        <v>5.2042643229166701E-3</v>
      </c>
      <c r="M98">
        <f>VLOOKUP(C98,[1]panoids!A$2:Z$278,11,FALSE)</f>
        <v>4.4799804687500003E-3</v>
      </c>
      <c r="N98">
        <f>VLOOKUP(C98,[1]panoids!A$2:Z$278,12,FALSE)</f>
        <v>2.04752604166667E-2</v>
      </c>
      <c r="O98">
        <f>VLOOKUP(C98,[1]panoids!A$2:Z$278,13,FALSE)</f>
        <v>2.36002604166667E-5</v>
      </c>
      <c r="P98">
        <f>VLOOKUP(C98,[1]panoids!A$2:Z$278,14,FALSE)</f>
        <v>5.5224609375000002E-3</v>
      </c>
      <c r="Q98">
        <f>VLOOKUP(C98,[1]panoids!A$2:Z$278,15,FALSE)</f>
        <v>0.20958007812500001</v>
      </c>
      <c r="R98">
        <f>VLOOKUP(C98,[1]panoids!A$2:Z$278,16,FALSE)</f>
        <v>2.5847167968750001E-2</v>
      </c>
      <c r="S98">
        <f>VLOOKUP(C98,[1]panoids!A$2:Z$278,17,FALSE)</f>
        <v>0.12701904296875</v>
      </c>
      <c r="T98">
        <f>VLOOKUP(C98,[1]panoids!A$2:Z$278,18,FALSE)</f>
        <v>6.0791015625000005E-4</v>
      </c>
      <c r="U98">
        <f>VLOOKUP(C98,[1]panoids!A$2:Z$278,19,FALSE)</f>
        <v>7.5683593749999999E-5</v>
      </c>
      <c r="V98">
        <f>VLOOKUP(C98,[1]panoids!A$2:Z$278,20,FALSE)</f>
        <v>3.7391764322916701E-2</v>
      </c>
      <c r="W98">
        <f>VLOOKUP(C98,[1]panoids!A$2:Z$278,21,FALSE)</f>
        <v>3.1678059895833298E-2</v>
      </c>
      <c r="X98">
        <f>VLOOKUP(C98,[1]panoids!A$2:Z$278,22,FALSE)</f>
        <v>5.6315104166666699E-4</v>
      </c>
      <c r="Y98">
        <f>VLOOKUP(C98,[1]panoids!A$2:Z$278,23,FALSE)</f>
        <v>0</v>
      </c>
      <c r="Z98">
        <f>VLOOKUP(C98,[1]panoids!A$2:Z$278,24,FALSE)</f>
        <v>1.9612630208333301E-4</v>
      </c>
      <c r="AA98">
        <f>VLOOKUP(C98,[1]panoids!A$2:Z$278,25,FALSE)</f>
        <v>7.2428385416666699E-5</v>
      </c>
      <c r="AB98">
        <f>VLOOKUP(C98,[1]panoids!A$2:Z$278,26,FALSE)</f>
        <v>2.52001953125E-2</v>
      </c>
    </row>
    <row r="99" spans="1:28" x14ac:dyDescent="0.25">
      <c r="A99" t="s">
        <v>174</v>
      </c>
      <c r="B99">
        <v>170310502001004</v>
      </c>
      <c r="C99" t="s">
        <v>173</v>
      </c>
      <c r="D99" t="str">
        <f>VLOOKUP(C99,[1]panoids!A$2:Z$278,2,FALSE)</f>
        <v>2018-07</v>
      </c>
      <c r="E99">
        <f>VLOOKUP(C99,[1]panoids!A$2:Z$278,3,FALSE)</f>
        <v>41.961244168909502</v>
      </c>
      <c r="F99">
        <f>VLOOKUP(C99,[1]panoids!A$2:Z$278,4,FALSE)</f>
        <v>-87.688078755916493</v>
      </c>
      <c r="G99">
        <f>VLOOKUP(C99,[1]panoids!A$2:Z$278,5,FALSE)</f>
        <v>170310502001004</v>
      </c>
      <c r="H99">
        <f>VLOOKUP(C99,[1]panoids!A$2:Z$278,6,FALSE)</f>
        <v>4</v>
      </c>
      <c r="I99">
        <f>VLOOKUP(C99,[1]panoids!A$2:Z$278,7,FALSE)</f>
        <v>0.16124755859375001</v>
      </c>
      <c r="J99">
        <f>VLOOKUP(C99,[1]panoids!A$2:Z$278,8,FALSE)</f>
        <v>2.3594563802083302E-2</v>
      </c>
      <c r="K99">
        <f>VLOOKUP(C99,[1]panoids!A$2:Z$278,9,FALSE)</f>
        <v>0.32122070312500001</v>
      </c>
      <c r="L99">
        <f>VLOOKUP(C99,[1]panoids!A$2:Z$278,10,FALSE)</f>
        <v>5.2042643229166701E-3</v>
      </c>
      <c r="M99">
        <f>VLOOKUP(C99,[1]panoids!A$2:Z$278,11,FALSE)</f>
        <v>4.4799804687500003E-3</v>
      </c>
      <c r="N99">
        <f>VLOOKUP(C99,[1]panoids!A$2:Z$278,12,FALSE)</f>
        <v>2.04752604166667E-2</v>
      </c>
      <c r="O99">
        <f>VLOOKUP(C99,[1]panoids!A$2:Z$278,13,FALSE)</f>
        <v>2.36002604166667E-5</v>
      </c>
      <c r="P99">
        <f>VLOOKUP(C99,[1]panoids!A$2:Z$278,14,FALSE)</f>
        <v>5.5224609375000002E-3</v>
      </c>
      <c r="Q99">
        <f>VLOOKUP(C99,[1]panoids!A$2:Z$278,15,FALSE)</f>
        <v>0.20958007812500001</v>
      </c>
      <c r="R99">
        <f>VLOOKUP(C99,[1]panoids!A$2:Z$278,16,FALSE)</f>
        <v>2.5847167968750001E-2</v>
      </c>
      <c r="S99">
        <f>VLOOKUP(C99,[1]panoids!A$2:Z$278,17,FALSE)</f>
        <v>0.12701904296875</v>
      </c>
      <c r="T99">
        <f>VLOOKUP(C99,[1]panoids!A$2:Z$278,18,FALSE)</f>
        <v>6.0791015625000005E-4</v>
      </c>
      <c r="U99">
        <f>VLOOKUP(C99,[1]panoids!A$2:Z$278,19,FALSE)</f>
        <v>7.5683593749999999E-5</v>
      </c>
      <c r="V99">
        <f>VLOOKUP(C99,[1]panoids!A$2:Z$278,20,FALSE)</f>
        <v>3.7391764322916701E-2</v>
      </c>
      <c r="W99">
        <f>VLOOKUP(C99,[1]panoids!A$2:Z$278,21,FALSE)</f>
        <v>3.1678059895833298E-2</v>
      </c>
      <c r="X99">
        <f>VLOOKUP(C99,[1]panoids!A$2:Z$278,22,FALSE)</f>
        <v>5.6315104166666699E-4</v>
      </c>
      <c r="Y99">
        <f>VLOOKUP(C99,[1]panoids!A$2:Z$278,23,FALSE)</f>
        <v>0</v>
      </c>
      <c r="Z99">
        <f>VLOOKUP(C99,[1]panoids!A$2:Z$278,24,FALSE)</f>
        <v>1.9612630208333301E-4</v>
      </c>
      <c r="AA99">
        <f>VLOOKUP(C99,[1]panoids!A$2:Z$278,25,FALSE)</f>
        <v>7.2428385416666699E-5</v>
      </c>
      <c r="AB99">
        <f>VLOOKUP(C99,[1]panoids!A$2:Z$278,26,FALSE)</f>
        <v>2.52001953125E-2</v>
      </c>
    </row>
    <row r="100" spans="1:28" x14ac:dyDescent="0.25">
      <c r="A100" t="s">
        <v>175</v>
      </c>
      <c r="B100">
        <v>170310502001004</v>
      </c>
      <c r="C100" t="s">
        <v>176</v>
      </c>
      <c r="D100" t="str">
        <f>VLOOKUP(C100,[1]panoids!A$2:Z$278,2,FALSE)</f>
        <v>2018-11</v>
      </c>
      <c r="E100">
        <f>VLOOKUP(C100,[1]panoids!A$2:Z$278,3,FALSE)</f>
        <v>41.961324400000002</v>
      </c>
      <c r="F100">
        <f>VLOOKUP(C100,[1]panoids!A$2:Z$278,4,FALSE)</f>
        <v>-87.687564499999993</v>
      </c>
      <c r="G100">
        <f>VLOOKUP(C100,[1]panoids!A$2:Z$278,5,FALSE)</f>
        <v>170310502001004</v>
      </c>
      <c r="H100">
        <f>VLOOKUP(C100,[1]panoids!A$2:Z$278,6,FALSE)</f>
        <v>4</v>
      </c>
      <c r="I100">
        <f>VLOOKUP(C100,[1]panoids!A$2:Z$278,7,FALSE)</f>
        <v>0.26266520182291703</v>
      </c>
      <c r="J100">
        <f>VLOOKUP(C100,[1]panoids!A$2:Z$278,8,FALSE)</f>
        <v>3.39265950520833E-2</v>
      </c>
      <c r="K100">
        <f>VLOOKUP(C100,[1]panoids!A$2:Z$278,9,FALSE)</f>
        <v>5.0551757812500001E-2</v>
      </c>
      <c r="L100">
        <f>VLOOKUP(C100,[1]panoids!A$2:Z$278,10,FALSE)</f>
        <v>2.0345052083333298E-5</v>
      </c>
      <c r="M100">
        <f>VLOOKUP(C100,[1]panoids!A$2:Z$278,11,FALSE)</f>
        <v>2.7283528645833301E-2</v>
      </c>
      <c r="N100">
        <f>VLOOKUP(C100,[1]panoids!A$2:Z$278,12,FALSE)</f>
        <v>8.5668945312500008E-3</v>
      </c>
      <c r="O100">
        <f>VLOOKUP(C100,[1]panoids!A$2:Z$278,13,FALSE)</f>
        <v>3.4179687499999998E-4</v>
      </c>
      <c r="P100">
        <f>VLOOKUP(C100,[1]panoids!A$2:Z$278,14,FALSE)</f>
        <v>3.2421874999999998E-3</v>
      </c>
      <c r="Q100">
        <f>VLOOKUP(C100,[1]panoids!A$2:Z$278,15,FALSE)</f>
        <v>0.37147705078124998</v>
      </c>
      <c r="R100">
        <f>VLOOKUP(C100,[1]panoids!A$2:Z$278,16,FALSE)</f>
        <v>7.0463867187500001E-2</v>
      </c>
      <c r="S100">
        <f>VLOOKUP(C100,[1]panoids!A$2:Z$278,17,FALSE)</f>
        <v>9.5788574218750006E-2</v>
      </c>
      <c r="T100">
        <f>VLOOKUP(C100,[1]panoids!A$2:Z$278,18,FALSE)</f>
        <v>3.9062500000000001E-5</v>
      </c>
      <c r="U100">
        <f>VLOOKUP(C100,[1]panoids!A$2:Z$278,19,FALSE)</f>
        <v>0</v>
      </c>
      <c r="V100">
        <f>VLOOKUP(C100,[1]panoids!A$2:Z$278,20,FALSE)</f>
        <v>5.7521158854166698E-2</v>
      </c>
      <c r="W100">
        <f>VLOOKUP(C100,[1]panoids!A$2:Z$278,21,FALSE)</f>
        <v>1.4453125E-3</v>
      </c>
      <c r="X100">
        <f>VLOOKUP(C100,[1]panoids!A$2:Z$278,22,FALSE)</f>
        <v>0</v>
      </c>
      <c r="Y100">
        <f>VLOOKUP(C100,[1]panoids!A$2:Z$278,23,FALSE)</f>
        <v>0</v>
      </c>
      <c r="Z100">
        <f>VLOOKUP(C100,[1]panoids!A$2:Z$278,24,FALSE)</f>
        <v>0</v>
      </c>
      <c r="AA100">
        <f>VLOOKUP(C100,[1]panoids!A$2:Z$278,25,FALSE)</f>
        <v>0</v>
      </c>
      <c r="AB100">
        <f>VLOOKUP(C100,[1]panoids!A$2:Z$278,26,FALSE)</f>
        <v>1.6666666666666701E-2</v>
      </c>
    </row>
    <row r="101" spans="1:28" x14ac:dyDescent="0.25">
      <c r="A101" t="s">
        <v>177</v>
      </c>
      <c r="B101">
        <v>170310502001004</v>
      </c>
      <c r="C101" t="s">
        <v>176</v>
      </c>
      <c r="D101" t="str">
        <f>VLOOKUP(C101,[1]panoids!A$2:Z$278,2,FALSE)</f>
        <v>2018-11</v>
      </c>
      <c r="E101">
        <f>VLOOKUP(C101,[1]panoids!A$2:Z$278,3,FALSE)</f>
        <v>41.961324400000002</v>
      </c>
      <c r="F101">
        <f>VLOOKUP(C101,[1]panoids!A$2:Z$278,4,FALSE)</f>
        <v>-87.687564499999993</v>
      </c>
      <c r="G101">
        <f>VLOOKUP(C101,[1]panoids!A$2:Z$278,5,FALSE)</f>
        <v>170310502001004</v>
      </c>
      <c r="H101">
        <f>VLOOKUP(C101,[1]panoids!A$2:Z$278,6,FALSE)</f>
        <v>4</v>
      </c>
      <c r="I101">
        <f>VLOOKUP(C101,[1]panoids!A$2:Z$278,7,FALSE)</f>
        <v>0.26266520182291703</v>
      </c>
      <c r="J101">
        <f>VLOOKUP(C101,[1]panoids!A$2:Z$278,8,FALSE)</f>
        <v>3.39265950520833E-2</v>
      </c>
      <c r="K101">
        <f>VLOOKUP(C101,[1]panoids!A$2:Z$278,9,FALSE)</f>
        <v>5.0551757812500001E-2</v>
      </c>
      <c r="L101">
        <f>VLOOKUP(C101,[1]panoids!A$2:Z$278,10,FALSE)</f>
        <v>2.0345052083333298E-5</v>
      </c>
      <c r="M101">
        <f>VLOOKUP(C101,[1]panoids!A$2:Z$278,11,FALSE)</f>
        <v>2.7283528645833301E-2</v>
      </c>
      <c r="N101">
        <f>VLOOKUP(C101,[1]panoids!A$2:Z$278,12,FALSE)</f>
        <v>8.5668945312500008E-3</v>
      </c>
      <c r="O101">
        <f>VLOOKUP(C101,[1]panoids!A$2:Z$278,13,FALSE)</f>
        <v>3.4179687499999998E-4</v>
      </c>
      <c r="P101">
        <f>VLOOKUP(C101,[1]panoids!A$2:Z$278,14,FALSE)</f>
        <v>3.2421874999999998E-3</v>
      </c>
      <c r="Q101">
        <f>VLOOKUP(C101,[1]panoids!A$2:Z$278,15,FALSE)</f>
        <v>0.37147705078124998</v>
      </c>
      <c r="R101">
        <f>VLOOKUP(C101,[1]panoids!A$2:Z$278,16,FALSE)</f>
        <v>7.0463867187500001E-2</v>
      </c>
      <c r="S101">
        <f>VLOOKUP(C101,[1]panoids!A$2:Z$278,17,FALSE)</f>
        <v>9.5788574218750006E-2</v>
      </c>
      <c r="T101">
        <f>VLOOKUP(C101,[1]panoids!A$2:Z$278,18,FALSE)</f>
        <v>3.9062500000000001E-5</v>
      </c>
      <c r="U101">
        <f>VLOOKUP(C101,[1]panoids!A$2:Z$278,19,FALSE)</f>
        <v>0</v>
      </c>
      <c r="V101">
        <f>VLOOKUP(C101,[1]panoids!A$2:Z$278,20,FALSE)</f>
        <v>5.7521158854166698E-2</v>
      </c>
      <c r="W101">
        <f>VLOOKUP(C101,[1]panoids!A$2:Z$278,21,FALSE)</f>
        <v>1.4453125E-3</v>
      </c>
      <c r="X101">
        <f>VLOOKUP(C101,[1]panoids!A$2:Z$278,22,FALSE)</f>
        <v>0</v>
      </c>
      <c r="Y101">
        <f>VLOOKUP(C101,[1]panoids!A$2:Z$278,23,FALSE)</f>
        <v>0</v>
      </c>
      <c r="Z101">
        <f>VLOOKUP(C101,[1]panoids!A$2:Z$278,24,FALSE)</f>
        <v>0</v>
      </c>
      <c r="AA101">
        <f>VLOOKUP(C101,[1]panoids!A$2:Z$278,25,FALSE)</f>
        <v>0</v>
      </c>
      <c r="AB101">
        <f>VLOOKUP(C101,[1]panoids!A$2:Z$278,26,FALSE)</f>
        <v>1.6666666666666701E-2</v>
      </c>
    </row>
    <row r="102" spans="1:28" x14ac:dyDescent="0.25">
      <c r="A102" t="s">
        <v>178</v>
      </c>
      <c r="B102">
        <v>170310502003014</v>
      </c>
      <c r="C102" t="e">
        <f>-O8nFN1bF49G4RwUEq2LGg</f>
        <v>#NAME?</v>
      </c>
      <c r="D102" t="e">
        <f>VLOOKUP(C102,[1]panoids!A$2:Z$278,2,FALSE)</f>
        <v>#NAME?</v>
      </c>
      <c r="E102" t="e">
        <f>VLOOKUP(C102,[1]panoids!A$2:Z$278,3,FALSE)</f>
        <v>#NAME?</v>
      </c>
      <c r="F102" t="e">
        <f>VLOOKUP(C102,[1]panoids!A$2:Z$278,4,FALSE)</f>
        <v>#NAME?</v>
      </c>
      <c r="G102" t="e">
        <f>VLOOKUP(C102,[1]panoids!A$2:Z$278,5,FALSE)</f>
        <v>#NAME?</v>
      </c>
      <c r="H102" t="e">
        <f>VLOOKUP(C102,[1]panoids!A$2:Z$278,6,FALSE)</f>
        <v>#NAME?</v>
      </c>
      <c r="I102" t="e">
        <f>VLOOKUP(C102,[1]panoids!A$2:Z$278,7,FALSE)</f>
        <v>#NAME?</v>
      </c>
      <c r="J102" t="e">
        <f>VLOOKUP(C102,[1]panoids!A$2:Z$278,8,FALSE)</f>
        <v>#NAME?</v>
      </c>
      <c r="K102" t="e">
        <f>VLOOKUP(C102,[1]panoids!A$2:Z$278,9,FALSE)</f>
        <v>#NAME?</v>
      </c>
      <c r="L102" t="e">
        <f>VLOOKUP(C102,[1]panoids!A$2:Z$278,10,FALSE)</f>
        <v>#NAME?</v>
      </c>
      <c r="M102" t="e">
        <f>VLOOKUP(C102,[1]panoids!A$2:Z$278,11,FALSE)</f>
        <v>#NAME?</v>
      </c>
      <c r="N102" t="e">
        <f>VLOOKUP(C102,[1]panoids!A$2:Z$278,12,FALSE)</f>
        <v>#NAME?</v>
      </c>
      <c r="O102" t="e">
        <f>VLOOKUP(C102,[1]panoids!A$2:Z$278,13,FALSE)</f>
        <v>#NAME?</v>
      </c>
      <c r="P102" t="e">
        <f>VLOOKUP(C102,[1]panoids!A$2:Z$278,14,FALSE)</f>
        <v>#NAME?</v>
      </c>
      <c r="Q102" t="e">
        <f>VLOOKUP(C102,[1]panoids!A$2:Z$278,15,FALSE)</f>
        <v>#NAME?</v>
      </c>
      <c r="R102" t="e">
        <f>VLOOKUP(C102,[1]panoids!A$2:Z$278,16,FALSE)</f>
        <v>#NAME?</v>
      </c>
      <c r="S102" t="e">
        <f>VLOOKUP(C102,[1]panoids!A$2:Z$278,17,FALSE)</f>
        <v>#NAME?</v>
      </c>
      <c r="T102" t="e">
        <f>VLOOKUP(C102,[1]panoids!A$2:Z$278,18,FALSE)</f>
        <v>#NAME?</v>
      </c>
      <c r="U102" t="e">
        <f>VLOOKUP(C102,[1]panoids!A$2:Z$278,19,FALSE)</f>
        <v>#NAME?</v>
      </c>
      <c r="V102" t="e">
        <f>VLOOKUP(C102,[1]panoids!A$2:Z$278,20,FALSE)</f>
        <v>#NAME?</v>
      </c>
      <c r="W102" t="e">
        <f>VLOOKUP(C102,[1]panoids!A$2:Z$278,21,FALSE)</f>
        <v>#NAME?</v>
      </c>
      <c r="X102" t="e">
        <f>VLOOKUP(C102,[1]panoids!A$2:Z$278,22,FALSE)</f>
        <v>#NAME?</v>
      </c>
      <c r="Y102" t="e">
        <f>VLOOKUP(C102,[1]panoids!A$2:Z$278,23,FALSE)</f>
        <v>#NAME?</v>
      </c>
      <c r="Z102" t="e">
        <f>VLOOKUP(C102,[1]panoids!A$2:Z$278,24,FALSE)</f>
        <v>#NAME?</v>
      </c>
      <c r="AA102" t="e">
        <f>VLOOKUP(C102,[1]panoids!A$2:Z$278,25,FALSE)</f>
        <v>#NAME?</v>
      </c>
      <c r="AB102" t="e">
        <f>VLOOKUP(C102,[1]panoids!A$2:Z$278,26,FALSE)</f>
        <v>#NAME?</v>
      </c>
    </row>
    <row r="103" spans="1:28" x14ac:dyDescent="0.25">
      <c r="A103" t="s">
        <v>179</v>
      </c>
      <c r="B103">
        <v>170310502003014</v>
      </c>
      <c r="C103" t="e">
        <f>-O8nFN1bF49G4RwUEq2LGg</f>
        <v>#NAME?</v>
      </c>
      <c r="D103" t="e">
        <f>VLOOKUP(C103,[1]panoids!A$2:Z$278,2,FALSE)</f>
        <v>#NAME?</v>
      </c>
      <c r="E103" t="e">
        <f>VLOOKUP(C103,[1]panoids!A$2:Z$278,3,FALSE)</f>
        <v>#NAME?</v>
      </c>
      <c r="F103" t="e">
        <f>VLOOKUP(C103,[1]panoids!A$2:Z$278,4,FALSE)</f>
        <v>#NAME?</v>
      </c>
      <c r="G103" t="e">
        <f>VLOOKUP(C103,[1]panoids!A$2:Z$278,5,FALSE)</f>
        <v>#NAME?</v>
      </c>
      <c r="H103" t="e">
        <f>VLOOKUP(C103,[1]panoids!A$2:Z$278,6,FALSE)</f>
        <v>#NAME?</v>
      </c>
      <c r="I103" t="e">
        <f>VLOOKUP(C103,[1]panoids!A$2:Z$278,7,FALSE)</f>
        <v>#NAME?</v>
      </c>
      <c r="J103" t="e">
        <f>VLOOKUP(C103,[1]panoids!A$2:Z$278,8,FALSE)</f>
        <v>#NAME?</v>
      </c>
      <c r="K103" t="e">
        <f>VLOOKUP(C103,[1]panoids!A$2:Z$278,9,FALSE)</f>
        <v>#NAME?</v>
      </c>
      <c r="L103" t="e">
        <f>VLOOKUP(C103,[1]panoids!A$2:Z$278,10,FALSE)</f>
        <v>#NAME?</v>
      </c>
      <c r="M103" t="e">
        <f>VLOOKUP(C103,[1]panoids!A$2:Z$278,11,FALSE)</f>
        <v>#NAME?</v>
      </c>
      <c r="N103" t="e">
        <f>VLOOKUP(C103,[1]panoids!A$2:Z$278,12,FALSE)</f>
        <v>#NAME?</v>
      </c>
      <c r="O103" t="e">
        <f>VLOOKUP(C103,[1]panoids!A$2:Z$278,13,FALSE)</f>
        <v>#NAME?</v>
      </c>
      <c r="P103" t="e">
        <f>VLOOKUP(C103,[1]panoids!A$2:Z$278,14,FALSE)</f>
        <v>#NAME?</v>
      </c>
      <c r="Q103" t="e">
        <f>VLOOKUP(C103,[1]panoids!A$2:Z$278,15,FALSE)</f>
        <v>#NAME?</v>
      </c>
      <c r="R103" t="e">
        <f>VLOOKUP(C103,[1]panoids!A$2:Z$278,16,FALSE)</f>
        <v>#NAME?</v>
      </c>
      <c r="S103" t="e">
        <f>VLOOKUP(C103,[1]panoids!A$2:Z$278,17,FALSE)</f>
        <v>#NAME?</v>
      </c>
      <c r="T103" t="e">
        <f>VLOOKUP(C103,[1]panoids!A$2:Z$278,18,FALSE)</f>
        <v>#NAME?</v>
      </c>
      <c r="U103" t="e">
        <f>VLOOKUP(C103,[1]panoids!A$2:Z$278,19,FALSE)</f>
        <v>#NAME?</v>
      </c>
      <c r="V103" t="e">
        <f>VLOOKUP(C103,[1]panoids!A$2:Z$278,20,FALSE)</f>
        <v>#NAME?</v>
      </c>
      <c r="W103" t="e">
        <f>VLOOKUP(C103,[1]panoids!A$2:Z$278,21,FALSE)</f>
        <v>#NAME?</v>
      </c>
      <c r="X103" t="e">
        <f>VLOOKUP(C103,[1]panoids!A$2:Z$278,22,FALSE)</f>
        <v>#NAME?</v>
      </c>
      <c r="Y103" t="e">
        <f>VLOOKUP(C103,[1]panoids!A$2:Z$278,23,FALSE)</f>
        <v>#NAME?</v>
      </c>
      <c r="Z103" t="e">
        <f>VLOOKUP(C103,[1]panoids!A$2:Z$278,24,FALSE)</f>
        <v>#NAME?</v>
      </c>
      <c r="AA103" t="e">
        <f>VLOOKUP(C103,[1]panoids!A$2:Z$278,25,FALSE)</f>
        <v>#NAME?</v>
      </c>
      <c r="AB103" t="e">
        <f>VLOOKUP(C103,[1]panoids!A$2:Z$278,26,FALSE)</f>
        <v>#NAME?</v>
      </c>
    </row>
    <row r="104" spans="1:28" x14ac:dyDescent="0.25">
      <c r="A104" t="s">
        <v>180</v>
      </c>
      <c r="B104">
        <v>170310502003014</v>
      </c>
      <c r="C104" t="s">
        <v>181</v>
      </c>
      <c r="D104" t="str">
        <f>VLOOKUP(C104,[1]panoids!A$2:Z$278,2,FALSE)</f>
        <v>2018-07</v>
      </c>
      <c r="E104">
        <f>VLOOKUP(C104,[1]panoids!A$2:Z$278,3,FALSE)</f>
        <v>41.954141659988103</v>
      </c>
      <c r="F104">
        <f>VLOOKUP(C104,[1]panoids!A$2:Z$278,4,FALSE)</f>
        <v>-87.684061419410199</v>
      </c>
      <c r="G104">
        <f>VLOOKUP(C104,[1]panoids!A$2:Z$278,5,FALSE)</f>
        <v>170310502003014</v>
      </c>
      <c r="H104">
        <f>VLOOKUP(C104,[1]panoids!A$2:Z$278,6,FALSE)</f>
        <v>4</v>
      </c>
      <c r="I104">
        <f>VLOOKUP(C104,[1]panoids!A$2:Z$278,7,FALSE)</f>
        <v>0.29979410807291701</v>
      </c>
      <c r="J104">
        <f>VLOOKUP(C104,[1]panoids!A$2:Z$278,8,FALSE)</f>
        <v>2.3496093749999999E-2</v>
      </c>
      <c r="K104">
        <f>VLOOKUP(C104,[1]panoids!A$2:Z$278,9,FALSE)</f>
        <v>0.174320475260417</v>
      </c>
      <c r="L104">
        <f>VLOOKUP(C104,[1]panoids!A$2:Z$278,10,FALSE)</f>
        <v>0</v>
      </c>
      <c r="M104">
        <f>VLOOKUP(C104,[1]panoids!A$2:Z$278,11,FALSE)</f>
        <v>1.7141113281249998E-2</v>
      </c>
      <c r="N104">
        <f>VLOOKUP(C104,[1]panoids!A$2:Z$278,12,FALSE)</f>
        <v>4.9780273437500001E-3</v>
      </c>
      <c r="O104">
        <f>VLOOKUP(C104,[1]panoids!A$2:Z$278,13,FALSE)</f>
        <v>5.4199218750000005E-4</v>
      </c>
      <c r="P104">
        <f>VLOOKUP(C104,[1]panoids!A$2:Z$278,14,FALSE)</f>
        <v>1.5022786458333301E-3</v>
      </c>
      <c r="Q104">
        <f>VLOOKUP(C104,[1]panoids!A$2:Z$278,15,FALSE)</f>
        <v>0.115284016927083</v>
      </c>
      <c r="R104">
        <f>VLOOKUP(C104,[1]panoids!A$2:Z$278,16,FALSE)</f>
        <v>1.0009765624999999E-3</v>
      </c>
      <c r="S104">
        <f>VLOOKUP(C104,[1]panoids!A$2:Z$278,17,FALSE)</f>
        <v>0.24226888020833301</v>
      </c>
      <c r="T104">
        <f>VLOOKUP(C104,[1]panoids!A$2:Z$278,18,FALSE)</f>
        <v>5.4687500000000005E-4</v>
      </c>
      <c r="U104">
        <f>VLOOKUP(C104,[1]panoids!A$2:Z$278,19,FALSE)</f>
        <v>0</v>
      </c>
      <c r="V104">
        <f>VLOOKUP(C104,[1]panoids!A$2:Z$278,20,FALSE)</f>
        <v>6.3081868489583304E-2</v>
      </c>
      <c r="W104">
        <f>VLOOKUP(C104,[1]panoids!A$2:Z$278,21,FALSE)</f>
        <v>2.4240722656250002E-2</v>
      </c>
      <c r="X104">
        <f>VLOOKUP(C104,[1]panoids!A$2:Z$278,22,FALSE)</f>
        <v>2.2631022135416699E-2</v>
      </c>
      <c r="Y104">
        <f>VLOOKUP(C104,[1]panoids!A$2:Z$278,23,FALSE)</f>
        <v>0</v>
      </c>
      <c r="Z104">
        <f>VLOOKUP(C104,[1]panoids!A$2:Z$278,24,FALSE)</f>
        <v>0</v>
      </c>
      <c r="AA104">
        <f>VLOOKUP(C104,[1]panoids!A$2:Z$278,25,FALSE)</f>
        <v>0</v>
      </c>
      <c r="AB104">
        <f>VLOOKUP(C104,[1]panoids!A$2:Z$278,26,FALSE)</f>
        <v>9.1715494791666692E-3</v>
      </c>
    </row>
    <row r="105" spans="1:28" x14ac:dyDescent="0.25">
      <c r="A105" t="s">
        <v>182</v>
      </c>
      <c r="B105">
        <v>170310502003014</v>
      </c>
      <c r="C105" t="s">
        <v>181</v>
      </c>
      <c r="D105" t="str">
        <f>VLOOKUP(C105,[1]panoids!A$2:Z$278,2,FALSE)</f>
        <v>2018-07</v>
      </c>
      <c r="E105">
        <f>VLOOKUP(C105,[1]panoids!A$2:Z$278,3,FALSE)</f>
        <v>41.954141659988103</v>
      </c>
      <c r="F105">
        <f>VLOOKUP(C105,[1]panoids!A$2:Z$278,4,FALSE)</f>
        <v>-87.684061419410199</v>
      </c>
      <c r="G105">
        <f>VLOOKUP(C105,[1]panoids!A$2:Z$278,5,FALSE)</f>
        <v>170310502003014</v>
      </c>
      <c r="H105">
        <f>VLOOKUP(C105,[1]panoids!A$2:Z$278,6,FALSE)</f>
        <v>4</v>
      </c>
      <c r="I105">
        <f>VLOOKUP(C105,[1]panoids!A$2:Z$278,7,FALSE)</f>
        <v>0.29979410807291701</v>
      </c>
      <c r="J105">
        <f>VLOOKUP(C105,[1]panoids!A$2:Z$278,8,FALSE)</f>
        <v>2.3496093749999999E-2</v>
      </c>
      <c r="K105">
        <f>VLOOKUP(C105,[1]panoids!A$2:Z$278,9,FALSE)</f>
        <v>0.174320475260417</v>
      </c>
      <c r="L105">
        <f>VLOOKUP(C105,[1]panoids!A$2:Z$278,10,FALSE)</f>
        <v>0</v>
      </c>
      <c r="M105">
        <f>VLOOKUP(C105,[1]panoids!A$2:Z$278,11,FALSE)</f>
        <v>1.7141113281249998E-2</v>
      </c>
      <c r="N105">
        <f>VLOOKUP(C105,[1]panoids!A$2:Z$278,12,FALSE)</f>
        <v>4.9780273437500001E-3</v>
      </c>
      <c r="O105">
        <f>VLOOKUP(C105,[1]panoids!A$2:Z$278,13,FALSE)</f>
        <v>5.4199218750000005E-4</v>
      </c>
      <c r="P105">
        <f>VLOOKUP(C105,[1]panoids!A$2:Z$278,14,FALSE)</f>
        <v>1.5022786458333301E-3</v>
      </c>
      <c r="Q105">
        <f>VLOOKUP(C105,[1]panoids!A$2:Z$278,15,FALSE)</f>
        <v>0.115284016927083</v>
      </c>
      <c r="R105">
        <f>VLOOKUP(C105,[1]panoids!A$2:Z$278,16,FALSE)</f>
        <v>1.0009765624999999E-3</v>
      </c>
      <c r="S105">
        <f>VLOOKUP(C105,[1]panoids!A$2:Z$278,17,FALSE)</f>
        <v>0.24226888020833301</v>
      </c>
      <c r="T105">
        <f>VLOOKUP(C105,[1]panoids!A$2:Z$278,18,FALSE)</f>
        <v>5.4687500000000005E-4</v>
      </c>
      <c r="U105">
        <f>VLOOKUP(C105,[1]panoids!A$2:Z$278,19,FALSE)</f>
        <v>0</v>
      </c>
      <c r="V105">
        <f>VLOOKUP(C105,[1]panoids!A$2:Z$278,20,FALSE)</f>
        <v>6.3081868489583304E-2</v>
      </c>
      <c r="W105">
        <f>VLOOKUP(C105,[1]panoids!A$2:Z$278,21,FALSE)</f>
        <v>2.4240722656250002E-2</v>
      </c>
      <c r="X105">
        <f>VLOOKUP(C105,[1]panoids!A$2:Z$278,22,FALSE)</f>
        <v>2.2631022135416699E-2</v>
      </c>
      <c r="Y105">
        <f>VLOOKUP(C105,[1]panoids!A$2:Z$278,23,FALSE)</f>
        <v>0</v>
      </c>
      <c r="Z105">
        <f>VLOOKUP(C105,[1]panoids!A$2:Z$278,24,FALSE)</f>
        <v>0</v>
      </c>
      <c r="AA105">
        <f>VLOOKUP(C105,[1]panoids!A$2:Z$278,25,FALSE)</f>
        <v>0</v>
      </c>
      <c r="AB105">
        <f>VLOOKUP(C105,[1]panoids!A$2:Z$278,26,FALSE)</f>
        <v>9.1715494791666692E-3</v>
      </c>
    </row>
    <row r="106" spans="1:28" x14ac:dyDescent="0.25">
      <c r="A106" t="s">
        <v>183</v>
      </c>
      <c r="B106">
        <v>170310502003015</v>
      </c>
      <c r="C106" t="s">
        <v>184</v>
      </c>
      <c r="D106" t="str">
        <f>VLOOKUP(C106,[1]panoids!A$2:Z$278,2,FALSE)</f>
        <v>2018-07</v>
      </c>
      <c r="E106">
        <f>VLOOKUP(C106,[1]panoids!A$2:Z$278,3,FALSE)</f>
        <v>41.954133000508499</v>
      </c>
      <c r="F106">
        <f>VLOOKUP(C106,[1]panoids!A$2:Z$278,4,FALSE)</f>
        <v>-87.684979641694596</v>
      </c>
      <c r="G106">
        <f>VLOOKUP(C106,[1]panoids!A$2:Z$278,5,FALSE)</f>
        <v>170310502003015</v>
      </c>
      <c r="H106">
        <f>VLOOKUP(C106,[1]panoids!A$2:Z$278,6,FALSE)</f>
        <v>4</v>
      </c>
      <c r="I106">
        <f>VLOOKUP(C106,[1]panoids!A$2:Z$278,7,FALSE)</f>
        <v>0.19438964843750001</v>
      </c>
      <c r="J106">
        <f>VLOOKUP(C106,[1]panoids!A$2:Z$278,8,FALSE)</f>
        <v>6.6075846354166703E-2</v>
      </c>
      <c r="K106">
        <f>VLOOKUP(C106,[1]panoids!A$2:Z$278,9,FALSE)</f>
        <v>0.201726888020833</v>
      </c>
      <c r="L106">
        <f>VLOOKUP(C106,[1]panoids!A$2:Z$278,10,FALSE)</f>
        <v>5.1546223958333299E-3</v>
      </c>
      <c r="M106">
        <f>VLOOKUP(C106,[1]panoids!A$2:Z$278,11,FALSE)</f>
        <v>5.1090494791666699E-3</v>
      </c>
      <c r="N106">
        <f>VLOOKUP(C106,[1]panoids!A$2:Z$278,12,FALSE)</f>
        <v>1.0546875000000001E-2</v>
      </c>
      <c r="O106">
        <f>VLOOKUP(C106,[1]panoids!A$2:Z$278,13,FALSE)</f>
        <v>1.64794921875E-3</v>
      </c>
      <c r="P106">
        <f>VLOOKUP(C106,[1]panoids!A$2:Z$278,14,FALSE)</f>
        <v>4.2822265624999998E-3</v>
      </c>
      <c r="Q106">
        <f>VLOOKUP(C106,[1]panoids!A$2:Z$278,15,FALSE)</f>
        <v>0.17991780598958301</v>
      </c>
      <c r="R106">
        <f>VLOOKUP(C106,[1]panoids!A$2:Z$278,16,FALSE)</f>
        <v>3.2420247395833303E-2</v>
      </c>
      <c r="S106">
        <f>VLOOKUP(C106,[1]panoids!A$2:Z$278,17,FALSE)</f>
        <v>0.18119547526041699</v>
      </c>
      <c r="T106">
        <f>VLOOKUP(C106,[1]panoids!A$2:Z$278,18,FALSE)</f>
        <v>3.5400390624999999E-4</v>
      </c>
      <c r="U106">
        <f>VLOOKUP(C106,[1]panoids!A$2:Z$278,19,FALSE)</f>
        <v>0</v>
      </c>
      <c r="V106">
        <f>VLOOKUP(C106,[1]panoids!A$2:Z$278,20,FALSE)</f>
        <v>7.9861653645833405E-2</v>
      </c>
      <c r="W106">
        <f>VLOOKUP(C106,[1]panoids!A$2:Z$278,21,FALSE)</f>
        <v>1.6276041666666699E-6</v>
      </c>
      <c r="X106">
        <f>VLOOKUP(C106,[1]panoids!A$2:Z$278,22,FALSE)</f>
        <v>0</v>
      </c>
      <c r="Y106">
        <f>VLOOKUP(C106,[1]panoids!A$2:Z$278,23,FALSE)</f>
        <v>0</v>
      </c>
      <c r="Z106">
        <f>VLOOKUP(C106,[1]panoids!A$2:Z$278,24,FALSE)</f>
        <v>0</v>
      </c>
      <c r="AA106">
        <f>VLOOKUP(C106,[1]panoids!A$2:Z$278,25,FALSE)</f>
        <v>0</v>
      </c>
      <c r="AB106">
        <f>VLOOKUP(C106,[1]panoids!A$2:Z$278,26,FALSE)</f>
        <v>3.7316080729166701E-2</v>
      </c>
    </row>
    <row r="107" spans="1:28" x14ac:dyDescent="0.25">
      <c r="A107" t="s">
        <v>185</v>
      </c>
      <c r="B107">
        <v>170310502003015</v>
      </c>
      <c r="C107" t="s">
        <v>184</v>
      </c>
      <c r="D107" t="str">
        <f>VLOOKUP(C107,[1]panoids!A$2:Z$278,2,FALSE)</f>
        <v>2018-07</v>
      </c>
      <c r="E107">
        <f>VLOOKUP(C107,[1]panoids!A$2:Z$278,3,FALSE)</f>
        <v>41.954133000508499</v>
      </c>
      <c r="F107">
        <f>VLOOKUP(C107,[1]panoids!A$2:Z$278,4,FALSE)</f>
        <v>-87.684979641694596</v>
      </c>
      <c r="G107">
        <f>VLOOKUP(C107,[1]panoids!A$2:Z$278,5,FALSE)</f>
        <v>170310502003015</v>
      </c>
      <c r="H107">
        <f>VLOOKUP(C107,[1]panoids!A$2:Z$278,6,FALSE)</f>
        <v>4</v>
      </c>
      <c r="I107">
        <f>VLOOKUP(C107,[1]panoids!A$2:Z$278,7,FALSE)</f>
        <v>0.19438964843750001</v>
      </c>
      <c r="J107">
        <f>VLOOKUP(C107,[1]panoids!A$2:Z$278,8,FALSE)</f>
        <v>6.6075846354166703E-2</v>
      </c>
      <c r="K107">
        <f>VLOOKUP(C107,[1]panoids!A$2:Z$278,9,FALSE)</f>
        <v>0.201726888020833</v>
      </c>
      <c r="L107">
        <f>VLOOKUP(C107,[1]panoids!A$2:Z$278,10,FALSE)</f>
        <v>5.1546223958333299E-3</v>
      </c>
      <c r="M107">
        <f>VLOOKUP(C107,[1]panoids!A$2:Z$278,11,FALSE)</f>
        <v>5.1090494791666699E-3</v>
      </c>
      <c r="N107">
        <f>VLOOKUP(C107,[1]panoids!A$2:Z$278,12,FALSE)</f>
        <v>1.0546875000000001E-2</v>
      </c>
      <c r="O107">
        <f>VLOOKUP(C107,[1]panoids!A$2:Z$278,13,FALSE)</f>
        <v>1.64794921875E-3</v>
      </c>
      <c r="P107">
        <f>VLOOKUP(C107,[1]panoids!A$2:Z$278,14,FALSE)</f>
        <v>4.2822265624999998E-3</v>
      </c>
      <c r="Q107">
        <f>VLOOKUP(C107,[1]panoids!A$2:Z$278,15,FALSE)</f>
        <v>0.17991780598958301</v>
      </c>
      <c r="R107">
        <f>VLOOKUP(C107,[1]panoids!A$2:Z$278,16,FALSE)</f>
        <v>3.2420247395833303E-2</v>
      </c>
      <c r="S107">
        <f>VLOOKUP(C107,[1]panoids!A$2:Z$278,17,FALSE)</f>
        <v>0.18119547526041699</v>
      </c>
      <c r="T107">
        <f>VLOOKUP(C107,[1]panoids!A$2:Z$278,18,FALSE)</f>
        <v>3.5400390624999999E-4</v>
      </c>
      <c r="U107">
        <f>VLOOKUP(C107,[1]panoids!A$2:Z$278,19,FALSE)</f>
        <v>0</v>
      </c>
      <c r="V107">
        <f>VLOOKUP(C107,[1]panoids!A$2:Z$278,20,FALSE)</f>
        <v>7.9861653645833405E-2</v>
      </c>
      <c r="W107">
        <f>VLOOKUP(C107,[1]panoids!A$2:Z$278,21,FALSE)</f>
        <v>1.6276041666666699E-6</v>
      </c>
      <c r="X107">
        <f>VLOOKUP(C107,[1]panoids!A$2:Z$278,22,FALSE)</f>
        <v>0</v>
      </c>
      <c r="Y107">
        <f>VLOOKUP(C107,[1]panoids!A$2:Z$278,23,FALSE)</f>
        <v>0</v>
      </c>
      <c r="Z107">
        <f>VLOOKUP(C107,[1]panoids!A$2:Z$278,24,FALSE)</f>
        <v>0</v>
      </c>
      <c r="AA107">
        <f>VLOOKUP(C107,[1]panoids!A$2:Z$278,25,FALSE)</f>
        <v>0</v>
      </c>
      <c r="AB107">
        <f>VLOOKUP(C107,[1]panoids!A$2:Z$278,26,FALSE)</f>
        <v>3.7316080729166701E-2</v>
      </c>
    </row>
    <row r="108" spans="1:28" x14ac:dyDescent="0.25">
      <c r="A108" t="s">
        <v>186</v>
      </c>
      <c r="B108">
        <v>170310502003015</v>
      </c>
      <c r="C108" t="s">
        <v>187</v>
      </c>
      <c r="D108" t="str">
        <f>VLOOKUP(C108,[1]panoids!A$2:Z$278,2,FALSE)</f>
        <v>2018-07</v>
      </c>
      <c r="E108">
        <f>VLOOKUP(C108,[1]panoids!A$2:Z$278,3,FALSE)</f>
        <v>41.954126148120899</v>
      </c>
      <c r="F108">
        <f>VLOOKUP(C108,[1]panoids!A$2:Z$278,4,FALSE)</f>
        <v>-87.685727140725007</v>
      </c>
      <c r="G108">
        <f>VLOOKUP(C108,[1]panoids!A$2:Z$278,5,FALSE)</f>
        <v>170310502003015</v>
      </c>
      <c r="H108">
        <f>VLOOKUP(C108,[1]panoids!A$2:Z$278,6,FALSE)</f>
        <v>4</v>
      </c>
      <c r="I108">
        <f>VLOOKUP(C108,[1]panoids!A$2:Z$278,7,FALSE)</f>
        <v>0.29275390624999997</v>
      </c>
      <c r="J108">
        <f>VLOOKUP(C108,[1]panoids!A$2:Z$278,8,FALSE)</f>
        <v>5.9700520833333298E-2</v>
      </c>
      <c r="K108">
        <f>VLOOKUP(C108,[1]panoids!A$2:Z$278,9,FALSE)</f>
        <v>0.23587646484374999</v>
      </c>
      <c r="L108">
        <f>VLOOKUP(C108,[1]panoids!A$2:Z$278,10,FALSE)</f>
        <v>1.1246744791666701E-3</v>
      </c>
      <c r="M108">
        <f>VLOOKUP(C108,[1]panoids!A$2:Z$278,11,FALSE)</f>
        <v>5.1969401041666698E-3</v>
      </c>
      <c r="N108">
        <f>VLOOKUP(C108,[1]panoids!A$2:Z$278,12,FALSE)</f>
        <v>1.25105794270833E-2</v>
      </c>
      <c r="O108">
        <f>VLOOKUP(C108,[1]panoids!A$2:Z$278,13,FALSE)</f>
        <v>3.99576822916667E-4</v>
      </c>
      <c r="P108">
        <f>VLOOKUP(C108,[1]panoids!A$2:Z$278,14,FALSE)</f>
        <v>1.3308919270833299E-2</v>
      </c>
      <c r="Q108">
        <f>VLOOKUP(C108,[1]panoids!A$2:Z$278,15,FALSE)</f>
        <v>7.2965494791666696E-2</v>
      </c>
      <c r="R108">
        <f>VLOOKUP(C108,[1]panoids!A$2:Z$278,16,FALSE)</f>
        <v>1.0127766927083301E-2</v>
      </c>
      <c r="S108">
        <f>VLOOKUP(C108,[1]panoids!A$2:Z$278,17,FALSE)</f>
        <v>0.22044677734375001</v>
      </c>
      <c r="T108">
        <f>VLOOKUP(C108,[1]panoids!A$2:Z$278,18,FALSE)</f>
        <v>4.8014322916666702E-4</v>
      </c>
      <c r="U108">
        <f>VLOOKUP(C108,[1]panoids!A$2:Z$278,19,FALSE)</f>
        <v>0</v>
      </c>
      <c r="V108">
        <f>VLOOKUP(C108,[1]panoids!A$2:Z$278,20,FALSE)</f>
        <v>5.3037109375000002E-2</v>
      </c>
      <c r="W108">
        <f>VLOOKUP(C108,[1]panoids!A$2:Z$278,21,FALSE)</f>
        <v>5.1513671875000003E-3</v>
      </c>
      <c r="X108">
        <f>VLOOKUP(C108,[1]panoids!A$2:Z$278,22,FALSE)</f>
        <v>6.5104166666666696E-6</v>
      </c>
      <c r="Y108">
        <f>VLOOKUP(C108,[1]panoids!A$2:Z$278,23,FALSE)</f>
        <v>0</v>
      </c>
      <c r="Z108">
        <f>VLOOKUP(C108,[1]panoids!A$2:Z$278,24,FALSE)</f>
        <v>0</v>
      </c>
      <c r="AA108">
        <f>VLOOKUP(C108,[1]panoids!A$2:Z$278,25,FALSE)</f>
        <v>1.6276041666666699E-6</v>
      </c>
      <c r="AB108">
        <f>VLOOKUP(C108,[1]panoids!A$2:Z$278,26,FALSE)</f>
        <v>1.6911621093749999E-2</v>
      </c>
    </row>
    <row r="109" spans="1:28" x14ac:dyDescent="0.25">
      <c r="A109" t="s">
        <v>188</v>
      </c>
      <c r="B109">
        <v>170310502003015</v>
      </c>
      <c r="C109" t="s">
        <v>187</v>
      </c>
      <c r="D109" t="str">
        <f>VLOOKUP(C109,[1]panoids!A$2:Z$278,2,FALSE)</f>
        <v>2018-07</v>
      </c>
      <c r="E109">
        <f>VLOOKUP(C109,[1]panoids!A$2:Z$278,3,FALSE)</f>
        <v>41.954126148120899</v>
      </c>
      <c r="F109">
        <f>VLOOKUP(C109,[1]panoids!A$2:Z$278,4,FALSE)</f>
        <v>-87.685727140725007</v>
      </c>
      <c r="G109">
        <f>VLOOKUP(C109,[1]panoids!A$2:Z$278,5,FALSE)</f>
        <v>170310502003015</v>
      </c>
      <c r="H109">
        <f>VLOOKUP(C109,[1]panoids!A$2:Z$278,6,FALSE)</f>
        <v>4</v>
      </c>
      <c r="I109">
        <f>VLOOKUP(C109,[1]panoids!A$2:Z$278,7,FALSE)</f>
        <v>0.29275390624999997</v>
      </c>
      <c r="J109">
        <f>VLOOKUP(C109,[1]panoids!A$2:Z$278,8,FALSE)</f>
        <v>5.9700520833333298E-2</v>
      </c>
      <c r="K109">
        <f>VLOOKUP(C109,[1]panoids!A$2:Z$278,9,FALSE)</f>
        <v>0.23587646484374999</v>
      </c>
      <c r="L109">
        <f>VLOOKUP(C109,[1]panoids!A$2:Z$278,10,FALSE)</f>
        <v>1.1246744791666701E-3</v>
      </c>
      <c r="M109">
        <f>VLOOKUP(C109,[1]panoids!A$2:Z$278,11,FALSE)</f>
        <v>5.1969401041666698E-3</v>
      </c>
      <c r="N109">
        <f>VLOOKUP(C109,[1]panoids!A$2:Z$278,12,FALSE)</f>
        <v>1.25105794270833E-2</v>
      </c>
      <c r="O109">
        <f>VLOOKUP(C109,[1]panoids!A$2:Z$278,13,FALSE)</f>
        <v>3.99576822916667E-4</v>
      </c>
      <c r="P109">
        <f>VLOOKUP(C109,[1]panoids!A$2:Z$278,14,FALSE)</f>
        <v>1.3308919270833299E-2</v>
      </c>
      <c r="Q109">
        <f>VLOOKUP(C109,[1]panoids!A$2:Z$278,15,FALSE)</f>
        <v>7.2965494791666696E-2</v>
      </c>
      <c r="R109">
        <f>VLOOKUP(C109,[1]panoids!A$2:Z$278,16,FALSE)</f>
        <v>1.0127766927083301E-2</v>
      </c>
      <c r="S109">
        <f>VLOOKUP(C109,[1]panoids!A$2:Z$278,17,FALSE)</f>
        <v>0.22044677734375001</v>
      </c>
      <c r="T109">
        <f>VLOOKUP(C109,[1]panoids!A$2:Z$278,18,FALSE)</f>
        <v>4.8014322916666702E-4</v>
      </c>
      <c r="U109">
        <f>VLOOKUP(C109,[1]panoids!A$2:Z$278,19,FALSE)</f>
        <v>0</v>
      </c>
      <c r="V109">
        <f>VLOOKUP(C109,[1]panoids!A$2:Z$278,20,FALSE)</f>
        <v>5.3037109375000002E-2</v>
      </c>
      <c r="W109">
        <f>VLOOKUP(C109,[1]panoids!A$2:Z$278,21,FALSE)</f>
        <v>5.1513671875000003E-3</v>
      </c>
      <c r="X109">
        <f>VLOOKUP(C109,[1]panoids!A$2:Z$278,22,FALSE)</f>
        <v>6.5104166666666696E-6</v>
      </c>
      <c r="Y109">
        <f>VLOOKUP(C109,[1]panoids!A$2:Z$278,23,FALSE)</f>
        <v>0</v>
      </c>
      <c r="Z109">
        <f>VLOOKUP(C109,[1]panoids!A$2:Z$278,24,FALSE)</f>
        <v>0</v>
      </c>
      <c r="AA109">
        <f>VLOOKUP(C109,[1]panoids!A$2:Z$278,25,FALSE)</f>
        <v>1.6276041666666699E-6</v>
      </c>
      <c r="AB109">
        <f>VLOOKUP(C109,[1]panoids!A$2:Z$278,26,FALSE)</f>
        <v>1.6911621093749999E-2</v>
      </c>
    </row>
    <row r="110" spans="1:28" x14ac:dyDescent="0.25">
      <c r="A110" t="s">
        <v>189</v>
      </c>
      <c r="B110">
        <v>170310505003000</v>
      </c>
      <c r="C110" t="s">
        <v>190</v>
      </c>
      <c r="D110" t="str">
        <f>VLOOKUP(C110,[1]panoids!A$2:Z$278,2,FALSE)</f>
        <v>2018-11</v>
      </c>
      <c r="E110">
        <f>VLOOKUP(C110,[1]panoids!A$2:Z$278,3,FALSE)</f>
        <v>41.950161511596598</v>
      </c>
      <c r="F110">
        <f>VLOOKUP(C110,[1]panoids!A$2:Z$278,4,FALSE)</f>
        <v>-87.678648687066499</v>
      </c>
      <c r="G110">
        <f>VLOOKUP(C110,[1]panoids!A$2:Z$278,5,FALSE)</f>
        <v>170310505003000</v>
      </c>
      <c r="H110">
        <f>VLOOKUP(C110,[1]panoids!A$2:Z$278,6,FALSE)</f>
        <v>4</v>
      </c>
      <c r="I110">
        <f>VLOOKUP(C110,[1]panoids!A$2:Z$278,7,FALSE)</f>
        <v>0.19572753906250001</v>
      </c>
      <c r="J110">
        <f>VLOOKUP(C110,[1]panoids!A$2:Z$278,8,FALSE)</f>
        <v>2.1092122395833302E-2</v>
      </c>
      <c r="K110">
        <f>VLOOKUP(C110,[1]panoids!A$2:Z$278,9,FALSE)</f>
        <v>0.13960774739583301</v>
      </c>
      <c r="L110">
        <f>VLOOKUP(C110,[1]panoids!A$2:Z$278,10,FALSE)</f>
        <v>0</v>
      </c>
      <c r="M110">
        <f>VLOOKUP(C110,[1]panoids!A$2:Z$278,11,FALSE)</f>
        <v>6.9054361979166701E-2</v>
      </c>
      <c r="N110">
        <f>VLOOKUP(C110,[1]panoids!A$2:Z$278,12,FALSE)</f>
        <v>6.2215169270833301E-3</v>
      </c>
      <c r="O110">
        <f>VLOOKUP(C110,[1]panoids!A$2:Z$278,13,FALSE)</f>
        <v>3.6376953125E-4</v>
      </c>
      <c r="P110">
        <f>VLOOKUP(C110,[1]panoids!A$2:Z$278,14,FALSE)</f>
        <v>2.89143880208333E-3</v>
      </c>
      <c r="Q110">
        <f>VLOOKUP(C110,[1]panoids!A$2:Z$278,15,FALSE)</f>
        <v>0.30880696614583297</v>
      </c>
      <c r="R110">
        <f>VLOOKUP(C110,[1]panoids!A$2:Z$278,16,FALSE)</f>
        <v>1.8844401041666702E-2</v>
      </c>
      <c r="S110">
        <f>VLOOKUP(C110,[1]panoids!A$2:Z$278,17,FALSE)</f>
        <v>9.2441406249999997E-2</v>
      </c>
      <c r="T110">
        <f>VLOOKUP(C110,[1]panoids!A$2:Z$278,18,FALSE)</f>
        <v>2.2786458333333301E-4</v>
      </c>
      <c r="U110">
        <f>VLOOKUP(C110,[1]panoids!A$2:Z$278,19,FALSE)</f>
        <v>0</v>
      </c>
      <c r="V110">
        <f>VLOOKUP(C110,[1]panoids!A$2:Z$278,20,FALSE)</f>
        <v>0.143158365885417</v>
      </c>
      <c r="W110">
        <f>VLOOKUP(C110,[1]panoids!A$2:Z$278,21,FALSE)</f>
        <v>0</v>
      </c>
      <c r="X110">
        <f>VLOOKUP(C110,[1]panoids!A$2:Z$278,22,FALSE)</f>
        <v>0</v>
      </c>
      <c r="Y110">
        <f>VLOOKUP(C110,[1]panoids!A$2:Z$278,23,FALSE)</f>
        <v>0</v>
      </c>
      <c r="Z110">
        <f>VLOOKUP(C110,[1]panoids!A$2:Z$278,24,FALSE)</f>
        <v>0</v>
      </c>
      <c r="AA110">
        <f>VLOOKUP(C110,[1]panoids!A$2:Z$278,25,FALSE)</f>
        <v>0</v>
      </c>
      <c r="AB110">
        <f>VLOOKUP(C110,[1]panoids!A$2:Z$278,26,FALSE)</f>
        <v>1.5625000000000001E-3</v>
      </c>
    </row>
    <row r="111" spans="1:28" x14ac:dyDescent="0.25">
      <c r="A111" t="s">
        <v>191</v>
      </c>
      <c r="B111">
        <v>170310505003000</v>
      </c>
      <c r="C111" t="s">
        <v>190</v>
      </c>
      <c r="D111" t="str">
        <f>VLOOKUP(C111,[1]panoids!A$2:Z$278,2,FALSE)</f>
        <v>2018-11</v>
      </c>
      <c r="E111">
        <f>VLOOKUP(C111,[1]panoids!A$2:Z$278,3,FALSE)</f>
        <v>41.950161511596598</v>
      </c>
      <c r="F111">
        <f>VLOOKUP(C111,[1]panoids!A$2:Z$278,4,FALSE)</f>
        <v>-87.678648687066499</v>
      </c>
      <c r="G111">
        <f>VLOOKUP(C111,[1]panoids!A$2:Z$278,5,FALSE)</f>
        <v>170310505003000</v>
      </c>
      <c r="H111">
        <f>VLOOKUP(C111,[1]panoids!A$2:Z$278,6,FALSE)</f>
        <v>4</v>
      </c>
      <c r="I111">
        <f>VLOOKUP(C111,[1]panoids!A$2:Z$278,7,FALSE)</f>
        <v>0.19572753906250001</v>
      </c>
      <c r="J111">
        <f>VLOOKUP(C111,[1]panoids!A$2:Z$278,8,FALSE)</f>
        <v>2.1092122395833302E-2</v>
      </c>
      <c r="K111">
        <f>VLOOKUP(C111,[1]panoids!A$2:Z$278,9,FALSE)</f>
        <v>0.13960774739583301</v>
      </c>
      <c r="L111">
        <f>VLOOKUP(C111,[1]panoids!A$2:Z$278,10,FALSE)</f>
        <v>0</v>
      </c>
      <c r="M111">
        <f>VLOOKUP(C111,[1]panoids!A$2:Z$278,11,FALSE)</f>
        <v>6.9054361979166701E-2</v>
      </c>
      <c r="N111">
        <f>VLOOKUP(C111,[1]panoids!A$2:Z$278,12,FALSE)</f>
        <v>6.2215169270833301E-3</v>
      </c>
      <c r="O111">
        <f>VLOOKUP(C111,[1]panoids!A$2:Z$278,13,FALSE)</f>
        <v>3.6376953125E-4</v>
      </c>
      <c r="P111">
        <f>VLOOKUP(C111,[1]panoids!A$2:Z$278,14,FALSE)</f>
        <v>2.89143880208333E-3</v>
      </c>
      <c r="Q111">
        <f>VLOOKUP(C111,[1]panoids!A$2:Z$278,15,FALSE)</f>
        <v>0.30880696614583297</v>
      </c>
      <c r="R111">
        <f>VLOOKUP(C111,[1]panoids!A$2:Z$278,16,FALSE)</f>
        <v>1.8844401041666702E-2</v>
      </c>
      <c r="S111">
        <f>VLOOKUP(C111,[1]panoids!A$2:Z$278,17,FALSE)</f>
        <v>9.2441406249999997E-2</v>
      </c>
      <c r="T111">
        <f>VLOOKUP(C111,[1]panoids!A$2:Z$278,18,FALSE)</f>
        <v>2.2786458333333301E-4</v>
      </c>
      <c r="U111">
        <f>VLOOKUP(C111,[1]panoids!A$2:Z$278,19,FALSE)</f>
        <v>0</v>
      </c>
      <c r="V111">
        <f>VLOOKUP(C111,[1]panoids!A$2:Z$278,20,FALSE)</f>
        <v>0.143158365885417</v>
      </c>
      <c r="W111">
        <f>VLOOKUP(C111,[1]panoids!A$2:Z$278,21,FALSE)</f>
        <v>0</v>
      </c>
      <c r="X111">
        <f>VLOOKUP(C111,[1]panoids!A$2:Z$278,22,FALSE)</f>
        <v>0</v>
      </c>
      <c r="Y111">
        <f>VLOOKUP(C111,[1]panoids!A$2:Z$278,23,FALSE)</f>
        <v>0</v>
      </c>
      <c r="Z111">
        <f>VLOOKUP(C111,[1]panoids!A$2:Z$278,24,FALSE)</f>
        <v>0</v>
      </c>
      <c r="AA111">
        <f>VLOOKUP(C111,[1]panoids!A$2:Z$278,25,FALSE)</f>
        <v>0</v>
      </c>
      <c r="AB111">
        <f>VLOOKUP(C111,[1]panoids!A$2:Z$278,26,FALSE)</f>
        <v>1.5625000000000001E-3</v>
      </c>
    </row>
    <row r="112" spans="1:28" x14ac:dyDescent="0.25">
      <c r="A112" t="s">
        <v>192</v>
      </c>
      <c r="B112">
        <v>170310505003000</v>
      </c>
      <c r="C112" t="s">
        <v>193</v>
      </c>
      <c r="D112" t="str">
        <f>VLOOKUP(C112,[1]panoids!A$2:Z$278,2,FALSE)</f>
        <v>2018-10</v>
      </c>
      <c r="E112">
        <f>VLOOKUP(C112,[1]panoids!A$2:Z$278,3,FALSE)</f>
        <v>41.950501307277001</v>
      </c>
      <c r="F112">
        <f>VLOOKUP(C112,[1]panoids!A$2:Z$278,4,FALSE)</f>
        <v>-87.678778719552398</v>
      </c>
      <c r="G112">
        <f>VLOOKUP(C112,[1]panoids!A$2:Z$278,5,FALSE)</f>
        <v>170310505003000</v>
      </c>
      <c r="H112">
        <f>VLOOKUP(C112,[1]panoids!A$2:Z$278,6,FALSE)</f>
        <v>4</v>
      </c>
      <c r="I112">
        <f>VLOOKUP(C112,[1]panoids!A$2:Z$278,7,FALSE)</f>
        <v>0.30095377604166701</v>
      </c>
      <c r="J112">
        <f>VLOOKUP(C112,[1]panoids!A$2:Z$278,8,FALSE)</f>
        <v>6.1917317708333301E-2</v>
      </c>
      <c r="K112">
        <f>VLOOKUP(C112,[1]panoids!A$2:Z$278,9,FALSE)</f>
        <v>0.18364420572916701</v>
      </c>
      <c r="L112">
        <f>VLOOKUP(C112,[1]panoids!A$2:Z$278,10,FALSE)</f>
        <v>0</v>
      </c>
      <c r="M112">
        <f>VLOOKUP(C112,[1]panoids!A$2:Z$278,11,FALSE)</f>
        <v>3.45947265625E-3</v>
      </c>
      <c r="N112">
        <f>VLOOKUP(C112,[1]panoids!A$2:Z$278,12,FALSE)</f>
        <v>1.56787109375E-2</v>
      </c>
      <c r="O112">
        <f>VLOOKUP(C112,[1]panoids!A$2:Z$278,13,FALSE)</f>
        <v>5.2376302083333298E-3</v>
      </c>
      <c r="P112">
        <f>VLOOKUP(C112,[1]panoids!A$2:Z$278,14,FALSE)</f>
        <v>5.0008138020833301E-3</v>
      </c>
      <c r="Q112">
        <f>VLOOKUP(C112,[1]panoids!A$2:Z$278,15,FALSE)</f>
        <v>0.204344075520833</v>
      </c>
      <c r="R112">
        <f>VLOOKUP(C112,[1]panoids!A$2:Z$278,16,FALSE)</f>
        <v>1.9509277343749999E-2</v>
      </c>
      <c r="S112">
        <f>VLOOKUP(C112,[1]panoids!A$2:Z$278,17,FALSE)</f>
        <v>0.160738118489583</v>
      </c>
      <c r="T112">
        <f>VLOOKUP(C112,[1]panoids!A$2:Z$278,18,FALSE)</f>
        <v>1.2679036458333301E-3</v>
      </c>
      <c r="U112">
        <f>VLOOKUP(C112,[1]panoids!A$2:Z$278,19,FALSE)</f>
        <v>4.0283203124999998E-4</v>
      </c>
      <c r="V112">
        <f>VLOOKUP(C112,[1]panoids!A$2:Z$278,20,FALSE)</f>
        <v>2.1643880208333299E-2</v>
      </c>
      <c r="W112">
        <f>VLOOKUP(C112,[1]panoids!A$2:Z$278,21,FALSE)</f>
        <v>6.99055989583333E-4</v>
      </c>
      <c r="X112">
        <f>VLOOKUP(C112,[1]panoids!A$2:Z$278,22,FALSE)</f>
        <v>4.1210937499999998E-3</v>
      </c>
      <c r="Y112">
        <f>VLOOKUP(C112,[1]panoids!A$2:Z$278,23,FALSE)</f>
        <v>0</v>
      </c>
      <c r="Z112">
        <f>VLOOKUP(C112,[1]panoids!A$2:Z$278,24,FALSE)</f>
        <v>0</v>
      </c>
      <c r="AA112">
        <f>VLOOKUP(C112,[1]panoids!A$2:Z$278,25,FALSE)</f>
        <v>1.6276041666666699E-6</v>
      </c>
      <c r="AB112">
        <f>VLOOKUP(C112,[1]panoids!A$2:Z$278,26,FALSE)</f>
        <v>1.1380208333333299E-2</v>
      </c>
    </row>
    <row r="113" spans="1:28" x14ac:dyDescent="0.25">
      <c r="A113" t="s">
        <v>194</v>
      </c>
      <c r="B113">
        <v>170310505003000</v>
      </c>
      <c r="C113" t="s">
        <v>193</v>
      </c>
      <c r="D113" t="str">
        <f>VLOOKUP(C113,[1]panoids!A$2:Z$278,2,FALSE)</f>
        <v>2018-10</v>
      </c>
      <c r="E113">
        <f>VLOOKUP(C113,[1]panoids!A$2:Z$278,3,FALSE)</f>
        <v>41.950501307277001</v>
      </c>
      <c r="F113">
        <f>VLOOKUP(C113,[1]panoids!A$2:Z$278,4,FALSE)</f>
        <v>-87.678778719552398</v>
      </c>
      <c r="G113">
        <f>VLOOKUP(C113,[1]panoids!A$2:Z$278,5,FALSE)</f>
        <v>170310505003000</v>
      </c>
      <c r="H113">
        <f>VLOOKUP(C113,[1]panoids!A$2:Z$278,6,FALSE)</f>
        <v>4</v>
      </c>
      <c r="I113">
        <f>VLOOKUP(C113,[1]panoids!A$2:Z$278,7,FALSE)</f>
        <v>0.30095377604166701</v>
      </c>
      <c r="J113">
        <f>VLOOKUP(C113,[1]panoids!A$2:Z$278,8,FALSE)</f>
        <v>6.1917317708333301E-2</v>
      </c>
      <c r="K113">
        <f>VLOOKUP(C113,[1]panoids!A$2:Z$278,9,FALSE)</f>
        <v>0.18364420572916701</v>
      </c>
      <c r="L113">
        <f>VLOOKUP(C113,[1]panoids!A$2:Z$278,10,FALSE)</f>
        <v>0</v>
      </c>
      <c r="M113">
        <f>VLOOKUP(C113,[1]panoids!A$2:Z$278,11,FALSE)</f>
        <v>3.45947265625E-3</v>
      </c>
      <c r="N113">
        <f>VLOOKUP(C113,[1]panoids!A$2:Z$278,12,FALSE)</f>
        <v>1.56787109375E-2</v>
      </c>
      <c r="O113">
        <f>VLOOKUP(C113,[1]panoids!A$2:Z$278,13,FALSE)</f>
        <v>5.2376302083333298E-3</v>
      </c>
      <c r="P113">
        <f>VLOOKUP(C113,[1]panoids!A$2:Z$278,14,FALSE)</f>
        <v>5.0008138020833301E-3</v>
      </c>
      <c r="Q113">
        <f>VLOOKUP(C113,[1]panoids!A$2:Z$278,15,FALSE)</f>
        <v>0.204344075520833</v>
      </c>
      <c r="R113">
        <f>VLOOKUP(C113,[1]panoids!A$2:Z$278,16,FALSE)</f>
        <v>1.9509277343749999E-2</v>
      </c>
      <c r="S113">
        <f>VLOOKUP(C113,[1]panoids!A$2:Z$278,17,FALSE)</f>
        <v>0.160738118489583</v>
      </c>
      <c r="T113">
        <f>VLOOKUP(C113,[1]panoids!A$2:Z$278,18,FALSE)</f>
        <v>1.2679036458333301E-3</v>
      </c>
      <c r="U113">
        <f>VLOOKUP(C113,[1]panoids!A$2:Z$278,19,FALSE)</f>
        <v>4.0283203124999998E-4</v>
      </c>
      <c r="V113">
        <f>VLOOKUP(C113,[1]panoids!A$2:Z$278,20,FALSE)</f>
        <v>2.1643880208333299E-2</v>
      </c>
      <c r="W113">
        <f>VLOOKUP(C113,[1]panoids!A$2:Z$278,21,FALSE)</f>
        <v>6.99055989583333E-4</v>
      </c>
      <c r="X113">
        <f>VLOOKUP(C113,[1]panoids!A$2:Z$278,22,FALSE)</f>
        <v>4.1210937499999998E-3</v>
      </c>
      <c r="Y113">
        <f>VLOOKUP(C113,[1]panoids!A$2:Z$278,23,FALSE)</f>
        <v>0</v>
      </c>
      <c r="Z113">
        <f>VLOOKUP(C113,[1]panoids!A$2:Z$278,24,FALSE)</f>
        <v>0</v>
      </c>
      <c r="AA113">
        <f>VLOOKUP(C113,[1]panoids!A$2:Z$278,25,FALSE)</f>
        <v>1.6276041666666699E-6</v>
      </c>
      <c r="AB113">
        <f>VLOOKUP(C113,[1]panoids!A$2:Z$278,26,FALSE)</f>
        <v>1.1380208333333299E-2</v>
      </c>
    </row>
    <row r="114" spans="1:28" x14ac:dyDescent="0.25">
      <c r="A114" t="s">
        <v>195</v>
      </c>
      <c r="B114">
        <v>170310508001003</v>
      </c>
      <c r="C114" t="s">
        <v>196</v>
      </c>
      <c r="D114" t="str">
        <f>VLOOKUP(C114,[1]panoids!A$2:Z$278,2,FALSE)</f>
        <v>2018-07</v>
      </c>
      <c r="E114">
        <f>VLOOKUP(C114,[1]panoids!A$2:Z$278,3,FALSE)</f>
        <v>41.9467968265864</v>
      </c>
      <c r="F114">
        <f>VLOOKUP(C114,[1]panoids!A$2:Z$278,4,FALSE)</f>
        <v>-87.683236839610302</v>
      </c>
      <c r="G114">
        <f>VLOOKUP(C114,[1]panoids!A$2:Z$278,5,FALSE)</f>
        <v>170310508001003</v>
      </c>
      <c r="H114">
        <f>VLOOKUP(C114,[1]panoids!A$2:Z$278,6,FALSE)</f>
        <v>4</v>
      </c>
      <c r="I114">
        <f>VLOOKUP(C114,[1]panoids!A$2:Z$278,7,FALSE)</f>
        <v>0.23704427083333299</v>
      </c>
      <c r="J114">
        <f>VLOOKUP(C114,[1]panoids!A$2:Z$278,8,FALSE)</f>
        <v>6.14713541666667E-2</v>
      </c>
      <c r="K114">
        <f>VLOOKUP(C114,[1]panoids!A$2:Z$278,9,FALSE)</f>
        <v>9.03263346354167E-2</v>
      </c>
      <c r="L114">
        <f>VLOOKUP(C114,[1]panoids!A$2:Z$278,10,FALSE)</f>
        <v>3.2958984375000002E-4</v>
      </c>
      <c r="M114">
        <f>VLOOKUP(C114,[1]panoids!A$2:Z$278,11,FALSE)</f>
        <v>1.51554361979167E-2</v>
      </c>
      <c r="N114">
        <f>VLOOKUP(C114,[1]panoids!A$2:Z$278,12,FALSE)</f>
        <v>1.7014160156249999E-2</v>
      </c>
      <c r="O114">
        <f>VLOOKUP(C114,[1]panoids!A$2:Z$278,13,FALSE)</f>
        <v>3.2430013020833298E-3</v>
      </c>
      <c r="P114">
        <f>VLOOKUP(C114,[1]panoids!A$2:Z$278,14,FALSE)</f>
        <v>6.4103190104166704E-3</v>
      </c>
      <c r="Q114">
        <f>VLOOKUP(C114,[1]panoids!A$2:Z$278,15,FALSE)</f>
        <v>0.34488769531250002</v>
      </c>
      <c r="R114">
        <f>VLOOKUP(C114,[1]panoids!A$2:Z$278,16,FALSE)</f>
        <v>8.0443522135416695E-2</v>
      </c>
      <c r="S114">
        <f>VLOOKUP(C114,[1]panoids!A$2:Z$278,17,FALSE)</f>
        <v>0.1015283203125</v>
      </c>
      <c r="T114">
        <f>VLOOKUP(C114,[1]panoids!A$2:Z$278,18,FALSE)</f>
        <v>1.4322916666666699E-4</v>
      </c>
      <c r="U114">
        <f>VLOOKUP(C114,[1]panoids!A$2:Z$278,19,FALSE)</f>
        <v>0</v>
      </c>
      <c r="V114">
        <f>VLOOKUP(C114,[1]panoids!A$2:Z$278,20,FALSE)</f>
        <v>2.6915690104166699E-2</v>
      </c>
      <c r="W114">
        <f>VLOOKUP(C114,[1]panoids!A$2:Z$278,21,FALSE)</f>
        <v>2.099609375E-4</v>
      </c>
      <c r="X114">
        <f>VLOOKUP(C114,[1]panoids!A$2:Z$278,22,FALSE)</f>
        <v>0</v>
      </c>
      <c r="Y114">
        <f>VLOOKUP(C114,[1]panoids!A$2:Z$278,23,FALSE)</f>
        <v>0</v>
      </c>
      <c r="Z114">
        <f>VLOOKUP(C114,[1]panoids!A$2:Z$278,24,FALSE)</f>
        <v>0</v>
      </c>
      <c r="AA114">
        <f>VLOOKUP(C114,[1]panoids!A$2:Z$278,25,FALSE)</f>
        <v>3.3365885416666699E-5</v>
      </c>
      <c r="AB114">
        <f>VLOOKUP(C114,[1]panoids!A$2:Z$278,26,FALSE)</f>
        <v>1.4843749999999999E-2</v>
      </c>
    </row>
    <row r="115" spans="1:28" x14ac:dyDescent="0.25">
      <c r="A115" t="s">
        <v>197</v>
      </c>
      <c r="B115">
        <v>170310508001003</v>
      </c>
      <c r="C115" t="s">
        <v>196</v>
      </c>
      <c r="D115" t="str">
        <f>VLOOKUP(C115,[1]panoids!A$2:Z$278,2,FALSE)</f>
        <v>2018-07</v>
      </c>
      <c r="E115">
        <f>VLOOKUP(C115,[1]panoids!A$2:Z$278,3,FALSE)</f>
        <v>41.9467968265864</v>
      </c>
      <c r="F115">
        <f>VLOOKUP(C115,[1]panoids!A$2:Z$278,4,FALSE)</f>
        <v>-87.683236839610302</v>
      </c>
      <c r="G115">
        <f>VLOOKUP(C115,[1]panoids!A$2:Z$278,5,FALSE)</f>
        <v>170310508001003</v>
      </c>
      <c r="H115">
        <f>VLOOKUP(C115,[1]panoids!A$2:Z$278,6,FALSE)</f>
        <v>4</v>
      </c>
      <c r="I115">
        <f>VLOOKUP(C115,[1]panoids!A$2:Z$278,7,FALSE)</f>
        <v>0.23704427083333299</v>
      </c>
      <c r="J115">
        <f>VLOOKUP(C115,[1]panoids!A$2:Z$278,8,FALSE)</f>
        <v>6.14713541666667E-2</v>
      </c>
      <c r="K115">
        <f>VLOOKUP(C115,[1]panoids!A$2:Z$278,9,FALSE)</f>
        <v>9.03263346354167E-2</v>
      </c>
      <c r="L115">
        <f>VLOOKUP(C115,[1]panoids!A$2:Z$278,10,FALSE)</f>
        <v>3.2958984375000002E-4</v>
      </c>
      <c r="M115">
        <f>VLOOKUP(C115,[1]panoids!A$2:Z$278,11,FALSE)</f>
        <v>1.51554361979167E-2</v>
      </c>
      <c r="N115">
        <f>VLOOKUP(C115,[1]panoids!A$2:Z$278,12,FALSE)</f>
        <v>1.7014160156249999E-2</v>
      </c>
      <c r="O115">
        <f>VLOOKUP(C115,[1]panoids!A$2:Z$278,13,FALSE)</f>
        <v>3.2430013020833298E-3</v>
      </c>
      <c r="P115">
        <f>VLOOKUP(C115,[1]panoids!A$2:Z$278,14,FALSE)</f>
        <v>6.4103190104166704E-3</v>
      </c>
      <c r="Q115">
        <f>VLOOKUP(C115,[1]panoids!A$2:Z$278,15,FALSE)</f>
        <v>0.34488769531250002</v>
      </c>
      <c r="R115">
        <f>VLOOKUP(C115,[1]panoids!A$2:Z$278,16,FALSE)</f>
        <v>8.0443522135416695E-2</v>
      </c>
      <c r="S115">
        <f>VLOOKUP(C115,[1]panoids!A$2:Z$278,17,FALSE)</f>
        <v>0.1015283203125</v>
      </c>
      <c r="T115">
        <f>VLOOKUP(C115,[1]panoids!A$2:Z$278,18,FALSE)</f>
        <v>1.4322916666666699E-4</v>
      </c>
      <c r="U115">
        <f>VLOOKUP(C115,[1]panoids!A$2:Z$278,19,FALSE)</f>
        <v>0</v>
      </c>
      <c r="V115">
        <f>VLOOKUP(C115,[1]panoids!A$2:Z$278,20,FALSE)</f>
        <v>2.6915690104166699E-2</v>
      </c>
      <c r="W115">
        <f>VLOOKUP(C115,[1]panoids!A$2:Z$278,21,FALSE)</f>
        <v>2.099609375E-4</v>
      </c>
      <c r="X115">
        <f>VLOOKUP(C115,[1]panoids!A$2:Z$278,22,FALSE)</f>
        <v>0</v>
      </c>
      <c r="Y115">
        <f>VLOOKUP(C115,[1]panoids!A$2:Z$278,23,FALSE)</f>
        <v>0</v>
      </c>
      <c r="Z115">
        <f>VLOOKUP(C115,[1]panoids!A$2:Z$278,24,FALSE)</f>
        <v>0</v>
      </c>
      <c r="AA115">
        <f>VLOOKUP(C115,[1]panoids!A$2:Z$278,25,FALSE)</f>
        <v>3.3365885416666699E-5</v>
      </c>
      <c r="AB115">
        <f>VLOOKUP(C115,[1]panoids!A$2:Z$278,26,FALSE)</f>
        <v>1.4843749999999999E-2</v>
      </c>
    </row>
    <row r="116" spans="1:28" x14ac:dyDescent="0.25">
      <c r="A116" t="s">
        <v>198</v>
      </c>
      <c r="B116">
        <v>170310508001003</v>
      </c>
      <c r="C116" t="s">
        <v>199</v>
      </c>
      <c r="D116" t="str">
        <f>VLOOKUP(C116,[1]panoids!A$2:Z$278,2,FALSE)</f>
        <v>2018-06</v>
      </c>
      <c r="E116">
        <f>VLOOKUP(C116,[1]panoids!A$2:Z$278,3,FALSE)</f>
        <v>41.946651341838503</v>
      </c>
      <c r="F116">
        <f>VLOOKUP(C116,[1]panoids!A$2:Z$278,4,FALSE)</f>
        <v>-87.683402303452397</v>
      </c>
      <c r="G116">
        <f>VLOOKUP(C116,[1]panoids!A$2:Z$278,5,FALSE)</f>
        <v>170310508001003</v>
      </c>
      <c r="H116">
        <f>VLOOKUP(C116,[1]panoids!A$2:Z$278,6,FALSE)</f>
        <v>4</v>
      </c>
      <c r="I116">
        <f>VLOOKUP(C116,[1]panoids!A$2:Z$278,7,FALSE)</f>
        <v>0.12623535156249999</v>
      </c>
      <c r="J116">
        <f>VLOOKUP(C116,[1]panoids!A$2:Z$278,8,FALSE)</f>
        <v>4.0193684895833297E-2</v>
      </c>
      <c r="K116">
        <f>VLOOKUP(C116,[1]panoids!A$2:Z$278,9,FALSE)</f>
        <v>0.18125244140624999</v>
      </c>
      <c r="L116">
        <f>VLOOKUP(C116,[1]panoids!A$2:Z$278,10,FALSE)</f>
        <v>3.3227539062499999E-3</v>
      </c>
      <c r="M116">
        <f>VLOOKUP(C116,[1]panoids!A$2:Z$278,11,FALSE)</f>
        <v>2.1259765625E-2</v>
      </c>
      <c r="N116">
        <f>VLOOKUP(C116,[1]panoids!A$2:Z$278,12,FALSE)</f>
        <v>6.7602539062500003E-3</v>
      </c>
      <c r="O116">
        <f>VLOOKUP(C116,[1]panoids!A$2:Z$278,13,FALSE)</f>
        <v>8.5611979166666703E-4</v>
      </c>
      <c r="P116">
        <f>VLOOKUP(C116,[1]panoids!A$2:Z$278,14,FALSE)</f>
        <v>3.3528645833333301E-3</v>
      </c>
      <c r="Q116">
        <f>VLOOKUP(C116,[1]panoids!A$2:Z$278,15,FALSE)</f>
        <v>0.35574137369791697</v>
      </c>
      <c r="R116">
        <f>VLOOKUP(C116,[1]panoids!A$2:Z$278,16,FALSE)</f>
        <v>0.11376708984375</v>
      </c>
      <c r="S116">
        <f>VLOOKUP(C116,[1]panoids!A$2:Z$278,17,FALSE)</f>
        <v>4.8471679687499998E-2</v>
      </c>
      <c r="T116">
        <f>VLOOKUP(C116,[1]panoids!A$2:Z$278,18,FALSE)</f>
        <v>5.8512369791666695E-4</v>
      </c>
      <c r="U116">
        <f>VLOOKUP(C116,[1]panoids!A$2:Z$278,19,FALSE)</f>
        <v>0</v>
      </c>
      <c r="V116">
        <f>VLOOKUP(C116,[1]panoids!A$2:Z$278,20,FALSE)</f>
        <v>5.9962565104166698E-2</v>
      </c>
      <c r="W116">
        <f>VLOOKUP(C116,[1]panoids!A$2:Z$278,21,FALSE)</f>
        <v>9.7656250000000002E-6</v>
      </c>
      <c r="X116">
        <f>VLOOKUP(C116,[1]panoids!A$2:Z$278,22,FALSE)</f>
        <v>0</v>
      </c>
      <c r="Y116">
        <f>VLOOKUP(C116,[1]panoids!A$2:Z$278,23,FALSE)</f>
        <v>0</v>
      </c>
      <c r="Z116">
        <f>VLOOKUP(C116,[1]panoids!A$2:Z$278,24,FALSE)</f>
        <v>0</v>
      </c>
      <c r="AA116">
        <f>VLOOKUP(C116,[1]panoids!A$2:Z$278,25,FALSE)</f>
        <v>2.78889973958333E-3</v>
      </c>
      <c r="AB116">
        <f>VLOOKUP(C116,[1]panoids!A$2:Z$278,26,FALSE)</f>
        <v>3.5440266927083297E-2</v>
      </c>
    </row>
    <row r="117" spans="1:28" x14ac:dyDescent="0.25">
      <c r="A117" t="s">
        <v>200</v>
      </c>
      <c r="B117">
        <v>170310508001003</v>
      </c>
      <c r="C117" t="s">
        <v>199</v>
      </c>
      <c r="D117" t="str">
        <f>VLOOKUP(C117,[1]panoids!A$2:Z$278,2,FALSE)</f>
        <v>2018-06</v>
      </c>
      <c r="E117">
        <f>VLOOKUP(C117,[1]panoids!A$2:Z$278,3,FALSE)</f>
        <v>41.946651341838503</v>
      </c>
      <c r="F117">
        <f>VLOOKUP(C117,[1]panoids!A$2:Z$278,4,FALSE)</f>
        <v>-87.683402303452397</v>
      </c>
      <c r="G117">
        <f>VLOOKUP(C117,[1]panoids!A$2:Z$278,5,FALSE)</f>
        <v>170310508001003</v>
      </c>
      <c r="H117">
        <f>VLOOKUP(C117,[1]panoids!A$2:Z$278,6,FALSE)</f>
        <v>4</v>
      </c>
      <c r="I117">
        <f>VLOOKUP(C117,[1]panoids!A$2:Z$278,7,FALSE)</f>
        <v>0.12623535156249999</v>
      </c>
      <c r="J117">
        <f>VLOOKUP(C117,[1]panoids!A$2:Z$278,8,FALSE)</f>
        <v>4.0193684895833297E-2</v>
      </c>
      <c r="K117">
        <f>VLOOKUP(C117,[1]panoids!A$2:Z$278,9,FALSE)</f>
        <v>0.18125244140624999</v>
      </c>
      <c r="L117">
        <f>VLOOKUP(C117,[1]panoids!A$2:Z$278,10,FALSE)</f>
        <v>3.3227539062499999E-3</v>
      </c>
      <c r="M117">
        <f>VLOOKUP(C117,[1]panoids!A$2:Z$278,11,FALSE)</f>
        <v>2.1259765625E-2</v>
      </c>
      <c r="N117">
        <f>VLOOKUP(C117,[1]panoids!A$2:Z$278,12,FALSE)</f>
        <v>6.7602539062500003E-3</v>
      </c>
      <c r="O117">
        <f>VLOOKUP(C117,[1]panoids!A$2:Z$278,13,FALSE)</f>
        <v>8.5611979166666703E-4</v>
      </c>
      <c r="P117">
        <f>VLOOKUP(C117,[1]panoids!A$2:Z$278,14,FALSE)</f>
        <v>3.3528645833333301E-3</v>
      </c>
      <c r="Q117">
        <f>VLOOKUP(C117,[1]panoids!A$2:Z$278,15,FALSE)</f>
        <v>0.35574137369791697</v>
      </c>
      <c r="R117">
        <f>VLOOKUP(C117,[1]panoids!A$2:Z$278,16,FALSE)</f>
        <v>0.11376708984375</v>
      </c>
      <c r="S117">
        <f>VLOOKUP(C117,[1]panoids!A$2:Z$278,17,FALSE)</f>
        <v>4.8471679687499998E-2</v>
      </c>
      <c r="T117">
        <f>VLOOKUP(C117,[1]panoids!A$2:Z$278,18,FALSE)</f>
        <v>5.8512369791666695E-4</v>
      </c>
      <c r="U117">
        <f>VLOOKUP(C117,[1]panoids!A$2:Z$278,19,FALSE)</f>
        <v>0</v>
      </c>
      <c r="V117">
        <f>VLOOKUP(C117,[1]panoids!A$2:Z$278,20,FALSE)</f>
        <v>5.9962565104166698E-2</v>
      </c>
      <c r="W117">
        <f>VLOOKUP(C117,[1]panoids!A$2:Z$278,21,FALSE)</f>
        <v>9.7656250000000002E-6</v>
      </c>
      <c r="X117">
        <f>VLOOKUP(C117,[1]panoids!A$2:Z$278,22,FALSE)</f>
        <v>0</v>
      </c>
      <c r="Y117">
        <f>VLOOKUP(C117,[1]panoids!A$2:Z$278,23,FALSE)</f>
        <v>0</v>
      </c>
      <c r="Z117">
        <f>VLOOKUP(C117,[1]panoids!A$2:Z$278,24,FALSE)</f>
        <v>0</v>
      </c>
      <c r="AA117">
        <f>VLOOKUP(C117,[1]panoids!A$2:Z$278,25,FALSE)</f>
        <v>2.78889973958333E-3</v>
      </c>
      <c r="AB117">
        <f>VLOOKUP(C117,[1]panoids!A$2:Z$278,26,FALSE)</f>
        <v>3.5440266927083297E-2</v>
      </c>
    </row>
    <row r="118" spans="1:28" x14ac:dyDescent="0.25">
      <c r="A118" t="s">
        <v>201</v>
      </c>
      <c r="B118">
        <v>170310602001004</v>
      </c>
      <c r="C118" t="s">
        <v>202</v>
      </c>
      <c r="D118" t="str">
        <f>VLOOKUP(C118,[1]panoids!A$2:Z$278,2,FALSE)</f>
        <v>2018-07</v>
      </c>
      <c r="E118">
        <f>VLOOKUP(C118,[1]panoids!A$2:Z$278,3,FALSE)</f>
        <v>41.960762135697799</v>
      </c>
      <c r="F118">
        <f>VLOOKUP(C118,[1]panoids!A$2:Z$278,4,FALSE)</f>
        <v>-87.672388556579094</v>
      </c>
      <c r="G118">
        <f>VLOOKUP(C118,[1]panoids!A$2:Z$278,5,FALSE)</f>
        <v>170310602001004</v>
      </c>
      <c r="H118">
        <f>VLOOKUP(C118,[1]panoids!A$2:Z$278,6,FALSE)</f>
        <v>4</v>
      </c>
      <c r="I118">
        <f>VLOOKUP(C118,[1]panoids!A$2:Z$278,7,FALSE)</f>
        <v>0.14383463541666699</v>
      </c>
      <c r="J118">
        <f>VLOOKUP(C118,[1]panoids!A$2:Z$278,8,FALSE)</f>
        <v>6.1572265624999997E-3</v>
      </c>
      <c r="K118">
        <f>VLOOKUP(C118,[1]panoids!A$2:Z$278,9,FALSE)</f>
        <v>4.0150553385416697E-2</v>
      </c>
      <c r="L118">
        <f>VLOOKUP(C118,[1]panoids!A$2:Z$278,10,FALSE)</f>
        <v>0</v>
      </c>
      <c r="M118">
        <f>VLOOKUP(C118,[1]panoids!A$2:Z$278,11,FALSE)</f>
        <v>1.1817220052083299E-2</v>
      </c>
      <c r="N118">
        <f>VLOOKUP(C118,[1]panoids!A$2:Z$278,12,FALSE)</f>
        <v>3.9143880208333299E-4</v>
      </c>
      <c r="O118">
        <f>VLOOKUP(C118,[1]panoids!A$2:Z$278,13,FALSE)</f>
        <v>0</v>
      </c>
      <c r="P118">
        <f>VLOOKUP(C118,[1]panoids!A$2:Z$278,14,FALSE)</f>
        <v>9.9853515624999997E-4</v>
      </c>
      <c r="Q118">
        <f>VLOOKUP(C118,[1]panoids!A$2:Z$278,15,FALSE)</f>
        <v>0.50858968098958302</v>
      </c>
      <c r="R118">
        <f>VLOOKUP(C118,[1]panoids!A$2:Z$278,16,FALSE)</f>
        <v>0.12556640625000001</v>
      </c>
      <c r="S118">
        <f>VLOOKUP(C118,[1]panoids!A$2:Z$278,17,FALSE)</f>
        <v>1.32185872395833E-2</v>
      </c>
      <c r="T118">
        <f>VLOOKUP(C118,[1]panoids!A$2:Z$278,18,FALSE)</f>
        <v>3.4993489583333301E-5</v>
      </c>
      <c r="U118">
        <f>VLOOKUP(C118,[1]panoids!A$2:Z$278,19,FALSE)</f>
        <v>0</v>
      </c>
      <c r="V118">
        <f>VLOOKUP(C118,[1]panoids!A$2:Z$278,20,FALSE)</f>
        <v>0.131925455729167</v>
      </c>
      <c r="W118">
        <f>VLOOKUP(C118,[1]panoids!A$2:Z$278,21,FALSE)</f>
        <v>1.2027994791666699E-3</v>
      </c>
      <c r="X118">
        <f>VLOOKUP(C118,[1]panoids!A$2:Z$278,22,FALSE)</f>
        <v>0</v>
      </c>
      <c r="Y118">
        <f>VLOOKUP(C118,[1]panoids!A$2:Z$278,23,FALSE)</f>
        <v>0</v>
      </c>
      <c r="Z118">
        <f>VLOOKUP(C118,[1]panoids!A$2:Z$278,24,FALSE)</f>
        <v>1.7171223958333299E-4</v>
      </c>
      <c r="AA118">
        <f>VLOOKUP(C118,[1]panoids!A$2:Z$278,25,FALSE)</f>
        <v>8.1380208333333298E-6</v>
      </c>
      <c r="AB118">
        <f>VLOOKUP(C118,[1]panoids!A$2:Z$278,26,FALSE)</f>
        <v>1.5932617187500001E-2</v>
      </c>
    </row>
    <row r="119" spans="1:28" x14ac:dyDescent="0.25">
      <c r="A119" t="s">
        <v>203</v>
      </c>
      <c r="B119">
        <v>170310602001004</v>
      </c>
      <c r="C119" t="s">
        <v>202</v>
      </c>
      <c r="D119" t="str">
        <f>VLOOKUP(C119,[1]panoids!A$2:Z$278,2,FALSE)</f>
        <v>2018-07</v>
      </c>
      <c r="E119">
        <f>VLOOKUP(C119,[1]panoids!A$2:Z$278,3,FALSE)</f>
        <v>41.960762135697799</v>
      </c>
      <c r="F119">
        <f>VLOOKUP(C119,[1]panoids!A$2:Z$278,4,FALSE)</f>
        <v>-87.672388556579094</v>
      </c>
      <c r="G119">
        <f>VLOOKUP(C119,[1]panoids!A$2:Z$278,5,FALSE)</f>
        <v>170310602001004</v>
      </c>
      <c r="H119">
        <f>VLOOKUP(C119,[1]panoids!A$2:Z$278,6,FALSE)</f>
        <v>4</v>
      </c>
      <c r="I119">
        <f>VLOOKUP(C119,[1]panoids!A$2:Z$278,7,FALSE)</f>
        <v>0.14383463541666699</v>
      </c>
      <c r="J119">
        <f>VLOOKUP(C119,[1]panoids!A$2:Z$278,8,FALSE)</f>
        <v>6.1572265624999997E-3</v>
      </c>
      <c r="K119">
        <f>VLOOKUP(C119,[1]panoids!A$2:Z$278,9,FALSE)</f>
        <v>4.0150553385416697E-2</v>
      </c>
      <c r="L119">
        <f>VLOOKUP(C119,[1]panoids!A$2:Z$278,10,FALSE)</f>
        <v>0</v>
      </c>
      <c r="M119">
        <f>VLOOKUP(C119,[1]panoids!A$2:Z$278,11,FALSE)</f>
        <v>1.1817220052083299E-2</v>
      </c>
      <c r="N119">
        <f>VLOOKUP(C119,[1]panoids!A$2:Z$278,12,FALSE)</f>
        <v>3.9143880208333299E-4</v>
      </c>
      <c r="O119">
        <f>VLOOKUP(C119,[1]panoids!A$2:Z$278,13,FALSE)</f>
        <v>0</v>
      </c>
      <c r="P119">
        <f>VLOOKUP(C119,[1]panoids!A$2:Z$278,14,FALSE)</f>
        <v>9.9853515624999997E-4</v>
      </c>
      <c r="Q119">
        <f>VLOOKUP(C119,[1]panoids!A$2:Z$278,15,FALSE)</f>
        <v>0.50858968098958302</v>
      </c>
      <c r="R119">
        <f>VLOOKUP(C119,[1]panoids!A$2:Z$278,16,FALSE)</f>
        <v>0.12556640625000001</v>
      </c>
      <c r="S119">
        <f>VLOOKUP(C119,[1]panoids!A$2:Z$278,17,FALSE)</f>
        <v>1.32185872395833E-2</v>
      </c>
      <c r="T119">
        <f>VLOOKUP(C119,[1]panoids!A$2:Z$278,18,FALSE)</f>
        <v>3.4993489583333301E-5</v>
      </c>
      <c r="U119">
        <f>VLOOKUP(C119,[1]panoids!A$2:Z$278,19,FALSE)</f>
        <v>0</v>
      </c>
      <c r="V119">
        <f>VLOOKUP(C119,[1]panoids!A$2:Z$278,20,FALSE)</f>
        <v>0.131925455729167</v>
      </c>
      <c r="W119">
        <f>VLOOKUP(C119,[1]panoids!A$2:Z$278,21,FALSE)</f>
        <v>1.2027994791666699E-3</v>
      </c>
      <c r="X119">
        <f>VLOOKUP(C119,[1]panoids!A$2:Z$278,22,FALSE)</f>
        <v>0</v>
      </c>
      <c r="Y119">
        <f>VLOOKUP(C119,[1]panoids!A$2:Z$278,23,FALSE)</f>
        <v>0</v>
      </c>
      <c r="Z119">
        <f>VLOOKUP(C119,[1]panoids!A$2:Z$278,24,FALSE)</f>
        <v>1.7171223958333299E-4</v>
      </c>
      <c r="AA119">
        <f>VLOOKUP(C119,[1]panoids!A$2:Z$278,25,FALSE)</f>
        <v>8.1380208333333298E-6</v>
      </c>
      <c r="AB119">
        <f>VLOOKUP(C119,[1]panoids!A$2:Z$278,26,FALSE)</f>
        <v>1.5932617187500001E-2</v>
      </c>
    </row>
    <row r="120" spans="1:28" x14ac:dyDescent="0.25">
      <c r="A120" t="s">
        <v>204</v>
      </c>
      <c r="B120">
        <v>170310602001004</v>
      </c>
      <c r="C120" t="s">
        <v>205</v>
      </c>
      <c r="D120" t="str">
        <f>VLOOKUP(C120,[1]panoids!A$2:Z$278,2,FALSE)</f>
        <v>2018-07</v>
      </c>
      <c r="E120">
        <f>VLOOKUP(C120,[1]panoids!A$2:Z$278,3,FALSE)</f>
        <v>41.959716705433898</v>
      </c>
      <c r="F120">
        <f>VLOOKUP(C120,[1]panoids!A$2:Z$278,4,FALSE)</f>
        <v>-87.672497678179994</v>
      </c>
      <c r="G120">
        <f>VLOOKUP(C120,[1]panoids!A$2:Z$278,5,FALSE)</f>
        <v>170310602001004</v>
      </c>
      <c r="H120">
        <f>VLOOKUP(C120,[1]panoids!A$2:Z$278,6,FALSE)</f>
        <v>4</v>
      </c>
      <c r="I120">
        <f>VLOOKUP(C120,[1]panoids!A$2:Z$278,7,FALSE)</f>
        <v>0.194330240885417</v>
      </c>
      <c r="J120">
        <f>VLOOKUP(C120,[1]panoids!A$2:Z$278,8,FALSE)</f>
        <v>3.3500162760416702E-2</v>
      </c>
      <c r="K120">
        <f>VLOOKUP(C120,[1]panoids!A$2:Z$278,9,FALSE)</f>
        <v>2.1111653645833301E-2</v>
      </c>
      <c r="L120">
        <f>VLOOKUP(C120,[1]panoids!A$2:Z$278,10,FALSE)</f>
        <v>2.56266276041667E-3</v>
      </c>
      <c r="M120">
        <f>VLOOKUP(C120,[1]panoids!A$2:Z$278,11,FALSE)</f>
        <v>9.2073567708333293E-3</v>
      </c>
      <c r="N120">
        <f>VLOOKUP(C120,[1]panoids!A$2:Z$278,12,FALSE)</f>
        <v>9.1495768229166701E-3</v>
      </c>
      <c r="O120">
        <f>VLOOKUP(C120,[1]panoids!A$2:Z$278,13,FALSE)</f>
        <v>2.40885416666667E-4</v>
      </c>
      <c r="P120">
        <f>VLOOKUP(C120,[1]panoids!A$2:Z$278,14,FALSE)</f>
        <v>3.5937500000000002E-3</v>
      </c>
      <c r="Q120">
        <f>VLOOKUP(C120,[1]panoids!A$2:Z$278,15,FALSE)</f>
        <v>0.35651855468749999</v>
      </c>
      <c r="R120">
        <f>VLOOKUP(C120,[1]panoids!A$2:Z$278,16,FALSE)</f>
        <v>0.1497216796875</v>
      </c>
      <c r="S120">
        <f>VLOOKUP(C120,[1]panoids!A$2:Z$278,17,FALSE)</f>
        <v>0.15727213541666701</v>
      </c>
      <c r="T120">
        <f>VLOOKUP(C120,[1]panoids!A$2:Z$278,18,FALSE)</f>
        <v>3.9217122395833297E-3</v>
      </c>
      <c r="U120">
        <f>VLOOKUP(C120,[1]panoids!A$2:Z$278,19,FALSE)</f>
        <v>0</v>
      </c>
      <c r="V120">
        <f>VLOOKUP(C120,[1]panoids!A$2:Z$278,20,FALSE)</f>
        <v>2.3054199218750002E-2</v>
      </c>
      <c r="W120">
        <f>VLOOKUP(C120,[1]panoids!A$2:Z$278,21,FALSE)</f>
        <v>0</v>
      </c>
      <c r="X120">
        <f>VLOOKUP(C120,[1]panoids!A$2:Z$278,22,FALSE)</f>
        <v>0</v>
      </c>
      <c r="Y120">
        <f>VLOOKUP(C120,[1]panoids!A$2:Z$278,23,FALSE)</f>
        <v>0</v>
      </c>
      <c r="Z120">
        <f>VLOOKUP(C120,[1]panoids!A$2:Z$278,24,FALSE)</f>
        <v>8.1380208333333296E-7</v>
      </c>
      <c r="AA120">
        <f>VLOOKUP(C120,[1]panoids!A$2:Z$278,25,FALSE)</f>
        <v>0</v>
      </c>
      <c r="AB120">
        <f>VLOOKUP(C120,[1]panoids!A$2:Z$278,26,FALSE)</f>
        <v>3.5814615885416699E-2</v>
      </c>
    </row>
    <row r="121" spans="1:28" x14ac:dyDescent="0.25">
      <c r="A121" t="s">
        <v>206</v>
      </c>
      <c r="B121">
        <v>170310602001004</v>
      </c>
      <c r="C121" t="s">
        <v>205</v>
      </c>
      <c r="D121" t="str">
        <f>VLOOKUP(C121,[1]panoids!A$2:Z$278,2,FALSE)</f>
        <v>2018-07</v>
      </c>
      <c r="E121">
        <f>VLOOKUP(C121,[1]panoids!A$2:Z$278,3,FALSE)</f>
        <v>41.959716705433898</v>
      </c>
      <c r="F121">
        <f>VLOOKUP(C121,[1]panoids!A$2:Z$278,4,FALSE)</f>
        <v>-87.672497678179994</v>
      </c>
      <c r="G121">
        <f>VLOOKUP(C121,[1]panoids!A$2:Z$278,5,FALSE)</f>
        <v>170310602001004</v>
      </c>
      <c r="H121">
        <f>VLOOKUP(C121,[1]panoids!A$2:Z$278,6,FALSE)</f>
        <v>4</v>
      </c>
      <c r="I121">
        <f>VLOOKUP(C121,[1]panoids!A$2:Z$278,7,FALSE)</f>
        <v>0.194330240885417</v>
      </c>
      <c r="J121">
        <f>VLOOKUP(C121,[1]panoids!A$2:Z$278,8,FALSE)</f>
        <v>3.3500162760416702E-2</v>
      </c>
      <c r="K121">
        <f>VLOOKUP(C121,[1]panoids!A$2:Z$278,9,FALSE)</f>
        <v>2.1111653645833301E-2</v>
      </c>
      <c r="L121">
        <f>VLOOKUP(C121,[1]panoids!A$2:Z$278,10,FALSE)</f>
        <v>2.56266276041667E-3</v>
      </c>
      <c r="M121">
        <f>VLOOKUP(C121,[1]panoids!A$2:Z$278,11,FALSE)</f>
        <v>9.2073567708333293E-3</v>
      </c>
      <c r="N121">
        <f>VLOOKUP(C121,[1]panoids!A$2:Z$278,12,FALSE)</f>
        <v>9.1495768229166701E-3</v>
      </c>
      <c r="O121">
        <f>VLOOKUP(C121,[1]panoids!A$2:Z$278,13,FALSE)</f>
        <v>2.40885416666667E-4</v>
      </c>
      <c r="P121">
        <f>VLOOKUP(C121,[1]panoids!A$2:Z$278,14,FALSE)</f>
        <v>3.5937500000000002E-3</v>
      </c>
      <c r="Q121">
        <f>VLOOKUP(C121,[1]panoids!A$2:Z$278,15,FALSE)</f>
        <v>0.35651855468749999</v>
      </c>
      <c r="R121">
        <f>VLOOKUP(C121,[1]panoids!A$2:Z$278,16,FALSE)</f>
        <v>0.1497216796875</v>
      </c>
      <c r="S121">
        <f>VLOOKUP(C121,[1]panoids!A$2:Z$278,17,FALSE)</f>
        <v>0.15727213541666701</v>
      </c>
      <c r="T121">
        <f>VLOOKUP(C121,[1]panoids!A$2:Z$278,18,FALSE)</f>
        <v>3.9217122395833297E-3</v>
      </c>
      <c r="U121">
        <f>VLOOKUP(C121,[1]panoids!A$2:Z$278,19,FALSE)</f>
        <v>0</v>
      </c>
      <c r="V121">
        <f>VLOOKUP(C121,[1]panoids!A$2:Z$278,20,FALSE)</f>
        <v>2.3054199218750002E-2</v>
      </c>
      <c r="W121">
        <f>VLOOKUP(C121,[1]panoids!A$2:Z$278,21,FALSE)</f>
        <v>0</v>
      </c>
      <c r="X121">
        <f>VLOOKUP(C121,[1]panoids!A$2:Z$278,22,FALSE)</f>
        <v>0</v>
      </c>
      <c r="Y121">
        <f>VLOOKUP(C121,[1]panoids!A$2:Z$278,23,FALSE)</f>
        <v>0</v>
      </c>
      <c r="Z121">
        <f>VLOOKUP(C121,[1]panoids!A$2:Z$278,24,FALSE)</f>
        <v>8.1380208333333296E-7</v>
      </c>
      <c r="AA121">
        <f>VLOOKUP(C121,[1]panoids!A$2:Z$278,25,FALSE)</f>
        <v>0</v>
      </c>
      <c r="AB121">
        <f>VLOOKUP(C121,[1]panoids!A$2:Z$278,26,FALSE)</f>
        <v>3.5814615885416699E-2</v>
      </c>
    </row>
    <row r="122" spans="1:28" x14ac:dyDescent="0.25">
      <c r="A122" t="s">
        <v>207</v>
      </c>
      <c r="B122">
        <v>170310603001002</v>
      </c>
      <c r="C122" t="s">
        <v>208</v>
      </c>
      <c r="D122" t="str">
        <f>VLOOKUP(C122,[1]panoids!A$2:Z$278,2,FALSE)</f>
        <v>2018-07</v>
      </c>
      <c r="E122">
        <f>VLOOKUP(C122,[1]panoids!A$2:Z$278,3,FALSE)</f>
        <v>41.954204464025402</v>
      </c>
      <c r="F122">
        <f>VLOOKUP(C122,[1]panoids!A$2:Z$278,4,FALSE)</f>
        <v>-87.670579399981193</v>
      </c>
      <c r="G122">
        <f>VLOOKUP(C122,[1]panoids!A$2:Z$278,5,FALSE)</f>
        <v>170310603001002</v>
      </c>
      <c r="H122">
        <f>VLOOKUP(C122,[1]panoids!A$2:Z$278,6,FALSE)</f>
        <v>4</v>
      </c>
      <c r="I122">
        <f>VLOOKUP(C122,[1]panoids!A$2:Z$278,7,FALSE)</f>
        <v>0.20792968749999999</v>
      </c>
      <c r="J122">
        <f>VLOOKUP(C122,[1]panoids!A$2:Z$278,8,FALSE)</f>
        <v>1.1025390624999999E-2</v>
      </c>
      <c r="K122">
        <f>VLOOKUP(C122,[1]panoids!A$2:Z$278,9,FALSE)</f>
        <v>8.8488769531249997E-2</v>
      </c>
      <c r="L122">
        <f>VLOOKUP(C122,[1]panoids!A$2:Z$278,10,FALSE)</f>
        <v>8.1380208333333296E-7</v>
      </c>
      <c r="M122">
        <f>VLOOKUP(C122,[1]panoids!A$2:Z$278,11,FALSE)</f>
        <v>1.50309244791667E-3</v>
      </c>
      <c r="N122">
        <f>VLOOKUP(C122,[1]panoids!A$2:Z$278,12,FALSE)</f>
        <v>3.9746093750000003E-3</v>
      </c>
      <c r="O122">
        <f>VLOOKUP(C122,[1]panoids!A$2:Z$278,13,FALSE)</f>
        <v>6.6731770833333302E-5</v>
      </c>
      <c r="P122">
        <f>VLOOKUP(C122,[1]panoids!A$2:Z$278,14,FALSE)</f>
        <v>6.0734049479166698E-3</v>
      </c>
      <c r="Q122">
        <f>VLOOKUP(C122,[1]panoids!A$2:Z$278,15,FALSE)</f>
        <v>0.30807779947916702</v>
      </c>
      <c r="R122">
        <f>VLOOKUP(C122,[1]panoids!A$2:Z$278,16,FALSE)</f>
        <v>0.13862060546874999</v>
      </c>
      <c r="S122">
        <f>VLOOKUP(C122,[1]panoids!A$2:Z$278,17,FALSE)</f>
        <v>0.13884195963541701</v>
      </c>
      <c r="T122">
        <f>VLOOKUP(C122,[1]panoids!A$2:Z$278,18,FALSE)</f>
        <v>8.1868489583333305E-4</v>
      </c>
      <c r="U122">
        <f>VLOOKUP(C122,[1]panoids!A$2:Z$278,19,FALSE)</f>
        <v>0</v>
      </c>
      <c r="V122">
        <f>VLOOKUP(C122,[1]panoids!A$2:Z$278,20,FALSE)</f>
        <v>6.85945638020833E-2</v>
      </c>
      <c r="W122">
        <f>VLOOKUP(C122,[1]panoids!A$2:Z$278,21,FALSE)</f>
        <v>1.4648437499999999E-5</v>
      </c>
      <c r="X122">
        <f>VLOOKUP(C122,[1]panoids!A$2:Z$278,22,FALSE)</f>
        <v>1.62784830729167E-2</v>
      </c>
      <c r="Y122">
        <f>VLOOKUP(C122,[1]panoids!A$2:Z$278,23,FALSE)</f>
        <v>0</v>
      </c>
      <c r="Z122">
        <f>VLOOKUP(C122,[1]panoids!A$2:Z$278,24,FALSE)</f>
        <v>0</v>
      </c>
      <c r="AA122">
        <f>VLOOKUP(C122,[1]panoids!A$2:Z$278,25,FALSE)</f>
        <v>1.4786783854166699E-3</v>
      </c>
      <c r="AB122">
        <f>VLOOKUP(C122,[1]panoids!A$2:Z$278,26,FALSE)</f>
        <v>8.2120768229166693E-3</v>
      </c>
    </row>
    <row r="123" spans="1:28" x14ac:dyDescent="0.25">
      <c r="A123" t="s">
        <v>209</v>
      </c>
      <c r="B123">
        <v>170310603001002</v>
      </c>
      <c r="C123" t="s">
        <v>208</v>
      </c>
      <c r="D123" t="str">
        <f>VLOOKUP(C123,[1]panoids!A$2:Z$278,2,FALSE)</f>
        <v>2018-07</v>
      </c>
      <c r="E123">
        <f>VLOOKUP(C123,[1]panoids!A$2:Z$278,3,FALSE)</f>
        <v>41.954204464025402</v>
      </c>
      <c r="F123">
        <f>VLOOKUP(C123,[1]panoids!A$2:Z$278,4,FALSE)</f>
        <v>-87.670579399981193</v>
      </c>
      <c r="G123">
        <f>VLOOKUP(C123,[1]panoids!A$2:Z$278,5,FALSE)</f>
        <v>170310603001002</v>
      </c>
      <c r="H123">
        <f>VLOOKUP(C123,[1]panoids!A$2:Z$278,6,FALSE)</f>
        <v>4</v>
      </c>
      <c r="I123">
        <f>VLOOKUP(C123,[1]panoids!A$2:Z$278,7,FALSE)</f>
        <v>0.20792968749999999</v>
      </c>
      <c r="J123">
        <f>VLOOKUP(C123,[1]panoids!A$2:Z$278,8,FALSE)</f>
        <v>1.1025390624999999E-2</v>
      </c>
      <c r="K123">
        <f>VLOOKUP(C123,[1]panoids!A$2:Z$278,9,FALSE)</f>
        <v>8.8488769531249997E-2</v>
      </c>
      <c r="L123">
        <f>VLOOKUP(C123,[1]panoids!A$2:Z$278,10,FALSE)</f>
        <v>8.1380208333333296E-7</v>
      </c>
      <c r="M123">
        <f>VLOOKUP(C123,[1]panoids!A$2:Z$278,11,FALSE)</f>
        <v>1.50309244791667E-3</v>
      </c>
      <c r="N123">
        <f>VLOOKUP(C123,[1]panoids!A$2:Z$278,12,FALSE)</f>
        <v>3.9746093750000003E-3</v>
      </c>
      <c r="O123">
        <f>VLOOKUP(C123,[1]panoids!A$2:Z$278,13,FALSE)</f>
        <v>6.6731770833333302E-5</v>
      </c>
      <c r="P123">
        <f>VLOOKUP(C123,[1]panoids!A$2:Z$278,14,FALSE)</f>
        <v>6.0734049479166698E-3</v>
      </c>
      <c r="Q123">
        <f>VLOOKUP(C123,[1]panoids!A$2:Z$278,15,FALSE)</f>
        <v>0.30807779947916702</v>
      </c>
      <c r="R123">
        <f>VLOOKUP(C123,[1]panoids!A$2:Z$278,16,FALSE)</f>
        <v>0.13862060546874999</v>
      </c>
      <c r="S123">
        <f>VLOOKUP(C123,[1]panoids!A$2:Z$278,17,FALSE)</f>
        <v>0.13884195963541701</v>
      </c>
      <c r="T123">
        <f>VLOOKUP(C123,[1]panoids!A$2:Z$278,18,FALSE)</f>
        <v>8.1868489583333305E-4</v>
      </c>
      <c r="U123">
        <f>VLOOKUP(C123,[1]panoids!A$2:Z$278,19,FALSE)</f>
        <v>0</v>
      </c>
      <c r="V123">
        <f>VLOOKUP(C123,[1]panoids!A$2:Z$278,20,FALSE)</f>
        <v>6.85945638020833E-2</v>
      </c>
      <c r="W123">
        <f>VLOOKUP(C123,[1]panoids!A$2:Z$278,21,FALSE)</f>
        <v>1.4648437499999999E-5</v>
      </c>
      <c r="X123">
        <f>VLOOKUP(C123,[1]panoids!A$2:Z$278,22,FALSE)</f>
        <v>1.62784830729167E-2</v>
      </c>
      <c r="Y123">
        <f>VLOOKUP(C123,[1]panoids!A$2:Z$278,23,FALSE)</f>
        <v>0</v>
      </c>
      <c r="Z123">
        <f>VLOOKUP(C123,[1]panoids!A$2:Z$278,24,FALSE)</f>
        <v>0</v>
      </c>
      <c r="AA123">
        <f>VLOOKUP(C123,[1]panoids!A$2:Z$278,25,FALSE)</f>
        <v>1.4786783854166699E-3</v>
      </c>
      <c r="AB123">
        <f>VLOOKUP(C123,[1]panoids!A$2:Z$278,26,FALSE)</f>
        <v>8.2120768229166693E-3</v>
      </c>
    </row>
    <row r="124" spans="1:28" x14ac:dyDescent="0.25">
      <c r="A124" t="s">
        <v>210</v>
      </c>
      <c r="B124">
        <v>170310603001002</v>
      </c>
      <c r="C124" t="s">
        <v>211</v>
      </c>
      <c r="D124" t="str">
        <f>VLOOKUP(C124,[1]panoids!A$2:Z$278,2,FALSE)</f>
        <v>2018-07</v>
      </c>
      <c r="E124">
        <f>VLOOKUP(C124,[1]panoids!A$2:Z$278,3,FALSE)</f>
        <v>41.954162979824098</v>
      </c>
      <c r="F124">
        <f>VLOOKUP(C124,[1]panoids!A$2:Z$278,4,FALSE)</f>
        <v>-87.670285170564995</v>
      </c>
      <c r="G124">
        <f>VLOOKUP(C124,[1]panoids!A$2:Z$278,5,FALSE)</f>
        <v>170310603001002</v>
      </c>
      <c r="H124">
        <f>VLOOKUP(C124,[1]panoids!A$2:Z$278,6,FALSE)</f>
        <v>4</v>
      </c>
      <c r="I124">
        <f>VLOOKUP(C124,[1]panoids!A$2:Z$278,7,FALSE)</f>
        <v>0.22673746744791701</v>
      </c>
      <c r="J124">
        <f>VLOOKUP(C124,[1]panoids!A$2:Z$278,8,FALSE)</f>
        <v>6.0450032552083303E-2</v>
      </c>
      <c r="K124">
        <f>VLOOKUP(C124,[1]panoids!A$2:Z$278,9,FALSE)</f>
        <v>0.127202962239583</v>
      </c>
      <c r="L124">
        <f>VLOOKUP(C124,[1]panoids!A$2:Z$278,10,FALSE)</f>
        <v>3.6376953125000001E-3</v>
      </c>
      <c r="M124">
        <f>VLOOKUP(C124,[1]panoids!A$2:Z$278,11,FALSE)</f>
        <v>1.0799967447916701E-2</v>
      </c>
      <c r="N124">
        <f>VLOOKUP(C124,[1]panoids!A$2:Z$278,12,FALSE)</f>
        <v>1.07747395833333E-2</v>
      </c>
      <c r="O124">
        <f>VLOOKUP(C124,[1]panoids!A$2:Z$278,13,FALSE)</f>
        <v>2.7994791666666701E-4</v>
      </c>
      <c r="P124">
        <f>VLOOKUP(C124,[1]panoids!A$2:Z$278,14,FALSE)</f>
        <v>9.1406249999999994E-3</v>
      </c>
      <c r="Q124">
        <f>VLOOKUP(C124,[1]panoids!A$2:Z$278,15,FALSE)</f>
        <v>0.262693684895833</v>
      </c>
      <c r="R124">
        <f>VLOOKUP(C124,[1]panoids!A$2:Z$278,16,FALSE)</f>
        <v>2.7359212239583298E-2</v>
      </c>
      <c r="S124">
        <f>VLOOKUP(C124,[1]panoids!A$2:Z$278,17,FALSE)</f>
        <v>0.16593749999999999</v>
      </c>
      <c r="T124">
        <f>VLOOKUP(C124,[1]panoids!A$2:Z$278,18,FALSE)</f>
        <v>1.8383789062500001E-3</v>
      </c>
      <c r="U124">
        <f>VLOOKUP(C124,[1]panoids!A$2:Z$278,19,FALSE)</f>
        <v>0</v>
      </c>
      <c r="V124">
        <f>VLOOKUP(C124,[1]panoids!A$2:Z$278,20,FALSE)</f>
        <v>5.1602376302083301E-2</v>
      </c>
      <c r="W124">
        <f>VLOOKUP(C124,[1]panoids!A$2:Z$278,21,FALSE)</f>
        <v>8.1380208333333296E-7</v>
      </c>
      <c r="X124">
        <f>VLOOKUP(C124,[1]panoids!A$2:Z$278,22,FALSE)</f>
        <v>4.8828125000000001E-6</v>
      </c>
      <c r="Y124">
        <f>VLOOKUP(C124,[1]panoids!A$2:Z$278,23,FALSE)</f>
        <v>0</v>
      </c>
      <c r="Z124">
        <f>VLOOKUP(C124,[1]panoids!A$2:Z$278,24,FALSE)</f>
        <v>0</v>
      </c>
      <c r="AA124">
        <f>VLOOKUP(C124,[1]panoids!A$2:Z$278,25,FALSE)</f>
        <v>1.1393229166666699E-5</v>
      </c>
      <c r="AB124">
        <f>VLOOKUP(C124,[1]panoids!A$2:Z$278,26,FALSE)</f>
        <v>4.1528320312499999E-2</v>
      </c>
    </row>
    <row r="125" spans="1:28" x14ac:dyDescent="0.25">
      <c r="A125" t="s">
        <v>212</v>
      </c>
      <c r="B125">
        <v>170310603001002</v>
      </c>
      <c r="C125" t="s">
        <v>211</v>
      </c>
      <c r="D125" t="str">
        <f>VLOOKUP(C125,[1]panoids!A$2:Z$278,2,FALSE)</f>
        <v>2018-07</v>
      </c>
      <c r="E125">
        <f>VLOOKUP(C125,[1]panoids!A$2:Z$278,3,FALSE)</f>
        <v>41.954162979824098</v>
      </c>
      <c r="F125">
        <f>VLOOKUP(C125,[1]panoids!A$2:Z$278,4,FALSE)</f>
        <v>-87.670285170564995</v>
      </c>
      <c r="G125">
        <f>VLOOKUP(C125,[1]panoids!A$2:Z$278,5,FALSE)</f>
        <v>170310603001002</v>
      </c>
      <c r="H125">
        <f>VLOOKUP(C125,[1]panoids!A$2:Z$278,6,FALSE)</f>
        <v>4</v>
      </c>
      <c r="I125">
        <f>VLOOKUP(C125,[1]panoids!A$2:Z$278,7,FALSE)</f>
        <v>0.22673746744791701</v>
      </c>
      <c r="J125">
        <f>VLOOKUP(C125,[1]panoids!A$2:Z$278,8,FALSE)</f>
        <v>6.0450032552083303E-2</v>
      </c>
      <c r="K125">
        <f>VLOOKUP(C125,[1]panoids!A$2:Z$278,9,FALSE)</f>
        <v>0.127202962239583</v>
      </c>
      <c r="L125">
        <f>VLOOKUP(C125,[1]panoids!A$2:Z$278,10,FALSE)</f>
        <v>3.6376953125000001E-3</v>
      </c>
      <c r="M125">
        <f>VLOOKUP(C125,[1]panoids!A$2:Z$278,11,FALSE)</f>
        <v>1.0799967447916701E-2</v>
      </c>
      <c r="N125">
        <f>VLOOKUP(C125,[1]panoids!A$2:Z$278,12,FALSE)</f>
        <v>1.07747395833333E-2</v>
      </c>
      <c r="O125">
        <f>VLOOKUP(C125,[1]panoids!A$2:Z$278,13,FALSE)</f>
        <v>2.7994791666666701E-4</v>
      </c>
      <c r="P125">
        <f>VLOOKUP(C125,[1]panoids!A$2:Z$278,14,FALSE)</f>
        <v>9.1406249999999994E-3</v>
      </c>
      <c r="Q125">
        <f>VLOOKUP(C125,[1]panoids!A$2:Z$278,15,FALSE)</f>
        <v>0.262693684895833</v>
      </c>
      <c r="R125">
        <f>VLOOKUP(C125,[1]panoids!A$2:Z$278,16,FALSE)</f>
        <v>2.7359212239583298E-2</v>
      </c>
      <c r="S125">
        <f>VLOOKUP(C125,[1]panoids!A$2:Z$278,17,FALSE)</f>
        <v>0.16593749999999999</v>
      </c>
      <c r="T125">
        <f>VLOOKUP(C125,[1]panoids!A$2:Z$278,18,FALSE)</f>
        <v>1.8383789062500001E-3</v>
      </c>
      <c r="U125">
        <f>VLOOKUP(C125,[1]panoids!A$2:Z$278,19,FALSE)</f>
        <v>0</v>
      </c>
      <c r="V125">
        <f>VLOOKUP(C125,[1]panoids!A$2:Z$278,20,FALSE)</f>
        <v>5.1602376302083301E-2</v>
      </c>
      <c r="W125">
        <f>VLOOKUP(C125,[1]panoids!A$2:Z$278,21,FALSE)</f>
        <v>8.1380208333333296E-7</v>
      </c>
      <c r="X125">
        <f>VLOOKUP(C125,[1]panoids!A$2:Z$278,22,FALSE)</f>
        <v>4.8828125000000001E-6</v>
      </c>
      <c r="Y125">
        <f>VLOOKUP(C125,[1]panoids!A$2:Z$278,23,FALSE)</f>
        <v>0</v>
      </c>
      <c r="Z125">
        <f>VLOOKUP(C125,[1]panoids!A$2:Z$278,24,FALSE)</f>
        <v>0</v>
      </c>
      <c r="AA125">
        <f>VLOOKUP(C125,[1]panoids!A$2:Z$278,25,FALSE)</f>
        <v>1.1393229166666699E-5</v>
      </c>
      <c r="AB125">
        <f>VLOOKUP(C125,[1]panoids!A$2:Z$278,26,FALSE)</f>
        <v>4.1528320312499999E-2</v>
      </c>
    </row>
    <row r="126" spans="1:28" x14ac:dyDescent="0.25">
      <c r="A126" t="s">
        <v>213</v>
      </c>
      <c r="B126">
        <v>170310608003001</v>
      </c>
      <c r="C126" t="s">
        <v>214</v>
      </c>
      <c r="D126" t="str">
        <f>VLOOKUP(C126,[1]panoids!A$2:Z$278,2,FALSE)</f>
        <v>2018-11</v>
      </c>
      <c r="E126">
        <f>VLOOKUP(C126,[1]panoids!A$2:Z$278,3,FALSE)</f>
        <v>41.954592400000003</v>
      </c>
      <c r="F126">
        <f>VLOOKUP(C126,[1]panoids!A$2:Z$278,4,FALSE)</f>
        <v>-87.647185699999994</v>
      </c>
      <c r="G126">
        <f>VLOOKUP(C126,[1]panoids!A$2:Z$278,5,FALSE)</f>
        <v>170310608003001</v>
      </c>
      <c r="H126">
        <f>VLOOKUP(C126,[1]panoids!A$2:Z$278,6,FALSE)</f>
        <v>4</v>
      </c>
      <c r="I126">
        <f>VLOOKUP(C126,[1]panoids!A$2:Z$278,7,FALSE)</f>
        <v>0.27389973958333302</v>
      </c>
      <c r="J126">
        <f>VLOOKUP(C126,[1]panoids!A$2:Z$278,8,FALSE)</f>
        <v>9.8553059895833295E-2</v>
      </c>
      <c r="K126">
        <f>VLOOKUP(C126,[1]panoids!A$2:Z$278,9,FALSE)</f>
        <v>0.35591634114583298</v>
      </c>
      <c r="L126">
        <f>VLOOKUP(C126,[1]panoids!A$2:Z$278,10,FALSE)</f>
        <v>3.8248697916666703E-5</v>
      </c>
      <c r="M126">
        <f>VLOOKUP(C126,[1]panoids!A$2:Z$278,11,FALSE)</f>
        <v>2.5899251302083301E-2</v>
      </c>
      <c r="N126">
        <f>VLOOKUP(C126,[1]panoids!A$2:Z$278,12,FALSE)</f>
        <v>1.011474609375E-2</v>
      </c>
      <c r="O126">
        <f>VLOOKUP(C126,[1]panoids!A$2:Z$278,13,FALSE)</f>
        <v>8.9518229166666701E-5</v>
      </c>
      <c r="P126">
        <f>VLOOKUP(C126,[1]panoids!A$2:Z$278,14,FALSE)</f>
        <v>1.9620768229166698E-3</v>
      </c>
      <c r="Q126">
        <f>VLOOKUP(C126,[1]panoids!A$2:Z$278,15,FALSE)</f>
        <v>6.7371419270833302E-2</v>
      </c>
      <c r="R126">
        <f>VLOOKUP(C126,[1]panoids!A$2:Z$278,16,FALSE)</f>
        <v>8.0672200520833307E-3</v>
      </c>
      <c r="S126">
        <f>VLOOKUP(C126,[1]panoids!A$2:Z$278,17,FALSE)</f>
        <v>0.12160400390624999</v>
      </c>
      <c r="T126">
        <f>VLOOKUP(C126,[1]panoids!A$2:Z$278,18,FALSE)</f>
        <v>2.4414062500000001E-6</v>
      </c>
      <c r="U126">
        <f>VLOOKUP(C126,[1]panoids!A$2:Z$278,19,FALSE)</f>
        <v>0</v>
      </c>
      <c r="V126">
        <f>VLOOKUP(C126,[1]panoids!A$2:Z$278,20,FALSE)</f>
        <v>1.7818196614583299E-2</v>
      </c>
      <c r="W126">
        <f>VLOOKUP(C126,[1]panoids!A$2:Z$278,21,FALSE)</f>
        <v>6.3647460937500001E-3</v>
      </c>
      <c r="X126">
        <f>VLOOKUP(C126,[1]panoids!A$2:Z$278,22,FALSE)</f>
        <v>8.7890624999999997E-5</v>
      </c>
      <c r="Y126">
        <f>VLOOKUP(C126,[1]panoids!A$2:Z$278,23,FALSE)</f>
        <v>0</v>
      </c>
      <c r="Z126">
        <f>VLOOKUP(C126,[1]panoids!A$2:Z$278,24,FALSE)</f>
        <v>4.1503906250000003E-5</v>
      </c>
      <c r="AA126">
        <f>VLOOKUP(C126,[1]panoids!A$2:Z$278,25,FALSE)</f>
        <v>2.5162760416666701E-3</v>
      </c>
      <c r="AB126">
        <f>VLOOKUP(C126,[1]panoids!A$2:Z$278,26,FALSE)</f>
        <v>9.6533203124999998E-3</v>
      </c>
    </row>
    <row r="127" spans="1:28" x14ac:dyDescent="0.25">
      <c r="A127" t="s">
        <v>215</v>
      </c>
      <c r="B127">
        <v>170310608003001</v>
      </c>
      <c r="C127" t="s">
        <v>214</v>
      </c>
      <c r="D127" t="str">
        <f>VLOOKUP(C127,[1]panoids!A$2:Z$278,2,FALSE)</f>
        <v>2018-11</v>
      </c>
      <c r="E127">
        <f>VLOOKUP(C127,[1]panoids!A$2:Z$278,3,FALSE)</f>
        <v>41.954592400000003</v>
      </c>
      <c r="F127">
        <f>VLOOKUP(C127,[1]panoids!A$2:Z$278,4,FALSE)</f>
        <v>-87.647185699999994</v>
      </c>
      <c r="G127">
        <f>VLOOKUP(C127,[1]panoids!A$2:Z$278,5,FALSE)</f>
        <v>170310608003001</v>
      </c>
      <c r="H127">
        <f>VLOOKUP(C127,[1]panoids!A$2:Z$278,6,FALSE)</f>
        <v>4</v>
      </c>
      <c r="I127">
        <f>VLOOKUP(C127,[1]panoids!A$2:Z$278,7,FALSE)</f>
        <v>0.27389973958333302</v>
      </c>
      <c r="J127">
        <f>VLOOKUP(C127,[1]panoids!A$2:Z$278,8,FALSE)</f>
        <v>9.8553059895833295E-2</v>
      </c>
      <c r="K127">
        <f>VLOOKUP(C127,[1]panoids!A$2:Z$278,9,FALSE)</f>
        <v>0.35591634114583298</v>
      </c>
      <c r="L127">
        <f>VLOOKUP(C127,[1]panoids!A$2:Z$278,10,FALSE)</f>
        <v>3.8248697916666703E-5</v>
      </c>
      <c r="M127">
        <f>VLOOKUP(C127,[1]panoids!A$2:Z$278,11,FALSE)</f>
        <v>2.5899251302083301E-2</v>
      </c>
      <c r="N127">
        <f>VLOOKUP(C127,[1]panoids!A$2:Z$278,12,FALSE)</f>
        <v>1.011474609375E-2</v>
      </c>
      <c r="O127">
        <f>VLOOKUP(C127,[1]panoids!A$2:Z$278,13,FALSE)</f>
        <v>8.9518229166666701E-5</v>
      </c>
      <c r="P127">
        <f>VLOOKUP(C127,[1]panoids!A$2:Z$278,14,FALSE)</f>
        <v>1.9620768229166698E-3</v>
      </c>
      <c r="Q127">
        <f>VLOOKUP(C127,[1]panoids!A$2:Z$278,15,FALSE)</f>
        <v>6.7371419270833302E-2</v>
      </c>
      <c r="R127">
        <f>VLOOKUP(C127,[1]panoids!A$2:Z$278,16,FALSE)</f>
        <v>8.0672200520833307E-3</v>
      </c>
      <c r="S127">
        <f>VLOOKUP(C127,[1]panoids!A$2:Z$278,17,FALSE)</f>
        <v>0.12160400390624999</v>
      </c>
      <c r="T127">
        <f>VLOOKUP(C127,[1]panoids!A$2:Z$278,18,FALSE)</f>
        <v>2.4414062500000001E-6</v>
      </c>
      <c r="U127">
        <f>VLOOKUP(C127,[1]panoids!A$2:Z$278,19,FALSE)</f>
        <v>0</v>
      </c>
      <c r="V127">
        <f>VLOOKUP(C127,[1]panoids!A$2:Z$278,20,FALSE)</f>
        <v>1.7818196614583299E-2</v>
      </c>
      <c r="W127">
        <f>VLOOKUP(C127,[1]panoids!A$2:Z$278,21,FALSE)</f>
        <v>6.3647460937500001E-3</v>
      </c>
      <c r="X127">
        <f>VLOOKUP(C127,[1]panoids!A$2:Z$278,22,FALSE)</f>
        <v>8.7890624999999997E-5</v>
      </c>
      <c r="Y127">
        <f>VLOOKUP(C127,[1]panoids!A$2:Z$278,23,FALSE)</f>
        <v>0</v>
      </c>
      <c r="Z127">
        <f>VLOOKUP(C127,[1]panoids!A$2:Z$278,24,FALSE)</f>
        <v>4.1503906250000003E-5</v>
      </c>
      <c r="AA127">
        <f>VLOOKUP(C127,[1]panoids!A$2:Z$278,25,FALSE)</f>
        <v>2.5162760416666701E-3</v>
      </c>
      <c r="AB127">
        <f>VLOOKUP(C127,[1]panoids!A$2:Z$278,26,FALSE)</f>
        <v>9.6533203124999998E-3</v>
      </c>
    </row>
    <row r="128" spans="1:28" x14ac:dyDescent="0.25">
      <c r="A128" t="s">
        <v>216</v>
      </c>
      <c r="B128">
        <v>170310608003001</v>
      </c>
      <c r="C128" t="s">
        <v>217</v>
      </c>
      <c r="D128" t="str">
        <f>VLOOKUP(C128,[1]panoids!A$2:Z$278,2,FALSE)</f>
        <v>2018-06</v>
      </c>
      <c r="E128">
        <f>VLOOKUP(C128,[1]panoids!A$2:Z$278,3,FALSE)</f>
        <v>41.9542565</v>
      </c>
      <c r="F128">
        <f>VLOOKUP(C128,[1]panoids!A$2:Z$278,4,FALSE)</f>
        <v>-87.647932999999995</v>
      </c>
      <c r="G128">
        <f>VLOOKUP(C128,[1]panoids!A$2:Z$278,5,FALSE)</f>
        <v>170310608003001</v>
      </c>
      <c r="H128">
        <f>VLOOKUP(C128,[1]panoids!A$2:Z$278,6,FALSE)</f>
        <v>4</v>
      </c>
      <c r="I128">
        <f>VLOOKUP(C128,[1]panoids!A$2:Z$278,7,FALSE)</f>
        <v>0.28433430989583303</v>
      </c>
      <c r="J128">
        <f>VLOOKUP(C128,[1]panoids!A$2:Z$278,8,FALSE)</f>
        <v>9.8344726562499998E-2</v>
      </c>
      <c r="K128">
        <f>VLOOKUP(C128,[1]panoids!A$2:Z$278,9,FALSE)</f>
        <v>0.235409342447917</v>
      </c>
      <c r="L128">
        <f>VLOOKUP(C128,[1]panoids!A$2:Z$278,10,FALSE)</f>
        <v>4.3538411458333298E-4</v>
      </c>
      <c r="M128">
        <f>VLOOKUP(C128,[1]panoids!A$2:Z$278,11,FALSE)</f>
        <v>4.0112304687500003E-2</v>
      </c>
      <c r="N128">
        <f>VLOOKUP(C128,[1]panoids!A$2:Z$278,12,FALSE)</f>
        <v>1.33748372395833E-2</v>
      </c>
      <c r="O128">
        <f>VLOOKUP(C128,[1]panoids!A$2:Z$278,13,FALSE)</f>
        <v>1.20442708333333E-4</v>
      </c>
      <c r="P128">
        <f>VLOOKUP(C128,[1]panoids!A$2:Z$278,14,FALSE)</f>
        <v>3.1616210937499998E-3</v>
      </c>
      <c r="Q128">
        <f>VLOOKUP(C128,[1]panoids!A$2:Z$278,15,FALSE)</f>
        <v>0.1262841796875</v>
      </c>
      <c r="R128">
        <f>VLOOKUP(C128,[1]panoids!A$2:Z$278,16,FALSE)</f>
        <v>1.14754231770833E-2</v>
      </c>
      <c r="S128">
        <f>VLOOKUP(C128,[1]panoids!A$2:Z$278,17,FALSE)</f>
        <v>0.147891438802083</v>
      </c>
      <c r="T128">
        <f>VLOOKUP(C128,[1]panoids!A$2:Z$278,18,FALSE)</f>
        <v>7.9752604166666698E-4</v>
      </c>
      <c r="U128">
        <f>VLOOKUP(C128,[1]panoids!A$2:Z$278,19,FALSE)</f>
        <v>0</v>
      </c>
      <c r="V128">
        <f>VLOOKUP(C128,[1]panoids!A$2:Z$278,20,FALSE)</f>
        <v>2.3016764322916699E-2</v>
      </c>
      <c r="W128">
        <f>VLOOKUP(C128,[1]panoids!A$2:Z$278,21,FALSE)</f>
        <v>4.3017578125000002E-3</v>
      </c>
      <c r="X128">
        <f>VLOOKUP(C128,[1]panoids!A$2:Z$278,22,FALSE)</f>
        <v>3.5644531249999999E-4</v>
      </c>
      <c r="Y128">
        <f>VLOOKUP(C128,[1]panoids!A$2:Z$278,23,FALSE)</f>
        <v>0</v>
      </c>
      <c r="Z128">
        <f>VLOOKUP(C128,[1]panoids!A$2:Z$278,24,FALSE)</f>
        <v>0</v>
      </c>
      <c r="AA128">
        <f>VLOOKUP(C128,[1]panoids!A$2:Z$278,25,FALSE)</f>
        <v>5.2978515624999998E-4</v>
      </c>
      <c r="AB128">
        <f>VLOOKUP(C128,[1]panoids!A$2:Z$278,26,FALSE)</f>
        <v>1.00537109375E-2</v>
      </c>
    </row>
    <row r="129" spans="1:28" x14ac:dyDescent="0.25">
      <c r="A129" t="s">
        <v>218</v>
      </c>
      <c r="B129">
        <v>170310608003001</v>
      </c>
      <c r="C129" t="s">
        <v>217</v>
      </c>
      <c r="D129" t="str">
        <f>VLOOKUP(C129,[1]panoids!A$2:Z$278,2,FALSE)</f>
        <v>2018-06</v>
      </c>
      <c r="E129">
        <f>VLOOKUP(C129,[1]panoids!A$2:Z$278,3,FALSE)</f>
        <v>41.9542565</v>
      </c>
      <c r="F129">
        <f>VLOOKUP(C129,[1]panoids!A$2:Z$278,4,FALSE)</f>
        <v>-87.647932999999995</v>
      </c>
      <c r="G129">
        <f>VLOOKUP(C129,[1]panoids!A$2:Z$278,5,FALSE)</f>
        <v>170310608003001</v>
      </c>
      <c r="H129">
        <f>VLOOKUP(C129,[1]panoids!A$2:Z$278,6,FALSE)</f>
        <v>4</v>
      </c>
      <c r="I129">
        <f>VLOOKUP(C129,[1]panoids!A$2:Z$278,7,FALSE)</f>
        <v>0.28433430989583303</v>
      </c>
      <c r="J129">
        <f>VLOOKUP(C129,[1]panoids!A$2:Z$278,8,FALSE)</f>
        <v>9.8344726562499998E-2</v>
      </c>
      <c r="K129">
        <f>VLOOKUP(C129,[1]panoids!A$2:Z$278,9,FALSE)</f>
        <v>0.235409342447917</v>
      </c>
      <c r="L129">
        <f>VLOOKUP(C129,[1]panoids!A$2:Z$278,10,FALSE)</f>
        <v>4.3538411458333298E-4</v>
      </c>
      <c r="M129">
        <f>VLOOKUP(C129,[1]panoids!A$2:Z$278,11,FALSE)</f>
        <v>4.0112304687500003E-2</v>
      </c>
      <c r="N129">
        <f>VLOOKUP(C129,[1]panoids!A$2:Z$278,12,FALSE)</f>
        <v>1.33748372395833E-2</v>
      </c>
      <c r="O129">
        <f>VLOOKUP(C129,[1]panoids!A$2:Z$278,13,FALSE)</f>
        <v>1.20442708333333E-4</v>
      </c>
      <c r="P129">
        <f>VLOOKUP(C129,[1]panoids!A$2:Z$278,14,FALSE)</f>
        <v>3.1616210937499998E-3</v>
      </c>
      <c r="Q129">
        <f>VLOOKUP(C129,[1]panoids!A$2:Z$278,15,FALSE)</f>
        <v>0.1262841796875</v>
      </c>
      <c r="R129">
        <f>VLOOKUP(C129,[1]panoids!A$2:Z$278,16,FALSE)</f>
        <v>1.14754231770833E-2</v>
      </c>
      <c r="S129">
        <f>VLOOKUP(C129,[1]panoids!A$2:Z$278,17,FALSE)</f>
        <v>0.147891438802083</v>
      </c>
      <c r="T129">
        <f>VLOOKUP(C129,[1]panoids!A$2:Z$278,18,FALSE)</f>
        <v>7.9752604166666698E-4</v>
      </c>
      <c r="U129">
        <f>VLOOKUP(C129,[1]panoids!A$2:Z$278,19,FALSE)</f>
        <v>0</v>
      </c>
      <c r="V129">
        <f>VLOOKUP(C129,[1]panoids!A$2:Z$278,20,FALSE)</f>
        <v>2.3016764322916699E-2</v>
      </c>
      <c r="W129">
        <f>VLOOKUP(C129,[1]panoids!A$2:Z$278,21,FALSE)</f>
        <v>4.3017578125000002E-3</v>
      </c>
      <c r="X129">
        <f>VLOOKUP(C129,[1]panoids!A$2:Z$278,22,FALSE)</f>
        <v>3.5644531249999999E-4</v>
      </c>
      <c r="Y129">
        <f>VLOOKUP(C129,[1]panoids!A$2:Z$278,23,FALSE)</f>
        <v>0</v>
      </c>
      <c r="Z129">
        <f>VLOOKUP(C129,[1]panoids!A$2:Z$278,24,FALSE)</f>
        <v>0</v>
      </c>
      <c r="AA129">
        <f>VLOOKUP(C129,[1]panoids!A$2:Z$278,25,FALSE)</f>
        <v>5.2978515624999998E-4</v>
      </c>
      <c r="AB129">
        <f>VLOOKUP(C129,[1]panoids!A$2:Z$278,26,FALSE)</f>
        <v>1.00537109375E-2</v>
      </c>
    </row>
    <row r="130" spans="1:28" x14ac:dyDescent="0.25">
      <c r="A130" t="s">
        <v>219</v>
      </c>
      <c r="B130">
        <v>170310621001003</v>
      </c>
      <c r="C130" t="s">
        <v>220</v>
      </c>
      <c r="D130" t="str">
        <f>VLOOKUP(C130,[1]panoids!A$2:Z$278,2,FALSE)</f>
        <v>2018-11</v>
      </c>
      <c r="E130">
        <f>VLOOKUP(C130,[1]panoids!A$2:Z$278,3,FALSE)</f>
        <v>41.943577478338199</v>
      </c>
      <c r="F130">
        <f>VLOOKUP(C130,[1]panoids!A$2:Z$278,4,FALSE)</f>
        <v>-87.653869906963493</v>
      </c>
      <c r="G130">
        <f>VLOOKUP(C130,[1]panoids!A$2:Z$278,5,FALSE)</f>
        <v>170310621001003</v>
      </c>
      <c r="H130">
        <f>VLOOKUP(C130,[1]panoids!A$2:Z$278,6,FALSE)</f>
        <v>4</v>
      </c>
      <c r="I130">
        <f>VLOOKUP(C130,[1]panoids!A$2:Z$278,7,FALSE)</f>
        <v>0.231717936197917</v>
      </c>
      <c r="J130">
        <f>VLOOKUP(C130,[1]panoids!A$2:Z$278,8,FALSE)</f>
        <v>0.11975341796875</v>
      </c>
      <c r="K130">
        <f>VLOOKUP(C130,[1]panoids!A$2:Z$278,9,FALSE)</f>
        <v>0.156893717447917</v>
      </c>
      <c r="L130">
        <f>VLOOKUP(C130,[1]panoids!A$2:Z$278,10,FALSE)</f>
        <v>1.2207031250000001E-5</v>
      </c>
      <c r="M130">
        <f>VLOOKUP(C130,[1]panoids!A$2:Z$278,11,FALSE)</f>
        <v>4.3262532552083302E-2</v>
      </c>
      <c r="N130">
        <f>VLOOKUP(C130,[1]panoids!A$2:Z$278,12,FALSE)</f>
        <v>2.71354166666667E-2</v>
      </c>
      <c r="O130">
        <f>VLOOKUP(C130,[1]panoids!A$2:Z$278,13,FALSE)</f>
        <v>1.8961588541666699E-3</v>
      </c>
      <c r="P130">
        <f>VLOOKUP(C130,[1]panoids!A$2:Z$278,14,FALSE)</f>
        <v>1.3449707031250001E-2</v>
      </c>
      <c r="Q130">
        <f>VLOOKUP(C130,[1]panoids!A$2:Z$278,15,FALSE)</f>
        <v>1.5987141927083299E-2</v>
      </c>
      <c r="R130">
        <f>VLOOKUP(C130,[1]panoids!A$2:Z$278,16,FALSE)</f>
        <v>7.4300130208333304E-4</v>
      </c>
      <c r="S130">
        <f>VLOOKUP(C130,[1]panoids!A$2:Z$278,17,FALSE)</f>
        <v>0.32428466796875</v>
      </c>
      <c r="T130">
        <f>VLOOKUP(C130,[1]panoids!A$2:Z$278,18,FALSE)</f>
        <v>6.2418619791666699E-4</v>
      </c>
      <c r="U130">
        <f>VLOOKUP(C130,[1]panoids!A$2:Z$278,19,FALSE)</f>
        <v>0</v>
      </c>
      <c r="V130">
        <f>VLOOKUP(C130,[1]panoids!A$2:Z$278,20,FALSE)</f>
        <v>4.1389973958333298E-3</v>
      </c>
      <c r="W130">
        <f>VLOOKUP(C130,[1]panoids!A$2:Z$278,21,FALSE)</f>
        <v>3.3365885416666699E-5</v>
      </c>
      <c r="X130">
        <f>VLOOKUP(C130,[1]panoids!A$2:Z$278,22,FALSE)</f>
        <v>0</v>
      </c>
      <c r="Y130">
        <f>VLOOKUP(C130,[1]panoids!A$2:Z$278,23,FALSE)</f>
        <v>0</v>
      </c>
      <c r="Z130">
        <f>VLOOKUP(C130,[1]panoids!A$2:Z$278,24,FALSE)</f>
        <v>0</v>
      </c>
      <c r="AA130">
        <f>VLOOKUP(C130,[1]panoids!A$2:Z$278,25,FALSE)</f>
        <v>0</v>
      </c>
      <c r="AB130">
        <f>VLOOKUP(C130,[1]panoids!A$2:Z$278,26,FALSE)</f>
        <v>6.00675455729167E-2</v>
      </c>
    </row>
    <row r="131" spans="1:28" x14ac:dyDescent="0.25">
      <c r="A131" t="s">
        <v>221</v>
      </c>
      <c r="B131">
        <v>170310621001003</v>
      </c>
      <c r="C131" t="s">
        <v>220</v>
      </c>
      <c r="D131" t="str">
        <f>VLOOKUP(C131,[1]panoids!A$2:Z$278,2,FALSE)</f>
        <v>2018-11</v>
      </c>
      <c r="E131">
        <f>VLOOKUP(C131,[1]panoids!A$2:Z$278,3,FALSE)</f>
        <v>41.943577478338199</v>
      </c>
      <c r="F131">
        <f>VLOOKUP(C131,[1]panoids!A$2:Z$278,4,FALSE)</f>
        <v>-87.653869906963493</v>
      </c>
      <c r="G131">
        <f>VLOOKUP(C131,[1]panoids!A$2:Z$278,5,FALSE)</f>
        <v>170310621001003</v>
      </c>
      <c r="H131">
        <f>VLOOKUP(C131,[1]panoids!A$2:Z$278,6,FALSE)</f>
        <v>4</v>
      </c>
      <c r="I131">
        <f>VLOOKUP(C131,[1]panoids!A$2:Z$278,7,FALSE)</f>
        <v>0.231717936197917</v>
      </c>
      <c r="J131">
        <f>VLOOKUP(C131,[1]panoids!A$2:Z$278,8,FALSE)</f>
        <v>0.11975341796875</v>
      </c>
      <c r="K131">
        <f>VLOOKUP(C131,[1]panoids!A$2:Z$278,9,FALSE)</f>
        <v>0.156893717447917</v>
      </c>
      <c r="L131">
        <f>VLOOKUP(C131,[1]panoids!A$2:Z$278,10,FALSE)</f>
        <v>1.2207031250000001E-5</v>
      </c>
      <c r="M131">
        <f>VLOOKUP(C131,[1]panoids!A$2:Z$278,11,FALSE)</f>
        <v>4.3262532552083302E-2</v>
      </c>
      <c r="N131">
        <f>VLOOKUP(C131,[1]panoids!A$2:Z$278,12,FALSE)</f>
        <v>2.71354166666667E-2</v>
      </c>
      <c r="O131">
        <f>VLOOKUP(C131,[1]panoids!A$2:Z$278,13,FALSE)</f>
        <v>1.8961588541666699E-3</v>
      </c>
      <c r="P131">
        <f>VLOOKUP(C131,[1]panoids!A$2:Z$278,14,FALSE)</f>
        <v>1.3449707031250001E-2</v>
      </c>
      <c r="Q131">
        <f>VLOOKUP(C131,[1]panoids!A$2:Z$278,15,FALSE)</f>
        <v>1.5987141927083299E-2</v>
      </c>
      <c r="R131">
        <f>VLOOKUP(C131,[1]panoids!A$2:Z$278,16,FALSE)</f>
        <v>7.4300130208333304E-4</v>
      </c>
      <c r="S131">
        <f>VLOOKUP(C131,[1]panoids!A$2:Z$278,17,FALSE)</f>
        <v>0.32428466796875</v>
      </c>
      <c r="T131">
        <f>VLOOKUP(C131,[1]panoids!A$2:Z$278,18,FALSE)</f>
        <v>6.2418619791666699E-4</v>
      </c>
      <c r="U131">
        <f>VLOOKUP(C131,[1]panoids!A$2:Z$278,19,FALSE)</f>
        <v>0</v>
      </c>
      <c r="V131">
        <f>VLOOKUP(C131,[1]panoids!A$2:Z$278,20,FALSE)</f>
        <v>4.1389973958333298E-3</v>
      </c>
      <c r="W131">
        <f>VLOOKUP(C131,[1]panoids!A$2:Z$278,21,FALSE)</f>
        <v>3.3365885416666699E-5</v>
      </c>
      <c r="X131">
        <f>VLOOKUP(C131,[1]panoids!A$2:Z$278,22,FALSE)</f>
        <v>0</v>
      </c>
      <c r="Y131">
        <f>VLOOKUP(C131,[1]panoids!A$2:Z$278,23,FALSE)</f>
        <v>0</v>
      </c>
      <c r="Z131">
        <f>VLOOKUP(C131,[1]panoids!A$2:Z$278,24,FALSE)</f>
        <v>0</v>
      </c>
      <c r="AA131">
        <f>VLOOKUP(C131,[1]panoids!A$2:Z$278,25,FALSE)</f>
        <v>0</v>
      </c>
      <c r="AB131">
        <f>VLOOKUP(C131,[1]panoids!A$2:Z$278,26,FALSE)</f>
        <v>6.00675455729167E-2</v>
      </c>
    </row>
    <row r="132" spans="1:28" x14ac:dyDescent="0.25">
      <c r="A132" t="s">
        <v>222</v>
      </c>
      <c r="B132">
        <v>170310621001003</v>
      </c>
      <c r="C132" t="s">
        <v>223</v>
      </c>
      <c r="D132" t="str">
        <f>VLOOKUP(C132,[1]panoids!A$2:Z$278,2,FALSE)</f>
        <v>2018-11</v>
      </c>
      <c r="E132">
        <f>VLOOKUP(C132,[1]panoids!A$2:Z$278,3,FALSE)</f>
        <v>41.943907162642503</v>
      </c>
      <c r="F132">
        <f>VLOOKUP(C132,[1]panoids!A$2:Z$278,4,FALSE)</f>
        <v>-87.653864090404198</v>
      </c>
      <c r="G132">
        <f>VLOOKUP(C132,[1]panoids!A$2:Z$278,5,FALSE)</f>
        <v>170310621001003</v>
      </c>
      <c r="H132">
        <f>VLOOKUP(C132,[1]panoids!A$2:Z$278,6,FALSE)</f>
        <v>4</v>
      </c>
      <c r="I132">
        <f>VLOOKUP(C132,[1]panoids!A$2:Z$278,7,FALSE)</f>
        <v>0.27528727213541698</v>
      </c>
      <c r="J132">
        <f>VLOOKUP(C132,[1]panoids!A$2:Z$278,8,FALSE)</f>
        <v>5.2675781249999998E-2</v>
      </c>
      <c r="K132">
        <f>VLOOKUP(C132,[1]panoids!A$2:Z$278,9,FALSE)</f>
        <v>0.295533854166667</v>
      </c>
      <c r="L132">
        <f>VLOOKUP(C132,[1]panoids!A$2:Z$278,10,FALSE)</f>
        <v>0</v>
      </c>
      <c r="M132">
        <f>VLOOKUP(C132,[1]panoids!A$2:Z$278,11,FALSE)</f>
        <v>2.1601562500000001E-2</v>
      </c>
      <c r="N132">
        <f>VLOOKUP(C132,[1]panoids!A$2:Z$278,12,FALSE)</f>
        <v>2.3020019531250002E-2</v>
      </c>
      <c r="O132">
        <f>VLOOKUP(C132,[1]panoids!A$2:Z$278,13,FALSE)</f>
        <v>7.8206380208333296E-4</v>
      </c>
      <c r="P132">
        <f>VLOOKUP(C132,[1]panoids!A$2:Z$278,14,FALSE)</f>
        <v>7.9378255208333304E-3</v>
      </c>
      <c r="Q132">
        <f>VLOOKUP(C132,[1]panoids!A$2:Z$278,15,FALSE)</f>
        <v>2.5764973958333302E-3</v>
      </c>
      <c r="R132">
        <f>VLOOKUP(C132,[1]panoids!A$2:Z$278,16,FALSE)</f>
        <v>6.7545572916666695E-5</v>
      </c>
      <c r="S132">
        <f>VLOOKUP(C132,[1]panoids!A$2:Z$278,17,FALSE)</f>
        <v>0.27344889322916699</v>
      </c>
      <c r="T132">
        <f>VLOOKUP(C132,[1]panoids!A$2:Z$278,18,FALSE)</f>
        <v>1.025390625E-3</v>
      </c>
      <c r="U132">
        <f>VLOOKUP(C132,[1]panoids!A$2:Z$278,19,FALSE)</f>
        <v>0</v>
      </c>
      <c r="V132">
        <f>VLOOKUP(C132,[1]panoids!A$2:Z$278,20,FALSE)</f>
        <v>3.6162109375000001E-2</v>
      </c>
      <c r="W132">
        <f>VLOOKUP(C132,[1]panoids!A$2:Z$278,21,FALSE)</f>
        <v>0</v>
      </c>
      <c r="X132">
        <f>VLOOKUP(C132,[1]panoids!A$2:Z$278,22,FALSE)</f>
        <v>0</v>
      </c>
      <c r="Y132">
        <f>VLOOKUP(C132,[1]panoids!A$2:Z$278,23,FALSE)</f>
        <v>0</v>
      </c>
      <c r="Z132">
        <f>VLOOKUP(C132,[1]panoids!A$2:Z$278,24,FALSE)</f>
        <v>0</v>
      </c>
      <c r="AA132">
        <f>VLOOKUP(C132,[1]panoids!A$2:Z$278,25,FALSE)</f>
        <v>2.4495442708333303E-4</v>
      </c>
      <c r="AB132">
        <f>VLOOKUP(C132,[1]panoids!A$2:Z$278,26,FALSE)</f>
        <v>9.6362304687499997E-3</v>
      </c>
    </row>
    <row r="133" spans="1:28" x14ac:dyDescent="0.25">
      <c r="A133" t="s">
        <v>224</v>
      </c>
      <c r="B133">
        <v>170310621001003</v>
      </c>
      <c r="C133" t="s">
        <v>223</v>
      </c>
      <c r="D133" t="str">
        <f>VLOOKUP(C133,[1]panoids!A$2:Z$278,2,FALSE)</f>
        <v>2018-11</v>
      </c>
      <c r="E133">
        <f>VLOOKUP(C133,[1]panoids!A$2:Z$278,3,FALSE)</f>
        <v>41.943907162642503</v>
      </c>
      <c r="F133">
        <f>VLOOKUP(C133,[1]panoids!A$2:Z$278,4,FALSE)</f>
        <v>-87.653864090404198</v>
      </c>
      <c r="G133">
        <f>VLOOKUP(C133,[1]panoids!A$2:Z$278,5,FALSE)</f>
        <v>170310621001003</v>
      </c>
      <c r="H133">
        <f>VLOOKUP(C133,[1]panoids!A$2:Z$278,6,FALSE)</f>
        <v>4</v>
      </c>
      <c r="I133">
        <f>VLOOKUP(C133,[1]panoids!A$2:Z$278,7,FALSE)</f>
        <v>0.27528727213541698</v>
      </c>
      <c r="J133">
        <f>VLOOKUP(C133,[1]panoids!A$2:Z$278,8,FALSE)</f>
        <v>5.2675781249999998E-2</v>
      </c>
      <c r="K133">
        <f>VLOOKUP(C133,[1]panoids!A$2:Z$278,9,FALSE)</f>
        <v>0.295533854166667</v>
      </c>
      <c r="L133">
        <f>VLOOKUP(C133,[1]panoids!A$2:Z$278,10,FALSE)</f>
        <v>0</v>
      </c>
      <c r="M133">
        <f>VLOOKUP(C133,[1]panoids!A$2:Z$278,11,FALSE)</f>
        <v>2.1601562500000001E-2</v>
      </c>
      <c r="N133">
        <f>VLOOKUP(C133,[1]panoids!A$2:Z$278,12,FALSE)</f>
        <v>2.3020019531250002E-2</v>
      </c>
      <c r="O133">
        <f>VLOOKUP(C133,[1]panoids!A$2:Z$278,13,FALSE)</f>
        <v>7.8206380208333296E-4</v>
      </c>
      <c r="P133">
        <f>VLOOKUP(C133,[1]panoids!A$2:Z$278,14,FALSE)</f>
        <v>7.9378255208333304E-3</v>
      </c>
      <c r="Q133">
        <f>VLOOKUP(C133,[1]panoids!A$2:Z$278,15,FALSE)</f>
        <v>2.5764973958333302E-3</v>
      </c>
      <c r="R133">
        <f>VLOOKUP(C133,[1]panoids!A$2:Z$278,16,FALSE)</f>
        <v>6.7545572916666695E-5</v>
      </c>
      <c r="S133">
        <f>VLOOKUP(C133,[1]panoids!A$2:Z$278,17,FALSE)</f>
        <v>0.27344889322916699</v>
      </c>
      <c r="T133">
        <f>VLOOKUP(C133,[1]panoids!A$2:Z$278,18,FALSE)</f>
        <v>1.025390625E-3</v>
      </c>
      <c r="U133">
        <f>VLOOKUP(C133,[1]panoids!A$2:Z$278,19,FALSE)</f>
        <v>0</v>
      </c>
      <c r="V133">
        <f>VLOOKUP(C133,[1]panoids!A$2:Z$278,20,FALSE)</f>
        <v>3.6162109375000001E-2</v>
      </c>
      <c r="W133">
        <f>VLOOKUP(C133,[1]panoids!A$2:Z$278,21,FALSE)</f>
        <v>0</v>
      </c>
      <c r="X133">
        <f>VLOOKUP(C133,[1]panoids!A$2:Z$278,22,FALSE)</f>
        <v>0</v>
      </c>
      <c r="Y133">
        <f>VLOOKUP(C133,[1]panoids!A$2:Z$278,23,FALSE)</f>
        <v>0</v>
      </c>
      <c r="Z133">
        <f>VLOOKUP(C133,[1]panoids!A$2:Z$278,24,FALSE)</f>
        <v>0</v>
      </c>
      <c r="AA133">
        <f>VLOOKUP(C133,[1]panoids!A$2:Z$278,25,FALSE)</f>
        <v>2.4495442708333303E-4</v>
      </c>
      <c r="AB133">
        <f>VLOOKUP(C133,[1]panoids!A$2:Z$278,26,FALSE)</f>
        <v>9.6362304687499997E-3</v>
      </c>
    </row>
    <row r="134" spans="1:28" x14ac:dyDescent="0.25">
      <c r="A134" t="s">
        <v>225</v>
      </c>
      <c r="B134">
        <v>170310623001004</v>
      </c>
      <c r="C134" t="e">
        <f>-oD4SCHTyFQmW-m_1RRyoA</f>
        <v>#NAME?</v>
      </c>
      <c r="D134" t="e">
        <f>VLOOKUP(C134,[1]panoids!A$2:Z$278,2,FALSE)</f>
        <v>#NAME?</v>
      </c>
      <c r="E134" t="e">
        <f>VLOOKUP(C134,[1]panoids!A$2:Z$278,3,FALSE)</f>
        <v>#NAME?</v>
      </c>
      <c r="F134" t="e">
        <f>VLOOKUP(C134,[1]panoids!A$2:Z$278,4,FALSE)</f>
        <v>#NAME?</v>
      </c>
      <c r="G134" t="e">
        <f>VLOOKUP(C134,[1]panoids!A$2:Z$278,5,FALSE)</f>
        <v>#NAME?</v>
      </c>
      <c r="H134" t="e">
        <f>VLOOKUP(C134,[1]panoids!A$2:Z$278,6,FALSE)</f>
        <v>#NAME?</v>
      </c>
      <c r="I134" t="e">
        <f>VLOOKUP(C134,[1]panoids!A$2:Z$278,7,FALSE)</f>
        <v>#NAME?</v>
      </c>
      <c r="J134" t="e">
        <f>VLOOKUP(C134,[1]panoids!A$2:Z$278,8,FALSE)</f>
        <v>#NAME?</v>
      </c>
      <c r="K134" t="e">
        <f>VLOOKUP(C134,[1]panoids!A$2:Z$278,9,FALSE)</f>
        <v>#NAME?</v>
      </c>
      <c r="L134" t="e">
        <f>VLOOKUP(C134,[1]panoids!A$2:Z$278,10,FALSE)</f>
        <v>#NAME?</v>
      </c>
      <c r="M134" t="e">
        <f>VLOOKUP(C134,[1]panoids!A$2:Z$278,11,FALSE)</f>
        <v>#NAME?</v>
      </c>
      <c r="N134" t="e">
        <f>VLOOKUP(C134,[1]panoids!A$2:Z$278,12,FALSE)</f>
        <v>#NAME?</v>
      </c>
      <c r="O134" t="e">
        <f>VLOOKUP(C134,[1]panoids!A$2:Z$278,13,FALSE)</f>
        <v>#NAME?</v>
      </c>
      <c r="P134" t="e">
        <f>VLOOKUP(C134,[1]panoids!A$2:Z$278,14,FALSE)</f>
        <v>#NAME?</v>
      </c>
      <c r="Q134" t="e">
        <f>VLOOKUP(C134,[1]panoids!A$2:Z$278,15,FALSE)</f>
        <v>#NAME?</v>
      </c>
      <c r="R134" t="e">
        <f>VLOOKUP(C134,[1]panoids!A$2:Z$278,16,FALSE)</f>
        <v>#NAME?</v>
      </c>
      <c r="S134" t="e">
        <f>VLOOKUP(C134,[1]panoids!A$2:Z$278,17,FALSE)</f>
        <v>#NAME?</v>
      </c>
      <c r="T134" t="e">
        <f>VLOOKUP(C134,[1]panoids!A$2:Z$278,18,FALSE)</f>
        <v>#NAME?</v>
      </c>
      <c r="U134" t="e">
        <f>VLOOKUP(C134,[1]panoids!A$2:Z$278,19,FALSE)</f>
        <v>#NAME?</v>
      </c>
      <c r="V134" t="e">
        <f>VLOOKUP(C134,[1]panoids!A$2:Z$278,20,FALSE)</f>
        <v>#NAME?</v>
      </c>
      <c r="W134" t="e">
        <f>VLOOKUP(C134,[1]panoids!A$2:Z$278,21,FALSE)</f>
        <v>#NAME?</v>
      </c>
      <c r="X134" t="e">
        <f>VLOOKUP(C134,[1]panoids!A$2:Z$278,22,FALSE)</f>
        <v>#NAME?</v>
      </c>
      <c r="Y134" t="e">
        <f>VLOOKUP(C134,[1]panoids!A$2:Z$278,23,FALSE)</f>
        <v>#NAME?</v>
      </c>
      <c r="Z134" t="e">
        <f>VLOOKUP(C134,[1]panoids!A$2:Z$278,24,FALSE)</f>
        <v>#NAME?</v>
      </c>
      <c r="AA134" t="e">
        <f>VLOOKUP(C134,[1]panoids!A$2:Z$278,25,FALSE)</f>
        <v>#NAME?</v>
      </c>
      <c r="AB134" t="e">
        <f>VLOOKUP(C134,[1]panoids!A$2:Z$278,26,FALSE)</f>
        <v>#NAME?</v>
      </c>
    </row>
    <row r="135" spans="1:28" x14ac:dyDescent="0.25">
      <c r="A135" t="s">
        <v>226</v>
      </c>
      <c r="B135">
        <v>170310623001004</v>
      </c>
      <c r="C135" t="e">
        <f>-oD4SCHTyFQmW-m_1RRyoA</f>
        <v>#NAME?</v>
      </c>
      <c r="D135" t="e">
        <f>VLOOKUP(C135,[1]panoids!A$2:Z$278,2,FALSE)</f>
        <v>#NAME?</v>
      </c>
      <c r="E135" t="e">
        <f>VLOOKUP(C135,[1]panoids!A$2:Z$278,3,FALSE)</f>
        <v>#NAME?</v>
      </c>
      <c r="F135" t="e">
        <f>VLOOKUP(C135,[1]panoids!A$2:Z$278,4,FALSE)</f>
        <v>#NAME?</v>
      </c>
      <c r="G135" t="e">
        <f>VLOOKUP(C135,[1]panoids!A$2:Z$278,5,FALSE)</f>
        <v>#NAME?</v>
      </c>
      <c r="H135" t="e">
        <f>VLOOKUP(C135,[1]panoids!A$2:Z$278,6,FALSE)</f>
        <v>#NAME?</v>
      </c>
      <c r="I135" t="e">
        <f>VLOOKUP(C135,[1]panoids!A$2:Z$278,7,FALSE)</f>
        <v>#NAME?</v>
      </c>
      <c r="J135" t="e">
        <f>VLOOKUP(C135,[1]panoids!A$2:Z$278,8,FALSE)</f>
        <v>#NAME?</v>
      </c>
      <c r="K135" t="e">
        <f>VLOOKUP(C135,[1]panoids!A$2:Z$278,9,FALSE)</f>
        <v>#NAME?</v>
      </c>
      <c r="L135" t="e">
        <f>VLOOKUP(C135,[1]panoids!A$2:Z$278,10,FALSE)</f>
        <v>#NAME?</v>
      </c>
      <c r="M135" t="e">
        <f>VLOOKUP(C135,[1]panoids!A$2:Z$278,11,FALSE)</f>
        <v>#NAME?</v>
      </c>
      <c r="N135" t="e">
        <f>VLOOKUP(C135,[1]panoids!A$2:Z$278,12,FALSE)</f>
        <v>#NAME?</v>
      </c>
      <c r="O135" t="e">
        <f>VLOOKUP(C135,[1]panoids!A$2:Z$278,13,FALSE)</f>
        <v>#NAME?</v>
      </c>
      <c r="P135" t="e">
        <f>VLOOKUP(C135,[1]panoids!A$2:Z$278,14,FALSE)</f>
        <v>#NAME?</v>
      </c>
      <c r="Q135" t="e">
        <f>VLOOKUP(C135,[1]panoids!A$2:Z$278,15,FALSE)</f>
        <v>#NAME?</v>
      </c>
      <c r="R135" t="e">
        <f>VLOOKUP(C135,[1]panoids!A$2:Z$278,16,FALSE)</f>
        <v>#NAME?</v>
      </c>
      <c r="S135" t="e">
        <f>VLOOKUP(C135,[1]panoids!A$2:Z$278,17,FALSE)</f>
        <v>#NAME?</v>
      </c>
      <c r="T135" t="e">
        <f>VLOOKUP(C135,[1]panoids!A$2:Z$278,18,FALSE)</f>
        <v>#NAME?</v>
      </c>
      <c r="U135" t="e">
        <f>VLOOKUP(C135,[1]panoids!A$2:Z$278,19,FALSE)</f>
        <v>#NAME?</v>
      </c>
      <c r="V135" t="e">
        <f>VLOOKUP(C135,[1]panoids!A$2:Z$278,20,FALSE)</f>
        <v>#NAME?</v>
      </c>
      <c r="W135" t="e">
        <f>VLOOKUP(C135,[1]panoids!A$2:Z$278,21,FALSE)</f>
        <v>#NAME?</v>
      </c>
      <c r="X135" t="e">
        <f>VLOOKUP(C135,[1]panoids!A$2:Z$278,22,FALSE)</f>
        <v>#NAME?</v>
      </c>
      <c r="Y135" t="e">
        <f>VLOOKUP(C135,[1]panoids!A$2:Z$278,23,FALSE)</f>
        <v>#NAME?</v>
      </c>
      <c r="Z135" t="e">
        <f>VLOOKUP(C135,[1]panoids!A$2:Z$278,24,FALSE)</f>
        <v>#NAME?</v>
      </c>
      <c r="AA135" t="e">
        <f>VLOOKUP(C135,[1]panoids!A$2:Z$278,25,FALSE)</f>
        <v>#NAME?</v>
      </c>
      <c r="AB135" t="e">
        <f>VLOOKUP(C135,[1]panoids!A$2:Z$278,26,FALSE)</f>
        <v>#NAME?</v>
      </c>
    </row>
    <row r="136" spans="1:28" x14ac:dyDescent="0.25">
      <c r="A136" t="s">
        <v>227</v>
      </c>
      <c r="B136">
        <v>170310623001004</v>
      </c>
      <c r="C136" t="s">
        <v>228</v>
      </c>
      <c r="D136" t="str">
        <f>VLOOKUP(C136,[1]panoids!A$2:Z$278,2,FALSE)</f>
        <v>2018-07</v>
      </c>
      <c r="E136">
        <f>VLOOKUP(C136,[1]panoids!A$2:Z$278,3,FALSE)</f>
        <v>41.943424522790103</v>
      </c>
      <c r="F136">
        <f>VLOOKUP(C136,[1]panoids!A$2:Z$278,4,FALSE)</f>
        <v>-87.663713897894894</v>
      </c>
      <c r="G136">
        <f>VLOOKUP(C136,[1]panoids!A$2:Z$278,5,FALSE)</f>
        <v>170310623001004</v>
      </c>
      <c r="H136">
        <f>VLOOKUP(C136,[1]panoids!A$2:Z$278,6,FALSE)</f>
        <v>4</v>
      </c>
      <c r="I136">
        <f>VLOOKUP(C136,[1]panoids!A$2:Z$278,7,FALSE)</f>
        <v>0.188780110677083</v>
      </c>
      <c r="J136">
        <f>VLOOKUP(C136,[1]panoids!A$2:Z$278,8,FALSE)</f>
        <v>4.6505533854166697E-2</v>
      </c>
      <c r="K136">
        <f>VLOOKUP(C136,[1]panoids!A$2:Z$278,9,FALSE)</f>
        <v>0.15872314453125</v>
      </c>
      <c r="L136">
        <f>VLOOKUP(C136,[1]panoids!A$2:Z$278,10,FALSE)</f>
        <v>3.2552083333333302E-6</v>
      </c>
      <c r="M136">
        <f>VLOOKUP(C136,[1]panoids!A$2:Z$278,11,FALSE)</f>
        <v>4.35164388020833E-2</v>
      </c>
      <c r="N136">
        <f>VLOOKUP(C136,[1]panoids!A$2:Z$278,12,FALSE)</f>
        <v>1.02864583333333E-2</v>
      </c>
      <c r="O136">
        <f>VLOOKUP(C136,[1]panoids!A$2:Z$278,13,FALSE)</f>
        <v>2.16471354166667E-4</v>
      </c>
      <c r="P136">
        <f>VLOOKUP(C136,[1]panoids!A$2:Z$278,14,FALSE)</f>
        <v>5.8422851562499999E-3</v>
      </c>
      <c r="Q136">
        <f>VLOOKUP(C136,[1]panoids!A$2:Z$278,15,FALSE)</f>
        <v>0.34115152994791698</v>
      </c>
      <c r="R136">
        <f>VLOOKUP(C136,[1]panoids!A$2:Z$278,16,FALSE)</f>
        <v>6.34765625E-3</v>
      </c>
      <c r="S136">
        <f>VLOOKUP(C136,[1]panoids!A$2:Z$278,17,FALSE)</f>
        <v>0.109029134114583</v>
      </c>
      <c r="T136">
        <f>VLOOKUP(C136,[1]panoids!A$2:Z$278,18,FALSE)</f>
        <v>1.29069010416667E-3</v>
      </c>
      <c r="U136">
        <f>VLOOKUP(C136,[1]panoids!A$2:Z$278,19,FALSE)</f>
        <v>1.6601562500000001E-4</v>
      </c>
      <c r="V136">
        <f>VLOOKUP(C136,[1]panoids!A$2:Z$278,20,FALSE)</f>
        <v>6.8544921874999998E-2</v>
      </c>
      <c r="W136">
        <f>VLOOKUP(C136,[1]panoids!A$2:Z$278,21,FALSE)</f>
        <v>1.7008463541666699E-4</v>
      </c>
      <c r="X136">
        <f>VLOOKUP(C136,[1]panoids!A$2:Z$278,22,FALSE)</f>
        <v>0</v>
      </c>
      <c r="Y136">
        <f>VLOOKUP(C136,[1]panoids!A$2:Z$278,23,FALSE)</f>
        <v>0</v>
      </c>
      <c r="Z136">
        <f>VLOOKUP(C136,[1]panoids!A$2:Z$278,24,FALSE)</f>
        <v>5.4524739583333298E-5</v>
      </c>
      <c r="AA136">
        <f>VLOOKUP(C136,[1]panoids!A$2:Z$278,25,FALSE)</f>
        <v>6.99055989583333E-4</v>
      </c>
      <c r="AB136">
        <f>VLOOKUP(C136,[1]panoids!A$2:Z$278,26,FALSE)</f>
        <v>1.8672688802083299E-2</v>
      </c>
    </row>
    <row r="137" spans="1:28" x14ac:dyDescent="0.25">
      <c r="A137" t="s">
        <v>229</v>
      </c>
      <c r="B137">
        <v>170310623001004</v>
      </c>
      <c r="C137" t="s">
        <v>228</v>
      </c>
      <c r="D137" t="str">
        <f>VLOOKUP(C137,[1]panoids!A$2:Z$278,2,FALSE)</f>
        <v>2018-07</v>
      </c>
      <c r="E137">
        <f>VLOOKUP(C137,[1]panoids!A$2:Z$278,3,FALSE)</f>
        <v>41.943424522790103</v>
      </c>
      <c r="F137">
        <f>VLOOKUP(C137,[1]panoids!A$2:Z$278,4,FALSE)</f>
        <v>-87.663713897894894</v>
      </c>
      <c r="G137">
        <f>VLOOKUP(C137,[1]panoids!A$2:Z$278,5,FALSE)</f>
        <v>170310623001004</v>
      </c>
      <c r="H137">
        <f>VLOOKUP(C137,[1]panoids!A$2:Z$278,6,FALSE)</f>
        <v>4</v>
      </c>
      <c r="I137">
        <f>VLOOKUP(C137,[1]panoids!A$2:Z$278,7,FALSE)</f>
        <v>0.188780110677083</v>
      </c>
      <c r="J137">
        <f>VLOOKUP(C137,[1]panoids!A$2:Z$278,8,FALSE)</f>
        <v>4.6505533854166697E-2</v>
      </c>
      <c r="K137">
        <f>VLOOKUP(C137,[1]panoids!A$2:Z$278,9,FALSE)</f>
        <v>0.15872314453125</v>
      </c>
      <c r="L137">
        <f>VLOOKUP(C137,[1]panoids!A$2:Z$278,10,FALSE)</f>
        <v>3.2552083333333302E-6</v>
      </c>
      <c r="M137">
        <f>VLOOKUP(C137,[1]panoids!A$2:Z$278,11,FALSE)</f>
        <v>4.35164388020833E-2</v>
      </c>
      <c r="N137">
        <f>VLOOKUP(C137,[1]panoids!A$2:Z$278,12,FALSE)</f>
        <v>1.02864583333333E-2</v>
      </c>
      <c r="O137">
        <f>VLOOKUP(C137,[1]panoids!A$2:Z$278,13,FALSE)</f>
        <v>2.16471354166667E-4</v>
      </c>
      <c r="P137">
        <f>VLOOKUP(C137,[1]panoids!A$2:Z$278,14,FALSE)</f>
        <v>5.8422851562499999E-3</v>
      </c>
      <c r="Q137">
        <f>VLOOKUP(C137,[1]panoids!A$2:Z$278,15,FALSE)</f>
        <v>0.34115152994791698</v>
      </c>
      <c r="R137">
        <f>VLOOKUP(C137,[1]panoids!A$2:Z$278,16,FALSE)</f>
        <v>6.34765625E-3</v>
      </c>
      <c r="S137">
        <f>VLOOKUP(C137,[1]panoids!A$2:Z$278,17,FALSE)</f>
        <v>0.109029134114583</v>
      </c>
      <c r="T137">
        <f>VLOOKUP(C137,[1]panoids!A$2:Z$278,18,FALSE)</f>
        <v>1.29069010416667E-3</v>
      </c>
      <c r="U137">
        <f>VLOOKUP(C137,[1]panoids!A$2:Z$278,19,FALSE)</f>
        <v>1.6601562500000001E-4</v>
      </c>
      <c r="V137">
        <f>VLOOKUP(C137,[1]panoids!A$2:Z$278,20,FALSE)</f>
        <v>6.8544921874999998E-2</v>
      </c>
      <c r="W137">
        <f>VLOOKUP(C137,[1]panoids!A$2:Z$278,21,FALSE)</f>
        <v>1.7008463541666699E-4</v>
      </c>
      <c r="X137">
        <f>VLOOKUP(C137,[1]panoids!A$2:Z$278,22,FALSE)</f>
        <v>0</v>
      </c>
      <c r="Y137">
        <f>VLOOKUP(C137,[1]panoids!A$2:Z$278,23,FALSE)</f>
        <v>0</v>
      </c>
      <c r="Z137">
        <f>VLOOKUP(C137,[1]panoids!A$2:Z$278,24,FALSE)</f>
        <v>5.4524739583333298E-5</v>
      </c>
      <c r="AA137">
        <f>VLOOKUP(C137,[1]panoids!A$2:Z$278,25,FALSE)</f>
        <v>6.99055989583333E-4</v>
      </c>
      <c r="AB137">
        <f>VLOOKUP(C137,[1]panoids!A$2:Z$278,26,FALSE)</f>
        <v>1.8672688802083299E-2</v>
      </c>
    </row>
    <row r="138" spans="1:28" x14ac:dyDescent="0.25">
      <c r="A138" t="s">
        <v>230</v>
      </c>
      <c r="B138">
        <v>170310623001007</v>
      </c>
      <c r="C138" t="s">
        <v>231</v>
      </c>
      <c r="D138" t="str">
        <f>VLOOKUP(C138,[1]panoids!A$2:Z$278,2,FALSE)</f>
        <v>2018-07</v>
      </c>
      <c r="E138">
        <f>VLOOKUP(C138,[1]panoids!A$2:Z$278,3,FALSE)</f>
        <v>41.942389687937698</v>
      </c>
      <c r="F138">
        <f>VLOOKUP(C138,[1]panoids!A$2:Z$278,4,FALSE)</f>
        <v>-87.663882672116401</v>
      </c>
      <c r="G138">
        <f>VLOOKUP(C138,[1]panoids!A$2:Z$278,5,FALSE)</f>
        <v>170310623001007</v>
      </c>
      <c r="H138">
        <f>VLOOKUP(C138,[1]panoids!A$2:Z$278,6,FALSE)</f>
        <v>4</v>
      </c>
      <c r="I138">
        <f>VLOOKUP(C138,[1]panoids!A$2:Z$278,7,FALSE)</f>
        <v>0.25389892578125001</v>
      </c>
      <c r="J138">
        <f>VLOOKUP(C138,[1]panoids!A$2:Z$278,8,FALSE)</f>
        <v>7.23819986979167E-2</v>
      </c>
      <c r="K138">
        <f>VLOOKUP(C138,[1]panoids!A$2:Z$278,9,FALSE)</f>
        <v>0.20806233723958301</v>
      </c>
      <c r="L138">
        <f>VLOOKUP(C138,[1]panoids!A$2:Z$278,10,FALSE)</f>
        <v>7.7718098958333296E-4</v>
      </c>
      <c r="M138">
        <f>VLOOKUP(C138,[1]panoids!A$2:Z$278,11,FALSE)</f>
        <v>3.1314290364583303E-2</v>
      </c>
      <c r="N138">
        <f>VLOOKUP(C138,[1]panoids!A$2:Z$278,12,FALSE)</f>
        <v>8.2674153645833307E-3</v>
      </c>
      <c r="O138">
        <f>VLOOKUP(C138,[1]panoids!A$2:Z$278,13,FALSE)</f>
        <v>4.1992187499999999E-4</v>
      </c>
      <c r="P138">
        <f>VLOOKUP(C138,[1]panoids!A$2:Z$278,14,FALSE)</f>
        <v>2.9630533854166701E-3</v>
      </c>
      <c r="Q138">
        <f>VLOOKUP(C138,[1]panoids!A$2:Z$278,15,FALSE)</f>
        <v>0.129454752604167</v>
      </c>
      <c r="R138">
        <f>VLOOKUP(C138,[1]panoids!A$2:Z$278,16,FALSE)</f>
        <v>7.2257486979166704E-3</v>
      </c>
      <c r="S138">
        <f>VLOOKUP(C138,[1]panoids!A$2:Z$278,17,FALSE)</f>
        <v>0.18771484375</v>
      </c>
      <c r="T138">
        <f>VLOOKUP(C138,[1]panoids!A$2:Z$278,18,FALSE)</f>
        <v>1.3907877604166701E-3</v>
      </c>
      <c r="U138">
        <f>VLOOKUP(C138,[1]panoids!A$2:Z$278,19,FALSE)</f>
        <v>0</v>
      </c>
      <c r="V138">
        <f>VLOOKUP(C138,[1]panoids!A$2:Z$278,20,FALSE)</f>
        <v>2.0782877604166701E-2</v>
      </c>
      <c r="W138">
        <f>VLOOKUP(C138,[1]panoids!A$2:Z$278,21,FALSE)</f>
        <v>5.1586100260416698E-2</v>
      </c>
      <c r="X138">
        <f>VLOOKUP(C138,[1]panoids!A$2:Z$278,22,FALSE)</f>
        <v>4.9641927083333301E-5</v>
      </c>
      <c r="Y138">
        <f>VLOOKUP(C138,[1]panoids!A$2:Z$278,23,FALSE)</f>
        <v>0</v>
      </c>
      <c r="Z138">
        <f>VLOOKUP(C138,[1]panoids!A$2:Z$278,24,FALSE)</f>
        <v>0</v>
      </c>
      <c r="AA138">
        <f>VLOOKUP(C138,[1]panoids!A$2:Z$278,25,FALSE)</f>
        <v>4.5572916666666703E-5</v>
      </c>
      <c r="AB138">
        <f>VLOOKUP(C138,[1]panoids!A$2:Z$278,26,FALSE)</f>
        <v>2.3664550781250002E-2</v>
      </c>
    </row>
    <row r="139" spans="1:28" x14ac:dyDescent="0.25">
      <c r="A139" t="s">
        <v>232</v>
      </c>
      <c r="B139">
        <v>170310623001007</v>
      </c>
      <c r="C139" t="s">
        <v>231</v>
      </c>
      <c r="D139" t="str">
        <f>VLOOKUP(C139,[1]panoids!A$2:Z$278,2,FALSE)</f>
        <v>2018-07</v>
      </c>
      <c r="E139">
        <f>VLOOKUP(C139,[1]panoids!A$2:Z$278,3,FALSE)</f>
        <v>41.942389687937698</v>
      </c>
      <c r="F139">
        <f>VLOOKUP(C139,[1]panoids!A$2:Z$278,4,FALSE)</f>
        <v>-87.663882672116401</v>
      </c>
      <c r="G139">
        <f>VLOOKUP(C139,[1]panoids!A$2:Z$278,5,FALSE)</f>
        <v>170310623001007</v>
      </c>
      <c r="H139">
        <f>VLOOKUP(C139,[1]panoids!A$2:Z$278,6,FALSE)</f>
        <v>4</v>
      </c>
      <c r="I139">
        <f>VLOOKUP(C139,[1]panoids!A$2:Z$278,7,FALSE)</f>
        <v>0.25389892578125001</v>
      </c>
      <c r="J139">
        <f>VLOOKUP(C139,[1]panoids!A$2:Z$278,8,FALSE)</f>
        <v>7.23819986979167E-2</v>
      </c>
      <c r="K139">
        <f>VLOOKUP(C139,[1]panoids!A$2:Z$278,9,FALSE)</f>
        <v>0.20806233723958301</v>
      </c>
      <c r="L139">
        <f>VLOOKUP(C139,[1]panoids!A$2:Z$278,10,FALSE)</f>
        <v>7.7718098958333296E-4</v>
      </c>
      <c r="M139">
        <f>VLOOKUP(C139,[1]panoids!A$2:Z$278,11,FALSE)</f>
        <v>3.1314290364583303E-2</v>
      </c>
      <c r="N139">
        <f>VLOOKUP(C139,[1]panoids!A$2:Z$278,12,FALSE)</f>
        <v>8.2674153645833307E-3</v>
      </c>
      <c r="O139">
        <f>VLOOKUP(C139,[1]panoids!A$2:Z$278,13,FALSE)</f>
        <v>4.1992187499999999E-4</v>
      </c>
      <c r="P139">
        <f>VLOOKUP(C139,[1]panoids!A$2:Z$278,14,FALSE)</f>
        <v>2.9630533854166701E-3</v>
      </c>
      <c r="Q139">
        <f>VLOOKUP(C139,[1]panoids!A$2:Z$278,15,FALSE)</f>
        <v>0.129454752604167</v>
      </c>
      <c r="R139">
        <f>VLOOKUP(C139,[1]panoids!A$2:Z$278,16,FALSE)</f>
        <v>7.2257486979166704E-3</v>
      </c>
      <c r="S139">
        <f>VLOOKUP(C139,[1]panoids!A$2:Z$278,17,FALSE)</f>
        <v>0.18771484375</v>
      </c>
      <c r="T139">
        <f>VLOOKUP(C139,[1]panoids!A$2:Z$278,18,FALSE)</f>
        <v>1.3907877604166701E-3</v>
      </c>
      <c r="U139">
        <f>VLOOKUP(C139,[1]panoids!A$2:Z$278,19,FALSE)</f>
        <v>0</v>
      </c>
      <c r="V139">
        <f>VLOOKUP(C139,[1]panoids!A$2:Z$278,20,FALSE)</f>
        <v>2.0782877604166701E-2</v>
      </c>
      <c r="W139">
        <f>VLOOKUP(C139,[1]panoids!A$2:Z$278,21,FALSE)</f>
        <v>5.1586100260416698E-2</v>
      </c>
      <c r="X139">
        <f>VLOOKUP(C139,[1]panoids!A$2:Z$278,22,FALSE)</f>
        <v>4.9641927083333301E-5</v>
      </c>
      <c r="Y139">
        <f>VLOOKUP(C139,[1]panoids!A$2:Z$278,23,FALSE)</f>
        <v>0</v>
      </c>
      <c r="Z139">
        <f>VLOOKUP(C139,[1]panoids!A$2:Z$278,24,FALSE)</f>
        <v>0</v>
      </c>
      <c r="AA139">
        <f>VLOOKUP(C139,[1]panoids!A$2:Z$278,25,FALSE)</f>
        <v>4.5572916666666703E-5</v>
      </c>
      <c r="AB139">
        <f>VLOOKUP(C139,[1]panoids!A$2:Z$278,26,FALSE)</f>
        <v>2.3664550781250002E-2</v>
      </c>
    </row>
    <row r="140" spans="1:28" x14ac:dyDescent="0.25">
      <c r="A140" t="s">
        <v>233</v>
      </c>
      <c r="B140">
        <v>170310623001007</v>
      </c>
      <c r="C140" t="s">
        <v>234</v>
      </c>
      <c r="D140" t="str">
        <f>VLOOKUP(C140,[1]panoids!A$2:Z$278,2,FALSE)</f>
        <v>2018-07</v>
      </c>
      <c r="E140">
        <f>VLOOKUP(C140,[1]panoids!A$2:Z$278,3,FALSE)</f>
        <v>41.941598380442997</v>
      </c>
      <c r="F140">
        <f>VLOOKUP(C140,[1]panoids!A$2:Z$278,4,FALSE)</f>
        <v>-87.663712021787504</v>
      </c>
      <c r="G140">
        <f>VLOOKUP(C140,[1]panoids!A$2:Z$278,5,FALSE)</f>
        <v>170310623001007</v>
      </c>
      <c r="H140">
        <f>VLOOKUP(C140,[1]panoids!A$2:Z$278,6,FALSE)</f>
        <v>4</v>
      </c>
      <c r="I140">
        <f>VLOOKUP(C140,[1]panoids!A$2:Z$278,7,FALSE)</f>
        <v>0.22928629557291699</v>
      </c>
      <c r="J140">
        <f>VLOOKUP(C140,[1]panoids!A$2:Z$278,8,FALSE)</f>
        <v>4.2402343750000002E-2</v>
      </c>
      <c r="K140">
        <f>VLOOKUP(C140,[1]panoids!A$2:Z$278,9,FALSE)</f>
        <v>0.19506184895833301</v>
      </c>
      <c r="L140">
        <f>VLOOKUP(C140,[1]panoids!A$2:Z$278,10,FALSE)</f>
        <v>1.10026041666667E-3</v>
      </c>
      <c r="M140">
        <f>VLOOKUP(C140,[1]panoids!A$2:Z$278,11,FALSE)</f>
        <v>8.52213541666667E-3</v>
      </c>
      <c r="N140">
        <f>VLOOKUP(C140,[1]panoids!A$2:Z$278,12,FALSE)</f>
        <v>4.12923177083333E-3</v>
      </c>
      <c r="O140">
        <f>VLOOKUP(C140,[1]panoids!A$2:Z$278,13,FALSE)</f>
        <v>4.4352213541666699E-4</v>
      </c>
      <c r="P140">
        <f>VLOOKUP(C140,[1]panoids!A$2:Z$278,14,FALSE)</f>
        <v>2.5496419270833299E-3</v>
      </c>
      <c r="Q140">
        <f>VLOOKUP(C140,[1]panoids!A$2:Z$278,15,FALSE)</f>
        <v>0.23240152994791699</v>
      </c>
      <c r="R140">
        <f>VLOOKUP(C140,[1]panoids!A$2:Z$278,16,FALSE)</f>
        <v>4.8068847656249997E-2</v>
      </c>
      <c r="S140">
        <f>VLOOKUP(C140,[1]panoids!A$2:Z$278,17,FALSE)</f>
        <v>0.14219238281249999</v>
      </c>
      <c r="T140">
        <f>VLOOKUP(C140,[1]panoids!A$2:Z$278,18,FALSE)</f>
        <v>1.5120442708333301E-3</v>
      </c>
      <c r="U140">
        <f>VLOOKUP(C140,[1]panoids!A$2:Z$278,19,FALSE)</f>
        <v>5.4524739583333298E-5</v>
      </c>
      <c r="V140">
        <f>VLOOKUP(C140,[1]panoids!A$2:Z$278,20,FALSE)</f>
        <v>7.9912109374999998E-2</v>
      </c>
      <c r="W140">
        <f>VLOOKUP(C140,[1]panoids!A$2:Z$278,21,FALSE)</f>
        <v>0</v>
      </c>
      <c r="X140">
        <f>VLOOKUP(C140,[1]panoids!A$2:Z$278,22,FALSE)</f>
        <v>0</v>
      </c>
      <c r="Y140">
        <f>VLOOKUP(C140,[1]panoids!A$2:Z$278,23,FALSE)</f>
        <v>0</v>
      </c>
      <c r="Z140">
        <f>VLOOKUP(C140,[1]panoids!A$2:Z$278,24,FALSE)</f>
        <v>0</v>
      </c>
      <c r="AA140">
        <f>VLOOKUP(C140,[1]panoids!A$2:Z$278,25,FALSE)</f>
        <v>4.1910807291666702E-4</v>
      </c>
      <c r="AB140">
        <f>VLOOKUP(C140,[1]panoids!A$2:Z$278,26,FALSE)</f>
        <v>1.19441731770833E-2</v>
      </c>
    </row>
    <row r="141" spans="1:28" x14ac:dyDescent="0.25">
      <c r="A141" t="s">
        <v>235</v>
      </c>
      <c r="B141">
        <v>170310623001007</v>
      </c>
      <c r="C141" t="s">
        <v>234</v>
      </c>
      <c r="D141" t="str">
        <f>VLOOKUP(C141,[1]panoids!A$2:Z$278,2,FALSE)</f>
        <v>2018-07</v>
      </c>
      <c r="E141">
        <f>VLOOKUP(C141,[1]panoids!A$2:Z$278,3,FALSE)</f>
        <v>41.941598380442997</v>
      </c>
      <c r="F141">
        <f>VLOOKUP(C141,[1]panoids!A$2:Z$278,4,FALSE)</f>
        <v>-87.663712021787504</v>
      </c>
      <c r="G141">
        <f>VLOOKUP(C141,[1]panoids!A$2:Z$278,5,FALSE)</f>
        <v>170310623001007</v>
      </c>
      <c r="H141">
        <f>VLOOKUP(C141,[1]panoids!A$2:Z$278,6,FALSE)</f>
        <v>4</v>
      </c>
      <c r="I141">
        <f>VLOOKUP(C141,[1]panoids!A$2:Z$278,7,FALSE)</f>
        <v>0.22928629557291699</v>
      </c>
      <c r="J141">
        <f>VLOOKUP(C141,[1]panoids!A$2:Z$278,8,FALSE)</f>
        <v>4.2402343750000002E-2</v>
      </c>
      <c r="K141">
        <f>VLOOKUP(C141,[1]panoids!A$2:Z$278,9,FALSE)</f>
        <v>0.19506184895833301</v>
      </c>
      <c r="L141">
        <f>VLOOKUP(C141,[1]panoids!A$2:Z$278,10,FALSE)</f>
        <v>1.10026041666667E-3</v>
      </c>
      <c r="M141">
        <f>VLOOKUP(C141,[1]panoids!A$2:Z$278,11,FALSE)</f>
        <v>8.52213541666667E-3</v>
      </c>
      <c r="N141">
        <f>VLOOKUP(C141,[1]panoids!A$2:Z$278,12,FALSE)</f>
        <v>4.12923177083333E-3</v>
      </c>
      <c r="O141">
        <f>VLOOKUP(C141,[1]panoids!A$2:Z$278,13,FALSE)</f>
        <v>4.4352213541666699E-4</v>
      </c>
      <c r="P141">
        <f>VLOOKUP(C141,[1]panoids!A$2:Z$278,14,FALSE)</f>
        <v>2.5496419270833299E-3</v>
      </c>
      <c r="Q141">
        <f>VLOOKUP(C141,[1]panoids!A$2:Z$278,15,FALSE)</f>
        <v>0.23240152994791699</v>
      </c>
      <c r="R141">
        <f>VLOOKUP(C141,[1]panoids!A$2:Z$278,16,FALSE)</f>
        <v>4.8068847656249997E-2</v>
      </c>
      <c r="S141">
        <f>VLOOKUP(C141,[1]panoids!A$2:Z$278,17,FALSE)</f>
        <v>0.14219238281249999</v>
      </c>
      <c r="T141">
        <f>VLOOKUP(C141,[1]panoids!A$2:Z$278,18,FALSE)</f>
        <v>1.5120442708333301E-3</v>
      </c>
      <c r="U141">
        <f>VLOOKUP(C141,[1]panoids!A$2:Z$278,19,FALSE)</f>
        <v>5.4524739583333298E-5</v>
      </c>
      <c r="V141">
        <f>VLOOKUP(C141,[1]panoids!A$2:Z$278,20,FALSE)</f>
        <v>7.9912109374999998E-2</v>
      </c>
      <c r="W141">
        <f>VLOOKUP(C141,[1]panoids!A$2:Z$278,21,FALSE)</f>
        <v>0</v>
      </c>
      <c r="X141">
        <f>VLOOKUP(C141,[1]panoids!A$2:Z$278,22,FALSE)</f>
        <v>0</v>
      </c>
      <c r="Y141">
        <f>VLOOKUP(C141,[1]panoids!A$2:Z$278,23,FALSE)</f>
        <v>0</v>
      </c>
      <c r="Z141">
        <f>VLOOKUP(C141,[1]panoids!A$2:Z$278,24,FALSE)</f>
        <v>0</v>
      </c>
      <c r="AA141">
        <f>VLOOKUP(C141,[1]panoids!A$2:Z$278,25,FALSE)</f>
        <v>4.1910807291666702E-4</v>
      </c>
      <c r="AB141">
        <f>VLOOKUP(C141,[1]panoids!A$2:Z$278,26,FALSE)</f>
        <v>1.19441731770833E-2</v>
      </c>
    </row>
    <row r="142" spans="1:28" x14ac:dyDescent="0.25">
      <c r="A142" t="s">
        <v>236</v>
      </c>
      <c r="B142">
        <v>170310627003007</v>
      </c>
      <c r="C142" t="s">
        <v>237</v>
      </c>
      <c r="D142" t="str">
        <f>VLOOKUP(C142,[1]panoids!A$2:Z$278,2,FALSE)</f>
        <v>2016-08</v>
      </c>
      <c r="E142">
        <f>VLOOKUP(C142,[1]panoids!A$2:Z$278,3,FALSE)</f>
        <v>41.936963557341699</v>
      </c>
      <c r="F142">
        <f>VLOOKUP(C142,[1]panoids!A$2:Z$278,4,FALSE)</f>
        <v>-87.668426858567003</v>
      </c>
      <c r="G142">
        <f>VLOOKUP(C142,[1]panoids!A$2:Z$278,5,FALSE)</f>
        <v>170310627003007</v>
      </c>
      <c r="H142">
        <f>VLOOKUP(C142,[1]panoids!A$2:Z$278,6,FALSE)</f>
        <v>4</v>
      </c>
      <c r="I142">
        <f>VLOOKUP(C142,[1]panoids!A$2:Z$278,7,FALSE)</f>
        <v>0.258306477864583</v>
      </c>
      <c r="J142">
        <f>VLOOKUP(C142,[1]panoids!A$2:Z$278,8,FALSE)</f>
        <v>6.0927734375000001E-2</v>
      </c>
      <c r="K142">
        <f>VLOOKUP(C142,[1]panoids!A$2:Z$278,9,FALSE)</f>
        <v>0.14573323567708299</v>
      </c>
      <c r="L142">
        <f>VLOOKUP(C142,[1]panoids!A$2:Z$278,10,FALSE)</f>
        <v>1.3020833333333301E-4</v>
      </c>
      <c r="M142">
        <f>VLOOKUP(C142,[1]panoids!A$2:Z$278,11,FALSE)</f>
        <v>2.19889322916667E-3</v>
      </c>
      <c r="N142">
        <f>VLOOKUP(C142,[1]panoids!A$2:Z$278,12,FALSE)</f>
        <v>1.34716796875E-2</v>
      </c>
      <c r="O142">
        <f>VLOOKUP(C142,[1]panoids!A$2:Z$278,13,FALSE)</f>
        <v>6.7545572916666695E-5</v>
      </c>
      <c r="P142">
        <f>VLOOKUP(C142,[1]panoids!A$2:Z$278,14,FALSE)</f>
        <v>6.34847005208333E-3</v>
      </c>
      <c r="Q142">
        <f>VLOOKUP(C142,[1]panoids!A$2:Z$278,15,FALSE)</f>
        <v>0.162352701822917</v>
      </c>
      <c r="R142">
        <f>VLOOKUP(C142,[1]panoids!A$2:Z$278,16,FALSE)</f>
        <v>1.30696614583333E-2</v>
      </c>
      <c r="S142">
        <f>VLOOKUP(C142,[1]panoids!A$2:Z$278,17,FALSE)</f>
        <v>0.24473876953125001</v>
      </c>
      <c r="T142">
        <f>VLOOKUP(C142,[1]panoids!A$2:Z$278,18,FALSE)</f>
        <v>3.0517578125E-4</v>
      </c>
      <c r="U142">
        <f>VLOOKUP(C142,[1]panoids!A$2:Z$278,19,FALSE)</f>
        <v>0</v>
      </c>
      <c r="V142">
        <f>VLOOKUP(C142,[1]panoids!A$2:Z$278,20,FALSE)</f>
        <v>6.7967122395833302E-2</v>
      </c>
      <c r="W142">
        <f>VLOOKUP(C142,[1]panoids!A$2:Z$278,21,FALSE)</f>
        <v>1.7757161458333301E-3</v>
      </c>
      <c r="X142">
        <f>VLOOKUP(C142,[1]panoids!A$2:Z$278,22,FALSE)</f>
        <v>0</v>
      </c>
      <c r="Y142">
        <f>VLOOKUP(C142,[1]panoids!A$2:Z$278,23,FALSE)</f>
        <v>0</v>
      </c>
      <c r="Z142">
        <f>VLOOKUP(C142,[1]panoids!A$2:Z$278,24,FALSE)</f>
        <v>4.8828125000000001E-6</v>
      </c>
      <c r="AA142">
        <f>VLOOKUP(C142,[1]panoids!A$2:Z$278,25,FALSE)</f>
        <v>5.7861328125000003E-4</v>
      </c>
      <c r="AB142">
        <f>VLOOKUP(C142,[1]panoids!A$2:Z$278,26,FALSE)</f>
        <v>2.2023111979166701E-2</v>
      </c>
    </row>
    <row r="143" spans="1:28" x14ac:dyDescent="0.25">
      <c r="A143" t="s">
        <v>238</v>
      </c>
      <c r="B143">
        <v>170310627003007</v>
      </c>
      <c r="C143" t="s">
        <v>237</v>
      </c>
      <c r="D143" t="str">
        <f>VLOOKUP(C143,[1]panoids!A$2:Z$278,2,FALSE)</f>
        <v>2016-08</v>
      </c>
      <c r="E143">
        <f>VLOOKUP(C143,[1]panoids!A$2:Z$278,3,FALSE)</f>
        <v>41.936963557341699</v>
      </c>
      <c r="F143">
        <f>VLOOKUP(C143,[1]panoids!A$2:Z$278,4,FALSE)</f>
        <v>-87.668426858567003</v>
      </c>
      <c r="G143">
        <f>VLOOKUP(C143,[1]panoids!A$2:Z$278,5,FALSE)</f>
        <v>170310627003007</v>
      </c>
      <c r="H143">
        <f>VLOOKUP(C143,[1]panoids!A$2:Z$278,6,FALSE)</f>
        <v>4</v>
      </c>
      <c r="I143">
        <f>VLOOKUP(C143,[1]panoids!A$2:Z$278,7,FALSE)</f>
        <v>0.258306477864583</v>
      </c>
      <c r="J143">
        <f>VLOOKUP(C143,[1]panoids!A$2:Z$278,8,FALSE)</f>
        <v>6.0927734375000001E-2</v>
      </c>
      <c r="K143">
        <f>VLOOKUP(C143,[1]panoids!A$2:Z$278,9,FALSE)</f>
        <v>0.14573323567708299</v>
      </c>
      <c r="L143">
        <f>VLOOKUP(C143,[1]panoids!A$2:Z$278,10,FALSE)</f>
        <v>1.3020833333333301E-4</v>
      </c>
      <c r="M143">
        <f>VLOOKUP(C143,[1]panoids!A$2:Z$278,11,FALSE)</f>
        <v>2.19889322916667E-3</v>
      </c>
      <c r="N143">
        <f>VLOOKUP(C143,[1]panoids!A$2:Z$278,12,FALSE)</f>
        <v>1.34716796875E-2</v>
      </c>
      <c r="O143">
        <f>VLOOKUP(C143,[1]panoids!A$2:Z$278,13,FALSE)</f>
        <v>6.7545572916666695E-5</v>
      </c>
      <c r="P143">
        <f>VLOOKUP(C143,[1]panoids!A$2:Z$278,14,FALSE)</f>
        <v>6.34847005208333E-3</v>
      </c>
      <c r="Q143">
        <f>VLOOKUP(C143,[1]panoids!A$2:Z$278,15,FALSE)</f>
        <v>0.162352701822917</v>
      </c>
      <c r="R143">
        <f>VLOOKUP(C143,[1]panoids!A$2:Z$278,16,FALSE)</f>
        <v>1.30696614583333E-2</v>
      </c>
      <c r="S143">
        <f>VLOOKUP(C143,[1]panoids!A$2:Z$278,17,FALSE)</f>
        <v>0.24473876953125001</v>
      </c>
      <c r="T143">
        <f>VLOOKUP(C143,[1]panoids!A$2:Z$278,18,FALSE)</f>
        <v>3.0517578125E-4</v>
      </c>
      <c r="U143">
        <f>VLOOKUP(C143,[1]panoids!A$2:Z$278,19,FALSE)</f>
        <v>0</v>
      </c>
      <c r="V143">
        <f>VLOOKUP(C143,[1]panoids!A$2:Z$278,20,FALSE)</f>
        <v>6.7967122395833302E-2</v>
      </c>
      <c r="W143">
        <f>VLOOKUP(C143,[1]panoids!A$2:Z$278,21,FALSE)</f>
        <v>1.7757161458333301E-3</v>
      </c>
      <c r="X143">
        <f>VLOOKUP(C143,[1]panoids!A$2:Z$278,22,FALSE)</f>
        <v>0</v>
      </c>
      <c r="Y143">
        <f>VLOOKUP(C143,[1]panoids!A$2:Z$278,23,FALSE)</f>
        <v>0</v>
      </c>
      <c r="Z143">
        <f>VLOOKUP(C143,[1]panoids!A$2:Z$278,24,FALSE)</f>
        <v>4.8828125000000001E-6</v>
      </c>
      <c r="AA143">
        <f>VLOOKUP(C143,[1]panoids!A$2:Z$278,25,FALSE)</f>
        <v>5.7861328125000003E-4</v>
      </c>
      <c r="AB143">
        <f>VLOOKUP(C143,[1]panoids!A$2:Z$278,26,FALSE)</f>
        <v>2.2023111979166701E-2</v>
      </c>
    </row>
    <row r="144" spans="1:28" x14ac:dyDescent="0.25">
      <c r="A144" t="s">
        <v>239</v>
      </c>
      <c r="B144">
        <v>170310627003007</v>
      </c>
      <c r="C144" t="s">
        <v>240</v>
      </c>
      <c r="D144" t="str">
        <f>VLOOKUP(C144,[1]panoids!A$2:Z$278,2,FALSE)</f>
        <v>2018-07</v>
      </c>
      <c r="E144">
        <f>VLOOKUP(C144,[1]panoids!A$2:Z$278,3,FALSE)</f>
        <v>41.9377664287437</v>
      </c>
      <c r="F144">
        <f>VLOOKUP(C144,[1]panoids!A$2:Z$278,4,FALSE)</f>
        <v>-87.668511466152793</v>
      </c>
      <c r="G144">
        <f>VLOOKUP(C144,[1]panoids!A$2:Z$278,5,FALSE)</f>
        <v>170310627003007</v>
      </c>
      <c r="H144">
        <f>VLOOKUP(C144,[1]panoids!A$2:Z$278,6,FALSE)</f>
        <v>4</v>
      </c>
      <c r="I144">
        <f>VLOOKUP(C144,[1]panoids!A$2:Z$278,7,FALSE)</f>
        <v>0.27942708333333299</v>
      </c>
      <c r="J144">
        <f>VLOOKUP(C144,[1]panoids!A$2:Z$278,8,FALSE)</f>
        <v>9.2422688802083305E-2</v>
      </c>
      <c r="K144">
        <f>VLOOKUP(C144,[1]panoids!A$2:Z$278,9,FALSE)</f>
        <v>9.2666829427083305E-2</v>
      </c>
      <c r="L144">
        <f>VLOOKUP(C144,[1]panoids!A$2:Z$278,10,FALSE)</f>
        <v>3.8981119791666699E-4</v>
      </c>
      <c r="M144">
        <f>VLOOKUP(C144,[1]panoids!A$2:Z$278,11,FALSE)</f>
        <v>3.1776529947916701E-2</v>
      </c>
      <c r="N144">
        <f>VLOOKUP(C144,[1]panoids!A$2:Z$278,12,FALSE)</f>
        <v>1.9359537760416701E-2</v>
      </c>
      <c r="O144">
        <f>VLOOKUP(C144,[1]panoids!A$2:Z$278,13,FALSE)</f>
        <v>2.96793619791667E-3</v>
      </c>
      <c r="P144">
        <f>VLOOKUP(C144,[1]panoids!A$2:Z$278,14,FALSE)</f>
        <v>1.24267578125E-2</v>
      </c>
      <c r="Q144">
        <f>VLOOKUP(C144,[1]panoids!A$2:Z$278,15,FALSE)</f>
        <v>9.1667480468750007E-2</v>
      </c>
      <c r="R144">
        <f>VLOOKUP(C144,[1]panoids!A$2:Z$278,16,FALSE)</f>
        <v>8.5131835937499994E-3</v>
      </c>
      <c r="S144">
        <f>VLOOKUP(C144,[1]panoids!A$2:Z$278,17,FALSE)</f>
        <v>0.30335449218749999</v>
      </c>
      <c r="T144">
        <f>VLOOKUP(C144,[1]panoids!A$2:Z$278,18,FALSE)</f>
        <v>5.7291666666666699E-4</v>
      </c>
      <c r="U144">
        <f>VLOOKUP(C144,[1]panoids!A$2:Z$278,19,FALSE)</f>
        <v>0</v>
      </c>
      <c r="V144">
        <f>VLOOKUP(C144,[1]panoids!A$2:Z$278,20,FALSE)</f>
        <v>2.8172200520833302E-2</v>
      </c>
      <c r="W144">
        <f>VLOOKUP(C144,[1]panoids!A$2:Z$278,21,FALSE)</f>
        <v>1.2280273437500001E-3</v>
      </c>
      <c r="X144">
        <f>VLOOKUP(C144,[1]panoids!A$2:Z$278,22,FALSE)</f>
        <v>5.69661458333333E-5</v>
      </c>
      <c r="Y144">
        <f>VLOOKUP(C144,[1]panoids!A$2:Z$278,23,FALSE)</f>
        <v>0</v>
      </c>
      <c r="Z144">
        <f>VLOOKUP(C144,[1]panoids!A$2:Z$278,24,FALSE)</f>
        <v>0</v>
      </c>
      <c r="AA144">
        <f>VLOOKUP(C144,[1]panoids!A$2:Z$278,25,FALSE)</f>
        <v>0</v>
      </c>
      <c r="AB144">
        <f>VLOOKUP(C144,[1]panoids!A$2:Z$278,26,FALSE)</f>
        <v>3.4997558593749999E-2</v>
      </c>
    </row>
    <row r="145" spans="1:28" x14ac:dyDescent="0.25">
      <c r="A145" t="s">
        <v>241</v>
      </c>
      <c r="B145">
        <v>170310627003007</v>
      </c>
      <c r="C145" t="s">
        <v>240</v>
      </c>
      <c r="D145" t="str">
        <f>VLOOKUP(C145,[1]panoids!A$2:Z$278,2,FALSE)</f>
        <v>2018-07</v>
      </c>
      <c r="E145">
        <f>VLOOKUP(C145,[1]panoids!A$2:Z$278,3,FALSE)</f>
        <v>41.9377664287437</v>
      </c>
      <c r="F145">
        <f>VLOOKUP(C145,[1]panoids!A$2:Z$278,4,FALSE)</f>
        <v>-87.668511466152793</v>
      </c>
      <c r="G145">
        <f>VLOOKUP(C145,[1]panoids!A$2:Z$278,5,FALSE)</f>
        <v>170310627003007</v>
      </c>
      <c r="H145">
        <f>VLOOKUP(C145,[1]panoids!A$2:Z$278,6,FALSE)</f>
        <v>4</v>
      </c>
      <c r="I145">
        <f>VLOOKUP(C145,[1]panoids!A$2:Z$278,7,FALSE)</f>
        <v>0.27942708333333299</v>
      </c>
      <c r="J145">
        <f>VLOOKUP(C145,[1]panoids!A$2:Z$278,8,FALSE)</f>
        <v>9.2422688802083305E-2</v>
      </c>
      <c r="K145">
        <f>VLOOKUP(C145,[1]panoids!A$2:Z$278,9,FALSE)</f>
        <v>9.2666829427083305E-2</v>
      </c>
      <c r="L145">
        <f>VLOOKUP(C145,[1]panoids!A$2:Z$278,10,FALSE)</f>
        <v>3.8981119791666699E-4</v>
      </c>
      <c r="M145">
        <f>VLOOKUP(C145,[1]panoids!A$2:Z$278,11,FALSE)</f>
        <v>3.1776529947916701E-2</v>
      </c>
      <c r="N145">
        <f>VLOOKUP(C145,[1]panoids!A$2:Z$278,12,FALSE)</f>
        <v>1.9359537760416701E-2</v>
      </c>
      <c r="O145">
        <f>VLOOKUP(C145,[1]panoids!A$2:Z$278,13,FALSE)</f>
        <v>2.96793619791667E-3</v>
      </c>
      <c r="P145">
        <f>VLOOKUP(C145,[1]panoids!A$2:Z$278,14,FALSE)</f>
        <v>1.24267578125E-2</v>
      </c>
      <c r="Q145">
        <f>VLOOKUP(C145,[1]panoids!A$2:Z$278,15,FALSE)</f>
        <v>9.1667480468750007E-2</v>
      </c>
      <c r="R145">
        <f>VLOOKUP(C145,[1]panoids!A$2:Z$278,16,FALSE)</f>
        <v>8.5131835937499994E-3</v>
      </c>
      <c r="S145">
        <f>VLOOKUP(C145,[1]panoids!A$2:Z$278,17,FALSE)</f>
        <v>0.30335449218749999</v>
      </c>
      <c r="T145">
        <f>VLOOKUP(C145,[1]panoids!A$2:Z$278,18,FALSE)</f>
        <v>5.7291666666666699E-4</v>
      </c>
      <c r="U145">
        <f>VLOOKUP(C145,[1]panoids!A$2:Z$278,19,FALSE)</f>
        <v>0</v>
      </c>
      <c r="V145">
        <f>VLOOKUP(C145,[1]panoids!A$2:Z$278,20,FALSE)</f>
        <v>2.8172200520833302E-2</v>
      </c>
      <c r="W145">
        <f>VLOOKUP(C145,[1]panoids!A$2:Z$278,21,FALSE)</f>
        <v>1.2280273437500001E-3</v>
      </c>
      <c r="X145">
        <f>VLOOKUP(C145,[1]panoids!A$2:Z$278,22,FALSE)</f>
        <v>5.69661458333333E-5</v>
      </c>
      <c r="Y145">
        <f>VLOOKUP(C145,[1]panoids!A$2:Z$278,23,FALSE)</f>
        <v>0</v>
      </c>
      <c r="Z145">
        <f>VLOOKUP(C145,[1]panoids!A$2:Z$278,24,FALSE)</f>
        <v>0</v>
      </c>
      <c r="AA145">
        <f>VLOOKUP(C145,[1]panoids!A$2:Z$278,25,FALSE)</f>
        <v>0</v>
      </c>
      <c r="AB145">
        <f>VLOOKUP(C145,[1]panoids!A$2:Z$278,26,FALSE)</f>
        <v>3.4997558593749999E-2</v>
      </c>
    </row>
    <row r="146" spans="1:28" x14ac:dyDescent="0.25">
      <c r="A146" t="s">
        <v>242</v>
      </c>
      <c r="B146">
        <v>170310629002014</v>
      </c>
      <c r="C146" t="s">
        <v>243</v>
      </c>
      <c r="D146" t="str">
        <f>VLOOKUP(C146,[1]panoids!A$2:Z$278,2,FALSE)</f>
        <v>2018-07</v>
      </c>
      <c r="E146">
        <f>VLOOKUP(C146,[1]panoids!A$2:Z$278,3,FALSE)</f>
        <v>41.932798989755703</v>
      </c>
      <c r="F146">
        <f>VLOOKUP(C146,[1]panoids!A$2:Z$278,4,FALSE)</f>
        <v>-87.653868474999499</v>
      </c>
      <c r="G146">
        <f>VLOOKUP(C146,[1]panoids!A$2:Z$278,5,FALSE)</f>
        <v>170310629002014</v>
      </c>
      <c r="H146">
        <f>VLOOKUP(C146,[1]panoids!A$2:Z$278,6,FALSE)</f>
        <v>4</v>
      </c>
      <c r="I146">
        <f>VLOOKUP(C146,[1]panoids!A$2:Z$278,7,FALSE)</f>
        <v>0.205868326822917</v>
      </c>
      <c r="J146">
        <f>VLOOKUP(C146,[1]panoids!A$2:Z$278,8,FALSE)</f>
        <v>9.4627278645833299E-2</v>
      </c>
      <c r="K146">
        <f>VLOOKUP(C146,[1]panoids!A$2:Z$278,9,FALSE)</f>
        <v>0.21982910156249999</v>
      </c>
      <c r="L146">
        <f>VLOOKUP(C146,[1]panoids!A$2:Z$278,10,FALSE)</f>
        <v>2.7832031249999998E-4</v>
      </c>
      <c r="M146">
        <f>VLOOKUP(C146,[1]panoids!A$2:Z$278,11,FALSE)</f>
        <v>1.7581380208333299E-2</v>
      </c>
      <c r="N146">
        <f>VLOOKUP(C146,[1]panoids!A$2:Z$278,12,FALSE)</f>
        <v>1.8613281249999999E-2</v>
      </c>
      <c r="O146">
        <f>VLOOKUP(C146,[1]panoids!A$2:Z$278,13,FALSE)</f>
        <v>2.6782226562500002E-3</v>
      </c>
      <c r="P146">
        <f>VLOOKUP(C146,[1]panoids!A$2:Z$278,14,FALSE)</f>
        <v>6.4933268229166704E-3</v>
      </c>
      <c r="Q146">
        <f>VLOOKUP(C146,[1]panoids!A$2:Z$278,15,FALSE)</f>
        <v>0.18648600260416701</v>
      </c>
      <c r="R146">
        <f>VLOOKUP(C146,[1]panoids!A$2:Z$278,16,FALSE)</f>
        <v>3.1038411458333302E-3</v>
      </c>
      <c r="S146">
        <f>VLOOKUP(C146,[1]panoids!A$2:Z$278,17,FALSE)</f>
        <v>0.14802897135416701</v>
      </c>
      <c r="T146">
        <f>VLOOKUP(C146,[1]panoids!A$2:Z$278,18,FALSE)</f>
        <v>3.61979166666667E-3</v>
      </c>
      <c r="U146">
        <f>VLOOKUP(C146,[1]panoids!A$2:Z$278,19,FALSE)</f>
        <v>0</v>
      </c>
      <c r="V146">
        <f>VLOOKUP(C146,[1]panoids!A$2:Z$278,20,FALSE)</f>
        <v>6.6255696614583304E-2</v>
      </c>
      <c r="W146">
        <f>VLOOKUP(C146,[1]panoids!A$2:Z$278,21,FALSE)</f>
        <v>7.4430338541666696E-3</v>
      </c>
      <c r="X146">
        <f>VLOOKUP(C146,[1]panoids!A$2:Z$278,22,FALSE)</f>
        <v>1.9368489583333301E-4</v>
      </c>
      <c r="Y146">
        <f>VLOOKUP(C146,[1]panoids!A$2:Z$278,23,FALSE)</f>
        <v>0</v>
      </c>
      <c r="Z146">
        <f>VLOOKUP(C146,[1]panoids!A$2:Z$278,24,FALSE)</f>
        <v>0</v>
      </c>
      <c r="AA146">
        <f>VLOOKUP(C146,[1]panoids!A$2:Z$278,25,FALSE)</f>
        <v>2.4414062500000001E-6</v>
      </c>
      <c r="AB146">
        <f>VLOOKUP(C146,[1]panoids!A$2:Z$278,26,FALSE)</f>
        <v>1.8897298177083299E-2</v>
      </c>
    </row>
    <row r="147" spans="1:28" x14ac:dyDescent="0.25">
      <c r="A147" t="s">
        <v>244</v>
      </c>
      <c r="B147">
        <v>170310629002014</v>
      </c>
      <c r="C147" t="s">
        <v>243</v>
      </c>
      <c r="D147" t="str">
        <f>VLOOKUP(C147,[1]panoids!A$2:Z$278,2,FALSE)</f>
        <v>2018-07</v>
      </c>
      <c r="E147">
        <f>VLOOKUP(C147,[1]panoids!A$2:Z$278,3,FALSE)</f>
        <v>41.932798989755703</v>
      </c>
      <c r="F147">
        <f>VLOOKUP(C147,[1]panoids!A$2:Z$278,4,FALSE)</f>
        <v>-87.653868474999499</v>
      </c>
      <c r="G147">
        <f>VLOOKUP(C147,[1]panoids!A$2:Z$278,5,FALSE)</f>
        <v>170310629002014</v>
      </c>
      <c r="H147">
        <f>VLOOKUP(C147,[1]panoids!A$2:Z$278,6,FALSE)</f>
        <v>4</v>
      </c>
      <c r="I147">
        <f>VLOOKUP(C147,[1]panoids!A$2:Z$278,7,FALSE)</f>
        <v>0.205868326822917</v>
      </c>
      <c r="J147">
        <f>VLOOKUP(C147,[1]panoids!A$2:Z$278,8,FALSE)</f>
        <v>9.4627278645833299E-2</v>
      </c>
      <c r="K147">
        <f>VLOOKUP(C147,[1]panoids!A$2:Z$278,9,FALSE)</f>
        <v>0.21982910156249999</v>
      </c>
      <c r="L147">
        <f>VLOOKUP(C147,[1]panoids!A$2:Z$278,10,FALSE)</f>
        <v>2.7832031249999998E-4</v>
      </c>
      <c r="M147">
        <f>VLOOKUP(C147,[1]panoids!A$2:Z$278,11,FALSE)</f>
        <v>1.7581380208333299E-2</v>
      </c>
      <c r="N147">
        <f>VLOOKUP(C147,[1]panoids!A$2:Z$278,12,FALSE)</f>
        <v>1.8613281249999999E-2</v>
      </c>
      <c r="O147">
        <f>VLOOKUP(C147,[1]panoids!A$2:Z$278,13,FALSE)</f>
        <v>2.6782226562500002E-3</v>
      </c>
      <c r="P147">
        <f>VLOOKUP(C147,[1]panoids!A$2:Z$278,14,FALSE)</f>
        <v>6.4933268229166704E-3</v>
      </c>
      <c r="Q147">
        <f>VLOOKUP(C147,[1]panoids!A$2:Z$278,15,FALSE)</f>
        <v>0.18648600260416701</v>
      </c>
      <c r="R147">
        <f>VLOOKUP(C147,[1]panoids!A$2:Z$278,16,FALSE)</f>
        <v>3.1038411458333302E-3</v>
      </c>
      <c r="S147">
        <f>VLOOKUP(C147,[1]panoids!A$2:Z$278,17,FALSE)</f>
        <v>0.14802897135416701</v>
      </c>
      <c r="T147">
        <f>VLOOKUP(C147,[1]panoids!A$2:Z$278,18,FALSE)</f>
        <v>3.61979166666667E-3</v>
      </c>
      <c r="U147">
        <f>VLOOKUP(C147,[1]panoids!A$2:Z$278,19,FALSE)</f>
        <v>0</v>
      </c>
      <c r="V147">
        <f>VLOOKUP(C147,[1]panoids!A$2:Z$278,20,FALSE)</f>
        <v>6.6255696614583304E-2</v>
      </c>
      <c r="W147">
        <f>VLOOKUP(C147,[1]panoids!A$2:Z$278,21,FALSE)</f>
        <v>7.4430338541666696E-3</v>
      </c>
      <c r="X147">
        <f>VLOOKUP(C147,[1]panoids!A$2:Z$278,22,FALSE)</f>
        <v>1.9368489583333301E-4</v>
      </c>
      <c r="Y147">
        <f>VLOOKUP(C147,[1]panoids!A$2:Z$278,23,FALSE)</f>
        <v>0</v>
      </c>
      <c r="Z147">
        <f>VLOOKUP(C147,[1]panoids!A$2:Z$278,24,FALSE)</f>
        <v>0</v>
      </c>
      <c r="AA147">
        <f>VLOOKUP(C147,[1]panoids!A$2:Z$278,25,FALSE)</f>
        <v>2.4414062500000001E-6</v>
      </c>
      <c r="AB147">
        <f>VLOOKUP(C147,[1]panoids!A$2:Z$278,26,FALSE)</f>
        <v>1.8897298177083299E-2</v>
      </c>
    </row>
    <row r="148" spans="1:28" x14ac:dyDescent="0.25">
      <c r="A148" t="s">
        <v>245</v>
      </c>
      <c r="B148">
        <v>170310629002014</v>
      </c>
      <c r="C148" t="s">
        <v>246</v>
      </c>
      <c r="D148" t="str">
        <f>VLOOKUP(C148,[1]panoids!A$2:Z$278,2,FALSE)</f>
        <v>2018-11</v>
      </c>
      <c r="E148">
        <f>VLOOKUP(C148,[1]panoids!A$2:Z$278,3,FALSE)</f>
        <v>41.932602804279298</v>
      </c>
      <c r="F148">
        <f>VLOOKUP(C148,[1]panoids!A$2:Z$278,4,FALSE)</f>
        <v>-87.6550335305337</v>
      </c>
      <c r="G148">
        <f>VLOOKUP(C148,[1]panoids!A$2:Z$278,5,FALSE)</f>
        <v>170310629002014</v>
      </c>
      <c r="H148">
        <f>VLOOKUP(C148,[1]panoids!A$2:Z$278,6,FALSE)</f>
        <v>4</v>
      </c>
      <c r="I148">
        <f>VLOOKUP(C148,[1]panoids!A$2:Z$278,7,FALSE)</f>
        <v>0.247928059895833</v>
      </c>
      <c r="J148">
        <f>VLOOKUP(C148,[1]panoids!A$2:Z$278,8,FALSE)</f>
        <v>3.173095703125E-2</v>
      </c>
      <c r="K148">
        <f>VLOOKUP(C148,[1]panoids!A$2:Z$278,9,FALSE)</f>
        <v>0.12642333984375001</v>
      </c>
      <c r="L148">
        <f>VLOOKUP(C148,[1]panoids!A$2:Z$278,10,FALSE)</f>
        <v>0</v>
      </c>
      <c r="M148">
        <f>VLOOKUP(C148,[1]panoids!A$2:Z$278,11,FALSE)</f>
        <v>3.9203287760416698E-2</v>
      </c>
      <c r="N148">
        <f>VLOOKUP(C148,[1]panoids!A$2:Z$278,12,FALSE)</f>
        <v>8.2820638020833295E-3</v>
      </c>
      <c r="O148">
        <f>VLOOKUP(C148,[1]panoids!A$2:Z$278,13,FALSE)</f>
        <v>4.6386718750000001E-5</v>
      </c>
      <c r="P148">
        <f>VLOOKUP(C148,[1]panoids!A$2:Z$278,14,FALSE)</f>
        <v>3.90462239583333E-3</v>
      </c>
      <c r="Q148">
        <f>VLOOKUP(C148,[1]panoids!A$2:Z$278,15,FALSE)</f>
        <v>0.26567952473958301</v>
      </c>
      <c r="R148">
        <f>VLOOKUP(C148,[1]panoids!A$2:Z$278,16,FALSE)</f>
        <v>1.656005859375E-2</v>
      </c>
      <c r="S148">
        <f>VLOOKUP(C148,[1]panoids!A$2:Z$278,17,FALSE)</f>
        <v>0.103733723958333</v>
      </c>
      <c r="T148">
        <f>VLOOKUP(C148,[1]panoids!A$2:Z$278,18,FALSE)</f>
        <v>4.3139648437500004E-3</v>
      </c>
      <c r="U148">
        <f>VLOOKUP(C148,[1]panoids!A$2:Z$278,19,FALSE)</f>
        <v>1.8798828125E-4</v>
      </c>
      <c r="V148">
        <f>VLOOKUP(C148,[1]panoids!A$2:Z$278,20,FALSE)</f>
        <v>2.1645507812499999E-2</v>
      </c>
      <c r="W148">
        <f>VLOOKUP(C148,[1]panoids!A$2:Z$278,21,FALSE)</f>
        <v>9.55900065104167E-2</v>
      </c>
      <c r="X148">
        <f>VLOOKUP(C148,[1]panoids!A$2:Z$278,22,FALSE)</f>
        <v>2.0390624999999999E-2</v>
      </c>
      <c r="Y148">
        <f>VLOOKUP(C148,[1]panoids!A$2:Z$278,23,FALSE)</f>
        <v>0</v>
      </c>
      <c r="Z148">
        <f>VLOOKUP(C148,[1]panoids!A$2:Z$278,24,FALSE)</f>
        <v>0</v>
      </c>
      <c r="AA148">
        <f>VLOOKUP(C148,[1]panoids!A$2:Z$278,25,FALSE)</f>
        <v>1.0205078124999999E-3</v>
      </c>
      <c r="AB148">
        <f>VLOOKUP(C148,[1]panoids!A$2:Z$278,26,FALSE)</f>
        <v>1.3359375E-2</v>
      </c>
    </row>
    <row r="149" spans="1:28" x14ac:dyDescent="0.25">
      <c r="A149" t="s">
        <v>247</v>
      </c>
      <c r="B149">
        <v>170310629002014</v>
      </c>
      <c r="C149" t="s">
        <v>246</v>
      </c>
      <c r="D149" t="str">
        <f>VLOOKUP(C149,[1]panoids!A$2:Z$278,2,FALSE)</f>
        <v>2018-11</v>
      </c>
      <c r="E149">
        <f>VLOOKUP(C149,[1]panoids!A$2:Z$278,3,FALSE)</f>
        <v>41.932602804279298</v>
      </c>
      <c r="F149">
        <f>VLOOKUP(C149,[1]panoids!A$2:Z$278,4,FALSE)</f>
        <v>-87.6550335305337</v>
      </c>
      <c r="G149">
        <f>VLOOKUP(C149,[1]panoids!A$2:Z$278,5,FALSE)</f>
        <v>170310629002014</v>
      </c>
      <c r="H149">
        <f>VLOOKUP(C149,[1]panoids!A$2:Z$278,6,FALSE)</f>
        <v>4</v>
      </c>
      <c r="I149">
        <f>VLOOKUP(C149,[1]panoids!A$2:Z$278,7,FALSE)</f>
        <v>0.247928059895833</v>
      </c>
      <c r="J149">
        <f>VLOOKUP(C149,[1]panoids!A$2:Z$278,8,FALSE)</f>
        <v>3.173095703125E-2</v>
      </c>
      <c r="K149">
        <f>VLOOKUP(C149,[1]panoids!A$2:Z$278,9,FALSE)</f>
        <v>0.12642333984375001</v>
      </c>
      <c r="L149">
        <f>VLOOKUP(C149,[1]panoids!A$2:Z$278,10,FALSE)</f>
        <v>0</v>
      </c>
      <c r="M149">
        <f>VLOOKUP(C149,[1]panoids!A$2:Z$278,11,FALSE)</f>
        <v>3.9203287760416698E-2</v>
      </c>
      <c r="N149">
        <f>VLOOKUP(C149,[1]panoids!A$2:Z$278,12,FALSE)</f>
        <v>8.2820638020833295E-3</v>
      </c>
      <c r="O149">
        <f>VLOOKUP(C149,[1]panoids!A$2:Z$278,13,FALSE)</f>
        <v>4.6386718750000001E-5</v>
      </c>
      <c r="P149">
        <f>VLOOKUP(C149,[1]panoids!A$2:Z$278,14,FALSE)</f>
        <v>3.90462239583333E-3</v>
      </c>
      <c r="Q149">
        <f>VLOOKUP(C149,[1]panoids!A$2:Z$278,15,FALSE)</f>
        <v>0.26567952473958301</v>
      </c>
      <c r="R149">
        <f>VLOOKUP(C149,[1]panoids!A$2:Z$278,16,FALSE)</f>
        <v>1.656005859375E-2</v>
      </c>
      <c r="S149">
        <f>VLOOKUP(C149,[1]panoids!A$2:Z$278,17,FALSE)</f>
        <v>0.103733723958333</v>
      </c>
      <c r="T149">
        <f>VLOOKUP(C149,[1]panoids!A$2:Z$278,18,FALSE)</f>
        <v>4.3139648437500004E-3</v>
      </c>
      <c r="U149">
        <f>VLOOKUP(C149,[1]panoids!A$2:Z$278,19,FALSE)</f>
        <v>1.8798828125E-4</v>
      </c>
      <c r="V149">
        <f>VLOOKUP(C149,[1]panoids!A$2:Z$278,20,FALSE)</f>
        <v>2.1645507812499999E-2</v>
      </c>
      <c r="W149">
        <f>VLOOKUP(C149,[1]panoids!A$2:Z$278,21,FALSE)</f>
        <v>9.55900065104167E-2</v>
      </c>
      <c r="X149">
        <f>VLOOKUP(C149,[1]panoids!A$2:Z$278,22,FALSE)</f>
        <v>2.0390624999999999E-2</v>
      </c>
      <c r="Y149">
        <f>VLOOKUP(C149,[1]panoids!A$2:Z$278,23,FALSE)</f>
        <v>0</v>
      </c>
      <c r="Z149">
        <f>VLOOKUP(C149,[1]panoids!A$2:Z$278,24,FALSE)</f>
        <v>0</v>
      </c>
      <c r="AA149">
        <f>VLOOKUP(C149,[1]panoids!A$2:Z$278,25,FALSE)</f>
        <v>1.0205078124999999E-3</v>
      </c>
      <c r="AB149">
        <f>VLOOKUP(C149,[1]panoids!A$2:Z$278,26,FALSE)</f>
        <v>1.3359375E-2</v>
      </c>
    </row>
    <row r="150" spans="1:28" x14ac:dyDescent="0.25">
      <c r="A150" t="s">
        <v>248</v>
      </c>
      <c r="B150">
        <v>170310632004004</v>
      </c>
      <c r="C150" t="e">
        <f>-t90XE1koqrGVDgDOC3jew</f>
        <v>#NAME?</v>
      </c>
      <c r="D150" t="e">
        <f>VLOOKUP(C150,[1]panoids!A$2:Z$278,2,FALSE)</f>
        <v>#NAME?</v>
      </c>
      <c r="E150" t="e">
        <f>VLOOKUP(C150,[1]panoids!A$2:Z$278,3,FALSE)</f>
        <v>#NAME?</v>
      </c>
      <c r="F150" t="e">
        <f>VLOOKUP(C150,[1]panoids!A$2:Z$278,4,FALSE)</f>
        <v>#NAME?</v>
      </c>
      <c r="G150" t="e">
        <f>VLOOKUP(C150,[1]panoids!A$2:Z$278,5,FALSE)</f>
        <v>#NAME?</v>
      </c>
      <c r="H150" t="e">
        <f>VLOOKUP(C150,[1]panoids!A$2:Z$278,6,FALSE)</f>
        <v>#NAME?</v>
      </c>
      <c r="I150" t="e">
        <f>VLOOKUP(C150,[1]panoids!A$2:Z$278,7,FALSE)</f>
        <v>#NAME?</v>
      </c>
      <c r="J150" t="e">
        <f>VLOOKUP(C150,[1]panoids!A$2:Z$278,8,FALSE)</f>
        <v>#NAME?</v>
      </c>
      <c r="K150" t="e">
        <f>VLOOKUP(C150,[1]panoids!A$2:Z$278,9,FALSE)</f>
        <v>#NAME?</v>
      </c>
      <c r="L150" t="e">
        <f>VLOOKUP(C150,[1]panoids!A$2:Z$278,10,FALSE)</f>
        <v>#NAME?</v>
      </c>
      <c r="M150" t="e">
        <f>VLOOKUP(C150,[1]panoids!A$2:Z$278,11,FALSE)</f>
        <v>#NAME?</v>
      </c>
      <c r="N150" t="e">
        <f>VLOOKUP(C150,[1]panoids!A$2:Z$278,12,FALSE)</f>
        <v>#NAME?</v>
      </c>
      <c r="O150" t="e">
        <f>VLOOKUP(C150,[1]panoids!A$2:Z$278,13,FALSE)</f>
        <v>#NAME?</v>
      </c>
      <c r="P150" t="e">
        <f>VLOOKUP(C150,[1]panoids!A$2:Z$278,14,FALSE)</f>
        <v>#NAME?</v>
      </c>
      <c r="Q150" t="e">
        <f>VLOOKUP(C150,[1]panoids!A$2:Z$278,15,FALSE)</f>
        <v>#NAME?</v>
      </c>
      <c r="R150" t="e">
        <f>VLOOKUP(C150,[1]panoids!A$2:Z$278,16,FALSE)</f>
        <v>#NAME?</v>
      </c>
      <c r="S150" t="e">
        <f>VLOOKUP(C150,[1]panoids!A$2:Z$278,17,FALSE)</f>
        <v>#NAME?</v>
      </c>
      <c r="T150" t="e">
        <f>VLOOKUP(C150,[1]panoids!A$2:Z$278,18,FALSE)</f>
        <v>#NAME?</v>
      </c>
      <c r="U150" t="e">
        <f>VLOOKUP(C150,[1]panoids!A$2:Z$278,19,FALSE)</f>
        <v>#NAME?</v>
      </c>
      <c r="V150" t="e">
        <f>VLOOKUP(C150,[1]panoids!A$2:Z$278,20,FALSE)</f>
        <v>#NAME?</v>
      </c>
      <c r="W150" t="e">
        <f>VLOOKUP(C150,[1]panoids!A$2:Z$278,21,FALSE)</f>
        <v>#NAME?</v>
      </c>
      <c r="X150" t="e">
        <f>VLOOKUP(C150,[1]panoids!A$2:Z$278,22,FALSE)</f>
        <v>#NAME?</v>
      </c>
      <c r="Y150" t="e">
        <f>VLOOKUP(C150,[1]panoids!A$2:Z$278,23,FALSE)</f>
        <v>#NAME?</v>
      </c>
      <c r="Z150" t="e">
        <f>VLOOKUP(C150,[1]panoids!A$2:Z$278,24,FALSE)</f>
        <v>#NAME?</v>
      </c>
      <c r="AA150" t="e">
        <f>VLOOKUP(C150,[1]panoids!A$2:Z$278,25,FALSE)</f>
        <v>#NAME?</v>
      </c>
      <c r="AB150" t="e">
        <f>VLOOKUP(C150,[1]panoids!A$2:Z$278,26,FALSE)</f>
        <v>#NAME?</v>
      </c>
    </row>
    <row r="151" spans="1:28" x14ac:dyDescent="0.25">
      <c r="A151" t="s">
        <v>249</v>
      </c>
      <c r="B151">
        <v>170310632004004</v>
      </c>
      <c r="C151" t="e">
        <f>-t90XE1koqrGVDgDOC3jew</f>
        <v>#NAME?</v>
      </c>
      <c r="D151" t="e">
        <f>VLOOKUP(C151,[1]panoids!A$2:Z$278,2,FALSE)</f>
        <v>#NAME?</v>
      </c>
      <c r="E151" t="e">
        <f>VLOOKUP(C151,[1]panoids!A$2:Z$278,3,FALSE)</f>
        <v>#NAME?</v>
      </c>
      <c r="F151" t="e">
        <f>VLOOKUP(C151,[1]panoids!A$2:Z$278,4,FALSE)</f>
        <v>#NAME?</v>
      </c>
      <c r="G151" t="e">
        <f>VLOOKUP(C151,[1]panoids!A$2:Z$278,5,FALSE)</f>
        <v>#NAME?</v>
      </c>
      <c r="H151" t="e">
        <f>VLOOKUP(C151,[1]panoids!A$2:Z$278,6,FALSE)</f>
        <v>#NAME?</v>
      </c>
      <c r="I151" t="e">
        <f>VLOOKUP(C151,[1]panoids!A$2:Z$278,7,FALSE)</f>
        <v>#NAME?</v>
      </c>
      <c r="J151" t="e">
        <f>VLOOKUP(C151,[1]panoids!A$2:Z$278,8,FALSE)</f>
        <v>#NAME?</v>
      </c>
      <c r="K151" t="e">
        <f>VLOOKUP(C151,[1]panoids!A$2:Z$278,9,FALSE)</f>
        <v>#NAME?</v>
      </c>
      <c r="L151" t="e">
        <f>VLOOKUP(C151,[1]panoids!A$2:Z$278,10,FALSE)</f>
        <v>#NAME?</v>
      </c>
      <c r="M151" t="e">
        <f>VLOOKUP(C151,[1]panoids!A$2:Z$278,11,FALSE)</f>
        <v>#NAME?</v>
      </c>
      <c r="N151" t="e">
        <f>VLOOKUP(C151,[1]panoids!A$2:Z$278,12,FALSE)</f>
        <v>#NAME?</v>
      </c>
      <c r="O151" t="e">
        <f>VLOOKUP(C151,[1]panoids!A$2:Z$278,13,FALSE)</f>
        <v>#NAME?</v>
      </c>
      <c r="P151" t="e">
        <f>VLOOKUP(C151,[1]panoids!A$2:Z$278,14,FALSE)</f>
        <v>#NAME?</v>
      </c>
      <c r="Q151" t="e">
        <f>VLOOKUP(C151,[1]panoids!A$2:Z$278,15,FALSE)</f>
        <v>#NAME?</v>
      </c>
      <c r="R151" t="e">
        <f>VLOOKUP(C151,[1]panoids!A$2:Z$278,16,FALSE)</f>
        <v>#NAME?</v>
      </c>
      <c r="S151" t="e">
        <f>VLOOKUP(C151,[1]panoids!A$2:Z$278,17,FALSE)</f>
        <v>#NAME?</v>
      </c>
      <c r="T151" t="e">
        <f>VLOOKUP(C151,[1]panoids!A$2:Z$278,18,FALSE)</f>
        <v>#NAME?</v>
      </c>
      <c r="U151" t="e">
        <f>VLOOKUP(C151,[1]panoids!A$2:Z$278,19,FALSE)</f>
        <v>#NAME?</v>
      </c>
      <c r="V151" t="e">
        <f>VLOOKUP(C151,[1]panoids!A$2:Z$278,20,FALSE)</f>
        <v>#NAME?</v>
      </c>
      <c r="W151" t="e">
        <f>VLOOKUP(C151,[1]panoids!A$2:Z$278,21,FALSE)</f>
        <v>#NAME?</v>
      </c>
      <c r="X151" t="e">
        <f>VLOOKUP(C151,[1]panoids!A$2:Z$278,22,FALSE)</f>
        <v>#NAME?</v>
      </c>
      <c r="Y151" t="e">
        <f>VLOOKUP(C151,[1]panoids!A$2:Z$278,23,FALSE)</f>
        <v>#NAME?</v>
      </c>
      <c r="Z151" t="e">
        <f>VLOOKUP(C151,[1]panoids!A$2:Z$278,24,FALSE)</f>
        <v>#NAME?</v>
      </c>
      <c r="AA151" t="e">
        <f>VLOOKUP(C151,[1]panoids!A$2:Z$278,25,FALSE)</f>
        <v>#NAME?</v>
      </c>
      <c r="AB151" t="e">
        <f>VLOOKUP(C151,[1]panoids!A$2:Z$278,26,FALSE)</f>
        <v>#NAME?</v>
      </c>
    </row>
    <row r="152" spans="1:28" x14ac:dyDescent="0.25">
      <c r="A152" t="s">
        <v>250</v>
      </c>
      <c r="B152">
        <v>170310632004004</v>
      </c>
      <c r="C152" t="s">
        <v>251</v>
      </c>
      <c r="D152" t="str">
        <f>VLOOKUP(C152,[1]panoids!A$2:Z$278,2,FALSE)</f>
        <v>2018-11</v>
      </c>
      <c r="E152">
        <f>VLOOKUP(C152,[1]panoids!A$2:Z$278,3,FALSE)</f>
        <v>41.939828926453004</v>
      </c>
      <c r="F152">
        <f>VLOOKUP(C152,[1]panoids!A$2:Z$278,4,FALSE)</f>
        <v>-87.638526825130299</v>
      </c>
      <c r="G152">
        <f>VLOOKUP(C152,[1]panoids!A$2:Z$278,5,FALSE)</f>
        <v>170310632004004</v>
      </c>
      <c r="H152">
        <f>VLOOKUP(C152,[1]panoids!A$2:Z$278,6,FALSE)</f>
        <v>4</v>
      </c>
      <c r="I152">
        <f>VLOOKUP(C152,[1]panoids!A$2:Z$278,7,FALSE)</f>
        <v>0.23167317708333299</v>
      </c>
      <c r="J152">
        <f>VLOOKUP(C152,[1]panoids!A$2:Z$278,8,FALSE)</f>
        <v>2.0108235677083301E-2</v>
      </c>
      <c r="K152">
        <f>VLOOKUP(C152,[1]panoids!A$2:Z$278,9,FALSE)</f>
        <v>4.3868815104166702E-2</v>
      </c>
      <c r="L152">
        <f>VLOOKUP(C152,[1]panoids!A$2:Z$278,10,FALSE)</f>
        <v>3.1494140625000001E-4</v>
      </c>
      <c r="M152">
        <f>VLOOKUP(C152,[1]panoids!A$2:Z$278,11,FALSE)</f>
        <v>2.33968098958333E-3</v>
      </c>
      <c r="N152">
        <f>VLOOKUP(C152,[1]panoids!A$2:Z$278,12,FALSE)</f>
        <v>4.3872070312499997E-3</v>
      </c>
      <c r="O152">
        <f>VLOOKUP(C152,[1]panoids!A$2:Z$278,13,FALSE)</f>
        <v>7.3242187499999997E-6</v>
      </c>
      <c r="P152">
        <f>VLOOKUP(C152,[1]panoids!A$2:Z$278,14,FALSE)</f>
        <v>1.6202799479166699E-3</v>
      </c>
      <c r="Q152">
        <f>VLOOKUP(C152,[1]panoids!A$2:Z$278,15,FALSE)</f>
        <v>0.28937418619791699</v>
      </c>
      <c r="R152">
        <f>VLOOKUP(C152,[1]panoids!A$2:Z$278,16,FALSE)</f>
        <v>0.19530029296875001</v>
      </c>
      <c r="S152">
        <f>VLOOKUP(C152,[1]panoids!A$2:Z$278,17,FALSE)</f>
        <v>0.18027750651041699</v>
      </c>
      <c r="T152">
        <f>VLOOKUP(C152,[1]panoids!A$2:Z$278,18,FALSE)</f>
        <v>0</v>
      </c>
      <c r="U152">
        <f>VLOOKUP(C152,[1]panoids!A$2:Z$278,19,FALSE)</f>
        <v>0</v>
      </c>
      <c r="V152">
        <f>VLOOKUP(C152,[1]panoids!A$2:Z$278,20,FALSE)</f>
        <v>2.0006510416666699E-2</v>
      </c>
      <c r="W152">
        <f>VLOOKUP(C152,[1]panoids!A$2:Z$278,21,FALSE)</f>
        <v>6.5104166666666696E-6</v>
      </c>
      <c r="X152">
        <f>VLOOKUP(C152,[1]panoids!A$2:Z$278,22,FALSE)</f>
        <v>0</v>
      </c>
      <c r="Y152">
        <f>VLOOKUP(C152,[1]panoids!A$2:Z$278,23,FALSE)</f>
        <v>0</v>
      </c>
      <c r="Z152">
        <f>VLOOKUP(C152,[1]panoids!A$2:Z$278,24,FALSE)</f>
        <v>0</v>
      </c>
      <c r="AA152">
        <f>VLOOKUP(C152,[1]panoids!A$2:Z$278,25,FALSE)</f>
        <v>0</v>
      </c>
      <c r="AB152">
        <f>VLOOKUP(C152,[1]panoids!A$2:Z$278,26,FALSE)</f>
        <v>1.071533203125E-2</v>
      </c>
    </row>
    <row r="153" spans="1:28" x14ac:dyDescent="0.25">
      <c r="A153" t="s">
        <v>252</v>
      </c>
      <c r="B153">
        <v>170310632004004</v>
      </c>
      <c r="C153" t="s">
        <v>251</v>
      </c>
      <c r="D153" t="str">
        <f>VLOOKUP(C153,[1]panoids!A$2:Z$278,2,FALSE)</f>
        <v>2018-11</v>
      </c>
      <c r="E153">
        <f>VLOOKUP(C153,[1]panoids!A$2:Z$278,3,FALSE)</f>
        <v>41.939828926453004</v>
      </c>
      <c r="F153">
        <f>VLOOKUP(C153,[1]panoids!A$2:Z$278,4,FALSE)</f>
        <v>-87.638526825130299</v>
      </c>
      <c r="G153">
        <f>VLOOKUP(C153,[1]panoids!A$2:Z$278,5,FALSE)</f>
        <v>170310632004004</v>
      </c>
      <c r="H153">
        <f>VLOOKUP(C153,[1]panoids!A$2:Z$278,6,FALSE)</f>
        <v>4</v>
      </c>
      <c r="I153">
        <f>VLOOKUP(C153,[1]panoids!A$2:Z$278,7,FALSE)</f>
        <v>0.23167317708333299</v>
      </c>
      <c r="J153">
        <f>VLOOKUP(C153,[1]panoids!A$2:Z$278,8,FALSE)</f>
        <v>2.0108235677083301E-2</v>
      </c>
      <c r="K153">
        <f>VLOOKUP(C153,[1]panoids!A$2:Z$278,9,FALSE)</f>
        <v>4.3868815104166702E-2</v>
      </c>
      <c r="L153">
        <f>VLOOKUP(C153,[1]panoids!A$2:Z$278,10,FALSE)</f>
        <v>3.1494140625000001E-4</v>
      </c>
      <c r="M153">
        <f>VLOOKUP(C153,[1]panoids!A$2:Z$278,11,FALSE)</f>
        <v>2.33968098958333E-3</v>
      </c>
      <c r="N153">
        <f>VLOOKUP(C153,[1]panoids!A$2:Z$278,12,FALSE)</f>
        <v>4.3872070312499997E-3</v>
      </c>
      <c r="O153">
        <f>VLOOKUP(C153,[1]panoids!A$2:Z$278,13,FALSE)</f>
        <v>7.3242187499999997E-6</v>
      </c>
      <c r="P153">
        <f>VLOOKUP(C153,[1]panoids!A$2:Z$278,14,FALSE)</f>
        <v>1.6202799479166699E-3</v>
      </c>
      <c r="Q153">
        <f>VLOOKUP(C153,[1]panoids!A$2:Z$278,15,FALSE)</f>
        <v>0.28937418619791699</v>
      </c>
      <c r="R153">
        <f>VLOOKUP(C153,[1]panoids!A$2:Z$278,16,FALSE)</f>
        <v>0.19530029296875001</v>
      </c>
      <c r="S153">
        <f>VLOOKUP(C153,[1]panoids!A$2:Z$278,17,FALSE)</f>
        <v>0.18027750651041699</v>
      </c>
      <c r="T153">
        <f>VLOOKUP(C153,[1]panoids!A$2:Z$278,18,FALSE)</f>
        <v>0</v>
      </c>
      <c r="U153">
        <f>VLOOKUP(C153,[1]panoids!A$2:Z$278,19,FALSE)</f>
        <v>0</v>
      </c>
      <c r="V153">
        <f>VLOOKUP(C153,[1]panoids!A$2:Z$278,20,FALSE)</f>
        <v>2.0006510416666699E-2</v>
      </c>
      <c r="W153">
        <f>VLOOKUP(C153,[1]panoids!A$2:Z$278,21,FALSE)</f>
        <v>6.5104166666666696E-6</v>
      </c>
      <c r="X153">
        <f>VLOOKUP(C153,[1]panoids!A$2:Z$278,22,FALSE)</f>
        <v>0</v>
      </c>
      <c r="Y153">
        <f>VLOOKUP(C153,[1]panoids!A$2:Z$278,23,FALSE)</f>
        <v>0</v>
      </c>
      <c r="Z153">
        <f>VLOOKUP(C153,[1]panoids!A$2:Z$278,24,FALSE)</f>
        <v>0</v>
      </c>
      <c r="AA153">
        <f>VLOOKUP(C153,[1]panoids!A$2:Z$278,25,FALSE)</f>
        <v>0</v>
      </c>
      <c r="AB153">
        <f>VLOOKUP(C153,[1]panoids!A$2:Z$278,26,FALSE)</f>
        <v>1.071533203125E-2</v>
      </c>
    </row>
    <row r="154" spans="1:28" x14ac:dyDescent="0.25">
      <c r="A154" t="s">
        <v>253</v>
      </c>
      <c r="B154">
        <v>170310632004005</v>
      </c>
      <c r="C154" t="s">
        <v>254</v>
      </c>
      <c r="D154" t="str">
        <f>VLOOKUP(C154,[1]panoids!A$2:Z$278,2,FALSE)</f>
        <v>2018-11</v>
      </c>
      <c r="E154">
        <f>VLOOKUP(C154,[1]panoids!A$2:Z$278,3,FALSE)</f>
        <v>41.9385948516328</v>
      </c>
      <c r="F154">
        <f>VLOOKUP(C154,[1]panoids!A$2:Z$278,4,FALSE)</f>
        <v>-87.6377372612626</v>
      </c>
      <c r="G154">
        <f>VLOOKUP(C154,[1]panoids!A$2:Z$278,5,FALSE)</f>
        <v>170310632004005</v>
      </c>
      <c r="H154">
        <f>VLOOKUP(C154,[1]panoids!A$2:Z$278,6,FALSE)</f>
        <v>4</v>
      </c>
      <c r="I154">
        <f>VLOOKUP(C154,[1]panoids!A$2:Z$278,7,FALSE)</f>
        <v>0.192537434895833</v>
      </c>
      <c r="J154">
        <f>VLOOKUP(C154,[1]panoids!A$2:Z$278,8,FALSE)</f>
        <v>1.904296875E-2</v>
      </c>
      <c r="K154">
        <f>VLOOKUP(C154,[1]panoids!A$2:Z$278,9,FALSE)</f>
        <v>1.666259765625E-2</v>
      </c>
      <c r="L154">
        <f>VLOOKUP(C154,[1]panoids!A$2:Z$278,10,FALSE)</f>
        <v>2.6749674479166698E-3</v>
      </c>
      <c r="M154">
        <f>VLOOKUP(C154,[1]panoids!A$2:Z$278,11,FALSE)</f>
        <v>9.2260742187499998E-3</v>
      </c>
      <c r="N154">
        <f>VLOOKUP(C154,[1]panoids!A$2:Z$278,12,FALSE)</f>
        <v>3.3699544270833302E-3</v>
      </c>
      <c r="O154">
        <f>VLOOKUP(C154,[1]panoids!A$2:Z$278,13,FALSE)</f>
        <v>1.7089843750000002E-5</v>
      </c>
      <c r="P154">
        <f>VLOOKUP(C154,[1]panoids!A$2:Z$278,14,FALSE)</f>
        <v>3.7052408854166699E-3</v>
      </c>
      <c r="Q154">
        <f>VLOOKUP(C154,[1]panoids!A$2:Z$278,15,FALSE)</f>
        <v>0.36879720052083298</v>
      </c>
      <c r="R154">
        <f>VLOOKUP(C154,[1]panoids!A$2:Z$278,16,FALSE)</f>
        <v>0.10838623046875</v>
      </c>
      <c r="S154">
        <f>VLOOKUP(C154,[1]panoids!A$2:Z$278,17,FALSE)</f>
        <v>0.1256396484375</v>
      </c>
      <c r="T154">
        <f>VLOOKUP(C154,[1]panoids!A$2:Z$278,18,FALSE)</f>
        <v>1.2459309895833299E-3</v>
      </c>
      <c r="U154">
        <f>VLOOKUP(C154,[1]panoids!A$2:Z$278,19,FALSE)</f>
        <v>0</v>
      </c>
      <c r="V154">
        <f>VLOOKUP(C154,[1]panoids!A$2:Z$278,20,FALSE)</f>
        <v>0.102396647135417</v>
      </c>
      <c r="W154">
        <f>VLOOKUP(C154,[1]panoids!A$2:Z$278,21,FALSE)</f>
        <v>2.5797526041666699E-2</v>
      </c>
      <c r="X154">
        <f>VLOOKUP(C154,[1]panoids!A$2:Z$278,22,FALSE)</f>
        <v>0</v>
      </c>
      <c r="Y154">
        <f>VLOOKUP(C154,[1]panoids!A$2:Z$278,23,FALSE)</f>
        <v>0</v>
      </c>
      <c r="Z154">
        <f>VLOOKUP(C154,[1]panoids!A$2:Z$278,24,FALSE)</f>
        <v>7.8125000000000002E-5</v>
      </c>
      <c r="AA154">
        <f>VLOOKUP(C154,[1]panoids!A$2:Z$278,25,FALSE)</f>
        <v>0</v>
      </c>
      <c r="AB154">
        <f>VLOOKUP(C154,[1]panoids!A$2:Z$278,26,FALSE)</f>
        <v>2.0422363281250001E-2</v>
      </c>
    </row>
    <row r="155" spans="1:28" x14ac:dyDescent="0.25">
      <c r="A155" t="s">
        <v>255</v>
      </c>
      <c r="B155">
        <v>170310632004005</v>
      </c>
      <c r="C155" t="s">
        <v>254</v>
      </c>
      <c r="D155" t="str">
        <f>VLOOKUP(C155,[1]panoids!A$2:Z$278,2,FALSE)</f>
        <v>2018-11</v>
      </c>
      <c r="E155">
        <f>VLOOKUP(C155,[1]panoids!A$2:Z$278,3,FALSE)</f>
        <v>41.9385948516328</v>
      </c>
      <c r="F155">
        <f>VLOOKUP(C155,[1]panoids!A$2:Z$278,4,FALSE)</f>
        <v>-87.6377372612626</v>
      </c>
      <c r="G155">
        <f>VLOOKUP(C155,[1]panoids!A$2:Z$278,5,FALSE)</f>
        <v>170310632004005</v>
      </c>
      <c r="H155">
        <f>VLOOKUP(C155,[1]panoids!A$2:Z$278,6,FALSE)</f>
        <v>4</v>
      </c>
      <c r="I155">
        <f>VLOOKUP(C155,[1]panoids!A$2:Z$278,7,FALSE)</f>
        <v>0.192537434895833</v>
      </c>
      <c r="J155">
        <f>VLOOKUP(C155,[1]panoids!A$2:Z$278,8,FALSE)</f>
        <v>1.904296875E-2</v>
      </c>
      <c r="K155">
        <f>VLOOKUP(C155,[1]panoids!A$2:Z$278,9,FALSE)</f>
        <v>1.666259765625E-2</v>
      </c>
      <c r="L155">
        <f>VLOOKUP(C155,[1]panoids!A$2:Z$278,10,FALSE)</f>
        <v>2.6749674479166698E-3</v>
      </c>
      <c r="M155">
        <f>VLOOKUP(C155,[1]panoids!A$2:Z$278,11,FALSE)</f>
        <v>9.2260742187499998E-3</v>
      </c>
      <c r="N155">
        <f>VLOOKUP(C155,[1]panoids!A$2:Z$278,12,FALSE)</f>
        <v>3.3699544270833302E-3</v>
      </c>
      <c r="O155">
        <f>VLOOKUP(C155,[1]panoids!A$2:Z$278,13,FALSE)</f>
        <v>1.7089843750000002E-5</v>
      </c>
      <c r="P155">
        <f>VLOOKUP(C155,[1]panoids!A$2:Z$278,14,FALSE)</f>
        <v>3.7052408854166699E-3</v>
      </c>
      <c r="Q155">
        <f>VLOOKUP(C155,[1]panoids!A$2:Z$278,15,FALSE)</f>
        <v>0.36879720052083298</v>
      </c>
      <c r="R155">
        <f>VLOOKUP(C155,[1]panoids!A$2:Z$278,16,FALSE)</f>
        <v>0.10838623046875</v>
      </c>
      <c r="S155">
        <f>VLOOKUP(C155,[1]panoids!A$2:Z$278,17,FALSE)</f>
        <v>0.1256396484375</v>
      </c>
      <c r="T155">
        <f>VLOOKUP(C155,[1]panoids!A$2:Z$278,18,FALSE)</f>
        <v>1.2459309895833299E-3</v>
      </c>
      <c r="U155">
        <f>VLOOKUP(C155,[1]panoids!A$2:Z$278,19,FALSE)</f>
        <v>0</v>
      </c>
      <c r="V155">
        <f>VLOOKUP(C155,[1]panoids!A$2:Z$278,20,FALSE)</f>
        <v>0.102396647135417</v>
      </c>
      <c r="W155">
        <f>VLOOKUP(C155,[1]panoids!A$2:Z$278,21,FALSE)</f>
        <v>2.5797526041666699E-2</v>
      </c>
      <c r="X155">
        <f>VLOOKUP(C155,[1]panoids!A$2:Z$278,22,FALSE)</f>
        <v>0</v>
      </c>
      <c r="Y155">
        <f>VLOOKUP(C155,[1]panoids!A$2:Z$278,23,FALSE)</f>
        <v>0</v>
      </c>
      <c r="Z155">
        <f>VLOOKUP(C155,[1]panoids!A$2:Z$278,24,FALSE)</f>
        <v>7.8125000000000002E-5</v>
      </c>
      <c r="AA155">
        <f>VLOOKUP(C155,[1]panoids!A$2:Z$278,25,FALSE)</f>
        <v>0</v>
      </c>
      <c r="AB155">
        <f>VLOOKUP(C155,[1]panoids!A$2:Z$278,26,FALSE)</f>
        <v>2.0422363281250001E-2</v>
      </c>
    </row>
    <row r="156" spans="1:28" x14ac:dyDescent="0.25">
      <c r="A156" t="s">
        <v>256</v>
      </c>
      <c r="B156">
        <v>170310632004005</v>
      </c>
      <c r="C156" t="s">
        <v>257</v>
      </c>
      <c r="D156" t="str">
        <f>VLOOKUP(C156,[1]panoids!A$2:Z$278,2,FALSE)</f>
        <v>2018-07</v>
      </c>
      <c r="E156">
        <f>VLOOKUP(C156,[1]panoids!A$2:Z$278,3,FALSE)</f>
        <v>41.938358371458598</v>
      </c>
      <c r="F156">
        <f>VLOOKUP(C156,[1]panoids!A$2:Z$278,4,FALSE)</f>
        <v>-87.639492622135606</v>
      </c>
      <c r="G156">
        <f>VLOOKUP(C156,[1]panoids!A$2:Z$278,5,FALSE)</f>
        <v>170310632004005</v>
      </c>
      <c r="H156">
        <f>VLOOKUP(C156,[1]panoids!A$2:Z$278,6,FALSE)</f>
        <v>4</v>
      </c>
      <c r="I156">
        <f>VLOOKUP(C156,[1]panoids!A$2:Z$278,7,FALSE)</f>
        <v>0.26623779296875</v>
      </c>
      <c r="J156">
        <f>VLOOKUP(C156,[1]panoids!A$2:Z$278,8,FALSE)</f>
        <v>5.5013834635416703E-2</v>
      </c>
      <c r="K156">
        <f>VLOOKUP(C156,[1]panoids!A$2:Z$278,9,FALSE)</f>
        <v>0.17185791015624999</v>
      </c>
      <c r="L156">
        <f>VLOOKUP(C156,[1]panoids!A$2:Z$278,10,FALSE)</f>
        <v>4.1097005208333301E-4</v>
      </c>
      <c r="M156">
        <f>VLOOKUP(C156,[1]panoids!A$2:Z$278,11,FALSE)</f>
        <v>1.8639322916666701E-2</v>
      </c>
      <c r="N156">
        <f>VLOOKUP(C156,[1]panoids!A$2:Z$278,12,FALSE)</f>
        <v>8.8623046874999993E-3</v>
      </c>
      <c r="O156">
        <f>VLOOKUP(C156,[1]panoids!A$2:Z$278,13,FALSE)</f>
        <v>3.0924479166666703E-5</v>
      </c>
      <c r="P156">
        <f>VLOOKUP(C156,[1]panoids!A$2:Z$278,14,FALSE)</f>
        <v>1.2866210937499999E-3</v>
      </c>
      <c r="Q156">
        <f>VLOOKUP(C156,[1]panoids!A$2:Z$278,15,FALSE)</f>
        <v>0.36757731119791698</v>
      </c>
      <c r="R156">
        <f>VLOOKUP(C156,[1]panoids!A$2:Z$278,16,FALSE)</f>
        <v>6.9300944010416698E-2</v>
      </c>
      <c r="S156">
        <f>VLOOKUP(C156,[1]panoids!A$2:Z$278,17,FALSE)</f>
        <v>2.40673828125E-2</v>
      </c>
      <c r="T156">
        <f>VLOOKUP(C156,[1]panoids!A$2:Z$278,18,FALSE)</f>
        <v>9.6598307291666696E-4</v>
      </c>
      <c r="U156">
        <f>VLOOKUP(C156,[1]panoids!A$2:Z$278,19,FALSE)</f>
        <v>0</v>
      </c>
      <c r="V156">
        <f>VLOOKUP(C156,[1]panoids!A$2:Z$278,20,FALSE)</f>
        <v>3.01350911458333E-3</v>
      </c>
      <c r="W156">
        <f>VLOOKUP(C156,[1]panoids!A$2:Z$278,21,FALSE)</f>
        <v>2.5309244791666698E-4</v>
      </c>
      <c r="X156">
        <f>VLOOKUP(C156,[1]panoids!A$2:Z$278,22,FALSE)</f>
        <v>2.5187174479166701E-3</v>
      </c>
      <c r="Y156">
        <f>VLOOKUP(C156,[1]panoids!A$2:Z$278,23,FALSE)</f>
        <v>0</v>
      </c>
      <c r="Z156">
        <f>VLOOKUP(C156,[1]panoids!A$2:Z$278,24,FALSE)</f>
        <v>0</v>
      </c>
      <c r="AA156">
        <f>VLOOKUP(C156,[1]panoids!A$2:Z$278,25,FALSE)</f>
        <v>3.9876302083333299E-5</v>
      </c>
      <c r="AB156">
        <f>VLOOKUP(C156,[1]panoids!A$2:Z$278,26,FALSE)</f>
        <v>9.9235026041666705E-3</v>
      </c>
    </row>
    <row r="157" spans="1:28" x14ac:dyDescent="0.25">
      <c r="A157" t="s">
        <v>258</v>
      </c>
      <c r="B157">
        <v>170310632004005</v>
      </c>
      <c r="C157" t="s">
        <v>257</v>
      </c>
      <c r="D157" t="str">
        <f>VLOOKUP(C157,[1]panoids!A$2:Z$278,2,FALSE)</f>
        <v>2018-07</v>
      </c>
      <c r="E157">
        <f>VLOOKUP(C157,[1]panoids!A$2:Z$278,3,FALSE)</f>
        <v>41.938358371458598</v>
      </c>
      <c r="F157">
        <f>VLOOKUP(C157,[1]panoids!A$2:Z$278,4,FALSE)</f>
        <v>-87.639492622135606</v>
      </c>
      <c r="G157">
        <f>VLOOKUP(C157,[1]panoids!A$2:Z$278,5,FALSE)</f>
        <v>170310632004005</v>
      </c>
      <c r="H157">
        <f>VLOOKUP(C157,[1]panoids!A$2:Z$278,6,FALSE)</f>
        <v>4</v>
      </c>
      <c r="I157">
        <f>VLOOKUP(C157,[1]panoids!A$2:Z$278,7,FALSE)</f>
        <v>0.26623779296875</v>
      </c>
      <c r="J157">
        <f>VLOOKUP(C157,[1]panoids!A$2:Z$278,8,FALSE)</f>
        <v>5.5013834635416703E-2</v>
      </c>
      <c r="K157">
        <f>VLOOKUP(C157,[1]panoids!A$2:Z$278,9,FALSE)</f>
        <v>0.17185791015624999</v>
      </c>
      <c r="L157">
        <f>VLOOKUP(C157,[1]panoids!A$2:Z$278,10,FALSE)</f>
        <v>4.1097005208333301E-4</v>
      </c>
      <c r="M157">
        <f>VLOOKUP(C157,[1]panoids!A$2:Z$278,11,FALSE)</f>
        <v>1.8639322916666701E-2</v>
      </c>
      <c r="N157">
        <f>VLOOKUP(C157,[1]panoids!A$2:Z$278,12,FALSE)</f>
        <v>8.8623046874999993E-3</v>
      </c>
      <c r="O157">
        <f>VLOOKUP(C157,[1]panoids!A$2:Z$278,13,FALSE)</f>
        <v>3.0924479166666703E-5</v>
      </c>
      <c r="P157">
        <f>VLOOKUP(C157,[1]panoids!A$2:Z$278,14,FALSE)</f>
        <v>1.2866210937499999E-3</v>
      </c>
      <c r="Q157">
        <f>VLOOKUP(C157,[1]panoids!A$2:Z$278,15,FALSE)</f>
        <v>0.36757731119791698</v>
      </c>
      <c r="R157">
        <f>VLOOKUP(C157,[1]panoids!A$2:Z$278,16,FALSE)</f>
        <v>6.9300944010416698E-2</v>
      </c>
      <c r="S157">
        <f>VLOOKUP(C157,[1]panoids!A$2:Z$278,17,FALSE)</f>
        <v>2.40673828125E-2</v>
      </c>
      <c r="T157">
        <f>VLOOKUP(C157,[1]panoids!A$2:Z$278,18,FALSE)</f>
        <v>9.6598307291666696E-4</v>
      </c>
      <c r="U157">
        <f>VLOOKUP(C157,[1]panoids!A$2:Z$278,19,FALSE)</f>
        <v>0</v>
      </c>
      <c r="V157">
        <f>VLOOKUP(C157,[1]panoids!A$2:Z$278,20,FALSE)</f>
        <v>3.01350911458333E-3</v>
      </c>
      <c r="W157">
        <f>VLOOKUP(C157,[1]panoids!A$2:Z$278,21,FALSE)</f>
        <v>2.5309244791666698E-4</v>
      </c>
      <c r="X157">
        <f>VLOOKUP(C157,[1]panoids!A$2:Z$278,22,FALSE)</f>
        <v>2.5187174479166701E-3</v>
      </c>
      <c r="Y157">
        <f>VLOOKUP(C157,[1]panoids!A$2:Z$278,23,FALSE)</f>
        <v>0</v>
      </c>
      <c r="Z157">
        <f>VLOOKUP(C157,[1]panoids!A$2:Z$278,24,FALSE)</f>
        <v>0</v>
      </c>
      <c r="AA157">
        <f>VLOOKUP(C157,[1]panoids!A$2:Z$278,25,FALSE)</f>
        <v>3.9876302083333299E-5</v>
      </c>
      <c r="AB157">
        <f>VLOOKUP(C157,[1]panoids!A$2:Z$278,26,FALSE)</f>
        <v>9.9235026041666705E-3</v>
      </c>
    </row>
    <row r="158" spans="1:28" x14ac:dyDescent="0.25">
      <c r="A158" t="s">
        <v>259</v>
      </c>
      <c r="B158">
        <v>170310634001007</v>
      </c>
      <c r="C158" t="s">
        <v>260</v>
      </c>
      <c r="D158" t="str">
        <f>VLOOKUP(C158,[1]panoids!A$2:Z$278,2,FALSE)</f>
        <v>2018-07</v>
      </c>
      <c r="E158">
        <f>VLOOKUP(C158,[1]panoids!A$2:Z$278,3,FALSE)</f>
        <v>41.933189560598898</v>
      </c>
      <c r="F158">
        <f>VLOOKUP(C158,[1]panoids!A$2:Z$278,4,FALSE)</f>
        <v>-87.645215582966799</v>
      </c>
      <c r="G158">
        <f>VLOOKUP(C158,[1]panoids!A$2:Z$278,5,FALSE)</f>
        <v>170310634001007</v>
      </c>
      <c r="H158">
        <f>VLOOKUP(C158,[1]panoids!A$2:Z$278,6,FALSE)</f>
        <v>4</v>
      </c>
      <c r="I158">
        <f>VLOOKUP(C158,[1]panoids!A$2:Z$278,7,FALSE)</f>
        <v>0.21907145182291701</v>
      </c>
      <c r="J158">
        <f>VLOOKUP(C158,[1]panoids!A$2:Z$278,8,FALSE)</f>
        <v>4.8077799479166697E-2</v>
      </c>
      <c r="K158">
        <f>VLOOKUP(C158,[1]panoids!A$2:Z$278,9,FALSE)</f>
        <v>0.48041259765625</v>
      </c>
      <c r="L158">
        <f>VLOOKUP(C158,[1]panoids!A$2:Z$278,10,FALSE)</f>
        <v>7.60091145833333E-4</v>
      </c>
      <c r="M158">
        <f>VLOOKUP(C158,[1]panoids!A$2:Z$278,11,FALSE)</f>
        <v>1.74723307291667E-3</v>
      </c>
      <c r="N158">
        <f>VLOOKUP(C158,[1]panoids!A$2:Z$278,12,FALSE)</f>
        <v>1.61653645833333E-2</v>
      </c>
      <c r="O158">
        <f>VLOOKUP(C158,[1]panoids!A$2:Z$278,13,FALSE)</f>
        <v>8.9192708333333301E-4</v>
      </c>
      <c r="P158">
        <f>VLOOKUP(C158,[1]panoids!A$2:Z$278,14,FALSE)</f>
        <v>6.4770507812500003E-3</v>
      </c>
      <c r="Q158">
        <f>VLOOKUP(C158,[1]panoids!A$2:Z$278,15,FALSE)</f>
        <v>4.0543619791666699E-3</v>
      </c>
      <c r="R158">
        <f>VLOOKUP(C158,[1]panoids!A$2:Z$278,16,FALSE)</f>
        <v>0</v>
      </c>
      <c r="S158">
        <f>VLOOKUP(C158,[1]panoids!A$2:Z$278,17,FALSE)</f>
        <v>0.1090283203125</v>
      </c>
      <c r="T158">
        <f>VLOOKUP(C158,[1]panoids!A$2:Z$278,18,FALSE)</f>
        <v>4.6077473958333302E-3</v>
      </c>
      <c r="U158">
        <f>VLOOKUP(C158,[1]panoids!A$2:Z$278,19,FALSE)</f>
        <v>0</v>
      </c>
      <c r="V158">
        <f>VLOOKUP(C158,[1]panoids!A$2:Z$278,20,FALSE)</f>
        <v>9.6923014322916695E-2</v>
      </c>
      <c r="W158">
        <f>VLOOKUP(C158,[1]panoids!A$2:Z$278,21,FALSE)</f>
        <v>6.8359375000000007E-5</v>
      </c>
      <c r="X158">
        <f>VLOOKUP(C158,[1]panoids!A$2:Z$278,22,FALSE)</f>
        <v>1.0937500000000001E-3</v>
      </c>
      <c r="Y158">
        <f>VLOOKUP(C158,[1]panoids!A$2:Z$278,23,FALSE)</f>
        <v>0</v>
      </c>
      <c r="Z158">
        <f>VLOOKUP(C158,[1]panoids!A$2:Z$278,24,FALSE)</f>
        <v>0</v>
      </c>
      <c r="AA158">
        <f>VLOOKUP(C158,[1]panoids!A$2:Z$278,25,FALSE)</f>
        <v>5.3230794270833302E-3</v>
      </c>
      <c r="AB158">
        <f>VLOOKUP(C158,[1]panoids!A$2:Z$278,26,FALSE)</f>
        <v>5.2978515624999998E-3</v>
      </c>
    </row>
    <row r="159" spans="1:28" x14ac:dyDescent="0.25">
      <c r="A159" t="s">
        <v>261</v>
      </c>
      <c r="B159">
        <v>170310634001007</v>
      </c>
      <c r="C159" t="s">
        <v>260</v>
      </c>
      <c r="D159" t="str">
        <f>VLOOKUP(C159,[1]panoids!A$2:Z$278,2,FALSE)</f>
        <v>2018-07</v>
      </c>
      <c r="E159">
        <f>VLOOKUP(C159,[1]panoids!A$2:Z$278,3,FALSE)</f>
        <v>41.933189560598898</v>
      </c>
      <c r="F159">
        <f>VLOOKUP(C159,[1]panoids!A$2:Z$278,4,FALSE)</f>
        <v>-87.645215582966799</v>
      </c>
      <c r="G159">
        <f>VLOOKUP(C159,[1]panoids!A$2:Z$278,5,FALSE)</f>
        <v>170310634001007</v>
      </c>
      <c r="H159">
        <f>VLOOKUP(C159,[1]panoids!A$2:Z$278,6,FALSE)</f>
        <v>4</v>
      </c>
      <c r="I159">
        <f>VLOOKUP(C159,[1]panoids!A$2:Z$278,7,FALSE)</f>
        <v>0.21907145182291701</v>
      </c>
      <c r="J159">
        <f>VLOOKUP(C159,[1]panoids!A$2:Z$278,8,FALSE)</f>
        <v>4.8077799479166697E-2</v>
      </c>
      <c r="K159">
        <f>VLOOKUP(C159,[1]panoids!A$2:Z$278,9,FALSE)</f>
        <v>0.48041259765625</v>
      </c>
      <c r="L159">
        <f>VLOOKUP(C159,[1]panoids!A$2:Z$278,10,FALSE)</f>
        <v>7.60091145833333E-4</v>
      </c>
      <c r="M159">
        <f>VLOOKUP(C159,[1]panoids!A$2:Z$278,11,FALSE)</f>
        <v>1.74723307291667E-3</v>
      </c>
      <c r="N159">
        <f>VLOOKUP(C159,[1]panoids!A$2:Z$278,12,FALSE)</f>
        <v>1.61653645833333E-2</v>
      </c>
      <c r="O159">
        <f>VLOOKUP(C159,[1]panoids!A$2:Z$278,13,FALSE)</f>
        <v>8.9192708333333301E-4</v>
      </c>
      <c r="P159">
        <f>VLOOKUP(C159,[1]panoids!A$2:Z$278,14,FALSE)</f>
        <v>6.4770507812500003E-3</v>
      </c>
      <c r="Q159">
        <f>VLOOKUP(C159,[1]panoids!A$2:Z$278,15,FALSE)</f>
        <v>4.0543619791666699E-3</v>
      </c>
      <c r="R159">
        <f>VLOOKUP(C159,[1]panoids!A$2:Z$278,16,FALSE)</f>
        <v>0</v>
      </c>
      <c r="S159">
        <f>VLOOKUP(C159,[1]panoids!A$2:Z$278,17,FALSE)</f>
        <v>0.1090283203125</v>
      </c>
      <c r="T159">
        <f>VLOOKUP(C159,[1]panoids!A$2:Z$278,18,FALSE)</f>
        <v>4.6077473958333302E-3</v>
      </c>
      <c r="U159">
        <f>VLOOKUP(C159,[1]panoids!A$2:Z$278,19,FALSE)</f>
        <v>0</v>
      </c>
      <c r="V159">
        <f>VLOOKUP(C159,[1]panoids!A$2:Z$278,20,FALSE)</f>
        <v>9.6923014322916695E-2</v>
      </c>
      <c r="W159">
        <f>VLOOKUP(C159,[1]panoids!A$2:Z$278,21,FALSE)</f>
        <v>6.8359375000000007E-5</v>
      </c>
      <c r="X159">
        <f>VLOOKUP(C159,[1]panoids!A$2:Z$278,22,FALSE)</f>
        <v>1.0937500000000001E-3</v>
      </c>
      <c r="Y159">
        <f>VLOOKUP(C159,[1]panoids!A$2:Z$278,23,FALSE)</f>
        <v>0</v>
      </c>
      <c r="Z159">
        <f>VLOOKUP(C159,[1]panoids!A$2:Z$278,24,FALSE)</f>
        <v>0</v>
      </c>
      <c r="AA159">
        <f>VLOOKUP(C159,[1]panoids!A$2:Z$278,25,FALSE)</f>
        <v>5.3230794270833302E-3</v>
      </c>
      <c r="AB159">
        <f>VLOOKUP(C159,[1]panoids!A$2:Z$278,26,FALSE)</f>
        <v>5.2978515624999998E-3</v>
      </c>
    </row>
    <row r="160" spans="1:28" x14ac:dyDescent="0.25">
      <c r="A160" t="s">
        <v>262</v>
      </c>
      <c r="B160">
        <v>170310634001007</v>
      </c>
      <c r="C160" t="s">
        <v>263</v>
      </c>
      <c r="D160" t="str">
        <f>VLOOKUP(C160,[1]panoids!A$2:Z$278,2,FALSE)</f>
        <v>2018-07</v>
      </c>
      <c r="E160">
        <f>VLOOKUP(C160,[1]panoids!A$2:Z$278,3,FALSE)</f>
        <v>41.933281876104502</v>
      </c>
      <c r="F160">
        <f>VLOOKUP(C160,[1]panoids!A$2:Z$278,4,FALSE)</f>
        <v>-87.645290718131506</v>
      </c>
      <c r="G160">
        <f>VLOOKUP(C160,[1]panoids!A$2:Z$278,5,FALSE)</f>
        <v>170310634001007</v>
      </c>
      <c r="H160">
        <f>VLOOKUP(C160,[1]panoids!A$2:Z$278,6,FALSE)</f>
        <v>4</v>
      </c>
      <c r="I160">
        <f>VLOOKUP(C160,[1]panoids!A$2:Z$278,7,FALSE)</f>
        <v>0.19469970703125</v>
      </c>
      <c r="J160">
        <f>VLOOKUP(C160,[1]panoids!A$2:Z$278,8,FALSE)</f>
        <v>2.2691243489583301E-2</v>
      </c>
      <c r="K160">
        <f>VLOOKUP(C160,[1]panoids!A$2:Z$278,9,FALSE)</f>
        <v>0.51722819010416698</v>
      </c>
      <c r="L160">
        <f>VLOOKUP(C160,[1]panoids!A$2:Z$278,10,FALSE)</f>
        <v>0</v>
      </c>
      <c r="M160">
        <f>VLOOKUP(C160,[1]panoids!A$2:Z$278,11,FALSE)</f>
        <v>3.3040364583333299E-4</v>
      </c>
      <c r="N160">
        <f>VLOOKUP(C160,[1]panoids!A$2:Z$278,12,FALSE)</f>
        <v>1.394287109375E-2</v>
      </c>
      <c r="O160">
        <f>VLOOKUP(C160,[1]panoids!A$2:Z$278,13,FALSE)</f>
        <v>5.7535807291666705E-4</v>
      </c>
      <c r="P160">
        <f>VLOOKUP(C160,[1]panoids!A$2:Z$278,14,FALSE)</f>
        <v>3.5774739583333301E-3</v>
      </c>
      <c r="Q160">
        <f>VLOOKUP(C160,[1]panoids!A$2:Z$278,15,FALSE)</f>
        <v>9.8868815104166691E-3</v>
      </c>
      <c r="R160">
        <f>VLOOKUP(C160,[1]panoids!A$2:Z$278,16,FALSE)</f>
        <v>0</v>
      </c>
      <c r="S160">
        <f>VLOOKUP(C160,[1]panoids!A$2:Z$278,17,FALSE)</f>
        <v>7.9684244791666706E-2</v>
      </c>
      <c r="T160">
        <f>VLOOKUP(C160,[1]panoids!A$2:Z$278,18,FALSE)</f>
        <v>4.5751953124999996E-3</v>
      </c>
      <c r="U160">
        <f>VLOOKUP(C160,[1]panoids!A$2:Z$278,19,FALSE)</f>
        <v>0</v>
      </c>
      <c r="V160">
        <f>VLOOKUP(C160,[1]panoids!A$2:Z$278,20,FALSE)</f>
        <v>0.14451171874999999</v>
      </c>
      <c r="W160">
        <f>VLOOKUP(C160,[1]panoids!A$2:Z$278,21,FALSE)</f>
        <v>0</v>
      </c>
      <c r="X160">
        <f>VLOOKUP(C160,[1]panoids!A$2:Z$278,22,FALSE)</f>
        <v>2.8645833333333301E-4</v>
      </c>
      <c r="Y160">
        <f>VLOOKUP(C160,[1]panoids!A$2:Z$278,23,FALSE)</f>
        <v>0</v>
      </c>
      <c r="Z160">
        <f>VLOOKUP(C160,[1]panoids!A$2:Z$278,24,FALSE)</f>
        <v>0</v>
      </c>
      <c r="AA160">
        <f>VLOOKUP(C160,[1]panoids!A$2:Z$278,25,FALSE)</f>
        <v>3.5766601562500001E-3</v>
      </c>
      <c r="AB160">
        <f>VLOOKUP(C160,[1]panoids!A$2:Z$278,26,FALSE)</f>
        <v>4.43359375E-3</v>
      </c>
    </row>
    <row r="161" spans="1:28" x14ac:dyDescent="0.25">
      <c r="A161" t="s">
        <v>264</v>
      </c>
      <c r="B161">
        <v>170310634001007</v>
      </c>
      <c r="C161" t="s">
        <v>263</v>
      </c>
      <c r="D161" t="str">
        <f>VLOOKUP(C161,[1]panoids!A$2:Z$278,2,FALSE)</f>
        <v>2018-07</v>
      </c>
      <c r="E161">
        <f>VLOOKUP(C161,[1]panoids!A$2:Z$278,3,FALSE)</f>
        <v>41.933281876104502</v>
      </c>
      <c r="F161">
        <f>VLOOKUP(C161,[1]panoids!A$2:Z$278,4,FALSE)</f>
        <v>-87.645290718131506</v>
      </c>
      <c r="G161">
        <f>VLOOKUP(C161,[1]panoids!A$2:Z$278,5,FALSE)</f>
        <v>170310634001007</v>
      </c>
      <c r="H161">
        <f>VLOOKUP(C161,[1]panoids!A$2:Z$278,6,FALSE)</f>
        <v>4</v>
      </c>
      <c r="I161">
        <f>VLOOKUP(C161,[1]panoids!A$2:Z$278,7,FALSE)</f>
        <v>0.19469970703125</v>
      </c>
      <c r="J161">
        <f>VLOOKUP(C161,[1]panoids!A$2:Z$278,8,FALSE)</f>
        <v>2.2691243489583301E-2</v>
      </c>
      <c r="K161">
        <f>VLOOKUP(C161,[1]panoids!A$2:Z$278,9,FALSE)</f>
        <v>0.51722819010416698</v>
      </c>
      <c r="L161">
        <f>VLOOKUP(C161,[1]panoids!A$2:Z$278,10,FALSE)</f>
        <v>0</v>
      </c>
      <c r="M161">
        <f>VLOOKUP(C161,[1]panoids!A$2:Z$278,11,FALSE)</f>
        <v>3.3040364583333299E-4</v>
      </c>
      <c r="N161">
        <f>VLOOKUP(C161,[1]panoids!A$2:Z$278,12,FALSE)</f>
        <v>1.394287109375E-2</v>
      </c>
      <c r="O161">
        <f>VLOOKUP(C161,[1]panoids!A$2:Z$278,13,FALSE)</f>
        <v>5.7535807291666705E-4</v>
      </c>
      <c r="P161">
        <f>VLOOKUP(C161,[1]panoids!A$2:Z$278,14,FALSE)</f>
        <v>3.5774739583333301E-3</v>
      </c>
      <c r="Q161">
        <f>VLOOKUP(C161,[1]panoids!A$2:Z$278,15,FALSE)</f>
        <v>9.8868815104166691E-3</v>
      </c>
      <c r="R161">
        <f>VLOOKUP(C161,[1]panoids!A$2:Z$278,16,FALSE)</f>
        <v>0</v>
      </c>
      <c r="S161">
        <f>VLOOKUP(C161,[1]panoids!A$2:Z$278,17,FALSE)</f>
        <v>7.9684244791666706E-2</v>
      </c>
      <c r="T161">
        <f>VLOOKUP(C161,[1]panoids!A$2:Z$278,18,FALSE)</f>
        <v>4.5751953124999996E-3</v>
      </c>
      <c r="U161">
        <f>VLOOKUP(C161,[1]panoids!A$2:Z$278,19,FALSE)</f>
        <v>0</v>
      </c>
      <c r="V161">
        <f>VLOOKUP(C161,[1]panoids!A$2:Z$278,20,FALSE)</f>
        <v>0.14451171874999999</v>
      </c>
      <c r="W161">
        <f>VLOOKUP(C161,[1]panoids!A$2:Z$278,21,FALSE)</f>
        <v>0</v>
      </c>
      <c r="X161">
        <f>VLOOKUP(C161,[1]panoids!A$2:Z$278,22,FALSE)</f>
        <v>2.8645833333333301E-4</v>
      </c>
      <c r="Y161">
        <f>VLOOKUP(C161,[1]panoids!A$2:Z$278,23,FALSE)</f>
        <v>0</v>
      </c>
      <c r="Z161">
        <f>VLOOKUP(C161,[1]panoids!A$2:Z$278,24,FALSE)</f>
        <v>0</v>
      </c>
      <c r="AA161">
        <f>VLOOKUP(C161,[1]panoids!A$2:Z$278,25,FALSE)</f>
        <v>3.5766601562500001E-3</v>
      </c>
      <c r="AB161">
        <f>VLOOKUP(C161,[1]panoids!A$2:Z$278,26,FALSE)</f>
        <v>4.43359375E-3</v>
      </c>
    </row>
    <row r="162" spans="1:28" x14ac:dyDescent="0.25">
      <c r="A162" t="s">
        <v>265</v>
      </c>
      <c r="B162">
        <v>170310703002003</v>
      </c>
      <c r="C162" t="s">
        <v>266</v>
      </c>
      <c r="D162" t="str">
        <f>VLOOKUP(C162,[1]panoids!A$2:Z$278,2,FALSE)</f>
        <v>2018-11</v>
      </c>
      <c r="E162">
        <f>VLOOKUP(C162,[1]panoids!A$2:Z$278,3,FALSE)</f>
        <v>41.927922475818399</v>
      </c>
      <c r="F162">
        <f>VLOOKUP(C162,[1]panoids!A$2:Z$278,4,FALSE)</f>
        <v>-87.652241819998395</v>
      </c>
      <c r="G162">
        <f>VLOOKUP(C162,[1]panoids!A$2:Z$278,5,FALSE)</f>
        <v>170310703002003</v>
      </c>
      <c r="H162">
        <f>VLOOKUP(C162,[1]panoids!A$2:Z$278,6,FALSE)</f>
        <v>4</v>
      </c>
      <c r="I162">
        <f>VLOOKUP(C162,[1]panoids!A$2:Z$278,7,FALSE)</f>
        <v>0.21394042968749999</v>
      </c>
      <c r="J162">
        <f>VLOOKUP(C162,[1]panoids!A$2:Z$278,8,FALSE)</f>
        <v>8.92423502604167E-2</v>
      </c>
      <c r="K162">
        <f>VLOOKUP(C162,[1]panoids!A$2:Z$278,9,FALSE)</f>
        <v>0.28282877604166701</v>
      </c>
      <c r="L162">
        <f>VLOOKUP(C162,[1]panoids!A$2:Z$278,10,FALSE)</f>
        <v>0</v>
      </c>
      <c r="M162">
        <f>VLOOKUP(C162,[1]panoids!A$2:Z$278,11,FALSE)</f>
        <v>6.3473307291666697E-2</v>
      </c>
      <c r="N162">
        <f>VLOOKUP(C162,[1]panoids!A$2:Z$278,12,FALSE)</f>
        <v>1.660888671875E-2</v>
      </c>
      <c r="O162">
        <f>VLOOKUP(C162,[1]panoids!A$2:Z$278,13,FALSE)</f>
        <v>2.9296874999999999E-4</v>
      </c>
      <c r="P162">
        <f>VLOOKUP(C162,[1]panoids!A$2:Z$278,14,FALSE)</f>
        <v>3.6539713541666702E-3</v>
      </c>
      <c r="Q162">
        <f>VLOOKUP(C162,[1]panoids!A$2:Z$278,15,FALSE)</f>
        <v>0.126221516927083</v>
      </c>
      <c r="R162">
        <f>VLOOKUP(C162,[1]panoids!A$2:Z$278,16,FALSE)</f>
        <v>2.8816731770833302E-3</v>
      </c>
      <c r="S162">
        <f>VLOOKUP(C162,[1]panoids!A$2:Z$278,17,FALSE)</f>
        <v>0.10755859375</v>
      </c>
      <c r="T162">
        <f>VLOOKUP(C162,[1]panoids!A$2:Z$278,18,FALSE)</f>
        <v>1.88802083333333E-4</v>
      </c>
      <c r="U162">
        <f>VLOOKUP(C162,[1]panoids!A$2:Z$278,19,FALSE)</f>
        <v>0</v>
      </c>
      <c r="V162">
        <f>VLOOKUP(C162,[1]panoids!A$2:Z$278,20,FALSE)</f>
        <v>7.672119140625E-2</v>
      </c>
      <c r="W162">
        <f>VLOOKUP(C162,[1]panoids!A$2:Z$278,21,FALSE)</f>
        <v>8.1380208333333296E-7</v>
      </c>
      <c r="X162">
        <f>VLOOKUP(C162,[1]panoids!A$2:Z$278,22,FALSE)</f>
        <v>0</v>
      </c>
      <c r="Y162">
        <f>VLOOKUP(C162,[1]panoids!A$2:Z$278,23,FALSE)</f>
        <v>0</v>
      </c>
      <c r="Z162">
        <f>VLOOKUP(C162,[1]panoids!A$2:Z$278,24,FALSE)</f>
        <v>0</v>
      </c>
      <c r="AA162">
        <f>VLOOKUP(C162,[1]panoids!A$2:Z$278,25,FALSE)</f>
        <v>0</v>
      </c>
      <c r="AB162">
        <f>VLOOKUP(C162,[1]panoids!A$2:Z$278,26,FALSE)</f>
        <v>1.6386718750000001E-2</v>
      </c>
    </row>
    <row r="163" spans="1:28" x14ac:dyDescent="0.25">
      <c r="A163" t="s">
        <v>267</v>
      </c>
      <c r="B163">
        <v>170310703002003</v>
      </c>
      <c r="C163" t="s">
        <v>266</v>
      </c>
      <c r="D163" t="str">
        <f>VLOOKUP(C163,[1]panoids!A$2:Z$278,2,FALSE)</f>
        <v>2018-11</v>
      </c>
      <c r="E163">
        <f>VLOOKUP(C163,[1]panoids!A$2:Z$278,3,FALSE)</f>
        <v>41.927922475818399</v>
      </c>
      <c r="F163">
        <f>VLOOKUP(C163,[1]panoids!A$2:Z$278,4,FALSE)</f>
        <v>-87.652241819998395</v>
      </c>
      <c r="G163">
        <f>VLOOKUP(C163,[1]panoids!A$2:Z$278,5,FALSE)</f>
        <v>170310703002003</v>
      </c>
      <c r="H163">
        <f>VLOOKUP(C163,[1]panoids!A$2:Z$278,6,FALSE)</f>
        <v>4</v>
      </c>
      <c r="I163">
        <f>VLOOKUP(C163,[1]panoids!A$2:Z$278,7,FALSE)</f>
        <v>0.21394042968749999</v>
      </c>
      <c r="J163">
        <f>VLOOKUP(C163,[1]panoids!A$2:Z$278,8,FALSE)</f>
        <v>8.92423502604167E-2</v>
      </c>
      <c r="K163">
        <f>VLOOKUP(C163,[1]panoids!A$2:Z$278,9,FALSE)</f>
        <v>0.28282877604166701</v>
      </c>
      <c r="L163">
        <f>VLOOKUP(C163,[1]panoids!A$2:Z$278,10,FALSE)</f>
        <v>0</v>
      </c>
      <c r="M163">
        <f>VLOOKUP(C163,[1]panoids!A$2:Z$278,11,FALSE)</f>
        <v>6.3473307291666697E-2</v>
      </c>
      <c r="N163">
        <f>VLOOKUP(C163,[1]panoids!A$2:Z$278,12,FALSE)</f>
        <v>1.660888671875E-2</v>
      </c>
      <c r="O163">
        <f>VLOOKUP(C163,[1]panoids!A$2:Z$278,13,FALSE)</f>
        <v>2.9296874999999999E-4</v>
      </c>
      <c r="P163">
        <f>VLOOKUP(C163,[1]panoids!A$2:Z$278,14,FALSE)</f>
        <v>3.6539713541666702E-3</v>
      </c>
      <c r="Q163">
        <f>VLOOKUP(C163,[1]panoids!A$2:Z$278,15,FALSE)</f>
        <v>0.126221516927083</v>
      </c>
      <c r="R163">
        <f>VLOOKUP(C163,[1]panoids!A$2:Z$278,16,FALSE)</f>
        <v>2.8816731770833302E-3</v>
      </c>
      <c r="S163">
        <f>VLOOKUP(C163,[1]panoids!A$2:Z$278,17,FALSE)</f>
        <v>0.10755859375</v>
      </c>
      <c r="T163">
        <f>VLOOKUP(C163,[1]panoids!A$2:Z$278,18,FALSE)</f>
        <v>1.88802083333333E-4</v>
      </c>
      <c r="U163">
        <f>VLOOKUP(C163,[1]panoids!A$2:Z$278,19,FALSE)</f>
        <v>0</v>
      </c>
      <c r="V163">
        <f>VLOOKUP(C163,[1]panoids!A$2:Z$278,20,FALSE)</f>
        <v>7.672119140625E-2</v>
      </c>
      <c r="W163">
        <f>VLOOKUP(C163,[1]panoids!A$2:Z$278,21,FALSE)</f>
        <v>8.1380208333333296E-7</v>
      </c>
      <c r="X163">
        <f>VLOOKUP(C163,[1]panoids!A$2:Z$278,22,FALSE)</f>
        <v>0</v>
      </c>
      <c r="Y163">
        <f>VLOOKUP(C163,[1]panoids!A$2:Z$278,23,FALSE)</f>
        <v>0</v>
      </c>
      <c r="Z163">
        <f>VLOOKUP(C163,[1]panoids!A$2:Z$278,24,FALSE)</f>
        <v>0</v>
      </c>
      <c r="AA163">
        <f>VLOOKUP(C163,[1]panoids!A$2:Z$278,25,FALSE)</f>
        <v>0</v>
      </c>
      <c r="AB163">
        <f>VLOOKUP(C163,[1]panoids!A$2:Z$278,26,FALSE)</f>
        <v>1.6386718750000001E-2</v>
      </c>
    </row>
    <row r="164" spans="1:28" x14ac:dyDescent="0.25">
      <c r="A164" t="s">
        <v>268</v>
      </c>
      <c r="B164">
        <v>170310703002003</v>
      </c>
      <c r="C164" t="s">
        <v>269</v>
      </c>
      <c r="D164" t="str">
        <f>VLOOKUP(C164,[1]panoids!A$2:Z$278,2,FALSE)</f>
        <v>2018-11</v>
      </c>
      <c r="E164">
        <f>VLOOKUP(C164,[1]panoids!A$2:Z$278,3,FALSE)</f>
        <v>41.927494724830098</v>
      </c>
      <c r="F164">
        <f>VLOOKUP(C164,[1]panoids!A$2:Z$278,4,FALSE)</f>
        <v>-87.651643593040305</v>
      </c>
      <c r="G164">
        <f>VLOOKUP(C164,[1]panoids!A$2:Z$278,5,FALSE)</f>
        <v>170310703002003</v>
      </c>
      <c r="H164">
        <f>VLOOKUP(C164,[1]panoids!A$2:Z$278,6,FALSE)</f>
        <v>4</v>
      </c>
      <c r="I164">
        <f>VLOOKUP(C164,[1]panoids!A$2:Z$278,7,FALSE)</f>
        <v>0.18705810546875001</v>
      </c>
      <c r="J164">
        <f>VLOOKUP(C164,[1]panoids!A$2:Z$278,8,FALSE)</f>
        <v>0.108767903645833</v>
      </c>
      <c r="K164">
        <f>VLOOKUP(C164,[1]panoids!A$2:Z$278,9,FALSE)</f>
        <v>0.373846028645833</v>
      </c>
      <c r="L164">
        <f>VLOOKUP(C164,[1]panoids!A$2:Z$278,10,FALSE)</f>
        <v>2.1158854166666701E-5</v>
      </c>
      <c r="M164">
        <f>VLOOKUP(C164,[1]panoids!A$2:Z$278,11,FALSE)</f>
        <v>5.9095052083333301E-2</v>
      </c>
      <c r="N164">
        <f>VLOOKUP(C164,[1]panoids!A$2:Z$278,12,FALSE)</f>
        <v>1.3434244791666701E-2</v>
      </c>
      <c r="O164">
        <f>VLOOKUP(C164,[1]panoids!A$2:Z$278,13,FALSE)</f>
        <v>6.5592447916666696E-4</v>
      </c>
      <c r="P164">
        <f>VLOOKUP(C164,[1]panoids!A$2:Z$278,14,FALSE)</f>
        <v>3.35856119791667E-3</v>
      </c>
      <c r="Q164">
        <f>VLOOKUP(C164,[1]panoids!A$2:Z$278,15,FALSE)</f>
        <v>4.7014160156249998E-2</v>
      </c>
      <c r="R164">
        <f>VLOOKUP(C164,[1]panoids!A$2:Z$278,16,FALSE)</f>
        <v>2.99235026041667E-3</v>
      </c>
      <c r="S164">
        <f>VLOOKUP(C164,[1]panoids!A$2:Z$278,17,FALSE)</f>
        <v>0.13135986328124999</v>
      </c>
      <c r="T164">
        <f>VLOOKUP(C164,[1]panoids!A$2:Z$278,18,FALSE)</f>
        <v>8.7809244791666699E-4</v>
      </c>
      <c r="U164">
        <f>VLOOKUP(C164,[1]panoids!A$2:Z$278,19,FALSE)</f>
        <v>0</v>
      </c>
      <c r="V164">
        <f>VLOOKUP(C164,[1]panoids!A$2:Z$278,20,FALSE)</f>
        <v>6.0953776041666699E-2</v>
      </c>
      <c r="W164">
        <f>VLOOKUP(C164,[1]panoids!A$2:Z$278,21,FALSE)</f>
        <v>0</v>
      </c>
      <c r="X164">
        <f>VLOOKUP(C164,[1]panoids!A$2:Z$278,22,FALSE)</f>
        <v>0</v>
      </c>
      <c r="Y164">
        <f>VLOOKUP(C164,[1]panoids!A$2:Z$278,23,FALSE)</f>
        <v>0</v>
      </c>
      <c r="Z164">
        <f>VLOOKUP(C164,[1]panoids!A$2:Z$278,24,FALSE)</f>
        <v>0</v>
      </c>
      <c r="AA164">
        <f>VLOOKUP(C164,[1]panoids!A$2:Z$278,25,FALSE)</f>
        <v>0</v>
      </c>
      <c r="AB164">
        <f>VLOOKUP(C164,[1]panoids!A$2:Z$278,26,FALSE)</f>
        <v>1.05647786458333E-2</v>
      </c>
    </row>
    <row r="165" spans="1:28" x14ac:dyDescent="0.25">
      <c r="A165" t="s">
        <v>270</v>
      </c>
      <c r="B165">
        <v>170310703002003</v>
      </c>
      <c r="C165" t="s">
        <v>269</v>
      </c>
      <c r="D165" t="str">
        <f>VLOOKUP(C165,[1]panoids!A$2:Z$278,2,FALSE)</f>
        <v>2018-11</v>
      </c>
      <c r="E165">
        <f>VLOOKUP(C165,[1]panoids!A$2:Z$278,3,FALSE)</f>
        <v>41.927494724830098</v>
      </c>
      <c r="F165">
        <f>VLOOKUP(C165,[1]panoids!A$2:Z$278,4,FALSE)</f>
        <v>-87.651643593040305</v>
      </c>
      <c r="G165">
        <f>VLOOKUP(C165,[1]panoids!A$2:Z$278,5,FALSE)</f>
        <v>170310703002003</v>
      </c>
      <c r="H165">
        <f>VLOOKUP(C165,[1]panoids!A$2:Z$278,6,FALSE)</f>
        <v>4</v>
      </c>
      <c r="I165">
        <f>VLOOKUP(C165,[1]panoids!A$2:Z$278,7,FALSE)</f>
        <v>0.18705810546875001</v>
      </c>
      <c r="J165">
        <f>VLOOKUP(C165,[1]panoids!A$2:Z$278,8,FALSE)</f>
        <v>0.108767903645833</v>
      </c>
      <c r="K165">
        <f>VLOOKUP(C165,[1]panoids!A$2:Z$278,9,FALSE)</f>
        <v>0.373846028645833</v>
      </c>
      <c r="L165">
        <f>VLOOKUP(C165,[1]panoids!A$2:Z$278,10,FALSE)</f>
        <v>2.1158854166666701E-5</v>
      </c>
      <c r="M165">
        <f>VLOOKUP(C165,[1]panoids!A$2:Z$278,11,FALSE)</f>
        <v>5.9095052083333301E-2</v>
      </c>
      <c r="N165">
        <f>VLOOKUP(C165,[1]panoids!A$2:Z$278,12,FALSE)</f>
        <v>1.3434244791666701E-2</v>
      </c>
      <c r="O165">
        <f>VLOOKUP(C165,[1]panoids!A$2:Z$278,13,FALSE)</f>
        <v>6.5592447916666696E-4</v>
      </c>
      <c r="P165">
        <f>VLOOKUP(C165,[1]panoids!A$2:Z$278,14,FALSE)</f>
        <v>3.35856119791667E-3</v>
      </c>
      <c r="Q165">
        <f>VLOOKUP(C165,[1]panoids!A$2:Z$278,15,FALSE)</f>
        <v>4.7014160156249998E-2</v>
      </c>
      <c r="R165">
        <f>VLOOKUP(C165,[1]panoids!A$2:Z$278,16,FALSE)</f>
        <v>2.99235026041667E-3</v>
      </c>
      <c r="S165">
        <f>VLOOKUP(C165,[1]panoids!A$2:Z$278,17,FALSE)</f>
        <v>0.13135986328124999</v>
      </c>
      <c r="T165">
        <f>VLOOKUP(C165,[1]panoids!A$2:Z$278,18,FALSE)</f>
        <v>8.7809244791666699E-4</v>
      </c>
      <c r="U165">
        <f>VLOOKUP(C165,[1]panoids!A$2:Z$278,19,FALSE)</f>
        <v>0</v>
      </c>
      <c r="V165">
        <f>VLOOKUP(C165,[1]panoids!A$2:Z$278,20,FALSE)</f>
        <v>6.0953776041666699E-2</v>
      </c>
      <c r="W165">
        <f>VLOOKUP(C165,[1]panoids!A$2:Z$278,21,FALSE)</f>
        <v>0</v>
      </c>
      <c r="X165">
        <f>VLOOKUP(C165,[1]panoids!A$2:Z$278,22,FALSE)</f>
        <v>0</v>
      </c>
      <c r="Y165">
        <f>VLOOKUP(C165,[1]panoids!A$2:Z$278,23,FALSE)</f>
        <v>0</v>
      </c>
      <c r="Z165">
        <f>VLOOKUP(C165,[1]panoids!A$2:Z$278,24,FALSE)</f>
        <v>0</v>
      </c>
      <c r="AA165">
        <f>VLOOKUP(C165,[1]panoids!A$2:Z$278,25,FALSE)</f>
        <v>0</v>
      </c>
      <c r="AB165">
        <f>VLOOKUP(C165,[1]panoids!A$2:Z$278,26,FALSE)</f>
        <v>1.05647786458333E-2</v>
      </c>
    </row>
    <row r="166" spans="1:28" x14ac:dyDescent="0.25">
      <c r="A166" t="s">
        <v>271</v>
      </c>
      <c r="B166">
        <v>170310704003008</v>
      </c>
      <c r="C166" t="s">
        <v>272</v>
      </c>
      <c r="D166" t="str">
        <f>VLOOKUP(C166,[1]panoids!A$2:Z$278,2,FALSE)</f>
        <v>2018-07</v>
      </c>
      <c r="E166">
        <f>VLOOKUP(C166,[1]panoids!A$2:Z$278,3,FALSE)</f>
        <v>41.929072590234398</v>
      </c>
      <c r="F166">
        <f>VLOOKUP(C166,[1]panoids!A$2:Z$278,4,FALSE)</f>
        <v>-87.658588280148905</v>
      </c>
      <c r="G166">
        <f>VLOOKUP(C166,[1]panoids!A$2:Z$278,5,FALSE)</f>
        <v>170310704003008</v>
      </c>
      <c r="H166">
        <f>VLOOKUP(C166,[1]panoids!A$2:Z$278,6,FALSE)</f>
        <v>4</v>
      </c>
      <c r="I166">
        <f>VLOOKUP(C166,[1]panoids!A$2:Z$278,7,FALSE)</f>
        <v>0.25031982421874999</v>
      </c>
      <c r="J166">
        <f>VLOOKUP(C166,[1]panoids!A$2:Z$278,8,FALSE)</f>
        <v>7.6199544270833294E-2</v>
      </c>
      <c r="K166">
        <f>VLOOKUP(C166,[1]panoids!A$2:Z$278,9,FALSE)</f>
        <v>0.24848307291666699</v>
      </c>
      <c r="L166">
        <f>VLOOKUP(C166,[1]panoids!A$2:Z$278,10,FALSE)</f>
        <v>3.1389160156249998E-2</v>
      </c>
      <c r="M166">
        <f>VLOOKUP(C166,[1]panoids!A$2:Z$278,11,FALSE)</f>
        <v>4.2960611979166704E-3</v>
      </c>
      <c r="N166">
        <f>VLOOKUP(C166,[1]panoids!A$2:Z$278,12,FALSE)</f>
        <v>5.3084309895833296E-3</v>
      </c>
      <c r="O166">
        <f>VLOOKUP(C166,[1]panoids!A$2:Z$278,13,FALSE)</f>
        <v>2.1891276041666701E-4</v>
      </c>
      <c r="P166">
        <f>VLOOKUP(C166,[1]panoids!A$2:Z$278,14,FALSE)</f>
        <v>5.0699869791666699E-3</v>
      </c>
      <c r="Q166">
        <f>VLOOKUP(C166,[1]panoids!A$2:Z$278,15,FALSE)</f>
        <v>0.238861490885417</v>
      </c>
      <c r="R166">
        <f>VLOOKUP(C166,[1]panoids!A$2:Z$278,16,FALSE)</f>
        <v>1.2850748697916701E-2</v>
      </c>
      <c r="S166">
        <f>VLOOKUP(C166,[1]panoids!A$2:Z$278,17,FALSE)</f>
        <v>7.6193033854166703E-2</v>
      </c>
      <c r="T166">
        <f>VLOOKUP(C166,[1]panoids!A$2:Z$278,18,FALSE)</f>
        <v>2.9296874999999999E-4</v>
      </c>
      <c r="U166">
        <f>VLOOKUP(C166,[1]panoids!A$2:Z$278,19,FALSE)</f>
        <v>5.1269531250000002E-4</v>
      </c>
      <c r="V166">
        <f>VLOOKUP(C166,[1]panoids!A$2:Z$278,20,FALSE)</f>
        <v>3.5246582031250001E-2</v>
      </c>
      <c r="W166">
        <f>VLOOKUP(C166,[1]panoids!A$2:Z$278,21,FALSE)</f>
        <v>7.2184244791666696E-4</v>
      </c>
      <c r="X166">
        <f>VLOOKUP(C166,[1]panoids!A$2:Z$278,22,FALSE)</f>
        <v>0</v>
      </c>
      <c r="Y166">
        <f>VLOOKUP(C166,[1]panoids!A$2:Z$278,23,FALSE)</f>
        <v>0</v>
      </c>
      <c r="Z166">
        <f>VLOOKUP(C166,[1]panoids!A$2:Z$278,24,FALSE)</f>
        <v>0</v>
      </c>
      <c r="AA166">
        <f>VLOOKUP(C166,[1]panoids!A$2:Z$278,25,FALSE)</f>
        <v>1.07747395833333E-3</v>
      </c>
      <c r="AB166">
        <f>VLOOKUP(C166,[1]panoids!A$2:Z$278,26,FALSE)</f>
        <v>1.29581705729167E-2</v>
      </c>
    </row>
    <row r="167" spans="1:28" x14ac:dyDescent="0.25">
      <c r="A167" t="s">
        <v>273</v>
      </c>
      <c r="B167">
        <v>170310704003008</v>
      </c>
      <c r="C167" t="s">
        <v>272</v>
      </c>
      <c r="D167" t="str">
        <f>VLOOKUP(C167,[1]panoids!A$2:Z$278,2,FALSE)</f>
        <v>2018-07</v>
      </c>
      <c r="E167">
        <f>VLOOKUP(C167,[1]panoids!A$2:Z$278,3,FALSE)</f>
        <v>41.929072590234398</v>
      </c>
      <c r="F167">
        <f>VLOOKUP(C167,[1]panoids!A$2:Z$278,4,FALSE)</f>
        <v>-87.658588280148905</v>
      </c>
      <c r="G167">
        <f>VLOOKUP(C167,[1]panoids!A$2:Z$278,5,FALSE)</f>
        <v>170310704003008</v>
      </c>
      <c r="H167">
        <f>VLOOKUP(C167,[1]panoids!A$2:Z$278,6,FALSE)</f>
        <v>4</v>
      </c>
      <c r="I167">
        <f>VLOOKUP(C167,[1]panoids!A$2:Z$278,7,FALSE)</f>
        <v>0.25031982421874999</v>
      </c>
      <c r="J167">
        <f>VLOOKUP(C167,[1]panoids!A$2:Z$278,8,FALSE)</f>
        <v>7.6199544270833294E-2</v>
      </c>
      <c r="K167">
        <f>VLOOKUP(C167,[1]panoids!A$2:Z$278,9,FALSE)</f>
        <v>0.24848307291666699</v>
      </c>
      <c r="L167">
        <f>VLOOKUP(C167,[1]panoids!A$2:Z$278,10,FALSE)</f>
        <v>3.1389160156249998E-2</v>
      </c>
      <c r="M167">
        <f>VLOOKUP(C167,[1]panoids!A$2:Z$278,11,FALSE)</f>
        <v>4.2960611979166704E-3</v>
      </c>
      <c r="N167">
        <f>VLOOKUP(C167,[1]panoids!A$2:Z$278,12,FALSE)</f>
        <v>5.3084309895833296E-3</v>
      </c>
      <c r="O167">
        <f>VLOOKUP(C167,[1]panoids!A$2:Z$278,13,FALSE)</f>
        <v>2.1891276041666701E-4</v>
      </c>
      <c r="P167">
        <f>VLOOKUP(C167,[1]panoids!A$2:Z$278,14,FALSE)</f>
        <v>5.0699869791666699E-3</v>
      </c>
      <c r="Q167">
        <f>VLOOKUP(C167,[1]panoids!A$2:Z$278,15,FALSE)</f>
        <v>0.238861490885417</v>
      </c>
      <c r="R167">
        <f>VLOOKUP(C167,[1]panoids!A$2:Z$278,16,FALSE)</f>
        <v>1.2850748697916701E-2</v>
      </c>
      <c r="S167">
        <f>VLOOKUP(C167,[1]panoids!A$2:Z$278,17,FALSE)</f>
        <v>7.6193033854166703E-2</v>
      </c>
      <c r="T167">
        <f>VLOOKUP(C167,[1]panoids!A$2:Z$278,18,FALSE)</f>
        <v>2.9296874999999999E-4</v>
      </c>
      <c r="U167">
        <f>VLOOKUP(C167,[1]panoids!A$2:Z$278,19,FALSE)</f>
        <v>5.1269531250000002E-4</v>
      </c>
      <c r="V167">
        <f>VLOOKUP(C167,[1]panoids!A$2:Z$278,20,FALSE)</f>
        <v>3.5246582031250001E-2</v>
      </c>
      <c r="W167">
        <f>VLOOKUP(C167,[1]panoids!A$2:Z$278,21,FALSE)</f>
        <v>7.2184244791666696E-4</v>
      </c>
      <c r="X167">
        <f>VLOOKUP(C167,[1]panoids!A$2:Z$278,22,FALSE)</f>
        <v>0</v>
      </c>
      <c r="Y167">
        <f>VLOOKUP(C167,[1]panoids!A$2:Z$278,23,FALSE)</f>
        <v>0</v>
      </c>
      <c r="Z167">
        <f>VLOOKUP(C167,[1]panoids!A$2:Z$278,24,FALSE)</f>
        <v>0</v>
      </c>
      <c r="AA167">
        <f>VLOOKUP(C167,[1]panoids!A$2:Z$278,25,FALSE)</f>
        <v>1.07747395833333E-3</v>
      </c>
      <c r="AB167">
        <f>VLOOKUP(C167,[1]panoids!A$2:Z$278,26,FALSE)</f>
        <v>1.29581705729167E-2</v>
      </c>
    </row>
    <row r="168" spans="1:28" x14ac:dyDescent="0.25">
      <c r="A168" t="s">
        <v>274</v>
      </c>
      <c r="B168">
        <v>170310704003008</v>
      </c>
      <c r="C168" t="s">
        <v>275</v>
      </c>
      <c r="D168" t="str">
        <f>VLOOKUP(C168,[1]panoids!A$2:Z$278,2,FALSE)</f>
        <v>2018-07</v>
      </c>
      <c r="E168">
        <f>VLOOKUP(C168,[1]panoids!A$2:Z$278,3,FALSE)</f>
        <v>41.928950474955698</v>
      </c>
      <c r="F168">
        <f>VLOOKUP(C168,[1]panoids!A$2:Z$278,4,FALSE)</f>
        <v>-87.657046953130404</v>
      </c>
      <c r="G168">
        <f>VLOOKUP(C168,[1]panoids!A$2:Z$278,5,FALSE)</f>
        <v>170310704003008</v>
      </c>
      <c r="H168">
        <f>VLOOKUP(C168,[1]panoids!A$2:Z$278,6,FALSE)</f>
        <v>4</v>
      </c>
      <c r="I168">
        <f>VLOOKUP(C168,[1]panoids!A$2:Z$278,7,FALSE)</f>
        <v>0.155304361979167</v>
      </c>
      <c r="J168">
        <f>VLOOKUP(C168,[1]panoids!A$2:Z$278,8,FALSE)</f>
        <v>1.50984700520833E-2</v>
      </c>
      <c r="K168">
        <f>VLOOKUP(C168,[1]panoids!A$2:Z$278,9,FALSE)</f>
        <v>6.1429850260416703E-2</v>
      </c>
      <c r="L168">
        <f>VLOOKUP(C168,[1]panoids!A$2:Z$278,10,FALSE)</f>
        <v>4.1097005208333301E-4</v>
      </c>
      <c r="M168">
        <f>VLOOKUP(C168,[1]panoids!A$2:Z$278,11,FALSE)</f>
        <v>9.3747558593750002E-2</v>
      </c>
      <c r="N168">
        <f>VLOOKUP(C168,[1]panoids!A$2:Z$278,12,FALSE)</f>
        <v>2.5398763020833301E-3</v>
      </c>
      <c r="O168">
        <f>VLOOKUP(C168,[1]panoids!A$2:Z$278,13,FALSE)</f>
        <v>2.5309244791666698E-4</v>
      </c>
      <c r="P168">
        <f>VLOOKUP(C168,[1]panoids!A$2:Z$278,14,FALSE)</f>
        <v>2.8727213541666699E-3</v>
      </c>
      <c r="Q168">
        <f>VLOOKUP(C168,[1]panoids!A$2:Z$278,15,FALSE)</f>
        <v>0.46290039062499999</v>
      </c>
      <c r="R168">
        <f>VLOOKUP(C168,[1]panoids!A$2:Z$278,16,FALSE)</f>
        <v>0.14931884765625</v>
      </c>
      <c r="S168">
        <f>VLOOKUP(C168,[1]panoids!A$2:Z$278,17,FALSE)</f>
        <v>3.8386230468749998E-2</v>
      </c>
      <c r="T168">
        <f>VLOOKUP(C168,[1]panoids!A$2:Z$278,18,FALSE)</f>
        <v>3.4179687500000003E-5</v>
      </c>
      <c r="U168">
        <f>VLOOKUP(C168,[1]panoids!A$2:Z$278,19,FALSE)</f>
        <v>2.2875976562499998E-3</v>
      </c>
      <c r="V168">
        <f>VLOOKUP(C168,[1]panoids!A$2:Z$278,20,FALSE)</f>
        <v>3.0273437500000001E-3</v>
      </c>
      <c r="W168">
        <f>VLOOKUP(C168,[1]panoids!A$2:Z$278,21,FALSE)</f>
        <v>0</v>
      </c>
      <c r="X168">
        <f>VLOOKUP(C168,[1]panoids!A$2:Z$278,22,FALSE)</f>
        <v>0</v>
      </c>
      <c r="Y168">
        <f>VLOOKUP(C168,[1]panoids!A$2:Z$278,23,FALSE)</f>
        <v>0</v>
      </c>
      <c r="Z168">
        <f>VLOOKUP(C168,[1]panoids!A$2:Z$278,24,FALSE)</f>
        <v>0</v>
      </c>
      <c r="AA168">
        <f>VLOOKUP(C168,[1]panoids!A$2:Z$278,25,FALSE)</f>
        <v>4.0006510416666701E-3</v>
      </c>
      <c r="AB168">
        <f>VLOOKUP(C168,[1]panoids!A$2:Z$278,26,FALSE)</f>
        <v>8.3878580729166707E-3</v>
      </c>
    </row>
    <row r="169" spans="1:28" x14ac:dyDescent="0.25">
      <c r="A169" t="s">
        <v>276</v>
      </c>
      <c r="B169">
        <v>170310704003008</v>
      </c>
      <c r="C169" t="s">
        <v>275</v>
      </c>
      <c r="D169" t="str">
        <f>VLOOKUP(C169,[1]panoids!A$2:Z$278,2,FALSE)</f>
        <v>2018-07</v>
      </c>
      <c r="E169">
        <f>VLOOKUP(C169,[1]panoids!A$2:Z$278,3,FALSE)</f>
        <v>41.928950474955698</v>
      </c>
      <c r="F169">
        <f>VLOOKUP(C169,[1]panoids!A$2:Z$278,4,FALSE)</f>
        <v>-87.657046953130404</v>
      </c>
      <c r="G169">
        <f>VLOOKUP(C169,[1]panoids!A$2:Z$278,5,FALSE)</f>
        <v>170310704003008</v>
      </c>
      <c r="H169">
        <f>VLOOKUP(C169,[1]panoids!A$2:Z$278,6,FALSE)</f>
        <v>4</v>
      </c>
      <c r="I169">
        <f>VLOOKUP(C169,[1]panoids!A$2:Z$278,7,FALSE)</f>
        <v>0.155304361979167</v>
      </c>
      <c r="J169">
        <f>VLOOKUP(C169,[1]panoids!A$2:Z$278,8,FALSE)</f>
        <v>1.50984700520833E-2</v>
      </c>
      <c r="K169">
        <f>VLOOKUP(C169,[1]panoids!A$2:Z$278,9,FALSE)</f>
        <v>6.1429850260416703E-2</v>
      </c>
      <c r="L169">
        <f>VLOOKUP(C169,[1]panoids!A$2:Z$278,10,FALSE)</f>
        <v>4.1097005208333301E-4</v>
      </c>
      <c r="M169">
        <f>VLOOKUP(C169,[1]panoids!A$2:Z$278,11,FALSE)</f>
        <v>9.3747558593750002E-2</v>
      </c>
      <c r="N169">
        <f>VLOOKUP(C169,[1]panoids!A$2:Z$278,12,FALSE)</f>
        <v>2.5398763020833301E-3</v>
      </c>
      <c r="O169">
        <f>VLOOKUP(C169,[1]panoids!A$2:Z$278,13,FALSE)</f>
        <v>2.5309244791666698E-4</v>
      </c>
      <c r="P169">
        <f>VLOOKUP(C169,[1]panoids!A$2:Z$278,14,FALSE)</f>
        <v>2.8727213541666699E-3</v>
      </c>
      <c r="Q169">
        <f>VLOOKUP(C169,[1]panoids!A$2:Z$278,15,FALSE)</f>
        <v>0.46290039062499999</v>
      </c>
      <c r="R169">
        <f>VLOOKUP(C169,[1]panoids!A$2:Z$278,16,FALSE)</f>
        <v>0.14931884765625</v>
      </c>
      <c r="S169">
        <f>VLOOKUP(C169,[1]panoids!A$2:Z$278,17,FALSE)</f>
        <v>3.8386230468749998E-2</v>
      </c>
      <c r="T169">
        <f>VLOOKUP(C169,[1]panoids!A$2:Z$278,18,FALSE)</f>
        <v>3.4179687500000003E-5</v>
      </c>
      <c r="U169">
        <f>VLOOKUP(C169,[1]panoids!A$2:Z$278,19,FALSE)</f>
        <v>2.2875976562499998E-3</v>
      </c>
      <c r="V169">
        <f>VLOOKUP(C169,[1]panoids!A$2:Z$278,20,FALSE)</f>
        <v>3.0273437500000001E-3</v>
      </c>
      <c r="W169">
        <f>VLOOKUP(C169,[1]panoids!A$2:Z$278,21,FALSE)</f>
        <v>0</v>
      </c>
      <c r="X169">
        <f>VLOOKUP(C169,[1]panoids!A$2:Z$278,22,FALSE)</f>
        <v>0</v>
      </c>
      <c r="Y169">
        <f>VLOOKUP(C169,[1]panoids!A$2:Z$278,23,FALSE)</f>
        <v>0</v>
      </c>
      <c r="Z169">
        <f>VLOOKUP(C169,[1]panoids!A$2:Z$278,24,FALSE)</f>
        <v>0</v>
      </c>
      <c r="AA169">
        <f>VLOOKUP(C169,[1]panoids!A$2:Z$278,25,FALSE)</f>
        <v>4.0006510416666701E-3</v>
      </c>
      <c r="AB169">
        <f>VLOOKUP(C169,[1]panoids!A$2:Z$278,26,FALSE)</f>
        <v>8.3878580729166707E-3</v>
      </c>
    </row>
    <row r="170" spans="1:28" x14ac:dyDescent="0.25">
      <c r="A170" t="s">
        <v>277</v>
      </c>
      <c r="B170">
        <v>170310706002009</v>
      </c>
      <c r="C170" t="s">
        <v>278</v>
      </c>
      <c r="D170" t="str">
        <f>VLOOKUP(C170,[1]panoids!A$2:Z$278,2,FALSE)</f>
        <v>2018-07</v>
      </c>
      <c r="E170">
        <f>VLOOKUP(C170,[1]panoids!A$2:Z$278,3,FALSE)</f>
        <v>41.927937340433701</v>
      </c>
      <c r="F170">
        <f>VLOOKUP(C170,[1]panoids!A$2:Z$278,4,FALSE)</f>
        <v>-87.663573859508304</v>
      </c>
      <c r="G170">
        <f>VLOOKUP(C170,[1]panoids!A$2:Z$278,5,FALSE)</f>
        <v>170310706002009</v>
      </c>
      <c r="H170">
        <f>VLOOKUP(C170,[1]panoids!A$2:Z$278,6,FALSE)</f>
        <v>4</v>
      </c>
      <c r="I170">
        <f>VLOOKUP(C170,[1]panoids!A$2:Z$278,7,FALSE)</f>
        <v>0.20833984375</v>
      </c>
      <c r="J170">
        <f>VLOOKUP(C170,[1]panoids!A$2:Z$278,8,FALSE)</f>
        <v>7.3590494791666697E-2</v>
      </c>
      <c r="K170">
        <f>VLOOKUP(C170,[1]panoids!A$2:Z$278,9,FALSE)</f>
        <v>0.24684651692708301</v>
      </c>
      <c r="L170">
        <f>VLOOKUP(C170,[1]panoids!A$2:Z$278,10,FALSE)</f>
        <v>1.3264973958333301E-4</v>
      </c>
      <c r="M170">
        <f>VLOOKUP(C170,[1]panoids!A$2:Z$278,11,FALSE)</f>
        <v>3.8945312500000002E-2</v>
      </c>
      <c r="N170">
        <f>VLOOKUP(C170,[1]panoids!A$2:Z$278,12,FALSE)</f>
        <v>1.89029947916667E-2</v>
      </c>
      <c r="O170">
        <f>VLOOKUP(C170,[1]panoids!A$2:Z$278,13,FALSE)</f>
        <v>2.0296223958333301E-3</v>
      </c>
      <c r="P170">
        <f>VLOOKUP(C170,[1]panoids!A$2:Z$278,14,FALSE)</f>
        <v>1.35782877604167E-2</v>
      </c>
      <c r="Q170">
        <f>VLOOKUP(C170,[1]panoids!A$2:Z$278,15,FALSE)</f>
        <v>0.201442057291667</v>
      </c>
      <c r="R170">
        <f>VLOOKUP(C170,[1]panoids!A$2:Z$278,16,FALSE)</f>
        <v>2.1031087239583302E-2</v>
      </c>
      <c r="S170">
        <f>VLOOKUP(C170,[1]panoids!A$2:Z$278,17,FALSE)</f>
        <v>0.118121744791667</v>
      </c>
      <c r="T170">
        <f>VLOOKUP(C170,[1]panoids!A$2:Z$278,18,FALSE)</f>
        <v>2.38444010416667E-4</v>
      </c>
      <c r="U170">
        <f>VLOOKUP(C170,[1]panoids!A$2:Z$278,19,FALSE)</f>
        <v>0</v>
      </c>
      <c r="V170">
        <f>VLOOKUP(C170,[1]panoids!A$2:Z$278,20,FALSE)</f>
        <v>3.63859049479167E-2</v>
      </c>
      <c r="W170">
        <f>VLOOKUP(C170,[1]panoids!A$2:Z$278,21,FALSE)</f>
        <v>5.5403645833333303E-3</v>
      </c>
      <c r="X170">
        <f>VLOOKUP(C170,[1]panoids!A$2:Z$278,22,FALSE)</f>
        <v>0</v>
      </c>
      <c r="Y170">
        <f>VLOOKUP(C170,[1]panoids!A$2:Z$278,23,FALSE)</f>
        <v>0</v>
      </c>
      <c r="Z170">
        <f>VLOOKUP(C170,[1]panoids!A$2:Z$278,24,FALSE)</f>
        <v>1.6927083333333299E-4</v>
      </c>
      <c r="AA170">
        <f>VLOOKUP(C170,[1]panoids!A$2:Z$278,25,FALSE)</f>
        <v>1.181640625E-3</v>
      </c>
      <c r="AB170">
        <f>VLOOKUP(C170,[1]panoids!A$2:Z$278,26,FALSE)</f>
        <v>1.35237630208333E-2</v>
      </c>
    </row>
    <row r="171" spans="1:28" x14ac:dyDescent="0.25">
      <c r="A171" t="s">
        <v>279</v>
      </c>
      <c r="B171">
        <v>170310706002009</v>
      </c>
      <c r="C171" t="s">
        <v>278</v>
      </c>
      <c r="D171" t="str">
        <f>VLOOKUP(C171,[1]panoids!A$2:Z$278,2,FALSE)</f>
        <v>2018-07</v>
      </c>
      <c r="E171">
        <f>VLOOKUP(C171,[1]panoids!A$2:Z$278,3,FALSE)</f>
        <v>41.927937340433701</v>
      </c>
      <c r="F171">
        <f>VLOOKUP(C171,[1]panoids!A$2:Z$278,4,FALSE)</f>
        <v>-87.663573859508304</v>
      </c>
      <c r="G171">
        <f>VLOOKUP(C171,[1]panoids!A$2:Z$278,5,FALSE)</f>
        <v>170310706002009</v>
      </c>
      <c r="H171">
        <f>VLOOKUP(C171,[1]panoids!A$2:Z$278,6,FALSE)</f>
        <v>4</v>
      </c>
      <c r="I171">
        <f>VLOOKUP(C171,[1]panoids!A$2:Z$278,7,FALSE)</f>
        <v>0.20833984375</v>
      </c>
      <c r="J171">
        <f>VLOOKUP(C171,[1]panoids!A$2:Z$278,8,FALSE)</f>
        <v>7.3590494791666697E-2</v>
      </c>
      <c r="K171">
        <f>VLOOKUP(C171,[1]panoids!A$2:Z$278,9,FALSE)</f>
        <v>0.24684651692708301</v>
      </c>
      <c r="L171">
        <f>VLOOKUP(C171,[1]panoids!A$2:Z$278,10,FALSE)</f>
        <v>1.3264973958333301E-4</v>
      </c>
      <c r="M171">
        <f>VLOOKUP(C171,[1]panoids!A$2:Z$278,11,FALSE)</f>
        <v>3.8945312500000002E-2</v>
      </c>
      <c r="N171">
        <f>VLOOKUP(C171,[1]panoids!A$2:Z$278,12,FALSE)</f>
        <v>1.89029947916667E-2</v>
      </c>
      <c r="O171">
        <f>VLOOKUP(C171,[1]panoids!A$2:Z$278,13,FALSE)</f>
        <v>2.0296223958333301E-3</v>
      </c>
      <c r="P171">
        <f>VLOOKUP(C171,[1]panoids!A$2:Z$278,14,FALSE)</f>
        <v>1.35782877604167E-2</v>
      </c>
      <c r="Q171">
        <f>VLOOKUP(C171,[1]panoids!A$2:Z$278,15,FALSE)</f>
        <v>0.201442057291667</v>
      </c>
      <c r="R171">
        <f>VLOOKUP(C171,[1]panoids!A$2:Z$278,16,FALSE)</f>
        <v>2.1031087239583302E-2</v>
      </c>
      <c r="S171">
        <f>VLOOKUP(C171,[1]panoids!A$2:Z$278,17,FALSE)</f>
        <v>0.118121744791667</v>
      </c>
      <c r="T171">
        <f>VLOOKUP(C171,[1]panoids!A$2:Z$278,18,FALSE)</f>
        <v>2.38444010416667E-4</v>
      </c>
      <c r="U171">
        <f>VLOOKUP(C171,[1]panoids!A$2:Z$278,19,FALSE)</f>
        <v>0</v>
      </c>
      <c r="V171">
        <f>VLOOKUP(C171,[1]panoids!A$2:Z$278,20,FALSE)</f>
        <v>3.63859049479167E-2</v>
      </c>
      <c r="W171">
        <f>VLOOKUP(C171,[1]panoids!A$2:Z$278,21,FALSE)</f>
        <v>5.5403645833333303E-3</v>
      </c>
      <c r="X171">
        <f>VLOOKUP(C171,[1]panoids!A$2:Z$278,22,FALSE)</f>
        <v>0</v>
      </c>
      <c r="Y171">
        <f>VLOOKUP(C171,[1]panoids!A$2:Z$278,23,FALSE)</f>
        <v>0</v>
      </c>
      <c r="Z171">
        <f>VLOOKUP(C171,[1]panoids!A$2:Z$278,24,FALSE)</f>
        <v>1.6927083333333299E-4</v>
      </c>
      <c r="AA171">
        <f>VLOOKUP(C171,[1]panoids!A$2:Z$278,25,FALSE)</f>
        <v>1.181640625E-3</v>
      </c>
      <c r="AB171">
        <f>VLOOKUP(C171,[1]panoids!A$2:Z$278,26,FALSE)</f>
        <v>1.35237630208333E-2</v>
      </c>
    </row>
    <row r="172" spans="1:28" x14ac:dyDescent="0.25">
      <c r="A172" t="s">
        <v>280</v>
      </c>
      <c r="B172">
        <v>170310706002009</v>
      </c>
      <c r="C172" t="s">
        <v>281</v>
      </c>
      <c r="D172" t="str">
        <f>VLOOKUP(C172,[1]panoids!A$2:Z$278,2,FALSE)</f>
        <v>2018-11</v>
      </c>
      <c r="E172">
        <f>VLOOKUP(C172,[1]panoids!A$2:Z$278,3,FALSE)</f>
        <v>41.927008860355897</v>
      </c>
      <c r="F172">
        <f>VLOOKUP(C172,[1]panoids!A$2:Z$278,4,FALSE)</f>
        <v>-87.663494305225598</v>
      </c>
      <c r="G172">
        <f>VLOOKUP(C172,[1]panoids!A$2:Z$278,5,FALSE)</f>
        <v>170310706002009</v>
      </c>
      <c r="H172">
        <f>VLOOKUP(C172,[1]panoids!A$2:Z$278,6,FALSE)</f>
        <v>4</v>
      </c>
      <c r="I172">
        <f>VLOOKUP(C172,[1]panoids!A$2:Z$278,7,FALSE)</f>
        <v>0.28700764973958298</v>
      </c>
      <c r="J172">
        <f>VLOOKUP(C172,[1]panoids!A$2:Z$278,8,FALSE)</f>
        <v>5.1790364583333297E-2</v>
      </c>
      <c r="K172">
        <f>VLOOKUP(C172,[1]panoids!A$2:Z$278,9,FALSE)</f>
        <v>0.13923583984374999</v>
      </c>
      <c r="L172">
        <f>VLOOKUP(C172,[1]panoids!A$2:Z$278,10,FALSE)</f>
        <v>3.7434895833333303E-5</v>
      </c>
      <c r="M172">
        <f>VLOOKUP(C172,[1]panoids!A$2:Z$278,11,FALSE)</f>
        <v>2.3430989583333301E-2</v>
      </c>
      <c r="N172">
        <f>VLOOKUP(C172,[1]panoids!A$2:Z$278,12,FALSE)</f>
        <v>1.074951171875E-2</v>
      </c>
      <c r="O172">
        <f>VLOOKUP(C172,[1]panoids!A$2:Z$278,13,FALSE)</f>
        <v>1.3590494791666701E-4</v>
      </c>
      <c r="P172">
        <f>VLOOKUP(C172,[1]panoids!A$2:Z$278,14,FALSE)</f>
        <v>5.6453450520833302E-3</v>
      </c>
      <c r="Q172">
        <f>VLOOKUP(C172,[1]panoids!A$2:Z$278,15,FALSE)</f>
        <v>0.21031087239583299</v>
      </c>
      <c r="R172">
        <f>VLOOKUP(C172,[1]panoids!A$2:Z$278,16,FALSE)</f>
        <v>4.7646484374999999E-2</v>
      </c>
      <c r="S172">
        <f>VLOOKUP(C172,[1]panoids!A$2:Z$278,17,FALSE)</f>
        <v>0.18711181640624999</v>
      </c>
      <c r="T172">
        <f>VLOOKUP(C172,[1]panoids!A$2:Z$278,18,FALSE)</f>
        <v>2.8564453124999998E-4</v>
      </c>
      <c r="U172">
        <f>VLOOKUP(C172,[1]panoids!A$2:Z$278,19,FALSE)</f>
        <v>0</v>
      </c>
      <c r="V172">
        <f>VLOOKUP(C172,[1]panoids!A$2:Z$278,20,FALSE)</f>
        <v>2.2540690104166702E-2</v>
      </c>
      <c r="W172">
        <f>VLOOKUP(C172,[1]panoids!A$2:Z$278,21,FALSE)</f>
        <v>5.3304036458333296E-4</v>
      </c>
      <c r="X172">
        <f>VLOOKUP(C172,[1]panoids!A$2:Z$278,22,FALSE)</f>
        <v>1.3069661458333299E-3</v>
      </c>
      <c r="Y172">
        <f>VLOOKUP(C172,[1]panoids!A$2:Z$278,23,FALSE)</f>
        <v>0</v>
      </c>
      <c r="Z172">
        <f>VLOOKUP(C172,[1]panoids!A$2:Z$278,24,FALSE)</f>
        <v>0</v>
      </c>
      <c r="AA172">
        <f>VLOOKUP(C172,[1]panoids!A$2:Z$278,25,FALSE)</f>
        <v>1.5462239583333301E-5</v>
      </c>
      <c r="AB172">
        <f>VLOOKUP(C172,[1]panoids!A$2:Z$278,26,FALSE)</f>
        <v>1.22159830729167E-2</v>
      </c>
    </row>
    <row r="173" spans="1:28" x14ac:dyDescent="0.25">
      <c r="A173" t="s">
        <v>282</v>
      </c>
      <c r="B173">
        <v>170310706002009</v>
      </c>
      <c r="C173" t="s">
        <v>281</v>
      </c>
      <c r="D173" t="str">
        <f>VLOOKUP(C173,[1]panoids!A$2:Z$278,2,FALSE)</f>
        <v>2018-11</v>
      </c>
      <c r="E173">
        <f>VLOOKUP(C173,[1]panoids!A$2:Z$278,3,FALSE)</f>
        <v>41.927008860355897</v>
      </c>
      <c r="F173">
        <f>VLOOKUP(C173,[1]panoids!A$2:Z$278,4,FALSE)</f>
        <v>-87.663494305225598</v>
      </c>
      <c r="G173">
        <f>VLOOKUP(C173,[1]panoids!A$2:Z$278,5,FALSE)</f>
        <v>170310706002009</v>
      </c>
      <c r="H173">
        <f>VLOOKUP(C173,[1]panoids!A$2:Z$278,6,FALSE)</f>
        <v>4</v>
      </c>
      <c r="I173">
        <f>VLOOKUP(C173,[1]panoids!A$2:Z$278,7,FALSE)</f>
        <v>0.28700764973958298</v>
      </c>
      <c r="J173">
        <f>VLOOKUP(C173,[1]panoids!A$2:Z$278,8,FALSE)</f>
        <v>5.1790364583333297E-2</v>
      </c>
      <c r="K173">
        <f>VLOOKUP(C173,[1]panoids!A$2:Z$278,9,FALSE)</f>
        <v>0.13923583984374999</v>
      </c>
      <c r="L173">
        <f>VLOOKUP(C173,[1]panoids!A$2:Z$278,10,FALSE)</f>
        <v>3.7434895833333303E-5</v>
      </c>
      <c r="M173">
        <f>VLOOKUP(C173,[1]panoids!A$2:Z$278,11,FALSE)</f>
        <v>2.3430989583333301E-2</v>
      </c>
      <c r="N173">
        <f>VLOOKUP(C173,[1]panoids!A$2:Z$278,12,FALSE)</f>
        <v>1.074951171875E-2</v>
      </c>
      <c r="O173">
        <f>VLOOKUP(C173,[1]panoids!A$2:Z$278,13,FALSE)</f>
        <v>1.3590494791666701E-4</v>
      </c>
      <c r="P173">
        <f>VLOOKUP(C173,[1]panoids!A$2:Z$278,14,FALSE)</f>
        <v>5.6453450520833302E-3</v>
      </c>
      <c r="Q173">
        <f>VLOOKUP(C173,[1]panoids!A$2:Z$278,15,FALSE)</f>
        <v>0.21031087239583299</v>
      </c>
      <c r="R173">
        <f>VLOOKUP(C173,[1]panoids!A$2:Z$278,16,FALSE)</f>
        <v>4.7646484374999999E-2</v>
      </c>
      <c r="S173">
        <f>VLOOKUP(C173,[1]panoids!A$2:Z$278,17,FALSE)</f>
        <v>0.18711181640624999</v>
      </c>
      <c r="T173">
        <f>VLOOKUP(C173,[1]panoids!A$2:Z$278,18,FALSE)</f>
        <v>2.8564453124999998E-4</v>
      </c>
      <c r="U173">
        <f>VLOOKUP(C173,[1]panoids!A$2:Z$278,19,FALSE)</f>
        <v>0</v>
      </c>
      <c r="V173">
        <f>VLOOKUP(C173,[1]panoids!A$2:Z$278,20,FALSE)</f>
        <v>2.2540690104166702E-2</v>
      </c>
      <c r="W173">
        <f>VLOOKUP(C173,[1]panoids!A$2:Z$278,21,FALSE)</f>
        <v>5.3304036458333296E-4</v>
      </c>
      <c r="X173">
        <f>VLOOKUP(C173,[1]panoids!A$2:Z$278,22,FALSE)</f>
        <v>1.3069661458333299E-3</v>
      </c>
      <c r="Y173">
        <f>VLOOKUP(C173,[1]panoids!A$2:Z$278,23,FALSE)</f>
        <v>0</v>
      </c>
      <c r="Z173">
        <f>VLOOKUP(C173,[1]panoids!A$2:Z$278,24,FALSE)</f>
        <v>0</v>
      </c>
      <c r="AA173">
        <f>VLOOKUP(C173,[1]panoids!A$2:Z$278,25,FALSE)</f>
        <v>1.5462239583333301E-5</v>
      </c>
      <c r="AB173">
        <f>VLOOKUP(C173,[1]panoids!A$2:Z$278,26,FALSE)</f>
        <v>1.22159830729167E-2</v>
      </c>
    </row>
    <row r="174" spans="1:28" x14ac:dyDescent="0.25">
      <c r="A174" t="s">
        <v>283</v>
      </c>
      <c r="B174">
        <v>170310707001018</v>
      </c>
      <c r="C174" t="e">
        <f>-Ne1ilhtpy8NH3Vrj5IELg</f>
        <v>#NAME?</v>
      </c>
      <c r="D174" t="e">
        <f>VLOOKUP(C174,[1]panoids!A$2:Z$278,2,FALSE)</f>
        <v>#NAME?</v>
      </c>
      <c r="E174" t="e">
        <f>VLOOKUP(C174,[1]panoids!A$2:Z$278,3,FALSE)</f>
        <v>#NAME?</v>
      </c>
      <c r="F174" t="e">
        <f>VLOOKUP(C174,[1]panoids!A$2:Z$278,4,FALSE)</f>
        <v>#NAME?</v>
      </c>
      <c r="G174" t="e">
        <f>VLOOKUP(C174,[1]panoids!A$2:Z$278,5,FALSE)</f>
        <v>#NAME?</v>
      </c>
      <c r="H174" t="e">
        <f>VLOOKUP(C174,[1]panoids!A$2:Z$278,6,FALSE)</f>
        <v>#NAME?</v>
      </c>
      <c r="I174" t="e">
        <f>VLOOKUP(C174,[1]panoids!A$2:Z$278,7,FALSE)</f>
        <v>#NAME?</v>
      </c>
      <c r="J174" t="e">
        <f>VLOOKUP(C174,[1]panoids!A$2:Z$278,8,FALSE)</f>
        <v>#NAME?</v>
      </c>
      <c r="K174" t="e">
        <f>VLOOKUP(C174,[1]panoids!A$2:Z$278,9,FALSE)</f>
        <v>#NAME?</v>
      </c>
      <c r="L174" t="e">
        <f>VLOOKUP(C174,[1]panoids!A$2:Z$278,10,FALSE)</f>
        <v>#NAME?</v>
      </c>
      <c r="M174" t="e">
        <f>VLOOKUP(C174,[1]panoids!A$2:Z$278,11,FALSE)</f>
        <v>#NAME?</v>
      </c>
      <c r="N174" t="e">
        <f>VLOOKUP(C174,[1]panoids!A$2:Z$278,12,FALSE)</f>
        <v>#NAME?</v>
      </c>
      <c r="O174" t="e">
        <f>VLOOKUP(C174,[1]panoids!A$2:Z$278,13,FALSE)</f>
        <v>#NAME?</v>
      </c>
      <c r="P174" t="e">
        <f>VLOOKUP(C174,[1]panoids!A$2:Z$278,14,FALSE)</f>
        <v>#NAME?</v>
      </c>
      <c r="Q174" t="e">
        <f>VLOOKUP(C174,[1]panoids!A$2:Z$278,15,FALSE)</f>
        <v>#NAME?</v>
      </c>
      <c r="R174" t="e">
        <f>VLOOKUP(C174,[1]panoids!A$2:Z$278,16,FALSE)</f>
        <v>#NAME?</v>
      </c>
      <c r="S174" t="e">
        <f>VLOOKUP(C174,[1]panoids!A$2:Z$278,17,FALSE)</f>
        <v>#NAME?</v>
      </c>
      <c r="T174" t="e">
        <f>VLOOKUP(C174,[1]panoids!A$2:Z$278,18,FALSE)</f>
        <v>#NAME?</v>
      </c>
      <c r="U174" t="e">
        <f>VLOOKUP(C174,[1]panoids!A$2:Z$278,19,FALSE)</f>
        <v>#NAME?</v>
      </c>
      <c r="V174" t="e">
        <f>VLOOKUP(C174,[1]panoids!A$2:Z$278,20,FALSE)</f>
        <v>#NAME?</v>
      </c>
      <c r="W174" t="e">
        <f>VLOOKUP(C174,[1]panoids!A$2:Z$278,21,FALSE)</f>
        <v>#NAME?</v>
      </c>
      <c r="X174" t="e">
        <f>VLOOKUP(C174,[1]panoids!A$2:Z$278,22,FALSE)</f>
        <v>#NAME?</v>
      </c>
      <c r="Y174" t="e">
        <f>VLOOKUP(C174,[1]panoids!A$2:Z$278,23,FALSE)</f>
        <v>#NAME?</v>
      </c>
      <c r="Z174" t="e">
        <f>VLOOKUP(C174,[1]panoids!A$2:Z$278,24,FALSE)</f>
        <v>#NAME?</v>
      </c>
      <c r="AA174" t="e">
        <f>VLOOKUP(C174,[1]panoids!A$2:Z$278,25,FALSE)</f>
        <v>#NAME?</v>
      </c>
      <c r="AB174" t="e">
        <f>VLOOKUP(C174,[1]panoids!A$2:Z$278,26,FALSE)</f>
        <v>#NAME?</v>
      </c>
    </row>
    <row r="175" spans="1:28" x14ac:dyDescent="0.25">
      <c r="A175" t="s">
        <v>284</v>
      </c>
      <c r="B175">
        <v>170310707001018</v>
      </c>
      <c r="C175" t="e">
        <f>-Ne1ilhtpy8NH3Vrj5IELg</f>
        <v>#NAME?</v>
      </c>
      <c r="D175" t="e">
        <f>VLOOKUP(C175,[1]panoids!A$2:Z$278,2,FALSE)</f>
        <v>#NAME?</v>
      </c>
      <c r="E175" t="e">
        <f>VLOOKUP(C175,[1]panoids!A$2:Z$278,3,FALSE)</f>
        <v>#NAME?</v>
      </c>
      <c r="F175" t="e">
        <f>VLOOKUP(C175,[1]panoids!A$2:Z$278,4,FALSE)</f>
        <v>#NAME?</v>
      </c>
      <c r="G175" t="e">
        <f>VLOOKUP(C175,[1]panoids!A$2:Z$278,5,FALSE)</f>
        <v>#NAME?</v>
      </c>
      <c r="H175" t="e">
        <f>VLOOKUP(C175,[1]panoids!A$2:Z$278,6,FALSE)</f>
        <v>#NAME?</v>
      </c>
      <c r="I175" t="e">
        <f>VLOOKUP(C175,[1]panoids!A$2:Z$278,7,FALSE)</f>
        <v>#NAME?</v>
      </c>
      <c r="J175" t="e">
        <f>VLOOKUP(C175,[1]panoids!A$2:Z$278,8,FALSE)</f>
        <v>#NAME?</v>
      </c>
      <c r="K175" t="e">
        <f>VLOOKUP(C175,[1]panoids!A$2:Z$278,9,FALSE)</f>
        <v>#NAME?</v>
      </c>
      <c r="L175" t="e">
        <f>VLOOKUP(C175,[1]panoids!A$2:Z$278,10,FALSE)</f>
        <v>#NAME?</v>
      </c>
      <c r="M175" t="e">
        <f>VLOOKUP(C175,[1]panoids!A$2:Z$278,11,FALSE)</f>
        <v>#NAME?</v>
      </c>
      <c r="N175" t="e">
        <f>VLOOKUP(C175,[1]panoids!A$2:Z$278,12,FALSE)</f>
        <v>#NAME?</v>
      </c>
      <c r="O175" t="e">
        <f>VLOOKUP(C175,[1]panoids!A$2:Z$278,13,FALSE)</f>
        <v>#NAME?</v>
      </c>
      <c r="P175" t="e">
        <f>VLOOKUP(C175,[1]panoids!A$2:Z$278,14,FALSE)</f>
        <v>#NAME?</v>
      </c>
      <c r="Q175" t="e">
        <f>VLOOKUP(C175,[1]panoids!A$2:Z$278,15,FALSE)</f>
        <v>#NAME?</v>
      </c>
      <c r="R175" t="e">
        <f>VLOOKUP(C175,[1]panoids!A$2:Z$278,16,FALSE)</f>
        <v>#NAME?</v>
      </c>
      <c r="S175" t="e">
        <f>VLOOKUP(C175,[1]panoids!A$2:Z$278,17,FALSE)</f>
        <v>#NAME?</v>
      </c>
      <c r="T175" t="e">
        <f>VLOOKUP(C175,[1]panoids!A$2:Z$278,18,FALSE)</f>
        <v>#NAME?</v>
      </c>
      <c r="U175" t="e">
        <f>VLOOKUP(C175,[1]panoids!A$2:Z$278,19,FALSE)</f>
        <v>#NAME?</v>
      </c>
      <c r="V175" t="e">
        <f>VLOOKUP(C175,[1]panoids!A$2:Z$278,20,FALSE)</f>
        <v>#NAME?</v>
      </c>
      <c r="W175" t="e">
        <f>VLOOKUP(C175,[1]panoids!A$2:Z$278,21,FALSE)</f>
        <v>#NAME?</v>
      </c>
      <c r="X175" t="e">
        <f>VLOOKUP(C175,[1]panoids!A$2:Z$278,22,FALSE)</f>
        <v>#NAME?</v>
      </c>
      <c r="Y175" t="e">
        <f>VLOOKUP(C175,[1]panoids!A$2:Z$278,23,FALSE)</f>
        <v>#NAME?</v>
      </c>
      <c r="Z175" t="e">
        <f>VLOOKUP(C175,[1]panoids!A$2:Z$278,24,FALSE)</f>
        <v>#NAME?</v>
      </c>
      <c r="AA175" t="e">
        <f>VLOOKUP(C175,[1]panoids!A$2:Z$278,25,FALSE)</f>
        <v>#NAME?</v>
      </c>
      <c r="AB175" t="e">
        <f>VLOOKUP(C175,[1]panoids!A$2:Z$278,26,FALSE)</f>
        <v>#NAME?</v>
      </c>
    </row>
    <row r="176" spans="1:28" x14ac:dyDescent="0.25">
      <c r="A176" t="s">
        <v>285</v>
      </c>
      <c r="B176">
        <v>170310707001018</v>
      </c>
      <c r="C176" t="s">
        <v>286</v>
      </c>
      <c r="D176" t="str">
        <f>VLOOKUP(C176,[1]panoids!A$2:Z$278,2,FALSE)</f>
        <v>2018-10</v>
      </c>
      <c r="E176">
        <f>VLOOKUP(C176,[1]panoids!A$2:Z$278,3,FALSE)</f>
        <v>41.9295882506688</v>
      </c>
      <c r="F176">
        <f>VLOOKUP(C176,[1]panoids!A$2:Z$278,4,FALSE)</f>
        <v>-87.675025318558099</v>
      </c>
      <c r="G176">
        <f>VLOOKUP(C176,[1]panoids!A$2:Z$278,5,FALSE)</f>
        <v>170310707001018</v>
      </c>
      <c r="H176">
        <f>VLOOKUP(C176,[1]panoids!A$2:Z$278,6,FALSE)</f>
        <v>4</v>
      </c>
      <c r="I176">
        <f>VLOOKUP(C176,[1]panoids!A$2:Z$278,7,FALSE)</f>
        <v>0.23012776692708301</v>
      </c>
      <c r="J176">
        <f>VLOOKUP(C176,[1]panoids!A$2:Z$278,8,FALSE)</f>
        <v>1.561767578125E-2</v>
      </c>
      <c r="K176">
        <f>VLOOKUP(C176,[1]panoids!A$2:Z$278,9,FALSE)</f>
        <v>0.157742513020833</v>
      </c>
      <c r="L176">
        <f>VLOOKUP(C176,[1]panoids!A$2:Z$278,10,FALSE)</f>
        <v>1.8453776041666699E-2</v>
      </c>
      <c r="M176">
        <f>VLOOKUP(C176,[1]panoids!A$2:Z$278,11,FALSE)</f>
        <v>3.2931315104166699E-2</v>
      </c>
      <c r="N176">
        <f>VLOOKUP(C176,[1]panoids!A$2:Z$278,12,FALSE)</f>
        <v>1.04532877604167E-2</v>
      </c>
      <c r="O176">
        <f>VLOOKUP(C176,[1]panoids!A$2:Z$278,13,FALSE)</f>
        <v>3.4179687500000003E-5</v>
      </c>
      <c r="P176">
        <f>VLOOKUP(C176,[1]panoids!A$2:Z$278,14,FALSE)</f>
        <v>3.4025065104166699E-3</v>
      </c>
      <c r="Q176">
        <f>VLOOKUP(C176,[1]panoids!A$2:Z$278,15,FALSE)</f>
        <v>0.13682373046874999</v>
      </c>
      <c r="R176">
        <f>VLOOKUP(C176,[1]panoids!A$2:Z$278,16,FALSE)</f>
        <v>3.5986328125000001E-3</v>
      </c>
      <c r="S176">
        <f>VLOOKUP(C176,[1]panoids!A$2:Z$278,17,FALSE)</f>
        <v>0.24452718098958301</v>
      </c>
      <c r="T176">
        <f>VLOOKUP(C176,[1]panoids!A$2:Z$278,18,FALSE)</f>
        <v>0</v>
      </c>
      <c r="U176">
        <f>VLOOKUP(C176,[1]panoids!A$2:Z$278,19,FALSE)</f>
        <v>0</v>
      </c>
      <c r="V176">
        <f>VLOOKUP(C176,[1]panoids!A$2:Z$278,20,FALSE)</f>
        <v>0.125062662760417</v>
      </c>
      <c r="W176">
        <f>VLOOKUP(C176,[1]panoids!A$2:Z$278,21,FALSE)</f>
        <v>2.3120117187500002E-3</v>
      </c>
      <c r="X176">
        <f>VLOOKUP(C176,[1]panoids!A$2:Z$278,22,FALSE)</f>
        <v>6.6731770833333302E-5</v>
      </c>
      <c r="Y176">
        <f>VLOOKUP(C176,[1]panoids!A$2:Z$278,23,FALSE)</f>
        <v>0</v>
      </c>
      <c r="Z176">
        <f>VLOOKUP(C176,[1]panoids!A$2:Z$278,24,FALSE)</f>
        <v>0</v>
      </c>
      <c r="AA176">
        <f>VLOOKUP(C176,[1]panoids!A$2:Z$278,25,FALSE)</f>
        <v>0</v>
      </c>
      <c r="AB176">
        <f>VLOOKUP(C176,[1]panoids!A$2:Z$278,26,FALSE)</f>
        <v>1.8846028645833301E-2</v>
      </c>
    </row>
    <row r="177" spans="1:28" x14ac:dyDescent="0.25">
      <c r="A177" t="s">
        <v>287</v>
      </c>
      <c r="B177">
        <v>170310707001018</v>
      </c>
      <c r="C177" t="s">
        <v>286</v>
      </c>
      <c r="D177" t="str">
        <f>VLOOKUP(C177,[1]panoids!A$2:Z$278,2,FALSE)</f>
        <v>2018-10</v>
      </c>
      <c r="E177">
        <f>VLOOKUP(C177,[1]panoids!A$2:Z$278,3,FALSE)</f>
        <v>41.9295882506688</v>
      </c>
      <c r="F177">
        <f>VLOOKUP(C177,[1]panoids!A$2:Z$278,4,FALSE)</f>
        <v>-87.675025318558099</v>
      </c>
      <c r="G177">
        <f>VLOOKUP(C177,[1]panoids!A$2:Z$278,5,FALSE)</f>
        <v>170310707001018</v>
      </c>
      <c r="H177">
        <f>VLOOKUP(C177,[1]panoids!A$2:Z$278,6,FALSE)</f>
        <v>4</v>
      </c>
      <c r="I177">
        <f>VLOOKUP(C177,[1]panoids!A$2:Z$278,7,FALSE)</f>
        <v>0.23012776692708301</v>
      </c>
      <c r="J177">
        <f>VLOOKUP(C177,[1]panoids!A$2:Z$278,8,FALSE)</f>
        <v>1.561767578125E-2</v>
      </c>
      <c r="K177">
        <f>VLOOKUP(C177,[1]panoids!A$2:Z$278,9,FALSE)</f>
        <v>0.157742513020833</v>
      </c>
      <c r="L177">
        <f>VLOOKUP(C177,[1]panoids!A$2:Z$278,10,FALSE)</f>
        <v>1.8453776041666699E-2</v>
      </c>
      <c r="M177">
        <f>VLOOKUP(C177,[1]panoids!A$2:Z$278,11,FALSE)</f>
        <v>3.2931315104166699E-2</v>
      </c>
      <c r="N177">
        <f>VLOOKUP(C177,[1]panoids!A$2:Z$278,12,FALSE)</f>
        <v>1.04532877604167E-2</v>
      </c>
      <c r="O177">
        <f>VLOOKUP(C177,[1]panoids!A$2:Z$278,13,FALSE)</f>
        <v>3.4179687500000003E-5</v>
      </c>
      <c r="P177">
        <f>VLOOKUP(C177,[1]panoids!A$2:Z$278,14,FALSE)</f>
        <v>3.4025065104166699E-3</v>
      </c>
      <c r="Q177">
        <f>VLOOKUP(C177,[1]panoids!A$2:Z$278,15,FALSE)</f>
        <v>0.13682373046874999</v>
      </c>
      <c r="R177">
        <f>VLOOKUP(C177,[1]panoids!A$2:Z$278,16,FALSE)</f>
        <v>3.5986328125000001E-3</v>
      </c>
      <c r="S177">
        <f>VLOOKUP(C177,[1]panoids!A$2:Z$278,17,FALSE)</f>
        <v>0.24452718098958301</v>
      </c>
      <c r="T177">
        <f>VLOOKUP(C177,[1]panoids!A$2:Z$278,18,FALSE)</f>
        <v>0</v>
      </c>
      <c r="U177">
        <f>VLOOKUP(C177,[1]panoids!A$2:Z$278,19,FALSE)</f>
        <v>0</v>
      </c>
      <c r="V177">
        <f>VLOOKUP(C177,[1]panoids!A$2:Z$278,20,FALSE)</f>
        <v>0.125062662760417</v>
      </c>
      <c r="W177">
        <f>VLOOKUP(C177,[1]panoids!A$2:Z$278,21,FALSE)</f>
        <v>2.3120117187500002E-3</v>
      </c>
      <c r="X177">
        <f>VLOOKUP(C177,[1]panoids!A$2:Z$278,22,FALSE)</f>
        <v>6.6731770833333302E-5</v>
      </c>
      <c r="Y177">
        <f>VLOOKUP(C177,[1]panoids!A$2:Z$278,23,FALSE)</f>
        <v>0</v>
      </c>
      <c r="Z177">
        <f>VLOOKUP(C177,[1]panoids!A$2:Z$278,24,FALSE)</f>
        <v>0</v>
      </c>
      <c r="AA177">
        <f>VLOOKUP(C177,[1]panoids!A$2:Z$278,25,FALSE)</f>
        <v>0</v>
      </c>
      <c r="AB177">
        <f>VLOOKUP(C177,[1]panoids!A$2:Z$278,26,FALSE)</f>
        <v>1.8846028645833301E-2</v>
      </c>
    </row>
    <row r="178" spans="1:28" x14ac:dyDescent="0.25">
      <c r="A178" t="s">
        <v>288</v>
      </c>
      <c r="B178">
        <v>170310710002020</v>
      </c>
      <c r="C178" t="s">
        <v>289</v>
      </c>
      <c r="D178" t="str">
        <f>VLOOKUP(C178,[1]panoids!A$2:Z$278,2,FALSE)</f>
        <v>2018-11</v>
      </c>
      <c r="E178">
        <f>VLOOKUP(C178,[1]panoids!A$2:Z$278,3,FALSE)</f>
        <v>41.9180464420185</v>
      </c>
      <c r="F178">
        <f>VLOOKUP(C178,[1]panoids!A$2:Z$278,4,FALSE)</f>
        <v>-87.657467059181698</v>
      </c>
      <c r="G178">
        <f>VLOOKUP(C178,[1]panoids!A$2:Z$278,5,FALSE)</f>
        <v>170310710002020</v>
      </c>
      <c r="H178">
        <f>VLOOKUP(C178,[1]panoids!A$2:Z$278,6,FALSE)</f>
        <v>4</v>
      </c>
      <c r="I178">
        <f>VLOOKUP(C178,[1]panoids!A$2:Z$278,7,FALSE)</f>
        <v>0.195281575520833</v>
      </c>
      <c r="J178">
        <f>VLOOKUP(C178,[1]panoids!A$2:Z$278,8,FALSE)</f>
        <v>0.1028466796875</v>
      </c>
      <c r="K178">
        <f>VLOOKUP(C178,[1]panoids!A$2:Z$278,9,FALSE)</f>
        <v>0.245882161458333</v>
      </c>
      <c r="L178">
        <f>VLOOKUP(C178,[1]panoids!A$2:Z$278,10,FALSE)</f>
        <v>0</v>
      </c>
      <c r="M178">
        <f>VLOOKUP(C178,[1]panoids!A$2:Z$278,11,FALSE)</f>
        <v>0.117992350260417</v>
      </c>
      <c r="N178">
        <f>VLOOKUP(C178,[1]panoids!A$2:Z$278,12,FALSE)</f>
        <v>7.7010091145833298E-3</v>
      </c>
      <c r="O178">
        <f>VLOOKUP(C178,[1]panoids!A$2:Z$278,13,FALSE)</f>
        <v>1.79036458333333E-5</v>
      </c>
      <c r="P178">
        <f>VLOOKUP(C178,[1]panoids!A$2:Z$278,14,FALSE)</f>
        <v>6.97916666666667E-3</v>
      </c>
      <c r="Q178">
        <f>VLOOKUP(C178,[1]panoids!A$2:Z$278,15,FALSE)</f>
        <v>0.145264485677083</v>
      </c>
      <c r="R178">
        <f>VLOOKUP(C178,[1]panoids!A$2:Z$278,16,FALSE)</f>
        <v>4.9967447916666704E-4</v>
      </c>
      <c r="S178">
        <f>VLOOKUP(C178,[1]panoids!A$2:Z$278,17,FALSE)</f>
        <v>0.106656901041667</v>
      </c>
      <c r="T178">
        <f>VLOOKUP(C178,[1]panoids!A$2:Z$278,18,FALSE)</f>
        <v>2.5260416666666699E-3</v>
      </c>
      <c r="U178">
        <f>VLOOKUP(C178,[1]panoids!A$2:Z$278,19,FALSE)</f>
        <v>0</v>
      </c>
      <c r="V178">
        <f>VLOOKUP(C178,[1]panoids!A$2:Z$278,20,FALSE)</f>
        <v>6.2776692708333304E-2</v>
      </c>
      <c r="W178">
        <f>VLOOKUP(C178,[1]panoids!A$2:Z$278,21,FALSE)</f>
        <v>1.4241536458333299E-4</v>
      </c>
      <c r="X178">
        <f>VLOOKUP(C178,[1]panoids!A$2:Z$278,22,FALSE)</f>
        <v>4.8828125000000001E-6</v>
      </c>
      <c r="Y178">
        <f>VLOOKUP(C178,[1]panoids!A$2:Z$278,23,FALSE)</f>
        <v>0</v>
      </c>
      <c r="Z178">
        <f>VLOOKUP(C178,[1]panoids!A$2:Z$278,24,FALSE)</f>
        <v>0</v>
      </c>
      <c r="AA178">
        <f>VLOOKUP(C178,[1]panoids!A$2:Z$278,25,FALSE)</f>
        <v>1.4648437499999999E-5</v>
      </c>
      <c r="AB178">
        <f>VLOOKUP(C178,[1]panoids!A$2:Z$278,26,FALSE)</f>
        <v>5.4134114583333304E-3</v>
      </c>
    </row>
    <row r="179" spans="1:28" x14ac:dyDescent="0.25">
      <c r="A179" t="s">
        <v>290</v>
      </c>
      <c r="B179">
        <v>170310710002020</v>
      </c>
      <c r="C179" t="s">
        <v>289</v>
      </c>
      <c r="D179" t="str">
        <f>VLOOKUP(C179,[1]panoids!A$2:Z$278,2,FALSE)</f>
        <v>2018-11</v>
      </c>
      <c r="E179">
        <f>VLOOKUP(C179,[1]panoids!A$2:Z$278,3,FALSE)</f>
        <v>41.9180464420185</v>
      </c>
      <c r="F179">
        <f>VLOOKUP(C179,[1]panoids!A$2:Z$278,4,FALSE)</f>
        <v>-87.657467059181698</v>
      </c>
      <c r="G179">
        <f>VLOOKUP(C179,[1]panoids!A$2:Z$278,5,FALSE)</f>
        <v>170310710002020</v>
      </c>
      <c r="H179">
        <f>VLOOKUP(C179,[1]panoids!A$2:Z$278,6,FALSE)</f>
        <v>4</v>
      </c>
      <c r="I179">
        <f>VLOOKUP(C179,[1]panoids!A$2:Z$278,7,FALSE)</f>
        <v>0.195281575520833</v>
      </c>
      <c r="J179">
        <f>VLOOKUP(C179,[1]panoids!A$2:Z$278,8,FALSE)</f>
        <v>0.1028466796875</v>
      </c>
      <c r="K179">
        <f>VLOOKUP(C179,[1]panoids!A$2:Z$278,9,FALSE)</f>
        <v>0.245882161458333</v>
      </c>
      <c r="L179">
        <f>VLOOKUP(C179,[1]panoids!A$2:Z$278,10,FALSE)</f>
        <v>0</v>
      </c>
      <c r="M179">
        <f>VLOOKUP(C179,[1]panoids!A$2:Z$278,11,FALSE)</f>
        <v>0.117992350260417</v>
      </c>
      <c r="N179">
        <f>VLOOKUP(C179,[1]panoids!A$2:Z$278,12,FALSE)</f>
        <v>7.7010091145833298E-3</v>
      </c>
      <c r="O179">
        <f>VLOOKUP(C179,[1]panoids!A$2:Z$278,13,FALSE)</f>
        <v>1.79036458333333E-5</v>
      </c>
      <c r="P179">
        <f>VLOOKUP(C179,[1]panoids!A$2:Z$278,14,FALSE)</f>
        <v>6.97916666666667E-3</v>
      </c>
      <c r="Q179">
        <f>VLOOKUP(C179,[1]panoids!A$2:Z$278,15,FALSE)</f>
        <v>0.145264485677083</v>
      </c>
      <c r="R179">
        <f>VLOOKUP(C179,[1]panoids!A$2:Z$278,16,FALSE)</f>
        <v>4.9967447916666704E-4</v>
      </c>
      <c r="S179">
        <f>VLOOKUP(C179,[1]panoids!A$2:Z$278,17,FALSE)</f>
        <v>0.106656901041667</v>
      </c>
      <c r="T179">
        <f>VLOOKUP(C179,[1]panoids!A$2:Z$278,18,FALSE)</f>
        <v>2.5260416666666699E-3</v>
      </c>
      <c r="U179">
        <f>VLOOKUP(C179,[1]panoids!A$2:Z$278,19,FALSE)</f>
        <v>0</v>
      </c>
      <c r="V179">
        <f>VLOOKUP(C179,[1]panoids!A$2:Z$278,20,FALSE)</f>
        <v>6.2776692708333304E-2</v>
      </c>
      <c r="W179">
        <f>VLOOKUP(C179,[1]panoids!A$2:Z$278,21,FALSE)</f>
        <v>1.4241536458333299E-4</v>
      </c>
      <c r="X179">
        <f>VLOOKUP(C179,[1]panoids!A$2:Z$278,22,FALSE)</f>
        <v>4.8828125000000001E-6</v>
      </c>
      <c r="Y179">
        <f>VLOOKUP(C179,[1]panoids!A$2:Z$278,23,FALSE)</f>
        <v>0</v>
      </c>
      <c r="Z179">
        <f>VLOOKUP(C179,[1]panoids!A$2:Z$278,24,FALSE)</f>
        <v>0</v>
      </c>
      <c r="AA179">
        <f>VLOOKUP(C179,[1]panoids!A$2:Z$278,25,FALSE)</f>
        <v>1.4648437499999999E-5</v>
      </c>
      <c r="AB179">
        <f>VLOOKUP(C179,[1]panoids!A$2:Z$278,26,FALSE)</f>
        <v>5.4134114583333304E-3</v>
      </c>
    </row>
    <row r="180" spans="1:28" x14ac:dyDescent="0.25">
      <c r="A180" t="s">
        <v>291</v>
      </c>
      <c r="B180">
        <v>170310710002020</v>
      </c>
      <c r="C180" t="s">
        <v>292</v>
      </c>
      <c r="D180" t="str">
        <f>VLOOKUP(C180,[1]panoids!A$2:Z$278,2,FALSE)</f>
        <v>2018-11</v>
      </c>
      <c r="E180">
        <f>VLOOKUP(C180,[1]panoids!A$2:Z$278,3,FALSE)</f>
        <v>41.9180453381747</v>
      </c>
      <c r="F180">
        <f>VLOOKUP(C180,[1]panoids!A$2:Z$278,4,FALSE)</f>
        <v>-87.657590459402797</v>
      </c>
      <c r="G180">
        <f>VLOOKUP(C180,[1]panoids!A$2:Z$278,5,FALSE)</f>
        <v>170310710002020</v>
      </c>
      <c r="H180">
        <f>VLOOKUP(C180,[1]panoids!A$2:Z$278,6,FALSE)</f>
        <v>4</v>
      </c>
      <c r="I180">
        <f>VLOOKUP(C180,[1]panoids!A$2:Z$278,7,FALSE)</f>
        <v>0.213711751302083</v>
      </c>
      <c r="J180">
        <f>VLOOKUP(C180,[1]panoids!A$2:Z$278,8,FALSE)</f>
        <v>5.82112630208333E-2</v>
      </c>
      <c r="K180">
        <f>VLOOKUP(C180,[1]panoids!A$2:Z$278,9,FALSE)</f>
        <v>0.24009114583333299</v>
      </c>
      <c r="L180">
        <f>VLOOKUP(C180,[1]panoids!A$2:Z$278,10,FALSE)</f>
        <v>0</v>
      </c>
      <c r="M180">
        <f>VLOOKUP(C180,[1]panoids!A$2:Z$278,11,FALSE)</f>
        <v>8.5478515625000001E-2</v>
      </c>
      <c r="N180">
        <f>VLOOKUP(C180,[1]panoids!A$2:Z$278,12,FALSE)</f>
        <v>6.2198893229166701E-3</v>
      </c>
      <c r="O180">
        <f>VLOOKUP(C180,[1]panoids!A$2:Z$278,13,FALSE)</f>
        <v>5.5419921875E-4</v>
      </c>
      <c r="P180">
        <f>VLOOKUP(C180,[1]panoids!A$2:Z$278,14,FALSE)</f>
        <v>1.0056152343749999E-2</v>
      </c>
      <c r="Q180">
        <f>VLOOKUP(C180,[1]panoids!A$2:Z$278,15,FALSE)</f>
        <v>0.20195638020833301</v>
      </c>
      <c r="R180">
        <f>VLOOKUP(C180,[1]panoids!A$2:Z$278,16,FALSE)</f>
        <v>4.1422526041666702E-4</v>
      </c>
      <c r="S180">
        <f>VLOOKUP(C180,[1]panoids!A$2:Z$278,17,FALSE)</f>
        <v>7.4700520833333298E-2</v>
      </c>
      <c r="T180">
        <f>VLOOKUP(C180,[1]panoids!A$2:Z$278,18,FALSE)</f>
        <v>1.8766276041666701E-3</v>
      </c>
      <c r="U180">
        <f>VLOOKUP(C180,[1]panoids!A$2:Z$278,19,FALSE)</f>
        <v>0</v>
      </c>
      <c r="V180">
        <f>VLOOKUP(C180,[1]panoids!A$2:Z$278,20,FALSE)</f>
        <v>9.6337890625000006E-2</v>
      </c>
      <c r="W180">
        <f>VLOOKUP(C180,[1]panoids!A$2:Z$278,21,FALSE)</f>
        <v>0</v>
      </c>
      <c r="X180">
        <f>VLOOKUP(C180,[1]panoids!A$2:Z$278,22,FALSE)</f>
        <v>0</v>
      </c>
      <c r="Y180">
        <f>VLOOKUP(C180,[1]panoids!A$2:Z$278,23,FALSE)</f>
        <v>0</v>
      </c>
      <c r="Z180">
        <f>VLOOKUP(C180,[1]panoids!A$2:Z$278,24,FALSE)</f>
        <v>0</v>
      </c>
      <c r="AA180">
        <f>VLOOKUP(C180,[1]panoids!A$2:Z$278,25,FALSE)</f>
        <v>0</v>
      </c>
      <c r="AB180">
        <f>VLOOKUP(C180,[1]panoids!A$2:Z$278,26,FALSE)</f>
        <v>1.03914388020833E-2</v>
      </c>
    </row>
    <row r="181" spans="1:28" x14ac:dyDescent="0.25">
      <c r="A181" t="s">
        <v>293</v>
      </c>
      <c r="B181">
        <v>170310710002020</v>
      </c>
      <c r="C181" t="s">
        <v>292</v>
      </c>
      <c r="D181" t="str">
        <f>VLOOKUP(C181,[1]panoids!A$2:Z$278,2,FALSE)</f>
        <v>2018-11</v>
      </c>
      <c r="E181">
        <f>VLOOKUP(C181,[1]panoids!A$2:Z$278,3,FALSE)</f>
        <v>41.9180453381747</v>
      </c>
      <c r="F181">
        <f>VLOOKUP(C181,[1]panoids!A$2:Z$278,4,FALSE)</f>
        <v>-87.657590459402797</v>
      </c>
      <c r="G181">
        <f>VLOOKUP(C181,[1]panoids!A$2:Z$278,5,FALSE)</f>
        <v>170310710002020</v>
      </c>
      <c r="H181">
        <f>VLOOKUP(C181,[1]panoids!A$2:Z$278,6,FALSE)</f>
        <v>4</v>
      </c>
      <c r="I181">
        <f>VLOOKUP(C181,[1]panoids!A$2:Z$278,7,FALSE)</f>
        <v>0.213711751302083</v>
      </c>
      <c r="J181">
        <f>VLOOKUP(C181,[1]panoids!A$2:Z$278,8,FALSE)</f>
        <v>5.82112630208333E-2</v>
      </c>
      <c r="K181">
        <f>VLOOKUP(C181,[1]panoids!A$2:Z$278,9,FALSE)</f>
        <v>0.24009114583333299</v>
      </c>
      <c r="L181">
        <f>VLOOKUP(C181,[1]panoids!A$2:Z$278,10,FALSE)</f>
        <v>0</v>
      </c>
      <c r="M181">
        <f>VLOOKUP(C181,[1]panoids!A$2:Z$278,11,FALSE)</f>
        <v>8.5478515625000001E-2</v>
      </c>
      <c r="N181">
        <f>VLOOKUP(C181,[1]panoids!A$2:Z$278,12,FALSE)</f>
        <v>6.2198893229166701E-3</v>
      </c>
      <c r="O181">
        <f>VLOOKUP(C181,[1]panoids!A$2:Z$278,13,FALSE)</f>
        <v>5.5419921875E-4</v>
      </c>
      <c r="P181">
        <f>VLOOKUP(C181,[1]panoids!A$2:Z$278,14,FALSE)</f>
        <v>1.0056152343749999E-2</v>
      </c>
      <c r="Q181">
        <f>VLOOKUP(C181,[1]panoids!A$2:Z$278,15,FALSE)</f>
        <v>0.20195638020833301</v>
      </c>
      <c r="R181">
        <f>VLOOKUP(C181,[1]panoids!A$2:Z$278,16,FALSE)</f>
        <v>4.1422526041666702E-4</v>
      </c>
      <c r="S181">
        <f>VLOOKUP(C181,[1]panoids!A$2:Z$278,17,FALSE)</f>
        <v>7.4700520833333298E-2</v>
      </c>
      <c r="T181">
        <f>VLOOKUP(C181,[1]panoids!A$2:Z$278,18,FALSE)</f>
        <v>1.8766276041666701E-3</v>
      </c>
      <c r="U181">
        <f>VLOOKUP(C181,[1]panoids!A$2:Z$278,19,FALSE)</f>
        <v>0</v>
      </c>
      <c r="V181">
        <f>VLOOKUP(C181,[1]panoids!A$2:Z$278,20,FALSE)</f>
        <v>9.6337890625000006E-2</v>
      </c>
      <c r="W181">
        <f>VLOOKUP(C181,[1]panoids!A$2:Z$278,21,FALSE)</f>
        <v>0</v>
      </c>
      <c r="X181">
        <f>VLOOKUP(C181,[1]panoids!A$2:Z$278,22,FALSE)</f>
        <v>0</v>
      </c>
      <c r="Y181">
        <f>VLOOKUP(C181,[1]panoids!A$2:Z$278,23,FALSE)</f>
        <v>0</v>
      </c>
      <c r="Z181">
        <f>VLOOKUP(C181,[1]panoids!A$2:Z$278,24,FALSE)</f>
        <v>0</v>
      </c>
      <c r="AA181">
        <f>VLOOKUP(C181,[1]panoids!A$2:Z$278,25,FALSE)</f>
        <v>0</v>
      </c>
      <c r="AB181">
        <f>VLOOKUP(C181,[1]panoids!A$2:Z$278,26,FALSE)</f>
        <v>1.03914388020833E-2</v>
      </c>
    </row>
    <row r="182" spans="1:28" x14ac:dyDescent="0.25">
      <c r="A182" t="s">
        <v>294</v>
      </c>
      <c r="B182">
        <v>170310715006005</v>
      </c>
      <c r="C182" t="s">
        <v>295</v>
      </c>
      <c r="D182" t="str">
        <f>VLOOKUP(C182,[1]panoids!A$2:Z$278,2,FALSE)</f>
        <v>2018-11</v>
      </c>
      <c r="E182">
        <f>VLOOKUP(C182,[1]panoids!A$2:Z$278,3,FALSE)</f>
        <v>41.915291576405501</v>
      </c>
      <c r="F182">
        <f>VLOOKUP(C182,[1]panoids!A$2:Z$278,4,FALSE)</f>
        <v>-87.634145434770105</v>
      </c>
      <c r="G182">
        <f>VLOOKUP(C182,[1]panoids!A$2:Z$278,5,FALSE)</f>
        <v>170310715006005</v>
      </c>
      <c r="H182">
        <f>VLOOKUP(C182,[1]panoids!A$2:Z$278,6,FALSE)</f>
        <v>4</v>
      </c>
      <c r="I182">
        <f>VLOOKUP(C182,[1]panoids!A$2:Z$278,7,FALSE)</f>
        <v>0.29457356770833298</v>
      </c>
      <c r="J182">
        <f>VLOOKUP(C182,[1]panoids!A$2:Z$278,8,FALSE)</f>
        <v>2.5087890625000001E-2</v>
      </c>
      <c r="K182">
        <f>VLOOKUP(C182,[1]panoids!A$2:Z$278,9,FALSE)</f>
        <v>0.162379557291667</v>
      </c>
      <c r="L182">
        <f>VLOOKUP(C182,[1]panoids!A$2:Z$278,10,FALSE)</f>
        <v>0</v>
      </c>
      <c r="M182">
        <f>VLOOKUP(C182,[1]panoids!A$2:Z$278,11,FALSE)</f>
        <v>1.2456054687500001E-2</v>
      </c>
      <c r="N182">
        <f>VLOOKUP(C182,[1]panoids!A$2:Z$278,12,FALSE)</f>
        <v>1.358642578125E-2</v>
      </c>
      <c r="O182">
        <f>VLOOKUP(C182,[1]panoids!A$2:Z$278,13,FALSE)</f>
        <v>4.7200520833333301E-4</v>
      </c>
      <c r="P182">
        <f>VLOOKUP(C182,[1]panoids!A$2:Z$278,14,FALSE)</f>
        <v>5.2791341145833302E-3</v>
      </c>
      <c r="Q182">
        <f>VLOOKUP(C182,[1]panoids!A$2:Z$278,15,FALSE)</f>
        <v>0.20328531901041699</v>
      </c>
      <c r="R182">
        <f>VLOOKUP(C182,[1]panoids!A$2:Z$278,16,FALSE)</f>
        <v>3.8420410156250001E-2</v>
      </c>
      <c r="S182">
        <f>VLOOKUP(C182,[1]panoids!A$2:Z$278,17,FALSE)</f>
        <v>0.156559244791667</v>
      </c>
      <c r="T182">
        <f>VLOOKUP(C182,[1]panoids!A$2:Z$278,18,FALSE)</f>
        <v>1.4298502604166701E-3</v>
      </c>
      <c r="U182">
        <f>VLOOKUP(C182,[1]panoids!A$2:Z$278,19,FALSE)</f>
        <v>0</v>
      </c>
      <c r="V182">
        <f>VLOOKUP(C182,[1]panoids!A$2:Z$278,20,FALSE)</f>
        <v>7.9187825520833297E-2</v>
      </c>
      <c r="W182">
        <f>VLOOKUP(C182,[1]panoids!A$2:Z$278,21,FALSE)</f>
        <v>3.2999674479166699E-3</v>
      </c>
      <c r="X182">
        <f>VLOOKUP(C182,[1]panoids!A$2:Z$278,22,FALSE)</f>
        <v>3.3365885416666699E-5</v>
      </c>
      <c r="Y182">
        <f>VLOOKUP(C182,[1]panoids!A$2:Z$278,23,FALSE)</f>
        <v>0</v>
      </c>
      <c r="Z182">
        <f>VLOOKUP(C182,[1]panoids!A$2:Z$278,24,FALSE)</f>
        <v>0</v>
      </c>
      <c r="AA182">
        <f>VLOOKUP(C182,[1]panoids!A$2:Z$278,25,FALSE)</f>
        <v>1.09049479166667E-4</v>
      </c>
      <c r="AB182">
        <f>VLOOKUP(C182,[1]panoids!A$2:Z$278,26,FALSE)</f>
        <v>3.8403320312500001E-3</v>
      </c>
    </row>
    <row r="183" spans="1:28" x14ac:dyDescent="0.25">
      <c r="A183" t="s">
        <v>296</v>
      </c>
      <c r="B183">
        <v>170310715006005</v>
      </c>
      <c r="C183" t="s">
        <v>295</v>
      </c>
      <c r="D183" t="str">
        <f>VLOOKUP(C183,[1]panoids!A$2:Z$278,2,FALSE)</f>
        <v>2018-11</v>
      </c>
      <c r="E183">
        <f>VLOOKUP(C183,[1]panoids!A$2:Z$278,3,FALSE)</f>
        <v>41.915291576405501</v>
      </c>
      <c r="F183">
        <f>VLOOKUP(C183,[1]panoids!A$2:Z$278,4,FALSE)</f>
        <v>-87.634145434770105</v>
      </c>
      <c r="G183">
        <f>VLOOKUP(C183,[1]panoids!A$2:Z$278,5,FALSE)</f>
        <v>170310715006005</v>
      </c>
      <c r="H183">
        <f>VLOOKUP(C183,[1]panoids!A$2:Z$278,6,FALSE)</f>
        <v>4</v>
      </c>
      <c r="I183">
        <f>VLOOKUP(C183,[1]panoids!A$2:Z$278,7,FALSE)</f>
        <v>0.29457356770833298</v>
      </c>
      <c r="J183">
        <f>VLOOKUP(C183,[1]panoids!A$2:Z$278,8,FALSE)</f>
        <v>2.5087890625000001E-2</v>
      </c>
      <c r="K183">
        <f>VLOOKUP(C183,[1]panoids!A$2:Z$278,9,FALSE)</f>
        <v>0.162379557291667</v>
      </c>
      <c r="L183">
        <f>VLOOKUP(C183,[1]panoids!A$2:Z$278,10,FALSE)</f>
        <v>0</v>
      </c>
      <c r="M183">
        <f>VLOOKUP(C183,[1]panoids!A$2:Z$278,11,FALSE)</f>
        <v>1.2456054687500001E-2</v>
      </c>
      <c r="N183">
        <f>VLOOKUP(C183,[1]panoids!A$2:Z$278,12,FALSE)</f>
        <v>1.358642578125E-2</v>
      </c>
      <c r="O183">
        <f>VLOOKUP(C183,[1]panoids!A$2:Z$278,13,FALSE)</f>
        <v>4.7200520833333301E-4</v>
      </c>
      <c r="P183">
        <f>VLOOKUP(C183,[1]panoids!A$2:Z$278,14,FALSE)</f>
        <v>5.2791341145833302E-3</v>
      </c>
      <c r="Q183">
        <f>VLOOKUP(C183,[1]panoids!A$2:Z$278,15,FALSE)</f>
        <v>0.20328531901041699</v>
      </c>
      <c r="R183">
        <f>VLOOKUP(C183,[1]panoids!A$2:Z$278,16,FALSE)</f>
        <v>3.8420410156250001E-2</v>
      </c>
      <c r="S183">
        <f>VLOOKUP(C183,[1]panoids!A$2:Z$278,17,FALSE)</f>
        <v>0.156559244791667</v>
      </c>
      <c r="T183">
        <f>VLOOKUP(C183,[1]panoids!A$2:Z$278,18,FALSE)</f>
        <v>1.4298502604166701E-3</v>
      </c>
      <c r="U183">
        <f>VLOOKUP(C183,[1]panoids!A$2:Z$278,19,FALSE)</f>
        <v>0</v>
      </c>
      <c r="V183">
        <f>VLOOKUP(C183,[1]panoids!A$2:Z$278,20,FALSE)</f>
        <v>7.9187825520833297E-2</v>
      </c>
      <c r="W183">
        <f>VLOOKUP(C183,[1]panoids!A$2:Z$278,21,FALSE)</f>
        <v>3.2999674479166699E-3</v>
      </c>
      <c r="X183">
        <f>VLOOKUP(C183,[1]panoids!A$2:Z$278,22,FALSE)</f>
        <v>3.3365885416666699E-5</v>
      </c>
      <c r="Y183">
        <f>VLOOKUP(C183,[1]panoids!A$2:Z$278,23,FALSE)</f>
        <v>0</v>
      </c>
      <c r="Z183">
        <f>VLOOKUP(C183,[1]panoids!A$2:Z$278,24,FALSE)</f>
        <v>0</v>
      </c>
      <c r="AA183">
        <f>VLOOKUP(C183,[1]panoids!A$2:Z$278,25,FALSE)</f>
        <v>1.09049479166667E-4</v>
      </c>
      <c r="AB183">
        <f>VLOOKUP(C183,[1]panoids!A$2:Z$278,26,FALSE)</f>
        <v>3.8403320312500001E-3</v>
      </c>
    </row>
    <row r="184" spans="1:28" x14ac:dyDescent="0.25">
      <c r="A184" t="s">
        <v>297</v>
      </c>
      <c r="B184">
        <v>170310715006005</v>
      </c>
      <c r="C184" t="s">
        <v>298</v>
      </c>
      <c r="D184" t="str">
        <f>VLOOKUP(C184,[1]panoids!A$2:Z$278,2,FALSE)</f>
        <v>2018-11</v>
      </c>
      <c r="E184">
        <f>VLOOKUP(C184,[1]panoids!A$2:Z$278,3,FALSE)</f>
        <v>41.9155082555422</v>
      </c>
      <c r="F184">
        <f>VLOOKUP(C184,[1]panoids!A$2:Z$278,4,FALSE)</f>
        <v>-87.634280082567102</v>
      </c>
      <c r="G184">
        <f>VLOOKUP(C184,[1]panoids!A$2:Z$278,5,FALSE)</f>
        <v>170310715006005</v>
      </c>
      <c r="H184">
        <f>VLOOKUP(C184,[1]panoids!A$2:Z$278,6,FALSE)</f>
        <v>4</v>
      </c>
      <c r="I184">
        <f>VLOOKUP(C184,[1]panoids!A$2:Z$278,7,FALSE)</f>
        <v>0.32910970052083299</v>
      </c>
      <c r="J184">
        <f>VLOOKUP(C184,[1]panoids!A$2:Z$278,8,FALSE)</f>
        <v>3.8600260416666698E-2</v>
      </c>
      <c r="K184">
        <f>VLOOKUP(C184,[1]panoids!A$2:Z$278,9,FALSE)</f>
        <v>0.15572265625000001</v>
      </c>
      <c r="L184">
        <f>VLOOKUP(C184,[1]panoids!A$2:Z$278,10,FALSE)</f>
        <v>1.1010742187499999E-3</v>
      </c>
      <c r="M184">
        <f>VLOOKUP(C184,[1]panoids!A$2:Z$278,11,FALSE)</f>
        <v>5.40934244791667E-3</v>
      </c>
      <c r="N184">
        <f>VLOOKUP(C184,[1]panoids!A$2:Z$278,12,FALSE)</f>
        <v>1.936767578125E-2</v>
      </c>
      <c r="O184">
        <f>VLOOKUP(C184,[1]panoids!A$2:Z$278,13,FALSE)</f>
        <v>2.5813802083333301E-3</v>
      </c>
      <c r="P184">
        <f>VLOOKUP(C184,[1]panoids!A$2:Z$278,14,FALSE)</f>
        <v>3.4611002604166699E-3</v>
      </c>
      <c r="Q184">
        <f>VLOOKUP(C184,[1]panoids!A$2:Z$278,15,FALSE)</f>
        <v>0.13255940755208301</v>
      </c>
      <c r="R184">
        <f>VLOOKUP(C184,[1]panoids!A$2:Z$278,16,FALSE)</f>
        <v>3.3221028645833303E-2</v>
      </c>
      <c r="S184">
        <f>VLOOKUP(C184,[1]panoids!A$2:Z$278,17,FALSE)</f>
        <v>0.21785400390625001</v>
      </c>
      <c r="T184">
        <f>VLOOKUP(C184,[1]panoids!A$2:Z$278,18,FALSE)</f>
        <v>1.38427734375E-3</v>
      </c>
      <c r="U184">
        <f>VLOOKUP(C184,[1]panoids!A$2:Z$278,19,FALSE)</f>
        <v>7.7311197916666704E-5</v>
      </c>
      <c r="V184">
        <f>VLOOKUP(C184,[1]panoids!A$2:Z$278,20,FALSE)</f>
        <v>3.3409830729166701E-2</v>
      </c>
      <c r="W184">
        <f>VLOOKUP(C184,[1]panoids!A$2:Z$278,21,FALSE)</f>
        <v>2.2664388020833298E-3</v>
      </c>
      <c r="X184">
        <f>VLOOKUP(C184,[1]panoids!A$2:Z$278,22,FALSE)</f>
        <v>1.21549479166667E-2</v>
      </c>
      <c r="Y184">
        <f>VLOOKUP(C184,[1]panoids!A$2:Z$278,23,FALSE)</f>
        <v>0</v>
      </c>
      <c r="Z184">
        <f>VLOOKUP(C184,[1]panoids!A$2:Z$278,24,FALSE)</f>
        <v>0</v>
      </c>
      <c r="AA184">
        <f>VLOOKUP(C184,[1]panoids!A$2:Z$278,25,FALSE)</f>
        <v>7.6985677083333301E-4</v>
      </c>
      <c r="AB184">
        <f>VLOOKUP(C184,[1]panoids!A$2:Z$278,26,FALSE)</f>
        <v>1.094970703125E-2</v>
      </c>
    </row>
    <row r="185" spans="1:28" x14ac:dyDescent="0.25">
      <c r="A185" t="s">
        <v>299</v>
      </c>
      <c r="B185">
        <v>170310715006005</v>
      </c>
      <c r="C185" t="s">
        <v>298</v>
      </c>
      <c r="D185" t="str">
        <f>VLOOKUP(C185,[1]panoids!A$2:Z$278,2,FALSE)</f>
        <v>2018-11</v>
      </c>
      <c r="E185">
        <f>VLOOKUP(C185,[1]panoids!A$2:Z$278,3,FALSE)</f>
        <v>41.9155082555422</v>
      </c>
      <c r="F185">
        <f>VLOOKUP(C185,[1]panoids!A$2:Z$278,4,FALSE)</f>
        <v>-87.634280082567102</v>
      </c>
      <c r="G185">
        <f>VLOOKUP(C185,[1]panoids!A$2:Z$278,5,FALSE)</f>
        <v>170310715006005</v>
      </c>
      <c r="H185">
        <f>VLOOKUP(C185,[1]panoids!A$2:Z$278,6,FALSE)</f>
        <v>4</v>
      </c>
      <c r="I185">
        <f>VLOOKUP(C185,[1]panoids!A$2:Z$278,7,FALSE)</f>
        <v>0.32910970052083299</v>
      </c>
      <c r="J185">
        <f>VLOOKUP(C185,[1]panoids!A$2:Z$278,8,FALSE)</f>
        <v>3.8600260416666698E-2</v>
      </c>
      <c r="K185">
        <f>VLOOKUP(C185,[1]panoids!A$2:Z$278,9,FALSE)</f>
        <v>0.15572265625000001</v>
      </c>
      <c r="L185">
        <f>VLOOKUP(C185,[1]panoids!A$2:Z$278,10,FALSE)</f>
        <v>1.1010742187499999E-3</v>
      </c>
      <c r="M185">
        <f>VLOOKUP(C185,[1]panoids!A$2:Z$278,11,FALSE)</f>
        <v>5.40934244791667E-3</v>
      </c>
      <c r="N185">
        <f>VLOOKUP(C185,[1]panoids!A$2:Z$278,12,FALSE)</f>
        <v>1.936767578125E-2</v>
      </c>
      <c r="O185">
        <f>VLOOKUP(C185,[1]panoids!A$2:Z$278,13,FALSE)</f>
        <v>2.5813802083333301E-3</v>
      </c>
      <c r="P185">
        <f>VLOOKUP(C185,[1]panoids!A$2:Z$278,14,FALSE)</f>
        <v>3.4611002604166699E-3</v>
      </c>
      <c r="Q185">
        <f>VLOOKUP(C185,[1]panoids!A$2:Z$278,15,FALSE)</f>
        <v>0.13255940755208301</v>
      </c>
      <c r="R185">
        <f>VLOOKUP(C185,[1]panoids!A$2:Z$278,16,FALSE)</f>
        <v>3.3221028645833303E-2</v>
      </c>
      <c r="S185">
        <f>VLOOKUP(C185,[1]panoids!A$2:Z$278,17,FALSE)</f>
        <v>0.21785400390625001</v>
      </c>
      <c r="T185">
        <f>VLOOKUP(C185,[1]panoids!A$2:Z$278,18,FALSE)</f>
        <v>1.38427734375E-3</v>
      </c>
      <c r="U185">
        <f>VLOOKUP(C185,[1]panoids!A$2:Z$278,19,FALSE)</f>
        <v>7.7311197916666704E-5</v>
      </c>
      <c r="V185">
        <f>VLOOKUP(C185,[1]panoids!A$2:Z$278,20,FALSE)</f>
        <v>3.3409830729166701E-2</v>
      </c>
      <c r="W185">
        <f>VLOOKUP(C185,[1]panoids!A$2:Z$278,21,FALSE)</f>
        <v>2.2664388020833298E-3</v>
      </c>
      <c r="X185">
        <f>VLOOKUP(C185,[1]panoids!A$2:Z$278,22,FALSE)</f>
        <v>1.21549479166667E-2</v>
      </c>
      <c r="Y185">
        <f>VLOOKUP(C185,[1]panoids!A$2:Z$278,23,FALSE)</f>
        <v>0</v>
      </c>
      <c r="Z185">
        <f>VLOOKUP(C185,[1]panoids!A$2:Z$278,24,FALSE)</f>
        <v>0</v>
      </c>
      <c r="AA185">
        <f>VLOOKUP(C185,[1]panoids!A$2:Z$278,25,FALSE)</f>
        <v>7.6985677083333301E-4</v>
      </c>
      <c r="AB185">
        <f>VLOOKUP(C185,[1]panoids!A$2:Z$278,26,FALSE)</f>
        <v>1.094970703125E-2</v>
      </c>
    </row>
    <row r="186" spans="1:28" x14ac:dyDescent="0.25">
      <c r="A186" t="s">
        <v>300</v>
      </c>
      <c r="B186">
        <v>170310801003000</v>
      </c>
      <c r="C186" t="s">
        <v>301</v>
      </c>
      <c r="D186" t="str">
        <f>VLOOKUP(C186,[1]panoids!A$2:Z$278,2,FALSE)</f>
        <v>2018-07</v>
      </c>
      <c r="E186">
        <f>VLOOKUP(C186,[1]panoids!A$2:Z$278,3,FALSE)</f>
        <v>41.907632251028197</v>
      </c>
      <c r="F186">
        <f>VLOOKUP(C186,[1]panoids!A$2:Z$278,4,FALSE)</f>
        <v>-87.625723693143399</v>
      </c>
      <c r="G186">
        <f>VLOOKUP(C186,[1]panoids!A$2:Z$278,5,FALSE)</f>
        <v>170310801003000</v>
      </c>
      <c r="H186">
        <f>VLOOKUP(C186,[1]panoids!A$2:Z$278,6,FALSE)</f>
        <v>4</v>
      </c>
      <c r="I186">
        <f>VLOOKUP(C186,[1]panoids!A$2:Z$278,7,FALSE)</f>
        <v>0.19290690104166699</v>
      </c>
      <c r="J186">
        <f>VLOOKUP(C186,[1]panoids!A$2:Z$278,8,FALSE)</f>
        <v>5.3269042968749999E-2</v>
      </c>
      <c r="K186">
        <f>VLOOKUP(C186,[1]panoids!A$2:Z$278,9,FALSE)</f>
        <v>1.4565429687499999E-2</v>
      </c>
      <c r="L186">
        <f>VLOOKUP(C186,[1]panoids!A$2:Z$278,10,FALSE)</f>
        <v>0</v>
      </c>
      <c r="M186">
        <f>VLOOKUP(C186,[1]panoids!A$2:Z$278,11,FALSE)</f>
        <v>1.35595703125E-2</v>
      </c>
      <c r="N186">
        <f>VLOOKUP(C186,[1]panoids!A$2:Z$278,12,FALSE)</f>
        <v>1.5820312499999999E-2</v>
      </c>
      <c r="O186">
        <f>VLOOKUP(C186,[1]panoids!A$2:Z$278,13,FALSE)</f>
        <v>5.3466796874999999E-4</v>
      </c>
      <c r="P186">
        <f>VLOOKUP(C186,[1]panoids!A$2:Z$278,14,FALSE)</f>
        <v>5.57535807291667E-3</v>
      </c>
      <c r="Q186">
        <f>VLOOKUP(C186,[1]panoids!A$2:Z$278,15,FALSE)</f>
        <v>0.31946777343749999</v>
      </c>
      <c r="R186">
        <f>VLOOKUP(C186,[1]panoids!A$2:Z$278,16,FALSE)</f>
        <v>0.122836100260417</v>
      </c>
      <c r="S186">
        <f>VLOOKUP(C186,[1]panoids!A$2:Z$278,17,FALSE)</f>
        <v>0.19571858723958299</v>
      </c>
      <c r="T186">
        <f>VLOOKUP(C186,[1]panoids!A$2:Z$278,18,FALSE)</f>
        <v>4.5572916666666703E-5</v>
      </c>
      <c r="U186">
        <f>VLOOKUP(C186,[1]panoids!A$2:Z$278,19,FALSE)</f>
        <v>0</v>
      </c>
      <c r="V186">
        <f>VLOOKUP(C186,[1]panoids!A$2:Z$278,20,FALSE)</f>
        <v>2.52848307291667E-2</v>
      </c>
      <c r="W186">
        <f>VLOOKUP(C186,[1]panoids!A$2:Z$278,21,FALSE)</f>
        <v>2.2347005208333301E-3</v>
      </c>
      <c r="X186">
        <f>VLOOKUP(C186,[1]panoids!A$2:Z$278,22,FALSE)</f>
        <v>4.8828125000000001E-6</v>
      </c>
      <c r="Y186">
        <f>VLOOKUP(C186,[1]panoids!A$2:Z$278,23,FALSE)</f>
        <v>0</v>
      </c>
      <c r="Z186">
        <f>VLOOKUP(C186,[1]panoids!A$2:Z$278,24,FALSE)</f>
        <v>0</v>
      </c>
      <c r="AA186">
        <f>VLOOKUP(C186,[1]panoids!A$2:Z$278,25,FALSE)</f>
        <v>3.2063802083333299E-4</v>
      </c>
      <c r="AB186">
        <f>VLOOKUP(C186,[1]panoids!A$2:Z$278,26,FALSE)</f>
        <v>3.7855631510416703E-2</v>
      </c>
    </row>
    <row r="187" spans="1:28" x14ac:dyDescent="0.25">
      <c r="A187" t="s">
        <v>302</v>
      </c>
      <c r="B187">
        <v>170310801003000</v>
      </c>
      <c r="C187" t="s">
        <v>301</v>
      </c>
      <c r="D187" t="str">
        <f>VLOOKUP(C187,[1]panoids!A$2:Z$278,2,FALSE)</f>
        <v>2018-07</v>
      </c>
      <c r="E187">
        <f>VLOOKUP(C187,[1]panoids!A$2:Z$278,3,FALSE)</f>
        <v>41.907632251028197</v>
      </c>
      <c r="F187">
        <f>VLOOKUP(C187,[1]panoids!A$2:Z$278,4,FALSE)</f>
        <v>-87.625723693143399</v>
      </c>
      <c r="G187">
        <f>VLOOKUP(C187,[1]panoids!A$2:Z$278,5,FALSE)</f>
        <v>170310801003000</v>
      </c>
      <c r="H187">
        <f>VLOOKUP(C187,[1]panoids!A$2:Z$278,6,FALSE)</f>
        <v>4</v>
      </c>
      <c r="I187">
        <f>VLOOKUP(C187,[1]panoids!A$2:Z$278,7,FALSE)</f>
        <v>0.19290690104166699</v>
      </c>
      <c r="J187">
        <f>VLOOKUP(C187,[1]panoids!A$2:Z$278,8,FALSE)</f>
        <v>5.3269042968749999E-2</v>
      </c>
      <c r="K187">
        <f>VLOOKUP(C187,[1]panoids!A$2:Z$278,9,FALSE)</f>
        <v>1.4565429687499999E-2</v>
      </c>
      <c r="L187">
        <f>VLOOKUP(C187,[1]panoids!A$2:Z$278,10,FALSE)</f>
        <v>0</v>
      </c>
      <c r="M187">
        <f>VLOOKUP(C187,[1]panoids!A$2:Z$278,11,FALSE)</f>
        <v>1.35595703125E-2</v>
      </c>
      <c r="N187">
        <f>VLOOKUP(C187,[1]panoids!A$2:Z$278,12,FALSE)</f>
        <v>1.5820312499999999E-2</v>
      </c>
      <c r="O187">
        <f>VLOOKUP(C187,[1]panoids!A$2:Z$278,13,FALSE)</f>
        <v>5.3466796874999999E-4</v>
      </c>
      <c r="P187">
        <f>VLOOKUP(C187,[1]panoids!A$2:Z$278,14,FALSE)</f>
        <v>5.57535807291667E-3</v>
      </c>
      <c r="Q187">
        <f>VLOOKUP(C187,[1]panoids!A$2:Z$278,15,FALSE)</f>
        <v>0.31946777343749999</v>
      </c>
      <c r="R187">
        <f>VLOOKUP(C187,[1]panoids!A$2:Z$278,16,FALSE)</f>
        <v>0.122836100260417</v>
      </c>
      <c r="S187">
        <f>VLOOKUP(C187,[1]panoids!A$2:Z$278,17,FALSE)</f>
        <v>0.19571858723958299</v>
      </c>
      <c r="T187">
        <f>VLOOKUP(C187,[1]panoids!A$2:Z$278,18,FALSE)</f>
        <v>4.5572916666666703E-5</v>
      </c>
      <c r="U187">
        <f>VLOOKUP(C187,[1]panoids!A$2:Z$278,19,FALSE)</f>
        <v>0</v>
      </c>
      <c r="V187">
        <f>VLOOKUP(C187,[1]panoids!A$2:Z$278,20,FALSE)</f>
        <v>2.52848307291667E-2</v>
      </c>
      <c r="W187">
        <f>VLOOKUP(C187,[1]panoids!A$2:Z$278,21,FALSE)</f>
        <v>2.2347005208333301E-3</v>
      </c>
      <c r="X187">
        <f>VLOOKUP(C187,[1]panoids!A$2:Z$278,22,FALSE)</f>
        <v>4.8828125000000001E-6</v>
      </c>
      <c r="Y187">
        <f>VLOOKUP(C187,[1]panoids!A$2:Z$278,23,FALSE)</f>
        <v>0</v>
      </c>
      <c r="Z187">
        <f>VLOOKUP(C187,[1]panoids!A$2:Z$278,24,FALSE)</f>
        <v>0</v>
      </c>
      <c r="AA187">
        <f>VLOOKUP(C187,[1]panoids!A$2:Z$278,25,FALSE)</f>
        <v>3.2063802083333299E-4</v>
      </c>
      <c r="AB187">
        <f>VLOOKUP(C187,[1]panoids!A$2:Z$278,26,FALSE)</f>
        <v>3.7855631510416703E-2</v>
      </c>
    </row>
    <row r="188" spans="1:28" x14ac:dyDescent="0.25">
      <c r="A188" t="s">
        <v>303</v>
      </c>
      <c r="B188">
        <v>170310801003000</v>
      </c>
      <c r="C188" t="s">
        <v>304</v>
      </c>
      <c r="D188" t="str">
        <f>VLOOKUP(C188,[1]panoids!A$2:Z$278,2,FALSE)</f>
        <v>2018-07</v>
      </c>
      <c r="E188">
        <f>VLOOKUP(C188,[1]panoids!A$2:Z$278,3,FALSE)</f>
        <v>41.907357046384398</v>
      </c>
      <c r="F188">
        <f>VLOOKUP(C188,[1]panoids!A$2:Z$278,4,FALSE)</f>
        <v>-87.625654867478701</v>
      </c>
      <c r="G188">
        <f>VLOOKUP(C188,[1]panoids!A$2:Z$278,5,FALSE)</f>
        <v>170310801003000</v>
      </c>
      <c r="H188">
        <f>VLOOKUP(C188,[1]panoids!A$2:Z$278,6,FALSE)</f>
        <v>4</v>
      </c>
      <c r="I188">
        <f>VLOOKUP(C188,[1]panoids!A$2:Z$278,7,FALSE)</f>
        <v>0.20126220703125</v>
      </c>
      <c r="J188">
        <f>VLOOKUP(C188,[1]panoids!A$2:Z$278,8,FALSE)</f>
        <v>1.7520345052083299E-2</v>
      </c>
      <c r="K188">
        <f>VLOOKUP(C188,[1]panoids!A$2:Z$278,9,FALSE)</f>
        <v>1.41153971354167E-2</v>
      </c>
      <c r="L188">
        <f>VLOOKUP(C188,[1]panoids!A$2:Z$278,10,FALSE)</f>
        <v>6.1206054687500001E-3</v>
      </c>
      <c r="M188">
        <f>VLOOKUP(C188,[1]panoids!A$2:Z$278,11,FALSE)</f>
        <v>8.8004557291666702E-3</v>
      </c>
      <c r="N188">
        <f>VLOOKUP(C188,[1]panoids!A$2:Z$278,12,FALSE)</f>
        <v>7.5325520833333303E-3</v>
      </c>
      <c r="O188">
        <f>VLOOKUP(C188,[1]panoids!A$2:Z$278,13,FALSE)</f>
        <v>0</v>
      </c>
      <c r="P188">
        <f>VLOOKUP(C188,[1]panoids!A$2:Z$278,14,FALSE)</f>
        <v>2.1036783854166698E-3</v>
      </c>
      <c r="Q188">
        <f>VLOOKUP(C188,[1]panoids!A$2:Z$278,15,FALSE)</f>
        <v>0.32814615885416698</v>
      </c>
      <c r="R188">
        <f>VLOOKUP(C188,[1]panoids!A$2:Z$278,16,FALSE)</f>
        <v>0.18245930989583301</v>
      </c>
      <c r="S188">
        <f>VLOOKUP(C188,[1]panoids!A$2:Z$278,17,FALSE)</f>
        <v>0.19361083984374999</v>
      </c>
      <c r="T188">
        <f>VLOOKUP(C188,[1]panoids!A$2:Z$278,18,FALSE)</f>
        <v>0</v>
      </c>
      <c r="U188">
        <f>VLOOKUP(C188,[1]panoids!A$2:Z$278,19,FALSE)</f>
        <v>0</v>
      </c>
      <c r="V188">
        <f>VLOOKUP(C188,[1]panoids!A$2:Z$278,20,FALSE)</f>
        <v>1.41959635416667E-2</v>
      </c>
      <c r="W188">
        <f>VLOOKUP(C188,[1]panoids!A$2:Z$278,21,FALSE)</f>
        <v>2.5732421874999998E-3</v>
      </c>
      <c r="X188">
        <f>VLOOKUP(C188,[1]panoids!A$2:Z$278,22,FALSE)</f>
        <v>1.6276041666666699E-6</v>
      </c>
      <c r="Y188">
        <f>VLOOKUP(C188,[1]panoids!A$2:Z$278,23,FALSE)</f>
        <v>0</v>
      </c>
      <c r="Z188">
        <f>VLOOKUP(C188,[1]panoids!A$2:Z$278,24,FALSE)</f>
        <v>0</v>
      </c>
      <c r="AA188">
        <f>VLOOKUP(C188,[1]panoids!A$2:Z$278,25,FALSE)</f>
        <v>0</v>
      </c>
      <c r="AB188">
        <f>VLOOKUP(C188,[1]panoids!A$2:Z$278,26,FALSE)</f>
        <v>2.1557617187499999E-2</v>
      </c>
    </row>
    <row r="189" spans="1:28" x14ac:dyDescent="0.25">
      <c r="A189" t="s">
        <v>305</v>
      </c>
      <c r="B189">
        <v>170310801003000</v>
      </c>
      <c r="C189" t="s">
        <v>304</v>
      </c>
      <c r="D189" t="str">
        <f>VLOOKUP(C189,[1]panoids!A$2:Z$278,2,FALSE)</f>
        <v>2018-07</v>
      </c>
      <c r="E189">
        <f>VLOOKUP(C189,[1]panoids!A$2:Z$278,3,FALSE)</f>
        <v>41.907357046384398</v>
      </c>
      <c r="F189">
        <f>VLOOKUP(C189,[1]panoids!A$2:Z$278,4,FALSE)</f>
        <v>-87.625654867478701</v>
      </c>
      <c r="G189">
        <f>VLOOKUP(C189,[1]panoids!A$2:Z$278,5,FALSE)</f>
        <v>170310801003000</v>
      </c>
      <c r="H189">
        <f>VLOOKUP(C189,[1]panoids!A$2:Z$278,6,FALSE)</f>
        <v>4</v>
      </c>
      <c r="I189">
        <f>VLOOKUP(C189,[1]panoids!A$2:Z$278,7,FALSE)</f>
        <v>0.20126220703125</v>
      </c>
      <c r="J189">
        <f>VLOOKUP(C189,[1]panoids!A$2:Z$278,8,FALSE)</f>
        <v>1.7520345052083299E-2</v>
      </c>
      <c r="K189">
        <f>VLOOKUP(C189,[1]panoids!A$2:Z$278,9,FALSE)</f>
        <v>1.41153971354167E-2</v>
      </c>
      <c r="L189">
        <f>VLOOKUP(C189,[1]panoids!A$2:Z$278,10,FALSE)</f>
        <v>6.1206054687500001E-3</v>
      </c>
      <c r="M189">
        <f>VLOOKUP(C189,[1]panoids!A$2:Z$278,11,FALSE)</f>
        <v>8.8004557291666702E-3</v>
      </c>
      <c r="N189">
        <f>VLOOKUP(C189,[1]panoids!A$2:Z$278,12,FALSE)</f>
        <v>7.5325520833333303E-3</v>
      </c>
      <c r="O189">
        <f>VLOOKUP(C189,[1]panoids!A$2:Z$278,13,FALSE)</f>
        <v>0</v>
      </c>
      <c r="P189">
        <f>VLOOKUP(C189,[1]panoids!A$2:Z$278,14,FALSE)</f>
        <v>2.1036783854166698E-3</v>
      </c>
      <c r="Q189">
        <f>VLOOKUP(C189,[1]panoids!A$2:Z$278,15,FALSE)</f>
        <v>0.32814615885416698</v>
      </c>
      <c r="R189">
        <f>VLOOKUP(C189,[1]panoids!A$2:Z$278,16,FALSE)</f>
        <v>0.18245930989583301</v>
      </c>
      <c r="S189">
        <f>VLOOKUP(C189,[1]panoids!A$2:Z$278,17,FALSE)</f>
        <v>0.19361083984374999</v>
      </c>
      <c r="T189">
        <f>VLOOKUP(C189,[1]panoids!A$2:Z$278,18,FALSE)</f>
        <v>0</v>
      </c>
      <c r="U189">
        <f>VLOOKUP(C189,[1]panoids!A$2:Z$278,19,FALSE)</f>
        <v>0</v>
      </c>
      <c r="V189">
        <f>VLOOKUP(C189,[1]panoids!A$2:Z$278,20,FALSE)</f>
        <v>1.41959635416667E-2</v>
      </c>
      <c r="W189">
        <f>VLOOKUP(C189,[1]panoids!A$2:Z$278,21,FALSE)</f>
        <v>2.5732421874999998E-3</v>
      </c>
      <c r="X189">
        <f>VLOOKUP(C189,[1]panoids!A$2:Z$278,22,FALSE)</f>
        <v>1.6276041666666699E-6</v>
      </c>
      <c r="Y189">
        <f>VLOOKUP(C189,[1]panoids!A$2:Z$278,23,FALSE)</f>
        <v>0</v>
      </c>
      <c r="Z189">
        <f>VLOOKUP(C189,[1]panoids!A$2:Z$278,24,FALSE)</f>
        <v>0</v>
      </c>
      <c r="AA189">
        <f>VLOOKUP(C189,[1]panoids!A$2:Z$278,25,FALSE)</f>
        <v>0</v>
      </c>
      <c r="AB189">
        <f>VLOOKUP(C189,[1]panoids!A$2:Z$278,26,FALSE)</f>
        <v>2.1557617187499999E-2</v>
      </c>
    </row>
    <row r="190" spans="1:28" x14ac:dyDescent="0.25">
      <c r="A190" t="s">
        <v>306</v>
      </c>
      <c r="B190">
        <v>170310802022002</v>
      </c>
      <c r="C190" t="s">
        <v>307</v>
      </c>
      <c r="D190" t="str">
        <f>VLOOKUP(C190,[1]panoids!A$2:Z$278,2,FALSE)</f>
        <v>2018-06</v>
      </c>
      <c r="E190">
        <f>VLOOKUP(C190,[1]panoids!A$2:Z$278,3,FALSE)</f>
        <v>41.907786290817398</v>
      </c>
      <c r="F190">
        <f>VLOOKUP(C190,[1]panoids!A$2:Z$278,4,FALSE)</f>
        <v>-87.632107095446699</v>
      </c>
      <c r="G190">
        <f>VLOOKUP(C190,[1]panoids!A$2:Z$278,5,FALSE)</f>
        <v>170310802022002</v>
      </c>
      <c r="H190">
        <f>VLOOKUP(C190,[1]panoids!A$2:Z$278,6,FALSE)</f>
        <v>4</v>
      </c>
      <c r="I190">
        <f>VLOOKUP(C190,[1]panoids!A$2:Z$278,7,FALSE)</f>
        <v>0.19462483723958299</v>
      </c>
      <c r="J190">
        <f>VLOOKUP(C190,[1]panoids!A$2:Z$278,8,FALSE)</f>
        <v>3.3962402343750003E-2</v>
      </c>
      <c r="K190">
        <f>VLOOKUP(C190,[1]panoids!A$2:Z$278,9,FALSE)</f>
        <v>4.6963704427083301E-2</v>
      </c>
      <c r="L190">
        <f>VLOOKUP(C190,[1]panoids!A$2:Z$278,10,FALSE)</f>
        <v>5.7446289062500003E-3</v>
      </c>
      <c r="M190">
        <f>VLOOKUP(C190,[1]panoids!A$2:Z$278,11,FALSE)</f>
        <v>1.4616699218749999E-2</v>
      </c>
      <c r="N190">
        <f>VLOOKUP(C190,[1]panoids!A$2:Z$278,12,FALSE)</f>
        <v>8.5620117187500001E-3</v>
      </c>
      <c r="O190">
        <f>VLOOKUP(C190,[1]panoids!A$2:Z$278,13,FALSE)</f>
        <v>2.8889973958333301E-4</v>
      </c>
      <c r="P190">
        <f>VLOOKUP(C190,[1]panoids!A$2:Z$278,14,FALSE)</f>
        <v>4.7534179687499997E-3</v>
      </c>
      <c r="Q190">
        <f>VLOOKUP(C190,[1]panoids!A$2:Z$278,15,FALSE)</f>
        <v>0.44021728515625003</v>
      </c>
      <c r="R190">
        <f>VLOOKUP(C190,[1]panoids!A$2:Z$278,16,FALSE)</f>
        <v>5.5965983072916697E-2</v>
      </c>
      <c r="S190">
        <f>VLOOKUP(C190,[1]panoids!A$2:Z$278,17,FALSE)</f>
        <v>4.406005859375E-2</v>
      </c>
      <c r="T190">
        <f>VLOOKUP(C190,[1]panoids!A$2:Z$278,18,FALSE)</f>
        <v>4.8990885416666703E-4</v>
      </c>
      <c r="U190">
        <f>VLOOKUP(C190,[1]panoids!A$2:Z$278,19,FALSE)</f>
        <v>0</v>
      </c>
      <c r="V190">
        <f>VLOOKUP(C190,[1]panoids!A$2:Z$278,20,FALSE)</f>
        <v>0.128843587239583</v>
      </c>
      <c r="W190">
        <f>VLOOKUP(C190,[1]panoids!A$2:Z$278,21,FALSE)</f>
        <v>2.8320312499999999E-3</v>
      </c>
      <c r="X190">
        <f>VLOOKUP(C190,[1]panoids!A$2:Z$278,22,FALSE)</f>
        <v>0</v>
      </c>
      <c r="Y190">
        <f>VLOOKUP(C190,[1]panoids!A$2:Z$278,23,FALSE)</f>
        <v>0</v>
      </c>
      <c r="Z190">
        <f>VLOOKUP(C190,[1]panoids!A$2:Z$278,24,FALSE)</f>
        <v>0</v>
      </c>
      <c r="AA190">
        <f>VLOOKUP(C190,[1]panoids!A$2:Z$278,25,FALSE)</f>
        <v>2.90771484375E-3</v>
      </c>
      <c r="AB190">
        <f>VLOOKUP(C190,[1]panoids!A$2:Z$278,26,FALSE)</f>
        <v>1.5166829427083301E-2</v>
      </c>
    </row>
    <row r="191" spans="1:28" x14ac:dyDescent="0.25">
      <c r="A191" t="s">
        <v>308</v>
      </c>
      <c r="B191">
        <v>170310802022002</v>
      </c>
      <c r="C191" t="s">
        <v>307</v>
      </c>
      <c r="D191" t="str">
        <f>VLOOKUP(C191,[1]panoids!A$2:Z$278,2,FALSE)</f>
        <v>2018-06</v>
      </c>
      <c r="E191">
        <f>VLOOKUP(C191,[1]panoids!A$2:Z$278,3,FALSE)</f>
        <v>41.907786290817398</v>
      </c>
      <c r="F191">
        <f>VLOOKUP(C191,[1]panoids!A$2:Z$278,4,FALSE)</f>
        <v>-87.632107095446699</v>
      </c>
      <c r="G191">
        <f>VLOOKUP(C191,[1]panoids!A$2:Z$278,5,FALSE)</f>
        <v>170310802022002</v>
      </c>
      <c r="H191">
        <f>VLOOKUP(C191,[1]panoids!A$2:Z$278,6,FALSE)</f>
        <v>4</v>
      </c>
      <c r="I191">
        <f>VLOOKUP(C191,[1]panoids!A$2:Z$278,7,FALSE)</f>
        <v>0.19462483723958299</v>
      </c>
      <c r="J191">
        <f>VLOOKUP(C191,[1]panoids!A$2:Z$278,8,FALSE)</f>
        <v>3.3962402343750003E-2</v>
      </c>
      <c r="K191">
        <f>VLOOKUP(C191,[1]panoids!A$2:Z$278,9,FALSE)</f>
        <v>4.6963704427083301E-2</v>
      </c>
      <c r="L191">
        <f>VLOOKUP(C191,[1]panoids!A$2:Z$278,10,FALSE)</f>
        <v>5.7446289062500003E-3</v>
      </c>
      <c r="M191">
        <f>VLOOKUP(C191,[1]panoids!A$2:Z$278,11,FALSE)</f>
        <v>1.4616699218749999E-2</v>
      </c>
      <c r="N191">
        <f>VLOOKUP(C191,[1]panoids!A$2:Z$278,12,FALSE)</f>
        <v>8.5620117187500001E-3</v>
      </c>
      <c r="O191">
        <f>VLOOKUP(C191,[1]panoids!A$2:Z$278,13,FALSE)</f>
        <v>2.8889973958333301E-4</v>
      </c>
      <c r="P191">
        <f>VLOOKUP(C191,[1]panoids!A$2:Z$278,14,FALSE)</f>
        <v>4.7534179687499997E-3</v>
      </c>
      <c r="Q191">
        <f>VLOOKUP(C191,[1]panoids!A$2:Z$278,15,FALSE)</f>
        <v>0.44021728515625003</v>
      </c>
      <c r="R191">
        <f>VLOOKUP(C191,[1]panoids!A$2:Z$278,16,FALSE)</f>
        <v>5.5965983072916697E-2</v>
      </c>
      <c r="S191">
        <f>VLOOKUP(C191,[1]panoids!A$2:Z$278,17,FALSE)</f>
        <v>4.406005859375E-2</v>
      </c>
      <c r="T191">
        <f>VLOOKUP(C191,[1]panoids!A$2:Z$278,18,FALSE)</f>
        <v>4.8990885416666703E-4</v>
      </c>
      <c r="U191">
        <f>VLOOKUP(C191,[1]panoids!A$2:Z$278,19,FALSE)</f>
        <v>0</v>
      </c>
      <c r="V191">
        <f>VLOOKUP(C191,[1]panoids!A$2:Z$278,20,FALSE)</f>
        <v>0.128843587239583</v>
      </c>
      <c r="W191">
        <f>VLOOKUP(C191,[1]panoids!A$2:Z$278,21,FALSE)</f>
        <v>2.8320312499999999E-3</v>
      </c>
      <c r="X191">
        <f>VLOOKUP(C191,[1]panoids!A$2:Z$278,22,FALSE)</f>
        <v>0</v>
      </c>
      <c r="Y191">
        <f>VLOOKUP(C191,[1]panoids!A$2:Z$278,23,FALSE)</f>
        <v>0</v>
      </c>
      <c r="Z191">
        <f>VLOOKUP(C191,[1]panoids!A$2:Z$278,24,FALSE)</f>
        <v>0</v>
      </c>
      <c r="AA191">
        <f>VLOOKUP(C191,[1]panoids!A$2:Z$278,25,FALSE)</f>
        <v>2.90771484375E-3</v>
      </c>
      <c r="AB191">
        <f>VLOOKUP(C191,[1]panoids!A$2:Z$278,26,FALSE)</f>
        <v>1.5166829427083301E-2</v>
      </c>
    </row>
    <row r="192" spans="1:28" x14ac:dyDescent="0.25">
      <c r="A192" t="s">
        <v>309</v>
      </c>
      <c r="B192">
        <v>170310802022002</v>
      </c>
      <c r="C192" t="s">
        <v>310</v>
      </c>
      <c r="D192" t="str">
        <f>VLOOKUP(C192,[1]panoids!A$2:Z$278,2,FALSE)</f>
        <v>2018-06</v>
      </c>
      <c r="E192">
        <f>VLOOKUP(C192,[1]panoids!A$2:Z$278,3,FALSE)</f>
        <v>41.907770385823703</v>
      </c>
      <c r="F192">
        <f>VLOOKUP(C192,[1]panoids!A$2:Z$278,4,FALSE)</f>
        <v>-87.632286464729503</v>
      </c>
      <c r="G192">
        <f>VLOOKUP(C192,[1]panoids!A$2:Z$278,5,FALSE)</f>
        <v>170310802022002</v>
      </c>
      <c r="H192">
        <f>VLOOKUP(C192,[1]panoids!A$2:Z$278,6,FALSE)</f>
        <v>4</v>
      </c>
      <c r="I192">
        <f>VLOOKUP(C192,[1]panoids!A$2:Z$278,7,FALSE)</f>
        <v>0.26445231119791701</v>
      </c>
      <c r="J192">
        <f>VLOOKUP(C192,[1]panoids!A$2:Z$278,8,FALSE)</f>
        <v>7.1675618489583301E-2</v>
      </c>
      <c r="K192">
        <f>VLOOKUP(C192,[1]panoids!A$2:Z$278,9,FALSE)</f>
        <v>7.0907389322916695E-2</v>
      </c>
      <c r="L192">
        <f>VLOOKUP(C192,[1]panoids!A$2:Z$278,10,FALSE)</f>
        <v>1.1637369791666699E-3</v>
      </c>
      <c r="M192">
        <f>VLOOKUP(C192,[1]panoids!A$2:Z$278,11,FALSE)</f>
        <v>7.4747721354166703E-3</v>
      </c>
      <c r="N192">
        <f>VLOOKUP(C192,[1]panoids!A$2:Z$278,12,FALSE)</f>
        <v>6.4656575520833301E-3</v>
      </c>
      <c r="O192">
        <f>VLOOKUP(C192,[1]panoids!A$2:Z$278,13,FALSE)</f>
        <v>1.21256510416667E-4</v>
      </c>
      <c r="P192">
        <f>VLOOKUP(C192,[1]panoids!A$2:Z$278,14,FALSE)</f>
        <v>3.9868164062499996E-3</v>
      </c>
      <c r="Q192">
        <f>VLOOKUP(C192,[1]panoids!A$2:Z$278,15,FALSE)</f>
        <v>0.42527506510416702</v>
      </c>
      <c r="R192">
        <f>VLOOKUP(C192,[1]panoids!A$2:Z$278,16,FALSE)</f>
        <v>2.783935546875E-2</v>
      </c>
      <c r="S192">
        <f>VLOOKUP(C192,[1]panoids!A$2:Z$278,17,FALSE)</f>
        <v>2.85970052083333E-2</v>
      </c>
      <c r="T192">
        <f>VLOOKUP(C192,[1]panoids!A$2:Z$278,18,FALSE)</f>
        <v>5.4036458333333302E-4</v>
      </c>
      <c r="U192">
        <f>VLOOKUP(C192,[1]panoids!A$2:Z$278,19,FALSE)</f>
        <v>0</v>
      </c>
      <c r="V192">
        <f>VLOOKUP(C192,[1]panoids!A$2:Z$278,20,FALSE)</f>
        <v>4.2781575520833302E-2</v>
      </c>
      <c r="W192">
        <f>VLOOKUP(C192,[1]panoids!A$2:Z$278,21,FALSE)</f>
        <v>2.4697265624999999E-2</v>
      </c>
      <c r="X192">
        <f>VLOOKUP(C192,[1]panoids!A$2:Z$278,22,FALSE)</f>
        <v>5.04557291666667E-5</v>
      </c>
      <c r="Y192">
        <f>VLOOKUP(C192,[1]panoids!A$2:Z$278,23,FALSE)</f>
        <v>0</v>
      </c>
      <c r="Z192">
        <f>VLOOKUP(C192,[1]panoids!A$2:Z$278,24,FALSE)</f>
        <v>4.3457031250000001E-4</v>
      </c>
      <c r="AA192">
        <f>VLOOKUP(C192,[1]panoids!A$2:Z$278,25,FALSE)</f>
        <v>9.7981770833333297E-4</v>
      </c>
      <c r="AB192">
        <f>VLOOKUP(C192,[1]panoids!A$2:Z$278,26,FALSE)</f>
        <v>2.2556966145833302E-2</v>
      </c>
    </row>
    <row r="193" spans="1:28" x14ac:dyDescent="0.25">
      <c r="A193" t="s">
        <v>311</v>
      </c>
      <c r="B193">
        <v>170310802022002</v>
      </c>
      <c r="C193" t="s">
        <v>310</v>
      </c>
      <c r="D193" t="str">
        <f>VLOOKUP(C193,[1]panoids!A$2:Z$278,2,FALSE)</f>
        <v>2018-06</v>
      </c>
      <c r="E193">
        <f>VLOOKUP(C193,[1]panoids!A$2:Z$278,3,FALSE)</f>
        <v>41.907770385823703</v>
      </c>
      <c r="F193">
        <f>VLOOKUP(C193,[1]panoids!A$2:Z$278,4,FALSE)</f>
        <v>-87.632286464729503</v>
      </c>
      <c r="G193">
        <f>VLOOKUP(C193,[1]panoids!A$2:Z$278,5,FALSE)</f>
        <v>170310802022002</v>
      </c>
      <c r="H193">
        <f>VLOOKUP(C193,[1]panoids!A$2:Z$278,6,FALSE)</f>
        <v>4</v>
      </c>
      <c r="I193">
        <f>VLOOKUP(C193,[1]panoids!A$2:Z$278,7,FALSE)</f>
        <v>0.26445231119791701</v>
      </c>
      <c r="J193">
        <f>VLOOKUP(C193,[1]panoids!A$2:Z$278,8,FALSE)</f>
        <v>7.1675618489583301E-2</v>
      </c>
      <c r="K193">
        <f>VLOOKUP(C193,[1]panoids!A$2:Z$278,9,FALSE)</f>
        <v>7.0907389322916695E-2</v>
      </c>
      <c r="L193">
        <f>VLOOKUP(C193,[1]panoids!A$2:Z$278,10,FALSE)</f>
        <v>1.1637369791666699E-3</v>
      </c>
      <c r="M193">
        <f>VLOOKUP(C193,[1]panoids!A$2:Z$278,11,FALSE)</f>
        <v>7.4747721354166703E-3</v>
      </c>
      <c r="N193">
        <f>VLOOKUP(C193,[1]panoids!A$2:Z$278,12,FALSE)</f>
        <v>6.4656575520833301E-3</v>
      </c>
      <c r="O193">
        <f>VLOOKUP(C193,[1]panoids!A$2:Z$278,13,FALSE)</f>
        <v>1.21256510416667E-4</v>
      </c>
      <c r="P193">
        <f>VLOOKUP(C193,[1]panoids!A$2:Z$278,14,FALSE)</f>
        <v>3.9868164062499996E-3</v>
      </c>
      <c r="Q193">
        <f>VLOOKUP(C193,[1]panoids!A$2:Z$278,15,FALSE)</f>
        <v>0.42527506510416702</v>
      </c>
      <c r="R193">
        <f>VLOOKUP(C193,[1]panoids!A$2:Z$278,16,FALSE)</f>
        <v>2.783935546875E-2</v>
      </c>
      <c r="S193">
        <f>VLOOKUP(C193,[1]panoids!A$2:Z$278,17,FALSE)</f>
        <v>2.85970052083333E-2</v>
      </c>
      <c r="T193">
        <f>VLOOKUP(C193,[1]panoids!A$2:Z$278,18,FALSE)</f>
        <v>5.4036458333333302E-4</v>
      </c>
      <c r="U193">
        <f>VLOOKUP(C193,[1]panoids!A$2:Z$278,19,FALSE)</f>
        <v>0</v>
      </c>
      <c r="V193">
        <f>VLOOKUP(C193,[1]panoids!A$2:Z$278,20,FALSE)</f>
        <v>4.2781575520833302E-2</v>
      </c>
      <c r="W193">
        <f>VLOOKUP(C193,[1]panoids!A$2:Z$278,21,FALSE)</f>
        <v>2.4697265624999999E-2</v>
      </c>
      <c r="X193">
        <f>VLOOKUP(C193,[1]panoids!A$2:Z$278,22,FALSE)</f>
        <v>5.04557291666667E-5</v>
      </c>
      <c r="Y193">
        <f>VLOOKUP(C193,[1]panoids!A$2:Z$278,23,FALSE)</f>
        <v>0</v>
      </c>
      <c r="Z193">
        <f>VLOOKUP(C193,[1]panoids!A$2:Z$278,24,FALSE)</f>
        <v>4.3457031250000001E-4</v>
      </c>
      <c r="AA193">
        <f>VLOOKUP(C193,[1]panoids!A$2:Z$278,25,FALSE)</f>
        <v>9.7981770833333297E-4</v>
      </c>
      <c r="AB193">
        <f>VLOOKUP(C193,[1]panoids!A$2:Z$278,26,FALSE)</f>
        <v>2.2556966145833302E-2</v>
      </c>
    </row>
    <row r="194" spans="1:28" x14ac:dyDescent="0.25">
      <c r="A194" t="s">
        <v>312</v>
      </c>
      <c r="B194">
        <v>170310803003004</v>
      </c>
      <c r="C194" t="s">
        <v>313</v>
      </c>
      <c r="D194" t="str">
        <f>VLOOKUP(C194,[1]panoids!A$2:Z$278,2,FALSE)</f>
        <v>2018-07</v>
      </c>
      <c r="E194">
        <f>VLOOKUP(C194,[1]panoids!A$2:Z$278,3,FALSE)</f>
        <v>41.910806914477</v>
      </c>
      <c r="F194">
        <f>VLOOKUP(C194,[1]panoids!A$2:Z$278,4,FALSE)</f>
        <v>-87.637626617430996</v>
      </c>
      <c r="G194">
        <f>VLOOKUP(C194,[1]panoids!A$2:Z$278,5,FALSE)</f>
        <v>170310803003004</v>
      </c>
      <c r="H194">
        <f>VLOOKUP(C194,[1]panoids!A$2:Z$278,6,FALSE)</f>
        <v>4</v>
      </c>
      <c r="I194">
        <f>VLOOKUP(C194,[1]panoids!A$2:Z$278,7,FALSE)</f>
        <v>0.20088785807291701</v>
      </c>
      <c r="J194">
        <f>VLOOKUP(C194,[1]panoids!A$2:Z$278,8,FALSE)</f>
        <v>0.124051106770833</v>
      </c>
      <c r="K194">
        <f>VLOOKUP(C194,[1]panoids!A$2:Z$278,9,FALSE)</f>
        <v>0.44865071614583302</v>
      </c>
      <c r="L194">
        <f>VLOOKUP(C194,[1]panoids!A$2:Z$278,10,FALSE)</f>
        <v>2.0418294270833299E-3</v>
      </c>
      <c r="M194">
        <f>VLOOKUP(C194,[1]panoids!A$2:Z$278,11,FALSE)</f>
        <v>8.0110677083333297E-3</v>
      </c>
      <c r="N194">
        <f>VLOOKUP(C194,[1]panoids!A$2:Z$278,12,FALSE)</f>
        <v>1.226806640625E-2</v>
      </c>
      <c r="O194">
        <f>VLOOKUP(C194,[1]panoids!A$2:Z$278,13,FALSE)</f>
        <v>8.7158203124999996E-4</v>
      </c>
      <c r="P194">
        <f>VLOOKUP(C194,[1]panoids!A$2:Z$278,14,FALSE)</f>
        <v>4.2163085937499999E-3</v>
      </c>
      <c r="Q194">
        <f>VLOOKUP(C194,[1]panoids!A$2:Z$278,15,FALSE)</f>
        <v>8.7298177083333303E-2</v>
      </c>
      <c r="R194">
        <f>VLOOKUP(C194,[1]panoids!A$2:Z$278,16,FALSE)</f>
        <v>3.0843098958333302E-3</v>
      </c>
      <c r="S194">
        <f>VLOOKUP(C194,[1]panoids!A$2:Z$278,17,FALSE)</f>
        <v>8.1446126302083297E-2</v>
      </c>
      <c r="T194">
        <f>VLOOKUP(C194,[1]panoids!A$2:Z$278,18,FALSE)</f>
        <v>1.62760416666667E-5</v>
      </c>
      <c r="U194">
        <f>VLOOKUP(C194,[1]panoids!A$2:Z$278,19,FALSE)</f>
        <v>0</v>
      </c>
      <c r="V194">
        <f>VLOOKUP(C194,[1]panoids!A$2:Z$278,20,FALSE)</f>
        <v>2.27840169270833E-2</v>
      </c>
      <c r="W194">
        <f>VLOOKUP(C194,[1]panoids!A$2:Z$278,21,FALSE)</f>
        <v>3.8085937500000001E-4</v>
      </c>
      <c r="X194">
        <f>VLOOKUP(C194,[1]panoids!A$2:Z$278,22,FALSE)</f>
        <v>0</v>
      </c>
      <c r="Y194">
        <f>VLOOKUP(C194,[1]panoids!A$2:Z$278,23,FALSE)</f>
        <v>0</v>
      </c>
      <c r="Z194">
        <f>VLOOKUP(C194,[1]panoids!A$2:Z$278,24,FALSE)</f>
        <v>0</v>
      </c>
      <c r="AA194">
        <f>VLOOKUP(C194,[1]panoids!A$2:Z$278,25,FALSE)</f>
        <v>1.3867187499999999E-3</v>
      </c>
      <c r="AB194">
        <f>VLOOKUP(C194,[1]panoids!A$2:Z$278,26,FALSE)</f>
        <v>2.60498046875E-3</v>
      </c>
    </row>
    <row r="195" spans="1:28" x14ac:dyDescent="0.25">
      <c r="A195" t="s">
        <v>314</v>
      </c>
      <c r="B195">
        <v>170310803003004</v>
      </c>
      <c r="C195" t="s">
        <v>313</v>
      </c>
      <c r="D195" t="str">
        <f>VLOOKUP(C195,[1]panoids!A$2:Z$278,2,FALSE)</f>
        <v>2018-07</v>
      </c>
      <c r="E195">
        <f>VLOOKUP(C195,[1]panoids!A$2:Z$278,3,FALSE)</f>
        <v>41.910806914477</v>
      </c>
      <c r="F195">
        <f>VLOOKUP(C195,[1]panoids!A$2:Z$278,4,FALSE)</f>
        <v>-87.637626617430996</v>
      </c>
      <c r="G195">
        <f>VLOOKUP(C195,[1]panoids!A$2:Z$278,5,FALSE)</f>
        <v>170310803003004</v>
      </c>
      <c r="H195">
        <f>VLOOKUP(C195,[1]panoids!A$2:Z$278,6,FALSE)</f>
        <v>4</v>
      </c>
      <c r="I195">
        <f>VLOOKUP(C195,[1]panoids!A$2:Z$278,7,FALSE)</f>
        <v>0.20088785807291701</v>
      </c>
      <c r="J195">
        <f>VLOOKUP(C195,[1]panoids!A$2:Z$278,8,FALSE)</f>
        <v>0.124051106770833</v>
      </c>
      <c r="K195">
        <f>VLOOKUP(C195,[1]panoids!A$2:Z$278,9,FALSE)</f>
        <v>0.44865071614583302</v>
      </c>
      <c r="L195">
        <f>VLOOKUP(C195,[1]panoids!A$2:Z$278,10,FALSE)</f>
        <v>2.0418294270833299E-3</v>
      </c>
      <c r="M195">
        <f>VLOOKUP(C195,[1]panoids!A$2:Z$278,11,FALSE)</f>
        <v>8.0110677083333297E-3</v>
      </c>
      <c r="N195">
        <f>VLOOKUP(C195,[1]panoids!A$2:Z$278,12,FALSE)</f>
        <v>1.226806640625E-2</v>
      </c>
      <c r="O195">
        <f>VLOOKUP(C195,[1]panoids!A$2:Z$278,13,FALSE)</f>
        <v>8.7158203124999996E-4</v>
      </c>
      <c r="P195">
        <f>VLOOKUP(C195,[1]panoids!A$2:Z$278,14,FALSE)</f>
        <v>4.2163085937499999E-3</v>
      </c>
      <c r="Q195">
        <f>VLOOKUP(C195,[1]panoids!A$2:Z$278,15,FALSE)</f>
        <v>8.7298177083333303E-2</v>
      </c>
      <c r="R195">
        <f>VLOOKUP(C195,[1]panoids!A$2:Z$278,16,FALSE)</f>
        <v>3.0843098958333302E-3</v>
      </c>
      <c r="S195">
        <f>VLOOKUP(C195,[1]panoids!A$2:Z$278,17,FALSE)</f>
        <v>8.1446126302083297E-2</v>
      </c>
      <c r="T195">
        <f>VLOOKUP(C195,[1]panoids!A$2:Z$278,18,FALSE)</f>
        <v>1.62760416666667E-5</v>
      </c>
      <c r="U195">
        <f>VLOOKUP(C195,[1]panoids!A$2:Z$278,19,FALSE)</f>
        <v>0</v>
      </c>
      <c r="V195">
        <f>VLOOKUP(C195,[1]panoids!A$2:Z$278,20,FALSE)</f>
        <v>2.27840169270833E-2</v>
      </c>
      <c r="W195">
        <f>VLOOKUP(C195,[1]panoids!A$2:Z$278,21,FALSE)</f>
        <v>3.8085937500000001E-4</v>
      </c>
      <c r="X195">
        <f>VLOOKUP(C195,[1]panoids!A$2:Z$278,22,FALSE)</f>
        <v>0</v>
      </c>
      <c r="Y195">
        <f>VLOOKUP(C195,[1]panoids!A$2:Z$278,23,FALSE)</f>
        <v>0</v>
      </c>
      <c r="Z195">
        <f>VLOOKUP(C195,[1]panoids!A$2:Z$278,24,FALSE)</f>
        <v>0</v>
      </c>
      <c r="AA195">
        <f>VLOOKUP(C195,[1]panoids!A$2:Z$278,25,FALSE)</f>
        <v>1.3867187499999999E-3</v>
      </c>
      <c r="AB195">
        <f>VLOOKUP(C195,[1]panoids!A$2:Z$278,26,FALSE)</f>
        <v>2.60498046875E-3</v>
      </c>
    </row>
    <row r="196" spans="1:28" x14ac:dyDescent="0.25">
      <c r="A196" t="s">
        <v>315</v>
      </c>
      <c r="B196">
        <v>170310803003004</v>
      </c>
      <c r="C196" t="s">
        <v>316</v>
      </c>
      <c r="D196" t="str">
        <f>VLOOKUP(C196,[1]panoids!A$2:Z$278,2,FALSE)</f>
        <v>2018-06</v>
      </c>
      <c r="E196">
        <f>VLOOKUP(C196,[1]panoids!A$2:Z$278,3,FALSE)</f>
        <v>41.908774626165702</v>
      </c>
      <c r="F196">
        <f>VLOOKUP(C196,[1]panoids!A$2:Z$278,4,FALSE)</f>
        <v>-87.636590925249493</v>
      </c>
      <c r="G196">
        <f>VLOOKUP(C196,[1]panoids!A$2:Z$278,5,FALSE)</f>
        <v>170310803003004</v>
      </c>
      <c r="H196">
        <f>VLOOKUP(C196,[1]panoids!A$2:Z$278,6,FALSE)</f>
        <v>4</v>
      </c>
      <c r="I196">
        <f>VLOOKUP(C196,[1]panoids!A$2:Z$278,7,FALSE)</f>
        <v>0.174588216145833</v>
      </c>
      <c r="J196">
        <f>VLOOKUP(C196,[1]panoids!A$2:Z$278,8,FALSE)</f>
        <v>6.8090820312499994E-2</v>
      </c>
      <c r="K196">
        <f>VLOOKUP(C196,[1]panoids!A$2:Z$278,9,FALSE)</f>
        <v>0.21898600260416701</v>
      </c>
      <c r="L196">
        <f>VLOOKUP(C196,[1]panoids!A$2:Z$278,10,FALSE)</f>
        <v>9.7656250000000002E-6</v>
      </c>
      <c r="M196">
        <f>VLOOKUP(C196,[1]panoids!A$2:Z$278,11,FALSE)</f>
        <v>7.1082356770833299E-2</v>
      </c>
      <c r="N196">
        <f>VLOOKUP(C196,[1]panoids!A$2:Z$278,12,FALSE)</f>
        <v>1.3736165364583299E-2</v>
      </c>
      <c r="O196">
        <f>VLOOKUP(C196,[1]panoids!A$2:Z$278,13,FALSE)</f>
        <v>2.1972656249999999E-5</v>
      </c>
      <c r="P196">
        <f>VLOOKUP(C196,[1]panoids!A$2:Z$278,14,FALSE)</f>
        <v>6.8709309895833301E-3</v>
      </c>
      <c r="Q196">
        <f>VLOOKUP(C196,[1]panoids!A$2:Z$278,15,FALSE)</f>
        <v>0.28534586588541699</v>
      </c>
      <c r="R196">
        <f>VLOOKUP(C196,[1]panoids!A$2:Z$278,16,FALSE)</f>
        <v>6.4597981770833299E-2</v>
      </c>
      <c r="S196">
        <f>VLOOKUP(C196,[1]panoids!A$2:Z$278,17,FALSE)</f>
        <v>5.15673828125E-2</v>
      </c>
      <c r="T196">
        <f>VLOOKUP(C196,[1]panoids!A$2:Z$278,18,FALSE)</f>
        <v>1.7252604166666699E-4</v>
      </c>
      <c r="U196">
        <f>VLOOKUP(C196,[1]panoids!A$2:Z$278,19,FALSE)</f>
        <v>0</v>
      </c>
      <c r="V196">
        <f>VLOOKUP(C196,[1]panoids!A$2:Z$278,20,FALSE)</f>
        <v>2.00626627604167E-2</v>
      </c>
      <c r="W196">
        <f>VLOOKUP(C196,[1]panoids!A$2:Z$278,21,FALSE)</f>
        <v>4.9641927083333301E-5</v>
      </c>
      <c r="X196">
        <f>VLOOKUP(C196,[1]panoids!A$2:Z$278,22,FALSE)</f>
        <v>1.6276041666666699E-6</v>
      </c>
      <c r="Y196">
        <f>VLOOKUP(C196,[1]panoids!A$2:Z$278,23,FALSE)</f>
        <v>0</v>
      </c>
      <c r="Z196">
        <f>VLOOKUP(C196,[1]panoids!A$2:Z$278,24,FALSE)</f>
        <v>0</v>
      </c>
      <c r="AA196">
        <f>VLOOKUP(C196,[1]panoids!A$2:Z$278,25,FALSE)</f>
        <v>0</v>
      </c>
      <c r="AB196">
        <f>VLOOKUP(C196,[1]panoids!A$2:Z$278,26,FALSE)</f>
        <v>2.48160807291667E-2</v>
      </c>
    </row>
    <row r="197" spans="1:28" x14ac:dyDescent="0.25">
      <c r="A197" t="s">
        <v>317</v>
      </c>
      <c r="B197">
        <v>170310803003004</v>
      </c>
      <c r="C197" t="s">
        <v>316</v>
      </c>
      <c r="D197" t="str">
        <f>VLOOKUP(C197,[1]panoids!A$2:Z$278,2,FALSE)</f>
        <v>2018-06</v>
      </c>
      <c r="E197">
        <f>VLOOKUP(C197,[1]panoids!A$2:Z$278,3,FALSE)</f>
        <v>41.908774626165702</v>
      </c>
      <c r="F197">
        <f>VLOOKUP(C197,[1]panoids!A$2:Z$278,4,FALSE)</f>
        <v>-87.636590925249493</v>
      </c>
      <c r="G197">
        <f>VLOOKUP(C197,[1]panoids!A$2:Z$278,5,FALSE)</f>
        <v>170310803003004</v>
      </c>
      <c r="H197">
        <f>VLOOKUP(C197,[1]panoids!A$2:Z$278,6,FALSE)</f>
        <v>4</v>
      </c>
      <c r="I197">
        <f>VLOOKUP(C197,[1]panoids!A$2:Z$278,7,FALSE)</f>
        <v>0.174588216145833</v>
      </c>
      <c r="J197">
        <f>VLOOKUP(C197,[1]panoids!A$2:Z$278,8,FALSE)</f>
        <v>6.8090820312499994E-2</v>
      </c>
      <c r="K197">
        <f>VLOOKUP(C197,[1]panoids!A$2:Z$278,9,FALSE)</f>
        <v>0.21898600260416701</v>
      </c>
      <c r="L197">
        <f>VLOOKUP(C197,[1]panoids!A$2:Z$278,10,FALSE)</f>
        <v>9.7656250000000002E-6</v>
      </c>
      <c r="M197">
        <f>VLOOKUP(C197,[1]panoids!A$2:Z$278,11,FALSE)</f>
        <v>7.1082356770833299E-2</v>
      </c>
      <c r="N197">
        <f>VLOOKUP(C197,[1]panoids!A$2:Z$278,12,FALSE)</f>
        <v>1.3736165364583299E-2</v>
      </c>
      <c r="O197">
        <f>VLOOKUP(C197,[1]panoids!A$2:Z$278,13,FALSE)</f>
        <v>2.1972656249999999E-5</v>
      </c>
      <c r="P197">
        <f>VLOOKUP(C197,[1]panoids!A$2:Z$278,14,FALSE)</f>
        <v>6.8709309895833301E-3</v>
      </c>
      <c r="Q197">
        <f>VLOOKUP(C197,[1]panoids!A$2:Z$278,15,FALSE)</f>
        <v>0.28534586588541699</v>
      </c>
      <c r="R197">
        <f>VLOOKUP(C197,[1]panoids!A$2:Z$278,16,FALSE)</f>
        <v>6.4597981770833299E-2</v>
      </c>
      <c r="S197">
        <f>VLOOKUP(C197,[1]panoids!A$2:Z$278,17,FALSE)</f>
        <v>5.15673828125E-2</v>
      </c>
      <c r="T197">
        <f>VLOOKUP(C197,[1]panoids!A$2:Z$278,18,FALSE)</f>
        <v>1.7252604166666699E-4</v>
      </c>
      <c r="U197">
        <f>VLOOKUP(C197,[1]panoids!A$2:Z$278,19,FALSE)</f>
        <v>0</v>
      </c>
      <c r="V197">
        <f>VLOOKUP(C197,[1]panoids!A$2:Z$278,20,FALSE)</f>
        <v>2.00626627604167E-2</v>
      </c>
      <c r="W197">
        <f>VLOOKUP(C197,[1]panoids!A$2:Z$278,21,FALSE)</f>
        <v>4.9641927083333301E-5</v>
      </c>
      <c r="X197">
        <f>VLOOKUP(C197,[1]panoids!A$2:Z$278,22,FALSE)</f>
        <v>1.6276041666666699E-6</v>
      </c>
      <c r="Y197">
        <f>VLOOKUP(C197,[1]panoids!A$2:Z$278,23,FALSE)</f>
        <v>0</v>
      </c>
      <c r="Z197">
        <f>VLOOKUP(C197,[1]panoids!A$2:Z$278,24,FALSE)</f>
        <v>0</v>
      </c>
      <c r="AA197">
        <f>VLOOKUP(C197,[1]panoids!A$2:Z$278,25,FALSE)</f>
        <v>0</v>
      </c>
      <c r="AB197">
        <f>VLOOKUP(C197,[1]panoids!A$2:Z$278,26,FALSE)</f>
        <v>2.48160807291667E-2</v>
      </c>
    </row>
    <row r="198" spans="1:28" x14ac:dyDescent="0.25">
      <c r="A198" t="s">
        <v>318</v>
      </c>
      <c r="B198">
        <v>170310803004002</v>
      </c>
      <c r="C198" t="s">
        <v>319</v>
      </c>
      <c r="D198" t="str">
        <f>VLOOKUP(C198,[1]panoids!A$2:Z$278,2,FALSE)</f>
        <v>2018-11</v>
      </c>
      <c r="E198">
        <f>VLOOKUP(C198,[1]panoids!A$2:Z$278,3,FALSE)</f>
        <v>41.911108548624</v>
      </c>
      <c r="F198">
        <f>VLOOKUP(C198,[1]panoids!A$2:Z$278,4,FALSE)</f>
        <v>-87.633929846821403</v>
      </c>
      <c r="G198">
        <f>VLOOKUP(C198,[1]panoids!A$2:Z$278,5,FALSE)</f>
        <v>170310803004002</v>
      </c>
      <c r="H198">
        <f>VLOOKUP(C198,[1]panoids!A$2:Z$278,6,FALSE)</f>
        <v>4</v>
      </c>
      <c r="I198">
        <f>VLOOKUP(C198,[1]panoids!A$2:Z$278,7,FALSE)</f>
        <v>0.26567871093750001</v>
      </c>
      <c r="J198">
        <f>VLOOKUP(C198,[1]panoids!A$2:Z$278,8,FALSE)</f>
        <v>2.297607421875E-2</v>
      </c>
      <c r="K198">
        <f>VLOOKUP(C198,[1]panoids!A$2:Z$278,9,FALSE)</f>
        <v>0.24181396484375001</v>
      </c>
      <c r="L198">
        <f>VLOOKUP(C198,[1]panoids!A$2:Z$278,10,FALSE)</f>
        <v>0</v>
      </c>
      <c r="M198">
        <f>VLOOKUP(C198,[1]panoids!A$2:Z$278,11,FALSE)</f>
        <v>1.01155598958333E-2</v>
      </c>
      <c r="N198">
        <f>VLOOKUP(C198,[1]panoids!A$2:Z$278,12,FALSE)</f>
        <v>8.1770833333333296E-3</v>
      </c>
      <c r="O198">
        <f>VLOOKUP(C198,[1]panoids!A$2:Z$278,13,FALSE)</f>
        <v>1.5462239583333301E-5</v>
      </c>
      <c r="P198">
        <f>VLOOKUP(C198,[1]panoids!A$2:Z$278,14,FALSE)</f>
        <v>5.3597005208333298E-3</v>
      </c>
      <c r="Q198">
        <f>VLOOKUP(C198,[1]panoids!A$2:Z$278,15,FALSE)</f>
        <v>9.5146484375000007E-2</v>
      </c>
      <c r="R198">
        <f>VLOOKUP(C198,[1]panoids!A$2:Z$278,16,FALSE)</f>
        <v>2.1280924479166699E-2</v>
      </c>
      <c r="S198">
        <f>VLOOKUP(C198,[1]panoids!A$2:Z$278,17,FALSE)</f>
        <v>0.20255696614583299</v>
      </c>
      <c r="T198">
        <f>VLOOKUP(C198,[1]panoids!A$2:Z$278,18,FALSE)</f>
        <v>1.6276041666666699E-6</v>
      </c>
      <c r="U198">
        <f>VLOOKUP(C198,[1]panoids!A$2:Z$278,19,FALSE)</f>
        <v>0</v>
      </c>
      <c r="V198">
        <f>VLOOKUP(C198,[1]panoids!A$2:Z$278,20,FALSE)</f>
        <v>9.2763671874999995E-2</v>
      </c>
      <c r="W198">
        <f>VLOOKUP(C198,[1]panoids!A$2:Z$278,21,FALSE)</f>
        <v>1.37654622395833E-2</v>
      </c>
      <c r="X198">
        <f>VLOOKUP(C198,[1]panoids!A$2:Z$278,22,FALSE)</f>
        <v>2.2151692708333301E-3</v>
      </c>
      <c r="Y198">
        <f>VLOOKUP(C198,[1]panoids!A$2:Z$278,23,FALSE)</f>
        <v>0</v>
      </c>
      <c r="Z198">
        <f>VLOOKUP(C198,[1]panoids!A$2:Z$278,24,FALSE)</f>
        <v>0</v>
      </c>
      <c r="AA198">
        <f>VLOOKUP(C198,[1]panoids!A$2:Z$278,25,FALSE)</f>
        <v>0</v>
      </c>
      <c r="AB198">
        <f>VLOOKUP(C198,[1]panoids!A$2:Z$278,26,FALSE)</f>
        <v>1.81331380208333E-2</v>
      </c>
    </row>
    <row r="199" spans="1:28" x14ac:dyDescent="0.25">
      <c r="A199" t="s">
        <v>320</v>
      </c>
      <c r="B199">
        <v>170310803004002</v>
      </c>
      <c r="C199" t="s">
        <v>319</v>
      </c>
      <c r="D199" t="str">
        <f>VLOOKUP(C199,[1]panoids!A$2:Z$278,2,FALSE)</f>
        <v>2018-11</v>
      </c>
      <c r="E199">
        <f>VLOOKUP(C199,[1]panoids!A$2:Z$278,3,FALSE)</f>
        <v>41.911108548624</v>
      </c>
      <c r="F199">
        <f>VLOOKUP(C199,[1]panoids!A$2:Z$278,4,FALSE)</f>
        <v>-87.633929846821403</v>
      </c>
      <c r="G199">
        <f>VLOOKUP(C199,[1]panoids!A$2:Z$278,5,FALSE)</f>
        <v>170310803004002</v>
      </c>
      <c r="H199">
        <f>VLOOKUP(C199,[1]panoids!A$2:Z$278,6,FALSE)</f>
        <v>4</v>
      </c>
      <c r="I199">
        <f>VLOOKUP(C199,[1]panoids!A$2:Z$278,7,FALSE)</f>
        <v>0.26567871093750001</v>
      </c>
      <c r="J199">
        <f>VLOOKUP(C199,[1]panoids!A$2:Z$278,8,FALSE)</f>
        <v>2.297607421875E-2</v>
      </c>
      <c r="K199">
        <f>VLOOKUP(C199,[1]panoids!A$2:Z$278,9,FALSE)</f>
        <v>0.24181396484375001</v>
      </c>
      <c r="L199">
        <f>VLOOKUP(C199,[1]panoids!A$2:Z$278,10,FALSE)</f>
        <v>0</v>
      </c>
      <c r="M199">
        <f>VLOOKUP(C199,[1]panoids!A$2:Z$278,11,FALSE)</f>
        <v>1.01155598958333E-2</v>
      </c>
      <c r="N199">
        <f>VLOOKUP(C199,[1]panoids!A$2:Z$278,12,FALSE)</f>
        <v>8.1770833333333296E-3</v>
      </c>
      <c r="O199">
        <f>VLOOKUP(C199,[1]panoids!A$2:Z$278,13,FALSE)</f>
        <v>1.5462239583333301E-5</v>
      </c>
      <c r="P199">
        <f>VLOOKUP(C199,[1]panoids!A$2:Z$278,14,FALSE)</f>
        <v>5.3597005208333298E-3</v>
      </c>
      <c r="Q199">
        <f>VLOOKUP(C199,[1]panoids!A$2:Z$278,15,FALSE)</f>
        <v>9.5146484375000007E-2</v>
      </c>
      <c r="R199">
        <f>VLOOKUP(C199,[1]panoids!A$2:Z$278,16,FALSE)</f>
        <v>2.1280924479166699E-2</v>
      </c>
      <c r="S199">
        <f>VLOOKUP(C199,[1]panoids!A$2:Z$278,17,FALSE)</f>
        <v>0.20255696614583299</v>
      </c>
      <c r="T199">
        <f>VLOOKUP(C199,[1]panoids!A$2:Z$278,18,FALSE)</f>
        <v>1.6276041666666699E-6</v>
      </c>
      <c r="U199">
        <f>VLOOKUP(C199,[1]panoids!A$2:Z$278,19,FALSE)</f>
        <v>0</v>
      </c>
      <c r="V199">
        <f>VLOOKUP(C199,[1]panoids!A$2:Z$278,20,FALSE)</f>
        <v>9.2763671874999995E-2</v>
      </c>
      <c r="W199">
        <f>VLOOKUP(C199,[1]panoids!A$2:Z$278,21,FALSE)</f>
        <v>1.37654622395833E-2</v>
      </c>
      <c r="X199">
        <f>VLOOKUP(C199,[1]panoids!A$2:Z$278,22,FALSE)</f>
        <v>2.2151692708333301E-3</v>
      </c>
      <c r="Y199">
        <f>VLOOKUP(C199,[1]panoids!A$2:Z$278,23,FALSE)</f>
        <v>0</v>
      </c>
      <c r="Z199">
        <f>VLOOKUP(C199,[1]panoids!A$2:Z$278,24,FALSE)</f>
        <v>0</v>
      </c>
      <c r="AA199">
        <f>VLOOKUP(C199,[1]panoids!A$2:Z$278,25,FALSE)</f>
        <v>0</v>
      </c>
      <c r="AB199">
        <f>VLOOKUP(C199,[1]panoids!A$2:Z$278,26,FALSE)</f>
        <v>1.81331380208333E-2</v>
      </c>
    </row>
    <row r="200" spans="1:28" x14ac:dyDescent="0.25">
      <c r="A200" t="s">
        <v>321</v>
      </c>
      <c r="B200">
        <v>170310803004002</v>
      </c>
      <c r="C200" t="s">
        <v>322</v>
      </c>
      <c r="D200" t="str">
        <f>VLOOKUP(C200,[1]panoids!A$2:Z$278,2,FALSE)</f>
        <v>2018-10</v>
      </c>
      <c r="E200">
        <f>VLOOKUP(C200,[1]panoids!A$2:Z$278,3,FALSE)</f>
        <v>41.911081972784103</v>
      </c>
      <c r="F200">
        <f>VLOOKUP(C200,[1]panoids!A$2:Z$278,4,FALSE)</f>
        <v>-87.633699344571994</v>
      </c>
      <c r="G200">
        <f>VLOOKUP(C200,[1]panoids!A$2:Z$278,5,FALSE)</f>
        <v>170310803004002</v>
      </c>
      <c r="H200">
        <f>VLOOKUP(C200,[1]panoids!A$2:Z$278,6,FALSE)</f>
        <v>4</v>
      </c>
      <c r="I200">
        <f>VLOOKUP(C200,[1]panoids!A$2:Z$278,7,FALSE)</f>
        <v>0.19682291666666701</v>
      </c>
      <c r="J200">
        <f>VLOOKUP(C200,[1]panoids!A$2:Z$278,8,FALSE)</f>
        <v>0.119951171875</v>
      </c>
      <c r="K200">
        <f>VLOOKUP(C200,[1]panoids!A$2:Z$278,9,FALSE)</f>
        <v>0.32872151692708301</v>
      </c>
      <c r="L200">
        <f>VLOOKUP(C200,[1]panoids!A$2:Z$278,10,FALSE)</f>
        <v>8.1380208333333296E-7</v>
      </c>
      <c r="M200">
        <f>VLOOKUP(C200,[1]panoids!A$2:Z$278,11,FALSE)</f>
        <v>2.8076171875E-3</v>
      </c>
      <c r="N200">
        <f>VLOOKUP(C200,[1]panoids!A$2:Z$278,12,FALSE)</f>
        <v>1.6469726562499998E-2</v>
      </c>
      <c r="O200">
        <f>VLOOKUP(C200,[1]panoids!A$2:Z$278,13,FALSE)</f>
        <v>4.5410156250000002E-4</v>
      </c>
      <c r="P200">
        <f>VLOOKUP(C200,[1]panoids!A$2:Z$278,14,FALSE)</f>
        <v>4.9658203125E-3</v>
      </c>
      <c r="Q200">
        <f>VLOOKUP(C200,[1]panoids!A$2:Z$278,15,FALSE)</f>
        <v>4.4945475260416701E-2</v>
      </c>
      <c r="R200">
        <f>VLOOKUP(C200,[1]panoids!A$2:Z$278,16,FALSE)</f>
        <v>1.379638671875E-2</v>
      </c>
      <c r="S200">
        <f>VLOOKUP(C200,[1]panoids!A$2:Z$278,17,FALSE)</f>
        <v>0.22092447916666699</v>
      </c>
      <c r="T200">
        <f>VLOOKUP(C200,[1]panoids!A$2:Z$278,18,FALSE)</f>
        <v>0</v>
      </c>
      <c r="U200">
        <f>VLOOKUP(C200,[1]panoids!A$2:Z$278,19,FALSE)</f>
        <v>0</v>
      </c>
      <c r="V200">
        <f>VLOOKUP(C200,[1]panoids!A$2:Z$278,20,FALSE)</f>
        <v>2.0118815104166701E-2</v>
      </c>
      <c r="W200">
        <f>VLOOKUP(C200,[1]panoids!A$2:Z$278,21,FALSE)</f>
        <v>1.3658040364583301E-2</v>
      </c>
      <c r="X200">
        <f>VLOOKUP(C200,[1]panoids!A$2:Z$278,22,FALSE)</f>
        <v>1.05794270833333E-5</v>
      </c>
      <c r="Y200">
        <f>VLOOKUP(C200,[1]panoids!A$2:Z$278,23,FALSE)</f>
        <v>0</v>
      </c>
      <c r="Z200">
        <f>VLOOKUP(C200,[1]panoids!A$2:Z$278,24,FALSE)</f>
        <v>0</v>
      </c>
      <c r="AA200">
        <f>VLOOKUP(C200,[1]panoids!A$2:Z$278,25,FALSE)</f>
        <v>4.5572916666666703E-5</v>
      </c>
      <c r="AB200">
        <f>VLOOKUP(C200,[1]panoids!A$2:Z$278,26,FALSE)</f>
        <v>1.6306966145833299E-2</v>
      </c>
    </row>
    <row r="201" spans="1:28" x14ac:dyDescent="0.25">
      <c r="A201" t="s">
        <v>323</v>
      </c>
      <c r="B201">
        <v>170310803004002</v>
      </c>
      <c r="C201" t="s">
        <v>322</v>
      </c>
      <c r="D201" t="str">
        <f>VLOOKUP(C201,[1]panoids!A$2:Z$278,2,FALSE)</f>
        <v>2018-10</v>
      </c>
      <c r="E201">
        <f>VLOOKUP(C201,[1]panoids!A$2:Z$278,3,FALSE)</f>
        <v>41.911081972784103</v>
      </c>
      <c r="F201">
        <f>VLOOKUP(C201,[1]panoids!A$2:Z$278,4,FALSE)</f>
        <v>-87.633699344571994</v>
      </c>
      <c r="G201">
        <f>VLOOKUP(C201,[1]panoids!A$2:Z$278,5,FALSE)</f>
        <v>170310803004002</v>
      </c>
      <c r="H201">
        <f>VLOOKUP(C201,[1]panoids!A$2:Z$278,6,FALSE)</f>
        <v>4</v>
      </c>
      <c r="I201">
        <f>VLOOKUP(C201,[1]panoids!A$2:Z$278,7,FALSE)</f>
        <v>0.19682291666666701</v>
      </c>
      <c r="J201">
        <f>VLOOKUP(C201,[1]panoids!A$2:Z$278,8,FALSE)</f>
        <v>0.119951171875</v>
      </c>
      <c r="K201">
        <f>VLOOKUP(C201,[1]panoids!A$2:Z$278,9,FALSE)</f>
        <v>0.32872151692708301</v>
      </c>
      <c r="L201">
        <f>VLOOKUP(C201,[1]panoids!A$2:Z$278,10,FALSE)</f>
        <v>8.1380208333333296E-7</v>
      </c>
      <c r="M201">
        <f>VLOOKUP(C201,[1]panoids!A$2:Z$278,11,FALSE)</f>
        <v>2.8076171875E-3</v>
      </c>
      <c r="N201">
        <f>VLOOKUP(C201,[1]panoids!A$2:Z$278,12,FALSE)</f>
        <v>1.6469726562499998E-2</v>
      </c>
      <c r="O201">
        <f>VLOOKUP(C201,[1]panoids!A$2:Z$278,13,FALSE)</f>
        <v>4.5410156250000002E-4</v>
      </c>
      <c r="P201">
        <f>VLOOKUP(C201,[1]panoids!A$2:Z$278,14,FALSE)</f>
        <v>4.9658203125E-3</v>
      </c>
      <c r="Q201">
        <f>VLOOKUP(C201,[1]panoids!A$2:Z$278,15,FALSE)</f>
        <v>4.4945475260416701E-2</v>
      </c>
      <c r="R201">
        <f>VLOOKUP(C201,[1]panoids!A$2:Z$278,16,FALSE)</f>
        <v>1.379638671875E-2</v>
      </c>
      <c r="S201">
        <f>VLOOKUP(C201,[1]panoids!A$2:Z$278,17,FALSE)</f>
        <v>0.22092447916666699</v>
      </c>
      <c r="T201">
        <f>VLOOKUP(C201,[1]panoids!A$2:Z$278,18,FALSE)</f>
        <v>0</v>
      </c>
      <c r="U201">
        <f>VLOOKUP(C201,[1]panoids!A$2:Z$278,19,FALSE)</f>
        <v>0</v>
      </c>
      <c r="V201">
        <f>VLOOKUP(C201,[1]panoids!A$2:Z$278,20,FALSE)</f>
        <v>2.0118815104166701E-2</v>
      </c>
      <c r="W201">
        <f>VLOOKUP(C201,[1]panoids!A$2:Z$278,21,FALSE)</f>
        <v>1.3658040364583301E-2</v>
      </c>
      <c r="X201">
        <f>VLOOKUP(C201,[1]panoids!A$2:Z$278,22,FALSE)</f>
        <v>1.05794270833333E-5</v>
      </c>
      <c r="Y201">
        <f>VLOOKUP(C201,[1]panoids!A$2:Z$278,23,FALSE)</f>
        <v>0</v>
      </c>
      <c r="Z201">
        <f>VLOOKUP(C201,[1]panoids!A$2:Z$278,24,FALSE)</f>
        <v>0</v>
      </c>
      <c r="AA201">
        <f>VLOOKUP(C201,[1]panoids!A$2:Z$278,25,FALSE)</f>
        <v>4.5572916666666703E-5</v>
      </c>
      <c r="AB201">
        <f>VLOOKUP(C201,[1]panoids!A$2:Z$278,26,FALSE)</f>
        <v>1.6306966145833299E-2</v>
      </c>
    </row>
    <row r="202" spans="1:28" x14ac:dyDescent="0.25">
      <c r="A202" t="s">
        <v>324</v>
      </c>
      <c r="B202">
        <v>170310811001000</v>
      </c>
      <c r="C202" t="s">
        <v>325</v>
      </c>
      <c r="D202" t="str">
        <f>VLOOKUP(C202,[1]panoids!A$2:Z$278,2,FALSE)</f>
        <v>2018-06</v>
      </c>
      <c r="E202">
        <f>VLOOKUP(C202,[1]panoids!A$2:Z$278,3,FALSE)</f>
        <v>41.901423267527903</v>
      </c>
      <c r="F202">
        <f>VLOOKUP(C202,[1]panoids!A$2:Z$278,4,FALSE)</f>
        <v>-87.628342001455707</v>
      </c>
      <c r="G202">
        <f>VLOOKUP(C202,[1]panoids!A$2:Z$278,5,FALSE)</f>
        <v>170310811001000</v>
      </c>
      <c r="H202">
        <f>VLOOKUP(C202,[1]panoids!A$2:Z$278,6,FALSE)</f>
        <v>4</v>
      </c>
      <c r="I202">
        <f>VLOOKUP(C202,[1]panoids!A$2:Z$278,7,FALSE)</f>
        <v>0.17490559895833299</v>
      </c>
      <c r="J202">
        <f>VLOOKUP(C202,[1]panoids!A$2:Z$278,8,FALSE)</f>
        <v>6.7769368489583301E-2</v>
      </c>
      <c r="K202">
        <f>VLOOKUP(C202,[1]panoids!A$2:Z$278,9,FALSE)</f>
        <v>0.26052490234374998</v>
      </c>
      <c r="L202">
        <f>VLOOKUP(C202,[1]panoids!A$2:Z$278,10,FALSE)</f>
        <v>3.2023111979166698E-3</v>
      </c>
      <c r="M202">
        <f>VLOOKUP(C202,[1]panoids!A$2:Z$278,11,FALSE)</f>
        <v>1.9499511718750001E-2</v>
      </c>
      <c r="N202">
        <f>VLOOKUP(C202,[1]panoids!A$2:Z$278,12,FALSE)</f>
        <v>1.6101888020833299E-2</v>
      </c>
      <c r="O202">
        <f>VLOOKUP(C202,[1]panoids!A$2:Z$278,13,FALSE)</f>
        <v>3.02897135416667E-3</v>
      </c>
      <c r="P202">
        <f>VLOOKUP(C202,[1]panoids!A$2:Z$278,14,FALSE)</f>
        <v>7.7042643229166697E-3</v>
      </c>
      <c r="Q202">
        <f>VLOOKUP(C202,[1]panoids!A$2:Z$278,15,FALSE)</f>
        <v>0.23181966145833299</v>
      </c>
      <c r="R202">
        <f>VLOOKUP(C202,[1]panoids!A$2:Z$278,16,FALSE)</f>
        <v>1.0502115885416699E-2</v>
      </c>
      <c r="S202">
        <f>VLOOKUP(C202,[1]panoids!A$2:Z$278,17,FALSE)</f>
        <v>7.1364746093750001E-2</v>
      </c>
      <c r="T202">
        <f>VLOOKUP(C202,[1]panoids!A$2:Z$278,18,FALSE)</f>
        <v>2.5284830729166699E-3</v>
      </c>
      <c r="U202">
        <f>VLOOKUP(C202,[1]panoids!A$2:Z$278,19,FALSE)</f>
        <v>0</v>
      </c>
      <c r="V202">
        <f>VLOOKUP(C202,[1]panoids!A$2:Z$278,20,FALSE)</f>
        <v>9.7207845052083297E-2</v>
      </c>
      <c r="W202">
        <f>VLOOKUP(C202,[1]panoids!A$2:Z$278,21,FALSE)</f>
        <v>4.1308593750000004E-3</v>
      </c>
      <c r="X202">
        <f>VLOOKUP(C202,[1]panoids!A$2:Z$278,22,FALSE)</f>
        <v>3.2552083333333302E-6</v>
      </c>
      <c r="Y202">
        <f>VLOOKUP(C202,[1]panoids!A$2:Z$278,23,FALSE)</f>
        <v>0</v>
      </c>
      <c r="Z202">
        <f>VLOOKUP(C202,[1]panoids!A$2:Z$278,24,FALSE)</f>
        <v>0</v>
      </c>
      <c r="AA202">
        <f>VLOOKUP(C202,[1]panoids!A$2:Z$278,25,FALSE)</f>
        <v>5.3548177083333301E-4</v>
      </c>
      <c r="AB202">
        <f>VLOOKUP(C202,[1]panoids!A$2:Z$278,26,FALSE)</f>
        <v>2.9170735677083299E-2</v>
      </c>
    </row>
    <row r="203" spans="1:28" x14ac:dyDescent="0.25">
      <c r="A203" t="s">
        <v>326</v>
      </c>
      <c r="B203">
        <v>170310811001000</v>
      </c>
      <c r="C203" t="s">
        <v>325</v>
      </c>
      <c r="D203" t="str">
        <f>VLOOKUP(C203,[1]panoids!A$2:Z$278,2,FALSE)</f>
        <v>2018-06</v>
      </c>
      <c r="E203">
        <f>VLOOKUP(C203,[1]panoids!A$2:Z$278,3,FALSE)</f>
        <v>41.901423267527903</v>
      </c>
      <c r="F203">
        <f>VLOOKUP(C203,[1]panoids!A$2:Z$278,4,FALSE)</f>
        <v>-87.628342001455707</v>
      </c>
      <c r="G203">
        <f>VLOOKUP(C203,[1]panoids!A$2:Z$278,5,FALSE)</f>
        <v>170310811001000</v>
      </c>
      <c r="H203">
        <f>VLOOKUP(C203,[1]panoids!A$2:Z$278,6,FALSE)</f>
        <v>4</v>
      </c>
      <c r="I203">
        <f>VLOOKUP(C203,[1]panoids!A$2:Z$278,7,FALSE)</f>
        <v>0.17490559895833299</v>
      </c>
      <c r="J203">
        <f>VLOOKUP(C203,[1]panoids!A$2:Z$278,8,FALSE)</f>
        <v>6.7769368489583301E-2</v>
      </c>
      <c r="K203">
        <f>VLOOKUP(C203,[1]panoids!A$2:Z$278,9,FALSE)</f>
        <v>0.26052490234374998</v>
      </c>
      <c r="L203">
        <f>VLOOKUP(C203,[1]panoids!A$2:Z$278,10,FALSE)</f>
        <v>3.2023111979166698E-3</v>
      </c>
      <c r="M203">
        <f>VLOOKUP(C203,[1]panoids!A$2:Z$278,11,FALSE)</f>
        <v>1.9499511718750001E-2</v>
      </c>
      <c r="N203">
        <f>VLOOKUP(C203,[1]panoids!A$2:Z$278,12,FALSE)</f>
        <v>1.6101888020833299E-2</v>
      </c>
      <c r="O203">
        <f>VLOOKUP(C203,[1]panoids!A$2:Z$278,13,FALSE)</f>
        <v>3.02897135416667E-3</v>
      </c>
      <c r="P203">
        <f>VLOOKUP(C203,[1]panoids!A$2:Z$278,14,FALSE)</f>
        <v>7.7042643229166697E-3</v>
      </c>
      <c r="Q203">
        <f>VLOOKUP(C203,[1]panoids!A$2:Z$278,15,FALSE)</f>
        <v>0.23181966145833299</v>
      </c>
      <c r="R203">
        <f>VLOOKUP(C203,[1]panoids!A$2:Z$278,16,FALSE)</f>
        <v>1.0502115885416699E-2</v>
      </c>
      <c r="S203">
        <f>VLOOKUP(C203,[1]panoids!A$2:Z$278,17,FALSE)</f>
        <v>7.1364746093750001E-2</v>
      </c>
      <c r="T203">
        <f>VLOOKUP(C203,[1]panoids!A$2:Z$278,18,FALSE)</f>
        <v>2.5284830729166699E-3</v>
      </c>
      <c r="U203">
        <f>VLOOKUP(C203,[1]panoids!A$2:Z$278,19,FALSE)</f>
        <v>0</v>
      </c>
      <c r="V203">
        <f>VLOOKUP(C203,[1]panoids!A$2:Z$278,20,FALSE)</f>
        <v>9.7207845052083297E-2</v>
      </c>
      <c r="W203">
        <f>VLOOKUP(C203,[1]panoids!A$2:Z$278,21,FALSE)</f>
        <v>4.1308593750000004E-3</v>
      </c>
      <c r="X203">
        <f>VLOOKUP(C203,[1]panoids!A$2:Z$278,22,FALSE)</f>
        <v>3.2552083333333302E-6</v>
      </c>
      <c r="Y203">
        <f>VLOOKUP(C203,[1]panoids!A$2:Z$278,23,FALSE)</f>
        <v>0</v>
      </c>
      <c r="Z203">
        <f>VLOOKUP(C203,[1]panoids!A$2:Z$278,24,FALSE)</f>
        <v>0</v>
      </c>
      <c r="AA203">
        <f>VLOOKUP(C203,[1]panoids!A$2:Z$278,25,FALSE)</f>
        <v>5.3548177083333301E-4</v>
      </c>
      <c r="AB203">
        <f>VLOOKUP(C203,[1]panoids!A$2:Z$278,26,FALSE)</f>
        <v>2.9170735677083299E-2</v>
      </c>
    </row>
    <row r="204" spans="1:28" x14ac:dyDescent="0.25">
      <c r="A204" t="s">
        <v>327</v>
      </c>
      <c r="B204">
        <v>170310811001000</v>
      </c>
      <c r="C204" t="s">
        <v>328</v>
      </c>
      <c r="D204" t="str">
        <f>VLOOKUP(C204,[1]panoids!A$2:Z$278,2,FALSE)</f>
        <v>2018-06</v>
      </c>
      <c r="E204">
        <f>VLOOKUP(C204,[1]panoids!A$2:Z$278,3,FALSE)</f>
        <v>41.901869376163397</v>
      </c>
      <c r="F204">
        <f>VLOOKUP(C204,[1]panoids!A$2:Z$278,4,FALSE)</f>
        <v>-87.628472377945698</v>
      </c>
      <c r="G204">
        <f>VLOOKUP(C204,[1]panoids!A$2:Z$278,5,FALSE)</f>
        <v>170310811001000</v>
      </c>
      <c r="H204">
        <f>VLOOKUP(C204,[1]panoids!A$2:Z$278,6,FALSE)</f>
        <v>4</v>
      </c>
      <c r="I204">
        <f>VLOOKUP(C204,[1]panoids!A$2:Z$278,7,FALSE)</f>
        <v>0.284418131510417</v>
      </c>
      <c r="J204">
        <f>VLOOKUP(C204,[1]panoids!A$2:Z$278,8,FALSE)</f>
        <v>5.2696126302083299E-2</v>
      </c>
      <c r="K204">
        <f>VLOOKUP(C204,[1]panoids!A$2:Z$278,9,FALSE)</f>
        <v>0.26957356770833302</v>
      </c>
      <c r="L204">
        <f>VLOOKUP(C204,[1]panoids!A$2:Z$278,10,FALSE)</f>
        <v>3.2552083333333302E-6</v>
      </c>
      <c r="M204">
        <f>VLOOKUP(C204,[1]panoids!A$2:Z$278,11,FALSE)</f>
        <v>1.63395182291667E-2</v>
      </c>
      <c r="N204">
        <f>VLOOKUP(C204,[1]panoids!A$2:Z$278,12,FALSE)</f>
        <v>9.55973307291667E-3</v>
      </c>
      <c r="O204">
        <f>VLOOKUP(C204,[1]panoids!A$2:Z$278,13,FALSE)</f>
        <v>5.4606119791666703E-4</v>
      </c>
      <c r="P204">
        <f>VLOOKUP(C204,[1]panoids!A$2:Z$278,14,FALSE)</f>
        <v>3.2999674479166699E-3</v>
      </c>
      <c r="Q204">
        <f>VLOOKUP(C204,[1]panoids!A$2:Z$278,15,FALSE)</f>
        <v>0.19877197265624999</v>
      </c>
      <c r="R204">
        <f>VLOOKUP(C204,[1]panoids!A$2:Z$278,16,FALSE)</f>
        <v>4.5068359375000002E-3</v>
      </c>
      <c r="S204">
        <f>VLOOKUP(C204,[1]panoids!A$2:Z$278,17,FALSE)</f>
        <v>7.9208170572916695E-2</v>
      </c>
      <c r="T204">
        <f>VLOOKUP(C204,[1]panoids!A$2:Z$278,18,FALSE)</f>
        <v>1.318115234375E-2</v>
      </c>
      <c r="U204">
        <f>VLOOKUP(C204,[1]panoids!A$2:Z$278,19,FALSE)</f>
        <v>1.7919921875E-3</v>
      </c>
      <c r="V204">
        <f>VLOOKUP(C204,[1]panoids!A$2:Z$278,20,FALSE)</f>
        <v>3.1513671875000003E-2</v>
      </c>
      <c r="W204">
        <f>VLOOKUP(C204,[1]panoids!A$2:Z$278,21,FALSE)</f>
        <v>8.9908854166666705E-3</v>
      </c>
      <c r="X204">
        <f>VLOOKUP(C204,[1]panoids!A$2:Z$278,22,FALSE)</f>
        <v>8.5636393229166705E-3</v>
      </c>
      <c r="Y204">
        <f>VLOOKUP(C204,[1]panoids!A$2:Z$278,23,FALSE)</f>
        <v>0</v>
      </c>
      <c r="Z204">
        <f>VLOOKUP(C204,[1]panoids!A$2:Z$278,24,FALSE)</f>
        <v>0</v>
      </c>
      <c r="AA204">
        <f>VLOOKUP(C204,[1]panoids!A$2:Z$278,25,FALSE)</f>
        <v>6.1621093749999996E-3</v>
      </c>
      <c r="AB204">
        <f>VLOOKUP(C204,[1]panoids!A$2:Z$278,26,FALSE)</f>
        <v>1.08732096354167E-2</v>
      </c>
    </row>
    <row r="205" spans="1:28" x14ac:dyDescent="0.25">
      <c r="A205" t="s">
        <v>329</v>
      </c>
      <c r="B205">
        <v>170310811001000</v>
      </c>
      <c r="C205" t="s">
        <v>328</v>
      </c>
      <c r="D205" t="str">
        <f>VLOOKUP(C205,[1]panoids!A$2:Z$278,2,FALSE)</f>
        <v>2018-06</v>
      </c>
      <c r="E205">
        <f>VLOOKUP(C205,[1]panoids!A$2:Z$278,3,FALSE)</f>
        <v>41.901869376163397</v>
      </c>
      <c r="F205">
        <f>VLOOKUP(C205,[1]panoids!A$2:Z$278,4,FALSE)</f>
        <v>-87.628472377945698</v>
      </c>
      <c r="G205">
        <f>VLOOKUP(C205,[1]panoids!A$2:Z$278,5,FALSE)</f>
        <v>170310811001000</v>
      </c>
      <c r="H205">
        <f>VLOOKUP(C205,[1]panoids!A$2:Z$278,6,FALSE)</f>
        <v>4</v>
      </c>
      <c r="I205">
        <f>VLOOKUP(C205,[1]panoids!A$2:Z$278,7,FALSE)</f>
        <v>0.284418131510417</v>
      </c>
      <c r="J205">
        <f>VLOOKUP(C205,[1]panoids!A$2:Z$278,8,FALSE)</f>
        <v>5.2696126302083299E-2</v>
      </c>
      <c r="K205">
        <f>VLOOKUP(C205,[1]panoids!A$2:Z$278,9,FALSE)</f>
        <v>0.26957356770833302</v>
      </c>
      <c r="L205">
        <f>VLOOKUP(C205,[1]panoids!A$2:Z$278,10,FALSE)</f>
        <v>3.2552083333333302E-6</v>
      </c>
      <c r="M205">
        <f>VLOOKUP(C205,[1]panoids!A$2:Z$278,11,FALSE)</f>
        <v>1.63395182291667E-2</v>
      </c>
      <c r="N205">
        <f>VLOOKUP(C205,[1]panoids!A$2:Z$278,12,FALSE)</f>
        <v>9.55973307291667E-3</v>
      </c>
      <c r="O205">
        <f>VLOOKUP(C205,[1]panoids!A$2:Z$278,13,FALSE)</f>
        <v>5.4606119791666703E-4</v>
      </c>
      <c r="P205">
        <f>VLOOKUP(C205,[1]panoids!A$2:Z$278,14,FALSE)</f>
        <v>3.2999674479166699E-3</v>
      </c>
      <c r="Q205">
        <f>VLOOKUP(C205,[1]panoids!A$2:Z$278,15,FALSE)</f>
        <v>0.19877197265624999</v>
      </c>
      <c r="R205">
        <f>VLOOKUP(C205,[1]panoids!A$2:Z$278,16,FALSE)</f>
        <v>4.5068359375000002E-3</v>
      </c>
      <c r="S205">
        <f>VLOOKUP(C205,[1]panoids!A$2:Z$278,17,FALSE)</f>
        <v>7.9208170572916695E-2</v>
      </c>
      <c r="T205">
        <f>VLOOKUP(C205,[1]panoids!A$2:Z$278,18,FALSE)</f>
        <v>1.318115234375E-2</v>
      </c>
      <c r="U205">
        <f>VLOOKUP(C205,[1]panoids!A$2:Z$278,19,FALSE)</f>
        <v>1.7919921875E-3</v>
      </c>
      <c r="V205">
        <f>VLOOKUP(C205,[1]panoids!A$2:Z$278,20,FALSE)</f>
        <v>3.1513671875000003E-2</v>
      </c>
      <c r="W205">
        <f>VLOOKUP(C205,[1]panoids!A$2:Z$278,21,FALSE)</f>
        <v>8.9908854166666705E-3</v>
      </c>
      <c r="X205">
        <f>VLOOKUP(C205,[1]panoids!A$2:Z$278,22,FALSE)</f>
        <v>8.5636393229166705E-3</v>
      </c>
      <c r="Y205">
        <f>VLOOKUP(C205,[1]panoids!A$2:Z$278,23,FALSE)</f>
        <v>0</v>
      </c>
      <c r="Z205">
        <f>VLOOKUP(C205,[1]panoids!A$2:Z$278,24,FALSE)</f>
        <v>0</v>
      </c>
      <c r="AA205">
        <f>VLOOKUP(C205,[1]panoids!A$2:Z$278,25,FALSE)</f>
        <v>6.1621093749999996E-3</v>
      </c>
      <c r="AB205">
        <f>VLOOKUP(C205,[1]panoids!A$2:Z$278,26,FALSE)</f>
        <v>1.08732096354167E-2</v>
      </c>
    </row>
    <row r="206" spans="1:28" x14ac:dyDescent="0.25">
      <c r="A206" t="s">
        <v>330</v>
      </c>
      <c r="B206">
        <v>170310814011003</v>
      </c>
      <c r="C206" t="s">
        <v>331</v>
      </c>
      <c r="D206" t="str">
        <f>VLOOKUP(C206,[1]panoids!A$2:Z$278,2,FALSE)</f>
        <v>2018-06</v>
      </c>
      <c r="E206">
        <f>VLOOKUP(C206,[1]panoids!A$2:Z$278,3,FALSE)</f>
        <v>41.8949547530218</v>
      </c>
      <c r="F206">
        <f>VLOOKUP(C206,[1]panoids!A$2:Z$278,4,FALSE)</f>
        <v>-87.623031987579907</v>
      </c>
      <c r="G206">
        <f>VLOOKUP(C206,[1]panoids!A$2:Z$278,5,FALSE)</f>
        <v>170310814011003</v>
      </c>
      <c r="H206">
        <f>VLOOKUP(C206,[1]panoids!A$2:Z$278,6,FALSE)</f>
        <v>4</v>
      </c>
      <c r="I206">
        <f>VLOOKUP(C206,[1]panoids!A$2:Z$278,7,FALSE)</f>
        <v>0.19621907552083301</v>
      </c>
      <c r="J206">
        <f>VLOOKUP(C206,[1]panoids!A$2:Z$278,8,FALSE)</f>
        <v>6.8623860677083301E-2</v>
      </c>
      <c r="K206">
        <f>VLOOKUP(C206,[1]panoids!A$2:Z$278,9,FALSE)</f>
        <v>0.45438069661458302</v>
      </c>
      <c r="L206">
        <f>VLOOKUP(C206,[1]panoids!A$2:Z$278,10,FALSE)</f>
        <v>1.4729817708333299E-4</v>
      </c>
      <c r="M206">
        <f>VLOOKUP(C206,[1]panoids!A$2:Z$278,11,FALSE)</f>
        <v>9.8999023437499993E-3</v>
      </c>
      <c r="N206">
        <f>VLOOKUP(C206,[1]panoids!A$2:Z$278,12,FALSE)</f>
        <v>2.4057617187500002E-2</v>
      </c>
      <c r="O206">
        <f>VLOOKUP(C206,[1]panoids!A$2:Z$278,13,FALSE)</f>
        <v>5.3613281250000002E-3</v>
      </c>
      <c r="P206">
        <f>VLOOKUP(C206,[1]panoids!A$2:Z$278,14,FALSE)</f>
        <v>6.0595703125000001E-3</v>
      </c>
      <c r="Q206">
        <f>VLOOKUP(C206,[1]panoids!A$2:Z$278,15,FALSE)</f>
        <v>6.2727050781250002E-2</v>
      </c>
      <c r="R206">
        <f>VLOOKUP(C206,[1]panoids!A$2:Z$278,16,FALSE)</f>
        <v>1.0620117187499999E-3</v>
      </c>
      <c r="S206">
        <f>VLOOKUP(C206,[1]panoids!A$2:Z$278,17,FALSE)</f>
        <v>1.60359700520833E-2</v>
      </c>
      <c r="T206">
        <f>VLOOKUP(C206,[1]panoids!A$2:Z$278,18,FALSE)</f>
        <v>1.6612955729166701E-2</v>
      </c>
      <c r="U206">
        <f>VLOOKUP(C206,[1]panoids!A$2:Z$278,19,FALSE)</f>
        <v>3.6946614583333297E-4</v>
      </c>
      <c r="V206">
        <f>VLOOKUP(C206,[1]panoids!A$2:Z$278,20,FALSE)</f>
        <v>0.102127278645833</v>
      </c>
      <c r="W206">
        <f>VLOOKUP(C206,[1]panoids!A$2:Z$278,21,FALSE)</f>
        <v>6.7708333333333303E-4</v>
      </c>
      <c r="X206">
        <f>VLOOKUP(C206,[1]panoids!A$2:Z$278,22,FALSE)</f>
        <v>0</v>
      </c>
      <c r="Y206">
        <f>VLOOKUP(C206,[1]panoids!A$2:Z$278,23,FALSE)</f>
        <v>0</v>
      </c>
      <c r="Z206">
        <f>VLOOKUP(C206,[1]panoids!A$2:Z$278,24,FALSE)</f>
        <v>0</v>
      </c>
      <c r="AA206">
        <f>VLOOKUP(C206,[1]panoids!A$2:Z$278,25,FALSE)</f>
        <v>1.0144042968749999E-2</v>
      </c>
      <c r="AB206">
        <f>VLOOKUP(C206,[1]panoids!A$2:Z$278,26,FALSE)</f>
        <v>2.54947916666667E-2</v>
      </c>
    </row>
    <row r="207" spans="1:28" x14ac:dyDescent="0.25">
      <c r="A207" t="s">
        <v>332</v>
      </c>
      <c r="B207">
        <v>170310814011003</v>
      </c>
      <c r="C207" t="s">
        <v>331</v>
      </c>
      <c r="D207" t="str">
        <f>VLOOKUP(C207,[1]panoids!A$2:Z$278,2,FALSE)</f>
        <v>2018-06</v>
      </c>
      <c r="E207">
        <f>VLOOKUP(C207,[1]panoids!A$2:Z$278,3,FALSE)</f>
        <v>41.8949547530218</v>
      </c>
      <c r="F207">
        <f>VLOOKUP(C207,[1]panoids!A$2:Z$278,4,FALSE)</f>
        <v>-87.623031987579907</v>
      </c>
      <c r="G207">
        <f>VLOOKUP(C207,[1]panoids!A$2:Z$278,5,FALSE)</f>
        <v>170310814011003</v>
      </c>
      <c r="H207">
        <f>VLOOKUP(C207,[1]panoids!A$2:Z$278,6,FALSE)</f>
        <v>4</v>
      </c>
      <c r="I207">
        <f>VLOOKUP(C207,[1]panoids!A$2:Z$278,7,FALSE)</f>
        <v>0.19621907552083301</v>
      </c>
      <c r="J207">
        <f>VLOOKUP(C207,[1]panoids!A$2:Z$278,8,FALSE)</f>
        <v>6.8623860677083301E-2</v>
      </c>
      <c r="K207">
        <f>VLOOKUP(C207,[1]panoids!A$2:Z$278,9,FALSE)</f>
        <v>0.45438069661458302</v>
      </c>
      <c r="L207">
        <f>VLOOKUP(C207,[1]panoids!A$2:Z$278,10,FALSE)</f>
        <v>1.4729817708333299E-4</v>
      </c>
      <c r="M207">
        <f>VLOOKUP(C207,[1]panoids!A$2:Z$278,11,FALSE)</f>
        <v>9.8999023437499993E-3</v>
      </c>
      <c r="N207">
        <f>VLOOKUP(C207,[1]panoids!A$2:Z$278,12,FALSE)</f>
        <v>2.4057617187500002E-2</v>
      </c>
      <c r="O207">
        <f>VLOOKUP(C207,[1]panoids!A$2:Z$278,13,FALSE)</f>
        <v>5.3613281250000002E-3</v>
      </c>
      <c r="P207">
        <f>VLOOKUP(C207,[1]panoids!A$2:Z$278,14,FALSE)</f>
        <v>6.0595703125000001E-3</v>
      </c>
      <c r="Q207">
        <f>VLOOKUP(C207,[1]panoids!A$2:Z$278,15,FALSE)</f>
        <v>6.2727050781250002E-2</v>
      </c>
      <c r="R207">
        <f>VLOOKUP(C207,[1]panoids!A$2:Z$278,16,FALSE)</f>
        <v>1.0620117187499999E-3</v>
      </c>
      <c r="S207">
        <f>VLOOKUP(C207,[1]panoids!A$2:Z$278,17,FALSE)</f>
        <v>1.60359700520833E-2</v>
      </c>
      <c r="T207">
        <f>VLOOKUP(C207,[1]panoids!A$2:Z$278,18,FALSE)</f>
        <v>1.6612955729166701E-2</v>
      </c>
      <c r="U207">
        <f>VLOOKUP(C207,[1]panoids!A$2:Z$278,19,FALSE)</f>
        <v>3.6946614583333297E-4</v>
      </c>
      <c r="V207">
        <f>VLOOKUP(C207,[1]panoids!A$2:Z$278,20,FALSE)</f>
        <v>0.102127278645833</v>
      </c>
      <c r="W207">
        <f>VLOOKUP(C207,[1]panoids!A$2:Z$278,21,FALSE)</f>
        <v>6.7708333333333303E-4</v>
      </c>
      <c r="X207">
        <f>VLOOKUP(C207,[1]panoids!A$2:Z$278,22,FALSE)</f>
        <v>0</v>
      </c>
      <c r="Y207">
        <f>VLOOKUP(C207,[1]panoids!A$2:Z$278,23,FALSE)</f>
        <v>0</v>
      </c>
      <c r="Z207">
        <f>VLOOKUP(C207,[1]panoids!A$2:Z$278,24,FALSE)</f>
        <v>0</v>
      </c>
      <c r="AA207">
        <f>VLOOKUP(C207,[1]panoids!A$2:Z$278,25,FALSE)</f>
        <v>1.0144042968749999E-2</v>
      </c>
      <c r="AB207">
        <f>VLOOKUP(C207,[1]panoids!A$2:Z$278,26,FALSE)</f>
        <v>2.54947916666667E-2</v>
      </c>
    </row>
    <row r="208" spans="1:28" x14ac:dyDescent="0.25">
      <c r="A208" t="s">
        <v>333</v>
      </c>
      <c r="B208">
        <v>170310814011003</v>
      </c>
      <c r="C208" t="s">
        <v>334</v>
      </c>
      <c r="D208" t="str">
        <f>VLOOKUP(C208,[1]panoids!A$2:Z$278,2,FALSE)</f>
        <v>2018-06</v>
      </c>
      <c r="E208">
        <f>VLOOKUP(C208,[1]panoids!A$2:Z$278,3,FALSE)</f>
        <v>41.8949553858765</v>
      </c>
      <c r="F208">
        <f>VLOOKUP(C208,[1]panoids!A$2:Z$278,4,FALSE)</f>
        <v>-87.622923256297199</v>
      </c>
      <c r="G208">
        <f>VLOOKUP(C208,[1]panoids!A$2:Z$278,5,FALSE)</f>
        <v>170310814011003</v>
      </c>
      <c r="H208">
        <f>VLOOKUP(C208,[1]panoids!A$2:Z$278,6,FALSE)</f>
        <v>4</v>
      </c>
      <c r="I208">
        <f>VLOOKUP(C208,[1]panoids!A$2:Z$278,7,FALSE)</f>
        <v>0.22612548828125001</v>
      </c>
      <c r="J208">
        <f>VLOOKUP(C208,[1]panoids!A$2:Z$278,8,FALSE)</f>
        <v>8.6897786458333307E-2</v>
      </c>
      <c r="K208">
        <f>VLOOKUP(C208,[1]panoids!A$2:Z$278,9,FALSE)</f>
        <v>0.44074625651041699</v>
      </c>
      <c r="L208">
        <f>VLOOKUP(C208,[1]panoids!A$2:Z$278,10,FALSE)</f>
        <v>3.5888671874999999E-4</v>
      </c>
      <c r="M208">
        <f>VLOOKUP(C208,[1]panoids!A$2:Z$278,11,FALSE)</f>
        <v>3.7963867187500002E-3</v>
      </c>
      <c r="N208">
        <f>VLOOKUP(C208,[1]panoids!A$2:Z$278,12,FALSE)</f>
        <v>2.7937011718750002E-2</v>
      </c>
      <c r="O208">
        <f>VLOOKUP(C208,[1]panoids!A$2:Z$278,13,FALSE)</f>
        <v>1.10392252604167E-2</v>
      </c>
      <c r="P208">
        <f>VLOOKUP(C208,[1]panoids!A$2:Z$278,14,FALSE)</f>
        <v>5.9684244791666698E-3</v>
      </c>
      <c r="Q208">
        <f>VLOOKUP(C208,[1]panoids!A$2:Z$278,15,FALSE)</f>
        <v>5.7143554687500001E-2</v>
      </c>
      <c r="R208">
        <f>VLOOKUP(C208,[1]panoids!A$2:Z$278,16,FALSE)</f>
        <v>4.58170572916667E-4</v>
      </c>
      <c r="S208">
        <f>VLOOKUP(C208,[1]panoids!A$2:Z$278,17,FALSE)</f>
        <v>2.2362467447916701E-2</v>
      </c>
      <c r="T208">
        <f>VLOOKUP(C208,[1]panoids!A$2:Z$278,18,FALSE)</f>
        <v>1.5793457031249999E-2</v>
      </c>
      <c r="U208">
        <f>VLOOKUP(C208,[1]panoids!A$2:Z$278,19,FALSE)</f>
        <v>8.3577473958333301E-4</v>
      </c>
      <c r="V208">
        <f>VLOOKUP(C208,[1]panoids!A$2:Z$278,20,FALSE)</f>
        <v>7.2916666666666699E-2</v>
      </c>
      <c r="W208">
        <f>VLOOKUP(C208,[1]panoids!A$2:Z$278,21,FALSE)</f>
        <v>5.76985677083333E-4</v>
      </c>
      <c r="X208">
        <f>VLOOKUP(C208,[1]panoids!A$2:Z$278,22,FALSE)</f>
        <v>1.26953125E-4</v>
      </c>
      <c r="Y208">
        <f>VLOOKUP(C208,[1]panoids!A$2:Z$278,23,FALSE)</f>
        <v>0</v>
      </c>
      <c r="Z208">
        <f>VLOOKUP(C208,[1]panoids!A$2:Z$278,24,FALSE)</f>
        <v>8.1380208333333296E-7</v>
      </c>
      <c r="AA208">
        <f>VLOOKUP(C208,[1]panoids!A$2:Z$278,25,FALSE)</f>
        <v>1.2295735677083299E-2</v>
      </c>
      <c r="AB208">
        <f>VLOOKUP(C208,[1]panoids!A$2:Z$278,26,FALSE)</f>
        <v>1.46199544270833E-2</v>
      </c>
    </row>
    <row r="209" spans="1:28" x14ac:dyDescent="0.25">
      <c r="A209" t="s">
        <v>335</v>
      </c>
      <c r="B209">
        <v>170310814011003</v>
      </c>
      <c r="C209" t="s">
        <v>334</v>
      </c>
      <c r="D209" t="str">
        <f>VLOOKUP(C209,[1]panoids!A$2:Z$278,2,FALSE)</f>
        <v>2018-06</v>
      </c>
      <c r="E209">
        <f>VLOOKUP(C209,[1]panoids!A$2:Z$278,3,FALSE)</f>
        <v>41.8949553858765</v>
      </c>
      <c r="F209">
        <f>VLOOKUP(C209,[1]panoids!A$2:Z$278,4,FALSE)</f>
        <v>-87.622923256297199</v>
      </c>
      <c r="G209">
        <f>VLOOKUP(C209,[1]panoids!A$2:Z$278,5,FALSE)</f>
        <v>170310814011003</v>
      </c>
      <c r="H209">
        <f>VLOOKUP(C209,[1]panoids!A$2:Z$278,6,FALSE)</f>
        <v>4</v>
      </c>
      <c r="I209">
        <f>VLOOKUP(C209,[1]panoids!A$2:Z$278,7,FALSE)</f>
        <v>0.22612548828125001</v>
      </c>
      <c r="J209">
        <f>VLOOKUP(C209,[1]panoids!A$2:Z$278,8,FALSE)</f>
        <v>8.6897786458333307E-2</v>
      </c>
      <c r="K209">
        <f>VLOOKUP(C209,[1]panoids!A$2:Z$278,9,FALSE)</f>
        <v>0.44074625651041699</v>
      </c>
      <c r="L209">
        <f>VLOOKUP(C209,[1]panoids!A$2:Z$278,10,FALSE)</f>
        <v>3.5888671874999999E-4</v>
      </c>
      <c r="M209">
        <f>VLOOKUP(C209,[1]panoids!A$2:Z$278,11,FALSE)</f>
        <v>3.7963867187500002E-3</v>
      </c>
      <c r="N209">
        <f>VLOOKUP(C209,[1]panoids!A$2:Z$278,12,FALSE)</f>
        <v>2.7937011718750002E-2</v>
      </c>
      <c r="O209">
        <f>VLOOKUP(C209,[1]panoids!A$2:Z$278,13,FALSE)</f>
        <v>1.10392252604167E-2</v>
      </c>
      <c r="P209">
        <f>VLOOKUP(C209,[1]panoids!A$2:Z$278,14,FALSE)</f>
        <v>5.9684244791666698E-3</v>
      </c>
      <c r="Q209">
        <f>VLOOKUP(C209,[1]panoids!A$2:Z$278,15,FALSE)</f>
        <v>5.7143554687500001E-2</v>
      </c>
      <c r="R209">
        <f>VLOOKUP(C209,[1]panoids!A$2:Z$278,16,FALSE)</f>
        <v>4.58170572916667E-4</v>
      </c>
      <c r="S209">
        <f>VLOOKUP(C209,[1]panoids!A$2:Z$278,17,FALSE)</f>
        <v>2.2362467447916701E-2</v>
      </c>
      <c r="T209">
        <f>VLOOKUP(C209,[1]panoids!A$2:Z$278,18,FALSE)</f>
        <v>1.5793457031249999E-2</v>
      </c>
      <c r="U209">
        <f>VLOOKUP(C209,[1]panoids!A$2:Z$278,19,FALSE)</f>
        <v>8.3577473958333301E-4</v>
      </c>
      <c r="V209">
        <f>VLOOKUP(C209,[1]panoids!A$2:Z$278,20,FALSE)</f>
        <v>7.2916666666666699E-2</v>
      </c>
      <c r="W209">
        <f>VLOOKUP(C209,[1]panoids!A$2:Z$278,21,FALSE)</f>
        <v>5.76985677083333E-4</v>
      </c>
      <c r="X209">
        <f>VLOOKUP(C209,[1]panoids!A$2:Z$278,22,FALSE)</f>
        <v>1.26953125E-4</v>
      </c>
      <c r="Y209">
        <f>VLOOKUP(C209,[1]panoids!A$2:Z$278,23,FALSE)</f>
        <v>0</v>
      </c>
      <c r="Z209">
        <f>VLOOKUP(C209,[1]panoids!A$2:Z$278,24,FALSE)</f>
        <v>8.1380208333333296E-7</v>
      </c>
      <c r="AA209">
        <f>VLOOKUP(C209,[1]panoids!A$2:Z$278,25,FALSE)</f>
        <v>1.2295735677083299E-2</v>
      </c>
      <c r="AB209">
        <f>VLOOKUP(C209,[1]panoids!A$2:Z$278,26,FALSE)</f>
        <v>1.46199544270833E-2</v>
      </c>
    </row>
    <row r="210" spans="1:28" x14ac:dyDescent="0.25">
      <c r="A210" t="s">
        <v>336</v>
      </c>
      <c r="B210">
        <v>170310814011007</v>
      </c>
      <c r="C210" t="s">
        <v>337</v>
      </c>
      <c r="D210" t="str">
        <f>VLOOKUP(C210,[1]panoids!A$2:Z$278,2,FALSE)</f>
        <v>2018-07</v>
      </c>
      <c r="E210">
        <f>VLOOKUP(C210,[1]panoids!A$2:Z$278,3,FALSE)</f>
        <v>41.894350774597399</v>
      </c>
      <c r="F210">
        <f>VLOOKUP(C210,[1]panoids!A$2:Z$278,4,FALSE)</f>
        <v>-87.624155663388095</v>
      </c>
      <c r="G210">
        <f>VLOOKUP(C210,[1]panoids!A$2:Z$278,5,FALSE)</f>
        <v>170310814011007</v>
      </c>
      <c r="H210">
        <f>VLOOKUP(C210,[1]panoids!A$2:Z$278,6,FALSE)</f>
        <v>4</v>
      </c>
      <c r="I210">
        <f>VLOOKUP(C210,[1]panoids!A$2:Z$278,7,FALSE)</f>
        <v>0.22731608072916701</v>
      </c>
      <c r="J210">
        <f>VLOOKUP(C210,[1]panoids!A$2:Z$278,8,FALSE)</f>
        <v>7.3457845052083304E-2</v>
      </c>
      <c r="K210">
        <f>VLOOKUP(C210,[1]panoids!A$2:Z$278,9,FALSE)</f>
        <v>0.321172688802083</v>
      </c>
      <c r="L210">
        <f>VLOOKUP(C210,[1]panoids!A$2:Z$278,10,FALSE)</f>
        <v>3.6621093749999999E-5</v>
      </c>
      <c r="M210">
        <f>VLOOKUP(C210,[1]panoids!A$2:Z$278,11,FALSE)</f>
        <v>2.0775553385416701E-2</v>
      </c>
      <c r="N210">
        <f>VLOOKUP(C210,[1]panoids!A$2:Z$278,12,FALSE)</f>
        <v>1.43082682291667E-2</v>
      </c>
      <c r="O210">
        <f>VLOOKUP(C210,[1]panoids!A$2:Z$278,13,FALSE)</f>
        <v>2.2534179687500001E-3</v>
      </c>
      <c r="P210">
        <f>VLOOKUP(C210,[1]panoids!A$2:Z$278,14,FALSE)</f>
        <v>1.1450195312500001E-3</v>
      </c>
      <c r="Q210">
        <f>VLOOKUP(C210,[1]panoids!A$2:Z$278,15,FALSE)</f>
        <v>0.188082682291667</v>
      </c>
      <c r="R210">
        <f>VLOOKUP(C210,[1]panoids!A$2:Z$278,16,FALSE)</f>
        <v>2.3018391927083302E-2</v>
      </c>
      <c r="S210">
        <f>VLOOKUP(C210,[1]panoids!A$2:Z$278,17,FALSE)</f>
        <v>3.1807454427083298E-2</v>
      </c>
      <c r="T210">
        <f>VLOOKUP(C210,[1]panoids!A$2:Z$278,18,FALSE)</f>
        <v>1.4357096354166699E-2</v>
      </c>
      <c r="U210">
        <f>VLOOKUP(C210,[1]panoids!A$2:Z$278,19,FALSE)</f>
        <v>1.3102213541666701E-4</v>
      </c>
      <c r="V210">
        <f>VLOOKUP(C210,[1]panoids!A$2:Z$278,20,FALSE)</f>
        <v>2.37980143229167E-2</v>
      </c>
      <c r="W210">
        <f>VLOOKUP(C210,[1]panoids!A$2:Z$278,21,FALSE)</f>
        <v>1.2736002604166699E-3</v>
      </c>
      <c r="X210">
        <f>VLOOKUP(C210,[1]panoids!A$2:Z$278,22,FALSE)</f>
        <v>6.8912760416666701E-3</v>
      </c>
      <c r="Y210">
        <f>VLOOKUP(C210,[1]panoids!A$2:Z$278,23,FALSE)</f>
        <v>0</v>
      </c>
      <c r="Z210">
        <f>VLOOKUP(C210,[1]panoids!A$2:Z$278,24,FALSE)</f>
        <v>1.4648437499999999E-5</v>
      </c>
      <c r="AA210">
        <f>VLOOKUP(C210,[1]panoids!A$2:Z$278,25,FALSE)</f>
        <v>1.4111328125000001E-3</v>
      </c>
      <c r="AB210">
        <f>VLOOKUP(C210,[1]panoids!A$2:Z$278,26,FALSE)</f>
        <v>4.8749186197916697E-2</v>
      </c>
    </row>
    <row r="211" spans="1:28" x14ac:dyDescent="0.25">
      <c r="A211" t="s">
        <v>338</v>
      </c>
      <c r="B211">
        <v>170310814011007</v>
      </c>
      <c r="C211" t="s">
        <v>337</v>
      </c>
      <c r="D211" t="str">
        <f>VLOOKUP(C211,[1]panoids!A$2:Z$278,2,FALSE)</f>
        <v>2018-07</v>
      </c>
      <c r="E211">
        <f>VLOOKUP(C211,[1]panoids!A$2:Z$278,3,FALSE)</f>
        <v>41.894350774597399</v>
      </c>
      <c r="F211">
        <f>VLOOKUP(C211,[1]panoids!A$2:Z$278,4,FALSE)</f>
        <v>-87.624155663388095</v>
      </c>
      <c r="G211">
        <f>VLOOKUP(C211,[1]panoids!A$2:Z$278,5,FALSE)</f>
        <v>170310814011007</v>
      </c>
      <c r="H211">
        <f>VLOOKUP(C211,[1]panoids!A$2:Z$278,6,FALSE)</f>
        <v>4</v>
      </c>
      <c r="I211">
        <f>VLOOKUP(C211,[1]panoids!A$2:Z$278,7,FALSE)</f>
        <v>0.22731608072916701</v>
      </c>
      <c r="J211">
        <f>VLOOKUP(C211,[1]panoids!A$2:Z$278,8,FALSE)</f>
        <v>7.3457845052083304E-2</v>
      </c>
      <c r="K211">
        <f>VLOOKUP(C211,[1]panoids!A$2:Z$278,9,FALSE)</f>
        <v>0.321172688802083</v>
      </c>
      <c r="L211">
        <f>VLOOKUP(C211,[1]panoids!A$2:Z$278,10,FALSE)</f>
        <v>3.6621093749999999E-5</v>
      </c>
      <c r="M211">
        <f>VLOOKUP(C211,[1]panoids!A$2:Z$278,11,FALSE)</f>
        <v>2.0775553385416701E-2</v>
      </c>
      <c r="N211">
        <f>VLOOKUP(C211,[1]panoids!A$2:Z$278,12,FALSE)</f>
        <v>1.43082682291667E-2</v>
      </c>
      <c r="O211">
        <f>VLOOKUP(C211,[1]panoids!A$2:Z$278,13,FALSE)</f>
        <v>2.2534179687500001E-3</v>
      </c>
      <c r="P211">
        <f>VLOOKUP(C211,[1]panoids!A$2:Z$278,14,FALSE)</f>
        <v>1.1450195312500001E-3</v>
      </c>
      <c r="Q211">
        <f>VLOOKUP(C211,[1]panoids!A$2:Z$278,15,FALSE)</f>
        <v>0.188082682291667</v>
      </c>
      <c r="R211">
        <f>VLOOKUP(C211,[1]panoids!A$2:Z$278,16,FALSE)</f>
        <v>2.3018391927083302E-2</v>
      </c>
      <c r="S211">
        <f>VLOOKUP(C211,[1]panoids!A$2:Z$278,17,FALSE)</f>
        <v>3.1807454427083298E-2</v>
      </c>
      <c r="T211">
        <f>VLOOKUP(C211,[1]panoids!A$2:Z$278,18,FALSE)</f>
        <v>1.4357096354166699E-2</v>
      </c>
      <c r="U211">
        <f>VLOOKUP(C211,[1]panoids!A$2:Z$278,19,FALSE)</f>
        <v>1.3102213541666701E-4</v>
      </c>
      <c r="V211">
        <f>VLOOKUP(C211,[1]panoids!A$2:Z$278,20,FALSE)</f>
        <v>2.37980143229167E-2</v>
      </c>
      <c r="W211">
        <f>VLOOKUP(C211,[1]panoids!A$2:Z$278,21,FALSE)</f>
        <v>1.2736002604166699E-3</v>
      </c>
      <c r="X211">
        <f>VLOOKUP(C211,[1]panoids!A$2:Z$278,22,FALSE)</f>
        <v>6.8912760416666701E-3</v>
      </c>
      <c r="Y211">
        <f>VLOOKUP(C211,[1]panoids!A$2:Z$278,23,FALSE)</f>
        <v>0</v>
      </c>
      <c r="Z211">
        <f>VLOOKUP(C211,[1]panoids!A$2:Z$278,24,FALSE)</f>
        <v>1.4648437499999999E-5</v>
      </c>
      <c r="AA211">
        <f>VLOOKUP(C211,[1]panoids!A$2:Z$278,25,FALSE)</f>
        <v>1.4111328125000001E-3</v>
      </c>
      <c r="AB211">
        <f>VLOOKUP(C211,[1]panoids!A$2:Z$278,26,FALSE)</f>
        <v>4.8749186197916697E-2</v>
      </c>
    </row>
    <row r="212" spans="1:28" x14ac:dyDescent="0.25">
      <c r="A212" t="s">
        <v>339</v>
      </c>
      <c r="B212">
        <v>170310814011007</v>
      </c>
      <c r="C212" t="s">
        <v>340</v>
      </c>
      <c r="D212" t="str">
        <f>VLOOKUP(C212,[1]panoids!A$2:Z$278,2,FALSE)</f>
        <v>2018-06</v>
      </c>
      <c r="E212">
        <f>VLOOKUP(C212,[1]panoids!A$2:Z$278,3,FALSE)</f>
        <v>41.894944281579498</v>
      </c>
      <c r="F212">
        <f>VLOOKUP(C212,[1]panoids!A$2:Z$278,4,FALSE)</f>
        <v>-87.6240619423872</v>
      </c>
      <c r="G212">
        <f>VLOOKUP(C212,[1]panoids!A$2:Z$278,5,FALSE)</f>
        <v>170310814011007</v>
      </c>
      <c r="H212">
        <f>VLOOKUP(C212,[1]panoids!A$2:Z$278,6,FALSE)</f>
        <v>4</v>
      </c>
      <c r="I212">
        <f>VLOOKUP(C212,[1]panoids!A$2:Z$278,7,FALSE)</f>
        <v>0.262815755208333</v>
      </c>
      <c r="J212">
        <f>VLOOKUP(C212,[1]panoids!A$2:Z$278,8,FALSE)</f>
        <v>8.9984537760416705E-2</v>
      </c>
      <c r="K212">
        <f>VLOOKUP(C212,[1]panoids!A$2:Z$278,9,FALSE)</f>
        <v>0.37568603515624999</v>
      </c>
      <c r="L212">
        <f>VLOOKUP(C212,[1]panoids!A$2:Z$278,10,FALSE)</f>
        <v>6.8359375000000007E-5</v>
      </c>
      <c r="M212">
        <f>VLOOKUP(C212,[1]panoids!A$2:Z$278,11,FALSE)</f>
        <v>6.8408203124999999E-3</v>
      </c>
      <c r="N212">
        <f>VLOOKUP(C212,[1]panoids!A$2:Z$278,12,FALSE)</f>
        <v>1.0754394531249999E-2</v>
      </c>
      <c r="O212">
        <f>VLOOKUP(C212,[1]panoids!A$2:Z$278,13,FALSE)</f>
        <v>3.31705729166667E-3</v>
      </c>
      <c r="P212">
        <f>VLOOKUP(C212,[1]panoids!A$2:Z$278,14,FALSE)</f>
        <v>1.3500976562500001E-3</v>
      </c>
      <c r="Q212">
        <f>VLOOKUP(C212,[1]panoids!A$2:Z$278,15,FALSE)</f>
        <v>0.11173177083333299</v>
      </c>
      <c r="R212">
        <f>VLOOKUP(C212,[1]panoids!A$2:Z$278,16,FALSE)</f>
        <v>6.1214192708333301E-3</v>
      </c>
      <c r="S212">
        <f>VLOOKUP(C212,[1]panoids!A$2:Z$278,17,FALSE)</f>
        <v>3.7199707031250001E-2</v>
      </c>
      <c r="T212">
        <f>VLOOKUP(C212,[1]panoids!A$2:Z$278,18,FALSE)</f>
        <v>4.0170898437499998E-2</v>
      </c>
      <c r="U212">
        <f>VLOOKUP(C212,[1]panoids!A$2:Z$278,19,FALSE)</f>
        <v>1.71956380208333E-3</v>
      </c>
      <c r="V212">
        <f>VLOOKUP(C212,[1]panoids!A$2:Z$278,20,FALSE)</f>
        <v>2.8741048177083301E-2</v>
      </c>
      <c r="W212">
        <f>VLOOKUP(C212,[1]panoids!A$2:Z$278,21,FALSE)</f>
        <v>4.4750976562499996E-3</v>
      </c>
      <c r="X212">
        <f>VLOOKUP(C212,[1]panoids!A$2:Z$278,22,FALSE)</f>
        <v>4.06901041666667E-6</v>
      </c>
      <c r="Y212">
        <f>VLOOKUP(C212,[1]panoids!A$2:Z$278,23,FALSE)</f>
        <v>0</v>
      </c>
      <c r="Z212">
        <f>VLOOKUP(C212,[1]panoids!A$2:Z$278,24,FALSE)</f>
        <v>0</v>
      </c>
      <c r="AA212">
        <f>VLOOKUP(C212,[1]panoids!A$2:Z$278,25,FALSE)</f>
        <v>2.8124999999999999E-3</v>
      </c>
      <c r="AB212">
        <f>VLOOKUP(C212,[1]panoids!A$2:Z$278,26,FALSE)</f>
        <v>1.62068684895833E-2</v>
      </c>
    </row>
    <row r="213" spans="1:28" x14ac:dyDescent="0.25">
      <c r="A213" t="s">
        <v>341</v>
      </c>
      <c r="B213">
        <v>170310814011007</v>
      </c>
      <c r="C213" t="s">
        <v>340</v>
      </c>
      <c r="D213" t="str">
        <f>VLOOKUP(C213,[1]panoids!A$2:Z$278,2,FALSE)</f>
        <v>2018-06</v>
      </c>
      <c r="E213">
        <f>VLOOKUP(C213,[1]panoids!A$2:Z$278,3,FALSE)</f>
        <v>41.894944281579498</v>
      </c>
      <c r="F213">
        <f>VLOOKUP(C213,[1]panoids!A$2:Z$278,4,FALSE)</f>
        <v>-87.6240619423872</v>
      </c>
      <c r="G213">
        <f>VLOOKUP(C213,[1]panoids!A$2:Z$278,5,FALSE)</f>
        <v>170310814011007</v>
      </c>
      <c r="H213">
        <f>VLOOKUP(C213,[1]panoids!A$2:Z$278,6,FALSE)</f>
        <v>4</v>
      </c>
      <c r="I213">
        <f>VLOOKUP(C213,[1]panoids!A$2:Z$278,7,FALSE)</f>
        <v>0.262815755208333</v>
      </c>
      <c r="J213">
        <f>VLOOKUP(C213,[1]panoids!A$2:Z$278,8,FALSE)</f>
        <v>8.9984537760416705E-2</v>
      </c>
      <c r="K213">
        <f>VLOOKUP(C213,[1]panoids!A$2:Z$278,9,FALSE)</f>
        <v>0.37568603515624999</v>
      </c>
      <c r="L213">
        <f>VLOOKUP(C213,[1]panoids!A$2:Z$278,10,FALSE)</f>
        <v>6.8359375000000007E-5</v>
      </c>
      <c r="M213">
        <f>VLOOKUP(C213,[1]panoids!A$2:Z$278,11,FALSE)</f>
        <v>6.8408203124999999E-3</v>
      </c>
      <c r="N213">
        <f>VLOOKUP(C213,[1]panoids!A$2:Z$278,12,FALSE)</f>
        <v>1.0754394531249999E-2</v>
      </c>
      <c r="O213">
        <f>VLOOKUP(C213,[1]panoids!A$2:Z$278,13,FALSE)</f>
        <v>3.31705729166667E-3</v>
      </c>
      <c r="P213">
        <f>VLOOKUP(C213,[1]panoids!A$2:Z$278,14,FALSE)</f>
        <v>1.3500976562500001E-3</v>
      </c>
      <c r="Q213">
        <f>VLOOKUP(C213,[1]panoids!A$2:Z$278,15,FALSE)</f>
        <v>0.11173177083333299</v>
      </c>
      <c r="R213">
        <f>VLOOKUP(C213,[1]panoids!A$2:Z$278,16,FALSE)</f>
        <v>6.1214192708333301E-3</v>
      </c>
      <c r="S213">
        <f>VLOOKUP(C213,[1]panoids!A$2:Z$278,17,FALSE)</f>
        <v>3.7199707031250001E-2</v>
      </c>
      <c r="T213">
        <f>VLOOKUP(C213,[1]panoids!A$2:Z$278,18,FALSE)</f>
        <v>4.0170898437499998E-2</v>
      </c>
      <c r="U213">
        <f>VLOOKUP(C213,[1]panoids!A$2:Z$278,19,FALSE)</f>
        <v>1.71956380208333E-3</v>
      </c>
      <c r="V213">
        <f>VLOOKUP(C213,[1]panoids!A$2:Z$278,20,FALSE)</f>
        <v>2.8741048177083301E-2</v>
      </c>
      <c r="W213">
        <f>VLOOKUP(C213,[1]panoids!A$2:Z$278,21,FALSE)</f>
        <v>4.4750976562499996E-3</v>
      </c>
      <c r="X213">
        <f>VLOOKUP(C213,[1]panoids!A$2:Z$278,22,FALSE)</f>
        <v>4.06901041666667E-6</v>
      </c>
      <c r="Y213">
        <f>VLOOKUP(C213,[1]panoids!A$2:Z$278,23,FALSE)</f>
        <v>0</v>
      </c>
      <c r="Z213">
        <f>VLOOKUP(C213,[1]panoids!A$2:Z$278,24,FALSE)</f>
        <v>0</v>
      </c>
      <c r="AA213">
        <f>VLOOKUP(C213,[1]panoids!A$2:Z$278,25,FALSE)</f>
        <v>2.8124999999999999E-3</v>
      </c>
      <c r="AB213">
        <f>VLOOKUP(C213,[1]panoids!A$2:Z$278,26,FALSE)</f>
        <v>1.62068684895833E-2</v>
      </c>
    </row>
    <row r="214" spans="1:28" x14ac:dyDescent="0.25">
      <c r="A214" t="s">
        <v>342</v>
      </c>
      <c r="B214">
        <v>170310814031021</v>
      </c>
      <c r="C214" t="s">
        <v>343</v>
      </c>
      <c r="D214" t="str">
        <f>VLOOKUP(C214,[1]panoids!A$2:Z$278,2,FALSE)</f>
        <v>2018-10</v>
      </c>
      <c r="E214">
        <f>VLOOKUP(C214,[1]panoids!A$2:Z$278,3,FALSE)</f>
        <v>41.891052943446901</v>
      </c>
      <c r="F214">
        <f>VLOOKUP(C214,[1]panoids!A$2:Z$278,4,FALSE)</f>
        <v>-87.6178129262384</v>
      </c>
      <c r="G214">
        <f>VLOOKUP(C214,[1]panoids!A$2:Z$278,5,FALSE)</f>
        <v>170310814031021</v>
      </c>
      <c r="H214">
        <f>VLOOKUP(C214,[1]panoids!A$2:Z$278,6,FALSE)</f>
        <v>4</v>
      </c>
      <c r="I214">
        <f>VLOOKUP(C214,[1]panoids!A$2:Z$278,7,FALSE)</f>
        <v>0.24518717447916699</v>
      </c>
      <c r="J214">
        <f>VLOOKUP(C214,[1]panoids!A$2:Z$278,8,FALSE)</f>
        <v>5.4984537760416702E-2</v>
      </c>
      <c r="K214">
        <f>VLOOKUP(C214,[1]panoids!A$2:Z$278,9,FALSE)</f>
        <v>0.40917317708333301</v>
      </c>
      <c r="L214">
        <f>VLOOKUP(C214,[1]panoids!A$2:Z$278,10,FALSE)</f>
        <v>3.31217447916667E-4</v>
      </c>
      <c r="M214">
        <f>VLOOKUP(C214,[1]panoids!A$2:Z$278,11,FALSE)</f>
        <v>1.1512044270833299E-2</v>
      </c>
      <c r="N214">
        <f>VLOOKUP(C214,[1]panoids!A$2:Z$278,12,FALSE)</f>
        <v>1.114990234375E-2</v>
      </c>
      <c r="O214">
        <f>VLOOKUP(C214,[1]panoids!A$2:Z$278,13,FALSE)</f>
        <v>3.0957031249999999E-3</v>
      </c>
      <c r="P214">
        <f>VLOOKUP(C214,[1]panoids!A$2:Z$278,14,FALSE)</f>
        <v>1.7358398437500001E-3</v>
      </c>
      <c r="Q214">
        <f>VLOOKUP(C214,[1]panoids!A$2:Z$278,15,FALSE)</f>
        <v>8.3920084635416697E-2</v>
      </c>
      <c r="R214">
        <f>VLOOKUP(C214,[1]panoids!A$2:Z$278,16,FALSE)</f>
        <v>1.7773437500000001E-3</v>
      </c>
      <c r="S214">
        <f>VLOOKUP(C214,[1]panoids!A$2:Z$278,17,FALSE)</f>
        <v>3.9843749999999997E-2</v>
      </c>
      <c r="T214">
        <f>VLOOKUP(C214,[1]panoids!A$2:Z$278,18,FALSE)</f>
        <v>4.7021484375000004E-3</v>
      </c>
      <c r="U214">
        <f>VLOOKUP(C214,[1]panoids!A$2:Z$278,19,FALSE)</f>
        <v>4.4189453125000001E-4</v>
      </c>
      <c r="V214">
        <f>VLOOKUP(C214,[1]panoids!A$2:Z$278,20,FALSE)</f>
        <v>0.101561686197917</v>
      </c>
      <c r="W214">
        <f>VLOOKUP(C214,[1]panoids!A$2:Z$278,21,FALSE)</f>
        <v>1.6398111979166699E-3</v>
      </c>
      <c r="X214">
        <f>VLOOKUP(C214,[1]panoids!A$2:Z$278,22,FALSE)</f>
        <v>0</v>
      </c>
      <c r="Y214">
        <f>VLOOKUP(C214,[1]panoids!A$2:Z$278,23,FALSE)</f>
        <v>0</v>
      </c>
      <c r="Z214">
        <f>VLOOKUP(C214,[1]panoids!A$2:Z$278,24,FALSE)</f>
        <v>0</v>
      </c>
      <c r="AA214">
        <f>VLOOKUP(C214,[1]panoids!A$2:Z$278,25,FALSE)</f>
        <v>8.9192708333333301E-4</v>
      </c>
      <c r="AB214">
        <f>VLOOKUP(C214,[1]panoids!A$2:Z$278,26,FALSE)</f>
        <v>2.8051757812500001E-2</v>
      </c>
    </row>
    <row r="215" spans="1:28" x14ac:dyDescent="0.25">
      <c r="A215" t="s">
        <v>344</v>
      </c>
      <c r="B215">
        <v>170310814031021</v>
      </c>
      <c r="C215" t="s">
        <v>343</v>
      </c>
      <c r="D215" t="str">
        <f>VLOOKUP(C215,[1]panoids!A$2:Z$278,2,FALSE)</f>
        <v>2018-10</v>
      </c>
      <c r="E215">
        <f>VLOOKUP(C215,[1]panoids!A$2:Z$278,3,FALSE)</f>
        <v>41.891052943446901</v>
      </c>
      <c r="F215">
        <f>VLOOKUP(C215,[1]panoids!A$2:Z$278,4,FALSE)</f>
        <v>-87.6178129262384</v>
      </c>
      <c r="G215">
        <f>VLOOKUP(C215,[1]panoids!A$2:Z$278,5,FALSE)</f>
        <v>170310814031021</v>
      </c>
      <c r="H215">
        <f>VLOOKUP(C215,[1]panoids!A$2:Z$278,6,FALSE)</f>
        <v>4</v>
      </c>
      <c r="I215">
        <f>VLOOKUP(C215,[1]panoids!A$2:Z$278,7,FALSE)</f>
        <v>0.24518717447916699</v>
      </c>
      <c r="J215">
        <f>VLOOKUP(C215,[1]panoids!A$2:Z$278,8,FALSE)</f>
        <v>5.4984537760416702E-2</v>
      </c>
      <c r="K215">
        <f>VLOOKUP(C215,[1]panoids!A$2:Z$278,9,FALSE)</f>
        <v>0.40917317708333301</v>
      </c>
      <c r="L215">
        <f>VLOOKUP(C215,[1]panoids!A$2:Z$278,10,FALSE)</f>
        <v>3.31217447916667E-4</v>
      </c>
      <c r="M215">
        <f>VLOOKUP(C215,[1]panoids!A$2:Z$278,11,FALSE)</f>
        <v>1.1512044270833299E-2</v>
      </c>
      <c r="N215">
        <f>VLOOKUP(C215,[1]panoids!A$2:Z$278,12,FALSE)</f>
        <v>1.114990234375E-2</v>
      </c>
      <c r="O215">
        <f>VLOOKUP(C215,[1]panoids!A$2:Z$278,13,FALSE)</f>
        <v>3.0957031249999999E-3</v>
      </c>
      <c r="P215">
        <f>VLOOKUP(C215,[1]panoids!A$2:Z$278,14,FALSE)</f>
        <v>1.7358398437500001E-3</v>
      </c>
      <c r="Q215">
        <f>VLOOKUP(C215,[1]panoids!A$2:Z$278,15,FALSE)</f>
        <v>8.3920084635416697E-2</v>
      </c>
      <c r="R215">
        <f>VLOOKUP(C215,[1]panoids!A$2:Z$278,16,FALSE)</f>
        <v>1.7773437500000001E-3</v>
      </c>
      <c r="S215">
        <f>VLOOKUP(C215,[1]panoids!A$2:Z$278,17,FALSE)</f>
        <v>3.9843749999999997E-2</v>
      </c>
      <c r="T215">
        <f>VLOOKUP(C215,[1]panoids!A$2:Z$278,18,FALSE)</f>
        <v>4.7021484375000004E-3</v>
      </c>
      <c r="U215">
        <f>VLOOKUP(C215,[1]panoids!A$2:Z$278,19,FALSE)</f>
        <v>4.4189453125000001E-4</v>
      </c>
      <c r="V215">
        <f>VLOOKUP(C215,[1]panoids!A$2:Z$278,20,FALSE)</f>
        <v>0.101561686197917</v>
      </c>
      <c r="W215">
        <f>VLOOKUP(C215,[1]panoids!A$2:Z$278,21,FALSE)</f>
        <v>1.6398111979166699E-3</v>
      </c>
      <c r="X215">
        <f>VLOOKUP(C215,[1]panoids!A$2:Z$278,22,FALSE)</f>
        <v>0</v>
      </c>
      <c r="Y215">
        <f>VLOOKUP(C215,[1]panoids!A$2:Z$278,23,FALSE)</f>
        <v>0</v>
      </c>
      <c r="Z215">
        <f>VLOOKUP(C215,[1]panoids!A$2:Z$278,24,FALSE)</f>
        <v>0</v>
      </c>
      <c r="AA215">
        <f>VLOOKUP(C215,[1]panoids!A$2:Z$278,25,FALSE)</f>
        <v>8.9192708333333301E-4</v>
      </c>
      <c r="AB215">
        <f>VLOOKUP(C215,[1]panoids!A$2:Z$278,26,FALSE)</f>
        <v>2.8051757812500001E-2</v>
      </c>
    </row>
    <row r="216" spans="1:28" x14ac:dyDescent="0.25">
      <c r="A216" t="s">
        <v>345</v>
      </c>
      <c r="B216">
        <v>170310814031021</v>
      </c>
      <c r="C216" t="s">
        <v>346</v>
      </c>
      <c r="D216" t="str">
        <f>VLOOKUP(C216,[1]panoids!A$2:Z$278,2,FALSE)</f>
        <v>2018-07</v>
      </c>
      <c r="E216">
        <f>VLOOKUP(C216,[1]panoids!A$2:Z$278,3,FALSE)</f>
        <v>41.890911419281501</v>
      </c>
      <c r="F216">
        <f>VLOOKUP(C216,[1]panoids!A$2:Z$278,4,FALSE)</f>
        <v>-87.617664263524802</v>
      </c>
      <c r="G216">
        <f>VLOOKUP(C216,[1]panoids!A$2:Z$278,5,FALSE)</f>
        <v>170310814031021</v>
      </c>
      <c r="H216">
        <f>VLOOKUP(C216,[1]panoids!A$2:Z$278,6,FALSE)</f>
        <v>4</v>
      </c>
      <c r="I216">
        <f>VLOOKUP(C216,[1]panoids!A$2:Z$278,7,FALSE)</f>
        <v>0.26742757161458303</v>
      </c>
      <c r="J216">
        <f>VLOOKUP(C216,[1]panoids!A$2:Z$278,8,FALSE)</f>
        <v>4.54044596354167E-2</v>
      </c>
      <c r="K216">
        <f>VLOOKUP(C216,[1]panoids!A$2:Z$278,9,FALSE)</f>
        <v>0.315618489583333</v>
      </c>
      <c r="L216">
        <f>VLOOKUP(C216,[1]panoids!A$2:Z$278,10,FALSE)</f>
        <v>1.6276041666666699E-6</v>
      </c>
      <c r="M216">
        <f>VLOOKUP(C216,[1]panoids!A$2:Z$278,11,FALSE)</f>
        <v>1.06290690104167E-2</v>
      </c>
      <c r="N216">
        <f>VLOOKUP(C216,[1]panoids!A$2:Z$278,12,FALSE)</f>
        <v>9.1495768229166701E-3</v>
      </c>
      <c r="O216">
        <f>VLOOKUP(C216,[1]panoids!A$2:Z$278,13,FALSE)</f>
        <v>4.7086588541666698E-3</v>
      </c>
      <c r="P216">
        <f>VLOOKUP(C216,[1]panoids!A$2:Z$278,14,FALSE)</f>
        <v>3.37890625E-3</v>
      </c>
      <c r="Q216">
        <f>VLOOKUP(C216,[1]panoids!A$2:Z$278,15,FALSE)</f>
        <v>0.20353759765625001</v>
      </c>
      <c r="R216">
        <f>VLOOKUP(C216,[1]panoids!A$2:Z$278,16,FALSE)</f>
        <v>8.5017903645833292E-3</v>
      </c>
      <c r="S216">
        <f>VLOOKUP(C216,[1]panoids!A$2:Z$278,17,FALSE)</f>
        <v>1.543212890625E-2</v>
      </c>
      <c r="T216">
        <f>VLOOKUP(C216,[1]panoids!A$2:Z$278,18,FALSE)</f>
        <v>5.8959960937499997E-3</v>
      </c>
      <c r="U216">
        <f>VLOOKUP(C216,[1]panoids!A$2:Z$278,19,FALSE)</f>
        <v>7.9752604166666706E-5</v>
      </c>
      <c r="V216">
        <f>VLOOKUP(C216,[1]panoids!A$2:Z$278,20,FALSE)</f>
        <v>9.5532226562500003E-2</v>
      </c>
      <c r="W216">
        <f>VLOOKUP(C216,[1]panoids!A$2:Z$278,21,FALSE)</f>
        <v>7.3046875000000004E-3</v>
      </c>
      <c r="X216">
        <f>VLOOKUP(C216,[1]panoids!A$2:Z$278,22,FALSE)</f>
        <v>0</v>
      </c>
      <c r="Y216">
        <f>VLOOKUP(C216,[1]panoids!A$2:Z$278,23,FALSE)</f>
        <v>0</v>
      </c>
      <c r="Z216">
        <f>VLOOKUP(C216,[1]panoids!A$2:Z$278,24,FALSE)</f>
        <v>1.4648437499999999E-5</v>
      </c>
      <c r="AA216">
        <f>VLOOKUP(C216,[1]panoids!A$2:Z$278,25,FALSE)</f>
        <v>3.1738281250000001E-5</v>
      </c>
      <c r="AB216">
        <f>VLOOKUP(C216,[1]panoids!A$2:Z$278,26,FALSE)</f>
        <v>7.3510742187499999E-3</v>
      </c>
    </row>
    <row r="217" spans="1:28" x14ac:dyDescent="0.25">
      <c r="A217" t="s">
        <v>347</v>
      </c>
      <c r="B217">
        <v>170310814031021</v>
      </c>
      <c r="C217" t="s">
        <v>346</v>
      </c>
      <c r="D217" t="str">
        <f>VLOOKUP(C217,[1]panoids!A$2:Z$278,2,FALSE)</f>
        <v>2018-07</v>
      </c>
      <c r="E217">
        <f>VLOOKUP(C217,[1]panoids!A$2:Z$278,3,FALSE)</f>
        <v>41.890911419281501</v>
      </c>
      <c r="F217">
        <f>VLOOKUP(C217,[1]panoids!A$2:Z$278,4,FALSE)</f>
        <v>-87.617664263524802</v>
      </c>
      <c r="G217">
        <f>VLOOKUP(C217,[1]panoids!A$2:Z$278,5,FALSE)</f>
        <v>170310814031021</v>
      </c>
      <c r="H217">
        <f>VLOOKUP(C217,[1]panoids!A$2:Z$278,6,FALSE)</f>
        <v>4</v>
      </c>
      <c r="I217">
        <f>VLOOKUP(C217,[1]panoids!A$2:Z$278,7,FALSE)</f>
        <v>0.26742757161458303</v>
      </c>
      <c r="J217">
        <f>VLOOKUP(C217,[1]panoids!A$2:Z$278,8,FALSE)</f>
        <v>4.54044596354167E-2</v>
      </c>
      <c r="K217">
        <f>VLOOKUP(C217,[1]panoids!A$2:Z$278,9,FALSE)</f>
        <v>0.315618489583333</v>
      </c>
      <c r="L217">
        <f>VLOOKUP(C217,[1]panoids!A$2:Z$278,10,FALSE)</f>
        <v>1.6276041666666699E-6</v>
      </c>
      <c r="M217">
        <f>VLOOKUP(C217,[1]panoids!A$2:Z$278,11,FALSE)</f>
        <v>1.06290690104167E-2</v>
      </c>
      <c r="N217">
        <f>VLOOKUP(C217,[1]panoids!A$2:Z$278,12,FALSE)</f>
        <v>9.1495768229166701E-3</v>
      </c>
      <c r="O217">
        <f>VLOOKUP(C217,[1]panoids!A$2:Z$278,13,FALSE)</f>
        <v>4.7086588541666698E-3</v>
      </c>
      <c r="P217">
        <f>VLOOKUP(C217,[1]panoids!A$2:Z$278,14,FALSE)</f>
        <v>3.37890625E-3</v>
      </c>
      <c r="Q217">
        <f>VLOOKUP(C217,[1]panoids!A$2:Z$278,15,FALSE)</f>
        <v>0.20353759765625001</v>
      </c>
      <c r="R217">
        <f>VLOOKUP(C217,[1]panoids!A$2:Z$278,16,FALSE)</f>
        <v>8.5017903645833292E-3</v>
      </c>
      <c r="S217">
        <f>VLOOKUP(C217,[1]panoids!A$2:Z$278,17,FALSE)</f>
        <v>1.543212890625E-2</v>
      </c>
      <c r="T217">
        <f>VLOOKUP(C217,[1]panoids!A$2:Z$278,18,FALSE)</f>
        <v>5.8959960937499997E-3</v>
      </c>
      <c r="U217">
        <f>VLOOKUP(C217,[1]panoids!A$2:Z$278,19,FALSE)</f>
        <v>7.9752604166666706E-5</v>
      </c>
      <c r="V217">
        <f>VLOOKUP(C217,[1]panoids!A$2:Z$278,20,FALSE)</f>
        <v>9.5532226562500003E-2</v>
      </c>
      <c r="W217">
        <f>VLOOKUP(C217,[1]panoids!A$2:Z$278,21,FALSE)</f>
        <v>7.3046875000000004E-3</v>
      </c>
      <c r="X217">
        <f>VLOOKUP(C217,[1]panoids!A$2:Z$278,22,FALSE)</f>
        <v>0</v>
      </c>
      <c r="Y217">
        <f>VLOOKUP(C217,[1]panoids!A$2:Z$278,23,FALSE)</f>
        <v>0</v>
      </c>
      <c r="Z217">
        <f>VLOOKUP(C217,[1]panoids!A$2:Z$278,24,FALSE)</f>
        <v>1.4648437499999999E-5</v>
      </c>
      <c r="AA217">
        <f>VLOOKUP(C217,[1]panoids!A$2:Z$278,25,FALSE)</f>
        <v>3.1738281250000001E-5</v>
      </c>
      <c r="AB217">
        <f>VLOOKUP(C217,[1]panoids!A$2:Z$278,26,FALSE)</f>
        <v>7.3510742187499999E-3</v>
      </c>
    </row>
    <row r="218" spans="1:28" x14ac:dyDescent="0.25">
      <c r="A218" t="s">
        <v>348</v>
      </c>
      <c r="B218">
        <v>170310814032003</v>
      </c>
      <c r="C218" t="s">
        <v>349</v>
      </c>
      <c r="D218" t="str">
        <f>VLOOKUP(C218,[1]panoids!A$2:Z$278,2,FALSE)</f>
        <v>2018-07</v>
      </c>
      <c r="E218">
        <f>VLOOKUP(C218,[1]panoids!A$2:Z$278,3,FALSE)</f>
        <v>41.893294397541702</v>
      </c>
      <c r="F218">
        <f>VLOOKUP(C218,[1]panoids!A$2:Z$278,4,FALSE)</f>
        <v>-87.624125619530901</v>
      </c>
      <c r="G218">
        <f>VLOOKUP(C218,[1]panoids!A$2:Z$278,5,FALSE)</f>
        <v>170310814032003</v>
      </c>
      <c r="H218">
        <f>VLOOKUP(C218,[1]panoids!A$2:Z$278,6,FALSE)</f>
        <v>4</v>
      </c>
      <c r="I218">
        <f>VLOOKUP(C218,[1]panoids!A$2:Z$278,7,FALSE)</f>
        <v>0.25426513671875001</v>
      </c>
      <c r="J218">
        <f>VLOOKUP(C218,[1]panoids!A$2:Z$278,8,FALSE)</f>
        <v>4.5301920572916703E-2</v>
      </c>
      <c r="K218">
        <f>VLOOKUP(C218,[1]panoids!A$2:Z$278,9,FALSE)</f>
        <v>0.28715494791666701</v>
      </c>
      <c r="L218">
        <f>VLOOKUP(C218,[1]panoids!A$2:Z$278,10,FALSE)</f>
        <v>0</v>
      </c>
      <c r="M218">
        <f>VLOOKUP(C218,[1]panoids!A$2:Z$278,11,FALSE)</f>
        <v>1.22965494791667E-3</v>
      </c>
      <c r="N218">
        <f>VLOOKUP(C218,[1]panoids!A$2:Z$278,12,FALSE)</f>
        <v>1.14249674479167E-2</v>
      </c>
      <c r="O218">
        <f>VLOOKUP(C218,[1]panoids!A$2:Z$278,13,FALSE)</f>
        <v>1.59830729166667E-3</v>
      </c>
      <c r="P218">
        <f>VLOOKUP(C218,[1]panoids!A$2:Z$278,14,FALSE)</f>
        <v>6.7464192708333297E-3</v>
      </c>
      <c r="Q218">
        <f>VLOOKUP(C218,[1]panoids!A$2:Z$278,15,FALSE)</f>
        <v>0.19519856770833299</v>
      </c>
      <c r="R218">
        <f>VLOOKUP(C218,[1]panoids!A$2:Z$278,16,FALSE)</f>
        <v>6.43147786458333E-3</v>
      </c>
      <c r="S218">
        <f>VLOOKUP(C218,[1]panoids!A$2:Z$278,17,FALSE)</f>
        <v>4.5909830729166698E-2</v>
      </c>
      <c r="T218">
        <f>VLOOKUP(C218,[1]panoids!A$2:Z$278,18,FALSE)</f>
        <v>2.5427246093750001E-2</v>
      </c>
      <c r="U218">
        <f>VLOOKUP(C218,[1]panoids!A$2:Z$278,19,FALSE)</f>
        <v>0</v>
      </c>
      <c r="V218">
        <f>VLOOKUP(C218,[1]panoids!A$2:Z$278,20,FALSE)</f>
        <v>9.0537109374999994E-2</v>
      </c>
      <c r="W218">
        <f>VLOOKUP(C218,[1]panoids!A$2:Z$278,21,FALSE)</f>
        <v>3.03141276041667E-3</v>
      </c>
      <c r="X218">
        <f>VLOOKUP(C218,[1]panoids!A$2:Z$278,22,FALSE)</f>
        <v>3.7434895833333303E-5</v>
      </c>
      <c r="Y218">
        <f>VLOOKUP(C218,[1]panoids!A$2:Z$278,23,FALSE)</f>
        <v>0</v>
      </c>
      <c r="Z218">
        <f>VLOOKUP(C218,[1]panoids!A$2:Z$278,24,FALSE)</f>
        <v>0</v>
      </c>
      <c r="AA218">
        <f>VLOOKUP(C218,[1]panoids!A$2:Z$278,25,FALSE)</f>
        <v>1.21256510416667E-4</v>
      </c>
      <c r="AB218">
        <f>VLOOKUP(C218,[1]panoids!A$2:Z$278,26,FALSE)</f>
        <v>2.5584309895833299E-2</v>
      </c>
    </row>
    <row r="219" spans="1:28" x14ac:dyDescent="0.25">
      <c r="A219" t="s">
        <v>350</v>
      </c>
      <c r="B219">
        <v>170310814032003</v>
      </c>
      <c r="C219" t="s">
        <v>349</v>
      </c>
      <c r="D219" t="str">
        <f>VLOOKUP(C219,[1]panoids!A$2:Z$278,2,FALSE)</f>
        <v>2018-07</v>
      </c>
      <c r="E219">
        <f>VLOOKUP(C219,[1]panoids!A$2:Z$278,3,FALSE)</f>
        <v>41.893294397541702</v>
      </c>
      <c r="F219">
        <f>VLOOKUP(C219,[1]panoids!A$2:Z$278,4,FALSE)</f>
        <v>-87.624125619530901</v>
      </c>
      <c r="G219">
        <f>VLOOKUP(C219,[1]panoids!A$2:Z$278,5,FALSE)</f>
        <v>170310814032003</v>
      </c>
      <c r="H219">
        <f>VLOOKUP(C219,[1]panoids!A$2:Z$278,6,FALSE)</f>
        <v>4</v>
      </c>
      <c r="I219">
        <f>VLOOKUP(C219,[1]panoids!A$2:Z$278,7,FALSE)</f>
        <v>0.25426513671875001</v>
      </c>
      <c r="J219">
        <f>VLOOKUP(C219,[1]panoids!A$2:Z$278,8,FALSE)</f>
        <v>4.5301920572916703E-2</v>
      </c>
      <c r="K219">
        <f>VLOOKUP(C219,[1]panoids!A$2:Z$278,9,FALSE)</f>
        <v>0.28715494791666701</v>
      </c>
      <c r="L219">
        <f>VLOOKUP(C219,[1]panoids!A$2:Z$278,10,FALSE)</f>
        <v>0</v>
      </c>
      <c r="M219">
        <f>VLOOKUP(C219,[1]panoids!A$2:Z$278,11,FALSE)</f>
        <v>1.22965494791667E-3</v>
      </c>
      <c r="N219">
        <f>VLOOKUP(C219,[1]panoids!A$2:Z$278,12,FALSE)</f>
        <v>1.14249674479167E-2</v>
      </c>
      <c r="O219">
        <f>VLOOKUP(C219,[1]panoids!A$2:Z$278,13,FALSE)</f>
        <v>1.59830729166667E-3</v>
      </c>
      <c r="P219">
        <f>VLOOKUP(C219,[1]panoids!A$2:Z$278,14,FALSE)</f>
        <v>6.7464192708333297E-3</v>
      </c>
      <c r="Q219">
        <f>VLOOKUP(C219,[1]panoids!A$2:Z$278,15,FALSE)</f>
        <v>0.19519856770833299</v>
      </c>
      <c r="R219">
        <f>VLOOKUP(C219,[1]panoids!A$2:Z$278,16,FALSE)</f>
        <v>6.43147786458333E-3</v>
      </c>
      <c r="S219">
        <f>VLOOKUP(C219,[1]panoids!A$2:Z$278,17,FALSE)</f>
        <v>4.5909830729166698E-2</v>
      </c>
      <c r="T219">
        <f>VLOOKUP(C219,[1]panoids!A$2:Z$278,18,FALSE)</f>
        <v>2.5427246093750001E-2</v>
      </c>
      <c r="U219">
        <f>VLOOKUP(C219,[1]panoids!A$2:Z$278,19,FALSE)</f>
        <v>0</v>
      </c>
      <c r="V219">
        <f>VLOOKUP(C219,[1]panoids!A$2:Z$278,20,FALSE)</f>
        <v>9.0537109374999994E-2</v>
      </c>
      <c r="W219">
        <f>VLOOKUP(C219,[1]panoids!A$2:Z$278,21,FALSE)</f>
        <v>3.03141276041667E-3</v>
      </c>
      <c r="X219">
        <f>VLOOKUP(C219,[1]panoids!A$2:Z$278,22,FALSE)</f>
        <v>3.7434895833333303E-5</v>
      </c>
      <c r="Y219">
        <f>VLOOKUP(C219,[1]panoids!A$2:Z$278,23,FALSE)</f>
        <v>0</v>
      </c>
      <c r="Z219">
        <f>VLOOKUP(C219,[1]panoids!A$2:Z$278,24,FALSE)</f>
        <v>0</v>
      </c>
      <c r="AA219">
        <f>VLOOKUP(C219,[1]panoids!A$2:Z$278,25,FALSE)</f>
        <v>1.21256510416667E-4</v>
      </c>
      <c r="AB219">
        <f>VLOOKUP(C219,[1]panoids!A$2:Z$278,26,FALSE)</f>
        <v>2.5584309895833299E-2</v>
      </c>
    </row>
    <row r="220" spans="1:28" x14ac:dyDescent="0.25">
      <c r="A220" t="s">
        <v>351</v>
      </c>
      <c r="B220">
        <v>170310814032003</v>
      </c>
      <c r="C220" t="s">
        <v>352</v>
      </c>
      <c r="D220" t="str">
        <f>VLOOKUP(C220,[1]panoids!A$2:Z$278,2,FALSE)</f>
        <v>2018-06</v>
      </c>
      <c r="E220">
        <f>VLOOKUP(C220,[1]panoids!A$2:Z$278,3,FALSE)</f>
        <v>41.893219154694698</v>
      </c>
      <c r="F220">
        <f>VLOOKUP(C220,[1]panoids!A$2:Z$278,4,FALSE)</f>
        <v>-87.622719379214502</v>
      </c>
      <c r="G220">
        <f>VLOOKUP(C220,[1]panoids!A$2:Z$278,5,FALSE)</f>
        <v>170310814032003</v>
      </c>
      <c r="H220">
        <f>VLOOKUP(C220,[1]panoids!A$2:Z$278,6,FALSE)</f>
        <v>4</v>
      </c>
      <c r="I220">
        <f>VLOOKUP(C220,[1]panoids!A$2:Z$278,7,FALSE)</f>
        <v>0.22803873697916699</v>
      </c>
      <c r="J220">
        <f>VLOOKUP(C220,[1]panoids!A$2:Z$278,8,FALSE)</f>
        <v>7.64713541666667E-2</v>
      </c>
      <c r="K220">
        <f>VLOOKUP(C220,[1]panoids!A$2:Z$278,9,FALSE)</f>
        <v>0.32692626953124998</v>
      </c>
      <c r="L220">
        <f>VLOOKUP(C220,[1]panoids!A$2:Z$278,10,FALSE)</f>
        <v>7.7311197916666704E-5</v>
      </c>
      <c r="M220">
        <f>VLOOKUP(C220,[1]panoids!A$2:Z$278,11,FALSE)</f>
        <v>2.1263834635416701E-2</v>
      </c>
      <c r="N220">
        <f>VLOOKUP(C220,[1]panoids!A$2:Z$278,12,FALSE)</f>
        <v>1.476806640625E-2</v>
      </c>
      <c r="O220">
        <f>VLOOKUP(C220,[1]panoids!A$2:Z$278,13,FALSE)</f>
        <v>5.1765950520833298E-3</v>
      </c>
      <c r="P220">
        <f>VLOOKUP(C220,[1]panoids!A$2:Z$278,14,FALSE)</f>
        <v>2.5292968749999999E-3</v>
      </c>
      <c r="Q220">
        <f>VLOOKUP(C220,[1]panoids!A$2:Z$278,15,FALSE)</f>
        <v>0.20653076171875001</v>
      </c>
      <c r="R220">
        <f>VLOOKUP(C220,[1]panoids!A$2:Z$278,16,FALSE)</f>
        <v>4.6842447916666703E-3</v>
      </c>
      <c r="S220">
        <f>VLOOKUP(C220,[1]panoids!A$2:Z$278,17,FALSE)</f>
        <v>1.2054850260416699E-2</v>
      </c>
      <c r="T220">
        <f>VLOOKUP(C220,[1]panoids!A$2:Z$278,18,FALSE)</f>
        <v>1.0668945312500001E-2</v>
      </c>
      <c r="U220">
        <f>VLOOKUP(C220,[1]panoids!A$2:Z$278,19,FALSE)</f>
        <v>0</v>
      </c>
      <c r="V220">
        <f>VLOOKUP(C220,[1]panoids!A$2:Z$278,20,FALSE)</f>
        <v>7.3651529947916697E-2</v>
      </c>
      <c r="W220">
        <f>VLOOKUP(C220,[1]panoids!A$2:Z$278,21,FALSE)</f>
        <v>1.5340169270833301E-3</v>
      </c>
      <c r="X220">
        <f>VLOOKUP(C220,[1]panoids!A$2:Z$278,22,FALSE)</f>
        <v>0</v>
      </c>
      <c r="Y220">
        <f>VLOOKUP(C220,[1]panoids!A$2:Z$278,23,FALSE)</f>
        <v>0</v>
      </c>
      <c r="Z220">
        <f>VLOOKUP(C220,[1]panoids!A$2:Z$278,24,FALSE)</f>
        <v>0</v>
      </c>
      <c r="AA220">
        <f>VLOOKUP(C220,[1]panoids!A$2:Z$278,25,FALSE)</f>
        <v>6.9986979166666697E-5</v>
      </c>
      <c r="AB220">
        <f>VLOOKUP(C220,[1]panoids!A$2:Z$278,26,FALSE)</f>
        <v>1.555419921875E-2</v>
      </c>
    </row>
    <row r="221" spans="1:28" x14ac:dyDescent="0.25">
      <c r="A221" t="s">
        <v>353</v>
      </c>
      <c r="B221">
        <v>170310814032003</v>
      </c>
      <c r="C221" t="s">
        <v>352</v>
      </c>
      <c r="D221" t="str">
        <f>VLOOKUP(C221,[1]panoids!A$2:Z$278,2,FALSE)</f>
        <v>2018-06</v>
      </c>
      <c r="E221">
        <f>VLOOKUP(C221,[1]panoids!A$2:Z$278,3,FALSE)</f>
        <v>41.893219154694698</v>
      </c>
      <c r="F221">
        <f>VLOOKUP(C221,[1]panoids!A$2:Z$278,4,FALSE)</f>
        <v>-87.622719379214502</v>
      </c>
      <c r="G221">
        <f>VLOOKUP(C221,[1]panoids!A$2:Z$278,5,FALSE)</f>
        <v>170310814032003</v>
      </c>
      <c r="H221">
        <f>VLOOKUP(C221,[1]panoids!A$2:Z$278,6,FALSE)</f>
        <v>4</v>
      </c>
      <c r="I221">
        <f>VLOOKUP(C221,[1]panoids!A$2:Z$278,7,FALSE)</f>
        <v>0.22803873697916699</v>
      </c>
      <c r="J221">
        <f>VLOOKUP(C221,[1]panoids!A$2:Z$278,8,FALSE)</f>
        <v>7.64713541666667E-2</v>
      </c>
      <c r="K221">
        <f>VLOOKUP(C221,[1]panoids!A$2:Z$278,9,FALSE)</f>
        <v>0.32692626953124998</v>
      </c>
      <c r="L221">
        <f>VLOOKUP(C221,[1]panoids!A$2:Z$278,10,FALSE)</f>
        <v>7.7311197916666704E-5</v>
      </c>
      <c r="M221">
        <f>VLOOKUP(C221,[1]panoids!A$2:Z$278,11,FALSE)</f>
        <v>2.1263834635416701E-2</v>
      </c>
      <c r="N221">
        <f>VLOOKUP(C221,[1]panoids!A$2:Z$278,12,FALSE)</f>
        <v>1.476806640625E-2</v>
      </c>
      <c r="O221">
        <f>VLOOKUP(C221,[1]panoids!A$2:Z$278,13,FALSE)</f>
        <v>5.1765950520833298E-3</v>
      </c>
      <c r="P221">
        <f>VLOOKUP(C221,[1]panoids!A$2:Z$278,14,FALSE)</f>
        <v>2.5292968749999999E-3</v>
      </c>
      <c r="Q221">
        <f>VLOOKUP(C221,[1]panoids!A$2:Z$278,15,FALSE)</f>
        <v>0.20653076171875001</v>
      </c>
      <c r="R221">
        <f>VLOOKUP(C221,[1]panoids!A$2:Z$278,16,FALSE)</f>
        <v>4.6842447916666703E-3</v>
      </c>
      <c r="S221">
        <f>VLOOKUP(C221,[1]panoids!A$2:Z$278,17,FALSE)</f>
        <v>1.2054850260416699E-2</v>
      </c>
      <c r="T221">
        <f>VLOOKUP(C221,[1]panoids!A$2:Z$278,18,FALSE)</f>
        <v>1.0668945312500001E-2</v>
      </c>
      <c r="U221">
        <f>VLOOKUP(C221,[1]panoids!A$2:Z$278,19,FALSE)</f>
        <v>0</v>
      </c>
      <c r="V221">
        <f>VLOOKUP(C221,[1]panoids!A$2:Z$278,20,FALSE)</f>
        <v>7.3651529947916697E-2</v>
      </c>
      <c r="W221">
        <f>VLOOKUP(C221,[1]panoids!A$2:Z$278,21,FALSE)</f>
        <v>1.5340169270833301E-3</v>
      </c>
      <c r="X221">
        <f>VLOOKUP(C221,[1]panoids!A$2:Z$278,22,FALSE)</f>
        <v>0</v>
      </c>
      <c r="Y221">
        <f>VLOOKUP(C221,[1]panoids!A$2:Z$278,23,FALSE)</f>
        <v>0</v>
      </c>
      <c r="Z221">
        <f>VLOOKUP(C221,[1]panoids!A$2:Z$278,24,FALSE)</f>
        <v>0</v>
      </c>
      <c r="AA221">
        <f>VLOOKUP(C221,[1]panoids!A$2:Z$278,25,FALSE)</f>
        <v>6.9986979166666697E-5</v>
      </c>
      <c r="AB221">
        <f>VLOOKUP(C221,[1]panoids!A$2:Z$278,26,FALSE)</f>
        <v>1.555419921875E-2</v>
      </c>
    </row>
    <row r="222" spans="1:28" x14ac:dyDescent="0.25">
      <c r="A222" t="s">
        <v>354</v>
      </c>
      <c r="B222">
        <v>170310814033000</v>
      </c>
      <c r="C222" t="s">
        <v>355</v>
      </c>
      <c r="D222" t="str">
        <f>VLOOKUP(C222,[1]panoids!A$2:Z$278,2,FALSE)</f>
        <v>2018-10</v>
      </c>
      <c r="E222">
        <f>VLOOKUP(C222,[1]panoids!A$2:Z$278,3,FALSE)</f>
        <v>41.892510826391202</v>
      </c>
      <c r="F222">
        <f>VLOOKUP(C222,[1]panoids!A$2:Z$278,4,FALSE)</f>
        <v>-87.618600523049906</v>
      </c>
      <c r="G222">
        <f>VLOOKUP(C222,[1]panoids!A$2:Z$278,5,FALSE)</f>
        <v>170310814033000</v>
      </c>
      <c r="H222">
        <f>VLOOKUP(C222,[1]panoids!A$2:Z$278,6,FALSE)</f>
        <v>4</v>
      </c>
      <c r="I222">
        <f>VLOOKUP(C222,[1]panoids!A$2:Z$278,7,FALSE)</f>
        <v>0.13759684244791701</v>
      </c>
      <c r="J222">
        <f>VLOOKUP(C222,[1]panoids!A$2:Z$278,8,FALSE)</f>
        <v>3.1881510416666703E-2</v>
      </c>
      <c r="K222">
        <f>VLOOKUP(C222,[1]panoids!A$2:Z$278,9,FALSE)</f>
        <v>0.202144368489583</v>
      </c>
      <c r="L222">
        <f>VLOOKUP(C222,[1]panoids!A$2:Z$278,10,FALSE)</f>
        <v>7.9752604166666706E-5</v>
      </c>
      <c r="M222">
        <f>VLOOKUP(C222,[1]panoids!A$2:Z$278,11,FALSE)</f>
        <v>3.1457519531249999E-2</v>
      </c>
      <c r="N222">
        <f>VLOOKUP(C222,[1]panoids!A$2:Z$278,12,FALSE)</f>
        <v>8.1445312499999999E-3</v>
      </c>
      <c r="O222">
        <f>VLOOKUP(C222,[1]panoids!A$2:Z$278,13,FALSE)</f>
        <v>4.7526041666666702E-4</v>
      </c>
      <c r="P222">
        <f>VLOOKUP(C222,[1]panoids!A$2:Z$278,14,FALSE)</f>
        <v>5.6290690104166697E-3</v>
      </c>
      <c r="Q222">
        <f>VLOOKUP(C222,[1]panoids!A$2:Z$278,15,FALSE)</f>
        <v>0.34622558593750002</v>
      </c>
      <c r="R222">
        <f>VLOOKUP(C222,[1]panoids!A$2:Z$278,16,FALSE)</f>
        <v>9.5670572916666696E-2</v>
      </c>
      <c r="S222">
        <f>VLOOKUP(C222,[1]panoids!A$2:Z$278,17,FALSE)</f>
        <v>1.6965332031249999E-2</v>
      </c>
      <c r="T222">
        <f>VLOOKUP(C222,[1]panoids!A$2:Z$278,18,FALSE)</f>
        <v>1.15885416666667E-3</v>
      </c>
      <c r="U222">
        <f>VLOOKUP(C222,[1]panoids!A$2:Z$278,19,FALSE)</f>
        <v>0</v>
      </c>
      <c r="V222">
        <f>VLOOKUP(C222,[1]panoids!A$2:Z$278,20,FALSE)</f>
        <v>6.9405110677083298E-2</v>
      </c>
      <c r="W222">
        <f>VLOOKUP(C222,[1]panoids!A$2:Z$278,21,FALSE)</f>
        <v>1.0773111979166699E-2</v>
      </c>
      <c r="X222">
        <f>VLOOKUP(C222,[1]panoids!A$2:Z$278,22,FALSE)</f>
        <v>0</v>
      </c>
      <c r="Y222">
        <f>VLOOKUP(C222,[1]panoids!A$2:Z$278,23,FALSE)</f>
        <v>0</v>
      </c>
      <c r="Z222">
        <f>VLOOKUP(C222,[1]panoids!A$2:Z$278,24,FALSE)</f>
        <v>0</v>
      </c>
      <c r="AA222">
        <f>VLOOKUP(C222,[1]panoids!A$2:Z$278,25,FALSE)</f>
        <v>0</v>
      </c>
      <c r="AB222">
        <f>VLOOKUP(C222,[1]panoids!A$2:Z$278,26,FALSE)</f>
        <v>4.2392578124999997E-2</v>
      </c>
    </row>
    <row r="223" spans="1:28" x14ac:dyDescent="0.25">
      <c r="A223" t="s">
        <v>356</v>
      </c>
      <c r="B223">
        <v>170310814033000</v>
      </c>
      <c r="C223" t="s">
        <v>355</v>
      </c>
      <c r="D223" t="str">
        <f>VLOOKUP(C223,[1]panoids!A$2:Z$278,2,FALSE)</f>
        <v>2018-10</v>
      </c>
      <c r="E223">
        <f>VLOOKUP(C223,[1]panoids!A$2:Z$278,3,FALSE)</f>
        <v>41.892510826391202</v>
      </c>
      <c r="F223">
        <f>VLOOKUP(C223,[1]panoids!A$2:Z$278,4,FALSE)</f>
        <v>-87.618600523049906</v>
      </c>
      <c r="G223">
        <f>VLOOKUP(C223,[1]panoids!A$2:Z$278,5,FALSE)</f>
        <v>170310814033000</v>
      </c>
      <c r="H223">
        <f>VLOOKUP(C223,[1]panoids!A$2:Z$278,6,FALSE)</f>
        <v>4</v>
      </c>
      <c r="I223">
        <f>VLOOKUP(C223,[1]panoids!A$2:Z$278,7,FALSE)</f>
        <v>0.13759684244791701</v>
      </c>
      <c r="J223">
        <f>VLOOKUP(C223,[1]panoids!A$2:Z$278,8,FALSE)</f>
        <v>3.1881510416666703E-2</v>
      </c>
      <c r="K223">
        <f>VLOOKUP(C223,[1]panoids!A$2:Z$278,9,FALSE)</f>
        <v>0.202144368489583</v>
      </c>
      <c r="L223">
        <f>VLOOKUP(C223,[1]panoids!A$2:Z$278,10,FALSE)</f>
        <v>7.9752604166666706E-5</v>
      </c>
      <c r="M223">
        <f>VLOOKUP(C223,[1]panoids!A$2:Z$278,11,FALSE)</f>
        <v>3.1457519531249999E-2</v>
      </c>
      <c r="N223">
        <f>VLOOKUP(C223,[1]panoids!A$2:Z$278,12,FALSE)</f>
        <v>8.1445312499999999E-3</v>
      </c>
      <c r="O223">
        <f>VLOOKUP(C223,[1]panoids!A$2:Z$278,13,FALSE)</f>
        <v>4.7526041666666702E-4</v>
      </c>
      <c r="P223">
        <f>VLOOKUP(C223,[1]panoids!A$2:Z$278,14,FALSE)</f>
        <v>5.6290690104166697E-3</v>
      </c>
      <c r="Q223">
        <f>VLOOKUP(C223,[1]panoids!A$2:Z$278,15,FALSE)</f>
        <v>0.34622558593750002</v>
      </c>
      <c r="R223">
        <f>VLOOKUP(C223,[1]panoids!A$2:Z$278,16,FALSE)</f>
        <v>9.5670572916666696E-2</v>
      </c>
      <c r="S223">
        <f>VLOOKUP(C223,[1]panoids!A$2:Z$278,17,FALSE)</f>
        <v>1.6965332031249999E-2</v>
      </c>
      <c r="T223">
        <f>VLOOKUP(C223,[1]panoids!A$2:Z$278,18,FALSE)</f>
        <v>1.15885416666667E-3</v>
      </c>
      <c r="U223">
        <f>VLOOKUP(C223,[1]panoids!A$2:Z$278,19,FALSE)</f>
        <v>0</v>
      </c>
      <c r="V223">
        <f>VLOOKUP(C223,[1]panoids!A$2:Z$278,20,FALSE)</f>
        <v>6.9405110677083298E-2</v>
      </c>
      <c r="W223">
        <f>VLOOKUP(C223,[1]panoids!A$2:Z$278,21,FALSE)</f>
        <v>1.0773111979166699E-2</v>
      </c>
      <c r="X223">
        <f>VLOOKUP(C223,[1]panoids!A$2:Z$278,22,FALSE)</f>
        <v>0</v>
      </c>
      <c r="Y223">
        <f>VLOOKUP(C223,[1]panoids!A$2:Z$278,23,FALSE)</f>
        <v>0</v>
      </c>
      <c r="Z223">
        <f>VLOOKUP(C223,[1]panoids!A$2:Z$278,24,FALSE)</f>
        <v>0</v>
      </c>
      <c r="AA223">
        <f>VLOOKUP(C223,[1]panoids!A$2:Z$278,25,FALSE)</f>
        <v>0</v>
      </c>
      <c r="AB223">
        <f>VLOOKUP(C223,[1]panoids!A$2:Z$278,26,FALSE)</f>
        <v>4.2392578124999997E-2</v>
      </c>
    </row>
    <row r="224" spans="1:28" x14ac:dyDescent="0.25">
      <c r="A224" t="s">
        <v>357</v>
      </c>
      <c r="B224">
        <v>170310814033000</v>
      </c>
      <c r="C224" t="s">
        <v>358</v>
      </c>
      <c r="D224" t="str">
        <f>VLOOKUP(C224,[1]panoids!A$2:Z$278,2,FALSE)</f>
        <v>2018-10</v>
      </c>
      <c r="E224">
        <f>VLOOKUP(C224,[1]panoids!A$2:Z$278,3,FALSE)</f>
        <v>41.892625794243997</v>
      </c>
      <c r="F224">
        <f>VLOOKUP(C224,[1]panoids!A$2:Z$278,4,FALSE)</f>
        <v>-87.6181914870496</v>
      </c>
      <c r="G224">
        <f>VLOOKUP(C224,[1]panoids!A$2:Z$278,5,FALSE)</f>
        <v>170310814033000</v>
      </c>
      <c r="H224">
        <f>VLOOKUP(C224,[1]panoids!A$2:Z$278,6,FALSE)</f>
        <v>4</v>
      </c>
      <c r="I224">
        <f>VLOOKUP(C224,[1]panoids!A$2:Z$278,7,FALSE)</f>
        <v>0.27325439453125</v>
      </c>
      <c r="J224">
        <f>VLOOKUP(C224,[1]panoids!A$2:Z$278,8,FALSE)</f>
        <v>6.3194986979166701E-2</v>
      </c>
      <c r="K224">
        <f>VLOOKUP(C224,[1]panoids!A$2:Z$278,9,FALSE)</f>
        <v>0.41911783854166701</v>
      </c>
      <c r="L224">
        <f>VLOOKUP(C224,[1]panoids!A$2:Z$278,10,FALSE)</f>
        <v>3.2552083333333302E-6</v>
      </c>
      <c r="M224">
        <f>VLOOKUP(C224,[1]panoids!A$2:Z$278,11,FALSE)</f>
        <v>1.010498046875E-2</v>
      </c>
      <c r="N224">
        <f>VLOOKUP(C224,[1]panoids!A$2:Z$278,12,FALSE)</f>
        <v>9.1918945312499997E-3</v>
      </c>
      <c r="O224">
        <f>VLOOKUP(C224,[1]panoids!A$2:Z$278,13,FALSE)</f>
        <v>2.2786458333333301E-4</v>
      </c>
      <c r="P224">
        <f>VLOOKUP(C224,[1]panoids!A$2:Z$278,14,FALSE)</f>
        <v>2.5968424479166701E-3</v>
      </c>
      <c r="Q224">
        <f>VLOOKUP(C224,[1]panoids!A$2:Z$278,15,FALSE)</f>
        <v>0.105791829427083</v>
      </c>
      <c r="R224">
        <f>VLOOKUP(C224,[1]panoids!A$2:Z$278,16,FALSE)</f>
        <v>1.6601562500000001E-4</v>
      </c>
      <c r="S224">
        <f>VLOOKUP(C224,[1]panoids!A$2:Z$278,17,FALSE)</f>
        <v>3.1762695312499999E-2</v>
      </c>
      <c r="T224">
        <f>VLOOKUP(C224,[1]panoids!A$2:Z$278,18,FALSE)</f>
        <v>1.72037760416667E-3</v>
      </c>
      <c r="U224">
        <f>VLOOKUP(C224,[1]panoids!A$2:Z$278,19,FALSE)</f>
        <v>0</v>
      </c>
      <c r="V224">
        <f>VLOOKUP(C224,[1]panoids!A$2:Z$278,20,FALSE)</f>
        <v>7.6427408854166698E-2</v>
      </c>
      <c r="W224">
        <f>VLOOKUP(C224,[1]panoids!A$2:Z$278,21,FALSE)</f>
        <v>5.5338541666666698E-4</v>
      </c>
      <c r="X224">
        <f>VLOOKUP(C224,[1]panoids!A$2:Z$278,22,FALSE)</f>
        <v>0</v>
      </c>
      <c r="Y224">
        <f>VLOOKUP(C224,[1]panoids!A$2:Z$278,23,FALSE)</f>
        <v>0</v>
      </c>
      <c r="Z224">
        <f>VLOOKUP(C224,[1]panoids!A$2:Z$278,24,FALSE)</f>
        <v>0</v>
      </c>
      <c r="AA224">
        <f>VLOOKUP(C224,[1]panoids!A$2:Z$278,25,FALSE)</f>
        <v>2.7669270833333301E-5</v>
      </c>
      <c r="AB224">
        <f>VLOOKUP(C224,[1]panoids!A$2:Z$278,26,FALSE)</f>
        <v>5.85856119791667E-3</v>
      </c>
    </row>
    <row r="225" spans="1:28" x14ac:dyDescent="0.25">
      <c r="A225" t="s">
        <v>359</v>
      </c>
      <c r="B225">
        <v>170310814033000</v>
      </c>
      <c r="C225" t="s">
        <v>358</v>
      </c>
      <c r="D225" t="str">
        <f>VLOOKUP(C225,[1]panoids!A$2:Z$278,2,FALSE)</f>
        <v>2018-10</v>
      </c>
      <c r="E225">
        <f>VLOOKUP(C225,[1]panoids!A$2:Z$278,3,FALSE)</f>
        <v>41.892625794243997</v>
      </c>
      <c r="F225">
        <f>VLOOKUP(C225,[1]panoids!A$2:Z$278,4,FALSE)</f>
        <v>-87.6181914870496</v>
      </c>
      <c r="G225">
        <f>VLOOKUP(C225,[1]panoids!A$2:Z$278,5,FALSE)</f>
        <v>170310814033000</v>
      </c>
      <c r="H225">
        <f>VLOOKUP(C225,[1]panoids!A$2:Z$278,6,FALSE)</f>
        <v>4</v>
      </c>
      <c r="I225">
        <f>VLOOKUP(C225,[1]panoids!A$2:Z$278,7,FALSE)</f>
        <v>0.27325439453125</v>
      </c>
      <c r="J225">
        <f>VLOOKUP(C225,[1]panoids!A$2:Z$278,8,FALSE)</f>
        <v>6.3194986979166701E-2</v>
      </c>
      <c r="K225">
        <f>VLOOKUP(C225,[1]panoids!A$2:Z$278,9,FALSE)</f>
        <v>0.41911783854166701</v>
      </c>
      <c r="L225">
        <f>VLOOKUP(C225,[1]panoids!A$2:Z$278,10,FALSE)</f>
        <v>3.2552083333333302E-6</v>
      </c>
      <c r="M225">
        <f>VLOOKUP(C225,[1]panoids!A$2:Z$278,11,FALSE)</f>
        <v>1.010498046875E-2</v>
      </c>
      <c r="N225">
        <f>VLOOKUP(C225,[1]panoids!A$2:Z$278,12,FALSE)</f>
        <v>9.1918945312499997E-3</v>
      </c>
      <c r="O225">
        <f>VLOOKUP(C225,[1]panoids!A$2:Z$278,13,FALSE)</f>
        <v>2.2786458333333301E-4</v>
      </c>
      <c r="P225">
        <f>VLOOKUP(C225,[1]panoids!A$2:Z$278,14,FALSE)</f>
        <v>2.5968424479166701E-3</v>
      </c>
      <c r="Q225">
        <f>VLOOKUP(C225,[1]panoids!A$2:Z$278,15,FALSE)</f>
        <v>0.105791829427083</v>
      </c>
      <c r="R225">
        <f>VLOOKUP(C225,[1]panoids!A$2:Z$278,16,FALSE)</f>
        <v>1.6601562500000001E-4</v>
      </c>
      <c r="S225">
        <f>VLOOKUP(C225,[1]panoids!A$2:Z$278,17,FALSE)</f>
        <v>3.1762695312499999E-2</v>
      </c>
      <c r="T225">
        <f>VLOOKUP(C225,[1]panoids!A$2:Z$278,18,FALSE)</f>
        <v>1.72037760416667E-3</v>
      </c>
      <c r="U225">
        <f>VLOOKUP(C225,[1]panoids!A$2:Z$278,19,FALSE)</f>
        <v>0</v>
      </c>
      <c r="V225">
        <f>VLOOKUP(C225,[1]panoids!A$2:Z$278,20,FALSE)</f>
        <v>7.6427408854166698E-2</v>
      </c>
      <c r="W225">
        <f>VLOOKUP(C225,[1]panoids!A$2:Z$278,21,FALSE)</f>
        <v>5.5338541666666698E-4</v>
      </c>
      <c r="X225">
        <f>VLOOKUP(C225,[1]panoids!A$2:Z$278,22,FALSE)</f>
        <v>0</v>
      </c>
      <c r="Y225">
        <f>VLOOKUP(C225,[1]panoids!A$2:Z$278,23,FALSE)</f>
        <v>0</v>
      </c>
      <c r="Z225">
        <f>VLOOKUP(C225,[1]panoids!A$2:Z$278,24,FALSE)</f>
        <v>0</v>
      </c>
      <c r="AA225">
        <f>VLOOKUP(C225,[1]panoids!A$2:Z$278,25,FALSE)</f>
        <v>2.7669270833333301E-5</v>
      </c>
      <c r="AB225">
        <f>VLOOKUP(C225,[1]panoids!A$2:Z$278,26,FALSE)</f>
        <v>5.85856119791667E-3</v>
      </c>
    </row>
    <row r="226" spans="1:28" x14ac:dyDescent="0.25">
      <c r="A226" t="s">
        <v>360</v>
      </c>
      <c r="B226">
        <v>170310814033001</v>
      </c>
      <c r="C226" t="s">
        <v>361</v>
      </c>
      <c r="D226" t="str">
        <f>VLOOKUP(C226,[1]panoids!A$2:Z$278,2,FALSE)</f>
        <v>2018-07</v>
      </c>
      <c r="E226">
        <f>VLOOKUP(C226,[1]panoids!A$2:Z$278,3,FALSE)</f>
        <v>41.892235125859202</v>
      </c>
      <c r="F226">
        <f>VLOOKUP(C226,[1]panoids!A$2:Z$278,4,FALSE)</f>
        <v>-87.620239554144604</v>
      </c>
      <c r="G226">
        <f>VLOOKUP(C226,[1]panoids!A$2:Z$278,5,FALSE)</f>
        <v>170310814033001</v>
      </c>
      <c r="H226">
        <f>VLOOKUP(C226,[1]panoids!A$2:Z$278,6,FALSE)</f>
        <v>4</v>
      </c>
      <c r="I226">
        <f>VLOOKUP(C226,[1]panoids!A$2:Z$278,7,FALSE)</f>
        <v>0.25229085286458303</v>
      </c>
      <c r="J226">
        <f>VLOOKUP(C226,[1]panoids!A$2:Z$278,8,FALSE)</f>
        <v>9.2749023437499994E-2</v>
      </c>
      <c r="K226">
        <f>VLOOKUP(C226,[1]panoids!A$2:Z$278,9,FALSE)</f>
        <v>0.42176513671874999</v>
      </c>
      <c r="L226">
        <f>VLOOKUP(C226,[1]panoids!A$2:Z$278,10,FALSE)</f>
        <v>0</v>
      </c>
      <c r="M226">
        <f>VLOOKUP(C226,[1]panoids!A$2:Z$278,11,FALSE)</f>
        <v>2.6245930989583301E-2</v>
      </c>
      <c r="N226">
        <f>VLOOKUP(C226,[1]panoids!A$2:Z$278,12,FALSE)</f>
        <v>1.94791666666667E-2</v>
      </c>
      <c r="O226">
        <f>VLOOKUP(C226,[1]panoids!A$2:Z$278,13,FALSE)</f>
        <v>8.26009114583333E-4</v>
      </c>
      <c r="P226">
        <f>VLOOKUP(C226,[1]panoids!A$2:Z$278,14,FALSE)</f>
        <v>8.0900065104166693E-3</v>
      </c>
      <c r="Q226">
        <f>VLOOKUP(C226,[1]panoids!A$2:Z$278,15,FALSE)</f>
        <v>9.92757161458333E-3</v>
      </c>
      <c r="R226">
        <f>VLOOKUP(C226,[1]panoids!A$2:Z$278,16,FALSE)</f>
        <v>4.2333984375E-3</v>
      </c>
      <c r="S226">
        <f>VLOOKUP(C226,[1]panoids!A$2:Z$278,17,FALSE)</f>
        <v>5.9648437499999998E-2</v>
      </c>
      <c r="T226">
        <f>VLOOKUP(C226,[1]panoids!A$2:Z$278,18,FALSE)</f>
        <v>2.3038736979166699E-3</v>
      </c>
      <c r="U226">
        <f>VLOOKUP(C226,[1]panoids!A$2:Z$278,19,FALSE)</f>
        <v>0</v>
      </c>
      <c r="V226">
        <f>VLOOKUP(C226,[1]panoids!A$2:Z$278,20,FALSE)</f>
        <v>5.3918457031249999E-2</v>
      </c>
      <c r="W226">
        <f>VLOOKUP(C226,[1]panoids!A$2:Z$278,21,FALSE)</f>
        <v>5.4573567708333303E-3</v>
      </c>
      <c r="X226">
        <f>VLOOKUP(C226,[1]panoids!A$2:Z$278,22,FALSE)</f>
        <v>6.99055989583333E-4</v>
      </c>
      <c r="Y226">
        <f>VLOOKUP(C226,[1]panoids!A$2:Z$278,23,FALSE)</f>
        <v>0</v>
      </c>
      <c r="Z226">
        <f>VLOOKUP(C226,[1]panoids!A$2:Z$278,24,FALSE)</f>
        <v>0</v>
      </c>
      <c r="AA226">
        <f>VLOOKUP(C226,[1]panoids!A$2:Z$278,25,FALSE)</f>
        <v>0</v>
      </c>
      <c r="AB226">
        <f>VLOOKUP(C226,[1]panoids!A$2:Z$278,26,FALSE)</f>
        <v>4.236572265625E-2</v>
      </c>
    </row>
    <row r="227" spans="1:28" x14ac:dyDescent="0.25">
      <c r="A227" t="s">
        <v>362</v>
      </c>
      <c r="B227">
        <v>170310814033001</v>
      </c>
      <c r="C227" t="s">
        <v>361</v>
      </c>
      <c r="D227" t="str">
        <f>VLOOKUP(C227,[1]panoids!A$2:Z$278,2,FALSE)</f>
        <v>2018-07</v>
      </c>
      <c r="E227">
        <f>VLOOKUP(C227,[1]panoids!A$2:Z$278,3,FALSE)</f>
        <v>41.892235125859202</v>
      </c>
      <c r="F227">
        <f>VLOOKUP(C227,[1]panoids!A$2:Z$278,4,FALSE)</f>
        <v>-87.620239554144604</v>
      </c>
      <c r="G227">
        <f>VLOOKUP(C227,[1]panoids!A$2:Z$278,5,FALSE)</f>
        <v>170310814033001</v>
      </c>
      <c r="H227">
        <f>VLOOKUP(C227,[1]panoids!A$2:Z$278,6,FALSE)</f>
        <v>4</v>
      </c>
      <c r="I227">
        <f>VLOOKUP(C227,[1]panoids!A$2:Z$278,7,FALSE)</f>
        <v>0.25229085286458303</v>
      </c>
      <c r="J227">
        <f>VLOOKUP(C227,[1]panoids!A$2:Z$278,8,FALSE)</f>
        <v>9.2749023437499994E-2</v>
      </c>
      <c r="K227">
        <f>VLOOKUP(C227,[1]panoids!A$2:Z$278,9,FALSE)</f>
        <v>0.42176513671874999</v>
      </c>
      <c r="L227">
        <f>VLOOKUP(C227,[1]panoids!A$2:Z$278,10,FALSE)</f>
        <v>0</v>
      </c>
      <c r="M227">
        <f>VLOOKUP(C227,[1]panoids!A$2:Z$278,11,FALSE)</f>
        <v>2.6245930989583301E-2</v>
      </c>
      <c r="N227">
        <f>VLOOKUP(C227,[1]panoids!A$2:Z$278,12,FALSE)</f>
        <v>1.94791666666667E-2</v>
      </c>
      <c r="O227">
        <f>VLOOKUP(C227,[1]panoids!A$2:Z$278,13,FALSE)</f>
        <v>8.26009114583333E-4</v>
      </c>
      <c r="P227">
        <f>VLOOKUP(C227,[1]panoids!A$2:Z$278,14,FALSE)</f>
        <v>8.0900065104166693E-3</v>
      </c>
      <c r="Q227">
        <f>VLOOKUP(C227,[1]panoids!A$2:Z$278,15,FALSE)</f>
        <v>9.92757161458333E-3</v>
      </c>
      <c r="R227">
        <f>VLOOKUP(C227,[1]panoids!A$2:Z$278,16,FALSE)</f>
        <v>4.2333984375E-3</v>
      </c>
      <c r="S227">
        <f>VLOOKUP(C227,[1]panoids!A$2:Z$278,17,FALSE)</f>
        <v>5.9648437499999998E-2</v>
      </c>
      <c r="T227">
        <f>VLOOKUP(C227,[1]panoids!A$2:Z$278,18,FALSE)</f>
        <v>2.3038736979166699E-3</v>
      </c>
      <c r="U227">
        <f>VLOOKUP(C227,[1]panoids!A$2:Z$278,19,FALSE)</f>
        <v>0</v>
      </c>
      <c r="V227">
        <f>VLOOKUP(C227,[1]panoids!A$2:Z$278,20,FALSE)</f>
        <v>5.3918457031249999E-2</v>
      </c>
      <c r="W227">
        <f>VLOOKUP(C227,[1]panoids!A$2:Z$278,21,FALSE)</f>
        <v>5.4573567708333303E-3</v>
      </c>
      <c r="X227">
        <f>VLOOKUP(C227,[1]panoids!A$2:Z$278,22,FALSE)</f>
        <v>6.99055989583333E-4</v>
      </c>
      <c r="Y227">
        <f>VLOOKUP(C227,[1]panoids!A$2:Z$278,23,FALSE)</f>
        <v>0</v>
      </c>
      <c r="Z227">
        <f>VLOOKUP(C227,[1]panoids!A$2:Z$278,24,FALSE)</f>
        <v>0</v>
      </c>
      <c r="AA227">
        <f>VLOOKUP(C227,[1]panoids!A$2:Z$278,25,FALSE)</f>
        <v>0</v>
      </c>
      <c r="AB227">
        <f>VLOOKUP(C227,[1]panoids!A$2:Z$278,26,FALSE)</f>
        <v>4.236572265625E-2</v>
      </c>
    </row>
    <row r="228" spans="1:28" x14ac:dyDescent="0.25">
      <c r="A228" t="s">
        <v>363</v>
      </c>
      <c r="B228">
        <v>170310814033001</v>
      </c>
      <c r="C228" t="s">
        <v>364</v>
      </c>
      <c r="D228" t="str">
        <f>VLOOKUP(C228,[1]panoids!A$2:Z$278,2,FALSE)</f>
        <v>2018-10</v>
      </c>
      <c r="E228">
        <f>VLOOKUP(C228,[1]panoids!A$2:Z$278,3,FALSE)</f>
        <v>41.892606955628501</v>
      </c>
      <c r="F228">
        <f>VLOOKUP(C228,[1]panoids!A$2:Z$278,4,FALSE)</f>
        <v>-87.620077294366396</v>
      </c>
      <c r="G228">
        <f>VLOOKUP(C228,[1]panoids!A$2:Z$278,5,FALSE)</f>
        <v>170310814033001</v>
      </c>
      <c r="H228">
        <f>VLOOKUP(C228,[1]panoids!A$2:Z$278,6,FALSE)</f>
        <v>4</v>
      </c>
      <c r="I228">
        <f>VLOOKUP(C228,[1]panoids!A$2:Z$278,7,FALSE)</f>
        <v>0.28264892578125</v>
      </c>
      <c r="J228">
        <f>VLOOKUP(C228,[1]panoids!A$2:Z$278,8,FALSE)</f>
        <v>8.1471354166666704E-2</v>
      </c>
      <c r="K228">
        <f>VLOOKUP(C228,[1]panoids!A$2:Z$278,9,FALSE)</f>
        <v>0.41553792317708299</v>
      </c>
      <c r="L228">
        <f>VLOOKUP(C228,[1]panoids!A$2:Z$278,10,FALSE)</f>
        <v>5.8593749999999998E-4</v>
      </c>
      <c r="M228">
        <f>VLOOKUP(C228,[1]panoids!A$2:Z$278,11,FALSE)</f>
        <v>9.6997070312499992E-3</v>
      </c>
      <c r="N228">
        <f>VLOOKUP(C228,[1]panoids!A$2:Z$278,12,FALSE)</f>
        <v>2.90812174479167E-2</v>
      </c>
      <c r="O228">
        <f>VLOOKUP(C228,[1]panoids!A$2:Z$278,13,FALSE)</f>
        <v>5.3808593749999998E-3</v>
      </c>
      <c r="P228">
        <f>VLOOKUP(C228,[1]panoids!A$2:Z$278,14,FALSE)</f>
        <v>2.54069010416667E-3</v>
      </c>
      <c r="Q228">
        <f>VLOOKUP(C228,[1]panoids!A$2:Z$278,15,FALSE)</f>
        <v>6.43253580729167E-2</v>
      </c>
      <c r="R228">
        <f>VLOOKUP(C228,[1]panoids!A$2:Z$278,16,FALSE)</f>
        <v>2.9142252604166699E-3</v>
      </c>
      <c r="S228">
        <f>VLOOKUP(C228,[1]panoids!A$2:Z$278,17,FALSE)</f>
        <v>3.3245442708333302E-2</v>
      </c>
      <c r="T228">
        <f>VLOOKUP(C228,[1]panoids!A$2:Z$278,18,FALSE)</f>
        <v>7.6513671875E-3</v>
      </c>
      <c r="U228">
        <f>VLOOKUP(C228,[1]panoids!A$2:Z$278,19,FALSE)</f>
        <v>0</v>
      </c>
      <c r="V228">
        <f>VLOOKUP(C228,[1]panoids!A$2:Z$278,20,FALSE)</f>
        <v>2.9645996093750002E-2</v>
      </c>
      <c r="W228">
        <f>VLOOKUP(C228,[1]panoids!A$2:Z$278,21,FALSE)</f>
        <v>1.09334309895833E-2</v>
      </c>
      <c r="X228">
        <f>VLOOKUP(C228,[1]panoids!A$2:Z$278,22,FALSE)</f>
        <v>1.4371744791666699E-3</v>
      </c>
      <c r="Y228">
        <f>VLOOKUP(C228,[1]panoids!A$2:Z$278,23,FALSE)</f>
        <v>0</v>
      </c>
      <c r="Z228">
        <f>VLOOKUP(C228,[1]panoids!A$2:Z$278,24,FALSE)</f>
        <v>0</v>
      </c>
      <c r="AA228">
        <f>VLOOKUP(C228,[1]panoids!A$2:Z$278,25,FALSE)</f>
        <v>4.0527343749999998E-4</v>
      </c>
      <c r="AB228">
        <f>VLOOKUP(C228,[1]panoids!A$2:Z$278,26,FALSE)</f>
        <v>2.24951171875E-2</v>
      </c>
    </row>
    <row r="229" spans="1:28" x14ac:dyDescent="0.25">
      <c r="A229" t="s">
        <v>365</v>
      </c>
      <c r="B229">
        <v>170310814033001</v>
      </c>
      <c r="C229" t="s">
        <v>364</v>
      </c>
      <c r="D229" t="str">
        <f>VLOOKUP(C229,[1]panoids!A$2:Z$278,2,FALSE)</f>
        <v>2018-10</v>
      </c>
      <c r="E229">
        <f>VLOOKUP(C229,[1]panoids!A$2:Z$278,3,FALSE)</f>
        <v>41.892606955628501</v>
      </c>
      <c r="F229">
        <f>VLOOKUP(C229,[1]panoids!A$2:Z$278,4,FALSE)</f>
        <v>-87.620077294366396</v>
      </c>
      <c r="G229">
        <f>VLOOKUP(C229,[1]panoids!A$2:Z$278,5,FALSE)</f>
        <v>170310814033001</v>
      </c>
      <c r="H229">
        <f>VLOOKUP(C229,[1]panoids!A$2:Z$278,6,FALSE)</f>
        <v>4</v>
      </c>
      <c r="I229">
        <f>VLOOKUP(C229,[1]panoids!A$2:Z$278,7,FALSE)</f>
        <v>0.28264892578125</v>
      </c>
      <c r="J229">
        <f>VLOOKUP(C229,[1]panoids!A$2:Z$278,8,FALSE)</f>
        <v>8.1471354166666704E-2</v>
      </c>
      <c r="K229">
        <f>VLOOKUP(C229,[1]panoids!A$2:Z$278,9,FALSE)</f>
        <v>0.41553792317708299</v>
      </c>
      <c r="L229">
        <f>VLOOKUP(C229,[1]panoids!A$2:Z$278,10,FALSE)</f>
        <v>5.8593749999999998E-4</v>
      </c>
      <c r="M229">
        <f>VLOOKUP(C229,[1]panoids!A$2:Z$278,11,FALSE)</f>
        <v>9.6997070312499992E-3</v>
      </c>
      <c r="N229">
        <f>VLOOKUP(C229,[1]panoids!A$2:Z$278,12,FALSE)</f>
        <v>2.90812174479167E-2</v>
      </c>
      <c r="O229">
        <f>VLOOKUP(C229,[1]panoids!A$2:Z$278,13,FALSE)</f>
        <v>5.3808593749999998E-3</v>
      </c>
      <c r="P229">
        <f>VLOOKUP(C229,[1]panoids!A$2:Z$278,14,FALSE)</f>
        <v>2.54069010416667E-3</v>
      </c>
      <c r="Q229">
        <f>VLOOKUP(C229,[1]panoids!A$2:Z$278,15,FALSE)</f>
        <v>6.43253580729167E-2</v>
      </c>
      <c r="R229">
        <f>VLOOKUP(C229,[1]panoids!A$2:Z$278,16,FALSE)</f>
        <v>2.9142252604166699E-3</v>
      </c>
      <c r="S229">
        <f>VLOOKUP(C229,[1]panoids!A$2:Z$278,17,FALSE)</f>
        <v>3.3245442708333302E-2</v>
      </c>
      <c r="T229">
        <f>VLOOKUP(C229,[1]panoids!A$2:Z$278,18,FALSE)</f>
        <v>7.6513671875E-3</v>
      </c>
      <c r="U229">
        <f>VLOOKUP(C229,[1]panoids!A$2:Z$278,19,FALSE)</f>
        <v>0</v>
      </c>
      <c r="V229">
        <f>VLOOKUP(C229,[1]panoids!A$2:Z$278,20,FALSE)</f>
        <v>2.9645996093750002E-2</v>
      </c>
      <c r="W229">
        <f>VLOOKUP(C229,[1]panoids!A$2:Z$278,21,FALSE)</f>
        <v>1.09334309895833E-2</v>
      </c>
      <c r="X229">
        <f>VLOOKUP(C229,[1]panoids!A$2:Z$278,22,FALSE)</f>
        <v>1.4371744791666699E-3</v>
      </c>
      <c r="Y229">
        <f>VLOOKUP(C229,[1]panoids!A$2:Z$278,23,FALSE)</f>
        <v>0</v>
      </c>
      <c r="Z229">
        <f>VLOOKUP(C229,[1]panoids!A$2:Z$278,24,FALSE)</f>
        <v>0</v>
      </c>
      <c r="AA229">
        <f>VLOOKUP(C229,[1]panoids!A$2:Z$278,25,FALSE)</f>
        <v>4.0527343749999998E-4</v>
      </c>
      <c r="AB229">
        <f>VLOOKUP(C229,[1]panoids!A$2:Z$278,26,FALSE)</f>
        <v>2.24951171875E-2</v>
      </c>
    </row>
    <row r="230" spans="1:28" x14ac:dyDescent="0.25">
      <c r="A230" t="s">
        <v>366</v>
      </c>
      <c r="B230">
        <v>170310814033003</v>
      </c>
      <c r="C230" t="s">
        <v>367</v>
      </c>
      <c r="D230" t="str">
        <f>VLOOKUP(C230,[1]panoids!A$2:Z$278,2,FALSE)</f>
        <v>2018-07</v>
      </c>
      <c r="E230">
        <f>VLOOKUP(C230,[1]panoids!A$2:Z$278,3,FALSE)</f>
        <v>41.892548114992699</v>
      </c>
      <c r="F230">
        <f>VLOOKUP(C230,[1]panoids!A$2:Z$278,4,FALSE)</f>
        <v>-87.623188768372103</v>
      </c>
      <c r="G230">
        <f>VLOOKUP(C230,[1]panoids!A$2:Z$278,5,FALSE)</f>
        <v>170310814033003</v>
      </c>
      <c r="H230">
        <f>VLOOKUP(C230,[1]panoids!A$2:Z$278,6,FALSE)</f>
        <v>4</v>
      </c>
      <c r="I230">
        <f>VLOOKUP(C230,[1]panoids!A$2:Z$278,7,FALSE)</f>
        <v>0.22660970052083301</v>
      </c>
      <c r="J230">
        <f>VLOOKUP(C230,[1]panoids!A$2:Z$278,8,FALSE)</f>
        <v>7.9256184895833304E-2</v>
      </c>
      <c r="K230">
        <f>VLOOKUP(C230,[1]panoids!A$2:Z$278,9,FALSE)</f>
        <v>0.434698079427083</v>
      </c>
      <c r="L230">
        <f>VLOOKUP(C230,[1]panoids!A$2:Z$278,10,FALSE)</f>
        <v>4.8828125000000001E-6</v>
      </c>
      <c r="M230">
        <f>VLOOKUP(C230,[1]panoids!A$2:Z$278,11,FALSE)</f>
        <v>1.690673828125E-2</v>
      </c>
      <c r="N230">
        <f>VLOOKUP(C230,[1]panoids!A$2:Z$278,12,FALSE)</f>
        <v>7.3673502604166699E-3</v>
      </c>
      <c r="O230">
        <f>VLOOKUP(C230,[1]panoids!A$2:Z$278,13,FALSE)</f>
        <v>1.9938151041666699E-4</v>
      </c>
      <c r="P230">
        <f>VLOOKUP(C230,[1]panoids!A$2:Z$278,14,FALSE)</f>
        <v>4.0747070312500003E-3</v>
      </c>
      <c r="Q230">
        <f>VLOOKUP(C230,[1]panoids!A$2:Z$278,15,FALSE)</f>
        <v>9.8429361979166699E-2</v>
      </c>
      <c r="R230">
        <f>VLOOKUP(C230,[1]panoids!A$2:Z$278,16,FALSE)</f>
        <v>1.4235839843750001E-2</v>
      </c>
      <c r="S230">
        <f>VLOOKUP(C230,[1]panoids!A$2:Z$278,17,FALSE)</f>
        <v>3.1775716145833299E-2</v>
      </c>
      <c r="T230">
        <f>VLOOKUP(C230,[1]panoids!A$2:Z$278,18,FALSE)</f>
        <v>6.9026692708333299E-3</v>
      </c>
      <c r="U230">
        <f>VLOOKUP(C230,[1]panoids!A$2:Z$278,19,FALSE)</f>
        <v>0</v>
      </c>
      <c r="V230">
        <f>VLOOKUP(C230,[1]panoids!A$2:Z$278,20,FALSE)</f>
        <v>5.7327473958333298E-2</v>
      </c>
      <c r="W230">
        <f>VLOOKUP(C230,[1]panoids!A$2:Z$278,21,FALSE)</f>
        <v>0</v>
      </c>
      <c r="X230">
        <f>VLOOKUP(C230,[1]panoids!A$2:Z$278,22,FALSE)</f>
        <v>0</v>
      </c>
      <c r="Y230">
        <f>VLOOKUP(C230,[1]panoids!A$2:Z$278,23,FALSE)</f>
        <v>0</v>
      </c>
      <c r="Z230">
        <f>VLOOKUP(C230,[1]panoids!A$2:Z$278,24,FALSE)</f>
        <v>8.1380208333333296E-7</v>
      </c>
      <c r="AA230">
        <f>VLOOKUP(C230,[1]panoids!A$2:Z$278,25,FALSE)</f>
        <v>1.6796875E-3</v>
      </c>
      <c r="AB230">
        <f>VLOOKUP(C230,[1]panoids!A$2:Z$278,26,FALSE)</f>
        <v>2.0531412760416701E-2</v>
      </c>
    </row>
    <row r="231" spans="1:28" x14ac:dyDescent="0.25">
      <c r="A231" t="s">
        <v>368</v>
      </c>
      <c r="B231">
        <v>170310814033003</v>
      </c>
      <c r="C231" t="s">
        <v>367</v>
      </c>
      <c r="D231" t="str">
        <f>VLOOKUP(C231,[1]panoids!A$2:Z$278,2,FALSE)</f>
        <v>2018-07</v>
      </c>
      <c r="E231">
        <f>VLOOKUP(C231,[1]panoids!A$2:Z$278,3,FALSE)</f>
        <v>41.892548114992699</v>
      </c>
      <c r="F231">
        <f>VLOOKUP(C231,[1]panoids!A$2:Z$278,4,FALSE)</f>
        <v>-87.623188768372103</v>
      </c>
      <c r="G231">
        <f>VLOOKUP(C231,[1]panoids!A$2:Z$278,5,FALSE)</f>
        <v>170310814033003</v>
      </c>
      <c r="H231">
        <f>VLOOKUP(C231,[1]panoids!A$2:Z$278,6,FALSE)</f>
        <v>4</v>
      </c>
      <c r="I231">
        <f>VLOOKUP(C231,[1]panoids!A$2:Z$278,7,FALSE)</f>
        <v>0.22660970052083301</v>
      </c>
      <c r="J231">
        <f>VLOOKUP(C231,[1]panoids!A$2:Z$278,8,FALSE)</f>
        <v>7.9256184895833304E-2</v>
      </c>
      <c r="K231">
        <f>VLOOKUP(C231,[1]panoids!A$2:Z$278,9,FALSE)</f>
        <v>0.434698079427083</v>
      </c>
      <c r="L231">
        <f>VLOOKUP(C231,[1]panoids!A$2:Z$278,10,FALSE)</f>
        <v>4.8828125000000001E-6</v>
      </c>
      <c r="M231">
        <f>VLOOKUP(C231,[1]panoids!A$2:Z$278,11,FALSE)</f>
        <v>1.690673828125E-2</v>
      </c>
      <c r="N231">
        <f>VLOOKUP(C231,[1]panoids!A$2:Z$278,12,FALSE)</f>
        <v>7.3673502604166699E-3</v>
      </c>
      <c r="O231">
        <f>VLOOKUP(C231,[1]panoids!A$2:Z$278,13,FALSE)</f>
        <v>1.9938151041666699E-4</v>
      </c>
      <c r="P231">
        <f>VLOOKUP(C231,[1]panoids!A$2:Z$278,14,FALSE)</f>
        <v>4.0747070312500003E-3</v>
      </c>
      <c r="Q231">
        <f>VLOOKUP(C231,[1]panoids!A$2:Z$278,15,FALSE)</f>
        <v>9.8429361979166699E-2</v>
      </c>
      <c r="R231">
        <f>VLOOKUP(C231,[1]panoids!A$2:Z$278,16,FALSE)</f>
        <v>1.4235839843750001E-2</v>
      </c>
      <c r="S231">
        <f>VLOOKUP(C231,[1]panoids!A$2:Z$278,17,FALSE)</f>
        <v>3.1775716145833299E-2</v>
      </c>
      <c r="T231">
        <f>VLOOKUP(C231,[1]panoids!A$2:Z$278,18,FALSE)</f>
        <v>6.9026692708333299E-3</v>
      </c>
      <c r="U231">
        <f>VLOOKUP(C231,[1]panoids!A$2:Z$278,19,FALSE)</f>
        <v>0</v>
      </c>
      <c r="V231">
        <f>VLOOKUP(C231,[1]panoids!A$2:Z$278,20,FALSE)</f>
        <v>5.7327473958333298E-2</v>
      </c>
      <c r="W231">
        <f>VLOOKUP(C231,[1]panoids!A$2:Z$278,21,FALSE)</f>
        <v>0</v>
      </c>
      <c r="X231">
        <f>VLOOKUP(C231,[1]panoids!A$2:Z$278,22,FALSE)</f>
        <v>0</v>
      </c>
      <c r="Y231">
        <f>VLOOKUP(C231,[1]panoids!A$2:Z$278,23,FALSE)</f>
        <v>0</v>
      </c>
      <c r="Z231">
        <f>VLOOKUP(C231,[1]panoids!A$2:Z$278,24,FALSE)</f>
        <v>8.1380208333333296E-7</v>
      </c>
      <c r="AA231">
        <f>VLOOKUP(C231,[1]panoids!A$2:Z$278,25,FALSE)</f>
        <v>1.6796875E-3</v>
      </c>
      <c r="AB231">
        <f>VLOOKUP(C231,[1]panoids!A$2:Z$278,26,FALSE)</f>
        <v>2.0531412760416701E-2</v>
      </c>
    </row>
    <row r="232" spans="1:28" x14ac:dyDescent="0.25">
      <c r="A232" t="s">
        <v>369</v>
      </c>
      <c r="B232">
        <v>170310814033003</v>
      </c>
      <c r="C232" t="s">
        <v>370</v>
      </c>
      <c r="D232" t="str">
        <f>VLOOKUP(C232,[1]panoids!A$2:Z$278,2,FALSE)</f>
        <v>2018-07</v>
      </c>
      <c r="E232">
        <f>VLOOKUP(C232,[1]panoids!A$2:Z$278,3,FALSE)</f>
        <v>41.892534164342301</v>
      </c>
      <c r="F232">
        <f>VLOOKUP(C232,[1]panoids!A$2:Z$278,4,FALSE)</f>
        <v>-87.624054308066604</v>
      </c>
      <c r="G232">
        <f>VLOOKUP(C232,[1]panoids!A$2:Z$278,5,FALSE)</f>
        <v>170310814033003</v>
      </c>
      <c r="H232">
        <f>VLOOKUP(C232,[1]panoids!A$2:Z$278,6,FALSE)</f>
        <v>4</v>
      </c>
      <c r="I232">
        <f>VLOOKUP(C232,[1]panoids!A$2:Z$278,7,FALSE)</f>
        <v>0.29399332682291701</v>
      </c>
      <c r="J232">
        <f>VLOOKUP(C232,[1]panoids!A$2:Z$278,8,FALSE)</f>
        <v>5.54866536458333E-2</v>
      </c>
      <c r="K232">
        <f>VLOOKUP(C232,[1]panoids!A$2:Z$278,9,FALSE)</f>
        <v>0.36490397135416702</v>
      </c>
      <c r="L232">
        <f>VLOOKUP(C232,[1]panoids!A$2:Z$278,10,FALSE)</f>
        <v>1.2207031250000001E-5</v>
      </c>
      <c r="M232">
        <f>VLOOKUP(C232,[1]panoids!A$2:Z$278,11,FALSE)</f>
        <v>2.3942057291666701E-3</v>
      </c>
      <c r="N232">
        <f>VLOOKUP(C232,[1]panoids!A$2:Z$278,12,FALSE)</f>
        <v>1.68619791666667E-2</v>
      </c>
      <c r="O232">
        <f>VLOOKUP(C232,[1]panoids!A$2:Z$278,13,FALSE)</f>
        <v>2.74739583333333E-3</v>
      </c>
      <c r="P232">
        <f>VLOOKUP(C232,[1]panoids!A$2:Z$278,14,FALSE)</f>
        <v>4.3855794270833302E-3</v>
      </c>
      <c r="Q232">
        <f>VLOOKUP(C232,[1]panoids!A$2:Z$278,15,FALSE)</f>
        <v>8.8331705729166696E-2</v>
      </c>
      <c r="R232">
        <f>VLOOKUP(C232,[1]panoids!A$2:Z$278,16,FALSE)</f>
        <v>1.0888671875E-3</v>
      </c>
      <c r="S232">
        <f>VLOOKUP(C232,[1]panoids!A$2:Z$278,17,FALSE)</f>
        <v>6.6105143229166705E-2</v>
      </c>
      <c r="T232">
        <f>VLOOKUP(C232,[1]panoids!A$2:Z$278,18,FALSE)</f>
        <v>2.24772135416667E-2</v>
      </c>
      <c r="U232">
        <f>VLOOKUP(C232,[1]panoids!A$2:Z$278,19,FALSE)</f>
        <v>0</v>
      </c>
      <c r="V232">
        <f>VLOOKUP(C232,[1]panoids!A$2:Z$278,20,FALSE)</f>
        <v>3.9355468749999997E-2</v>
      </c>
      <c r="W232">
        <f>VLOOKUP(C232,[1]panoids!A$2:Z$278,21,FALSE)</f>
        <v>3.3333333333333301E-3</v>
      </c>
      <c r="X232">
        <f>VLOOKUP(C232,[1]panoids!A$2:Z$278,22,FALSE)</f>
        <v>8.7727864583333299E-4</v>
      </c>
      <c r="Y232">
        <f>VLOOKUP(C232,[1]panoids!A$2:Z$278,23,FALSE)</f>
        <v>0</v>
      </c>
      <c r="Z232">
        <f>VLOOKUP(C232,[1]panoids!A$2:Z$278,24,FALSE)</f>
        <v>0</v>
      </c>
      <c r="AA232">
        <f>VLOOKUP(C232,[1]panoids!A$2:Z$278,25,FALSE)</f>
        <v>5.6070963541666704E-4</v>
      </c>
      <c r="AB232">
        <f>VLOOKUP(C232,[1]panoids!A$2:Z$278,26,FALSE)</f>
        <v>3.7084960937500001E-2</v>
      </c>
    </row>
    <row r="233" spans="1:28" x14ac:dyDescent="0.25">
      <c r="A233" t="s">
        <v>371</v>
      </c>
      <c r="B233">
        <v>170310814033003</v>
      </c>
      <c r="C233" t="s">
        <v>370</v>
      </c>
      <c r="D233" t="str">
        <f>VLOOKUP(C233,[1]panoids!A$2:Z$278,2,FALSE)</f>
        <v>2018-07</v>
      </c>
      <c r="E233">
        <f>VLOOKUP(C233,[1]panoids!A$2:Z$278,3,FALSE)</f>
        <v>41.892534164342301</v>
      </c>
      <c r="F233">
        <f>VLOOKUP(C233,[1]panoids!A$2:Z$278,4,FALSE)</f>
        <v>-87.624054308066604</v>
      </c>
      <c r="G233">
        <f>VLOOKUP(C233,[1]panoids!A$2:Z$278,5,FALSE)</f>
        <v>170310814033003</v>
      </c>
      <c r="H233">
        <f>VLOOKUP(C233,[1]panoids!A$2:Z$278,6,FALSE)</f>
        <v>4</v>
      </c>
      <c r="I233">
        <f>VLOOKUP(C233,[1]panoids!A$2:Z$278,7,FALSE)</f>
        <v>0.29399332682291701</v>
      </c>
      <c r="J233">
        <f>VLOOKUP(C233,[1]panoids!A$2:Z$278,8,FALSE)</f>
        <v>5.54866536458333E-2</v>
      </c>
      <c r="K233">
        <f>VLOOKUP(C233,[1]panoids!A$2:Z$278,9,FALSE)</f>
        <v>0.36490397135416702</v>
      </c>
      <c r="L233">
        <f>VLOOKUP(C233,[1]panoids!A$2:Z$278,10,FALSE)</f>
        <v>1.2207031250000001E-5</v>
      </c>
      <c r="M233">
        <f>VLOOKUP(C233,[1]panoids!A$2:Z$278,11,FALSE)</f>
        <v>2.3942057291666701E-3</v>
      </c>
      <c r="N233">
        <f>VLOOKUP(C233,[1]panoids!A$2:Z$278,12,FALSE)</f>
        <v>1.68619791666667E-2</v>
      </c>
      <c r="O233">
        <f>VLOOKUP(C233,[1]panoids!A$2:Z$278,13,FALSE)</f>
        <v>2.74739583333333E-3</v>
      </c>
      <c r="P233">
        <f>VLOOKUP(C233,[1]panoids!A$2:Z$278,14,FALSE)</f>
        <v>4.3855794270833302E-3</v>
      </c>
      <c r="Q233">
        <f>VLOOKUP(C233,[1]panoids!A$2:Z$278,15,FALSE)</f>
        <v>8.8331705729166696E-2</v>
      </c>
      <c r="R233">
        <f>VLOOKUP(C233,[1]panoids!A$2:Z$278,16,FALSE)</f>
        <v>1.0888671875E-3</v>
      </c>
      <c r="S233">
        <f>VLOOKUP(C233,[1]panoids!A$2:Z$278,17,FALSE)</f>
        <v>6.6105143229166705E-2</v>
      </c>
      <c r="T233">
        <f>VLOOKUP(C233,[1]panoids!A$2:Z$278,18,FALSE)</f>
        <v>2.24772135416667E-2</v>
      </c>
      <c r="U233">
        <f>VLOOKUP(C233,[1]panoids!A$2:Z$278,19,FALSE)</f>
        <v>0</v>
      </c>
      <c r="V233">
        <f>VLOOKUP(C233,[1]panoids!A$2:Z$278,20,FALSE)</f>
        <v>3.9355468749999997E-2</v>
      </c>
      <c r="W233">
        <f>VLOOKUP(C233,[1]panoids!A$2:Z$278,21,FALSE)</f>
        <v>3.3333333333333301E-3</v>
      </c>
      <c r="X233">
        <f>VLOOKUP(C233,[1]panoids!A$2:Z$278,22,FALSE)</f>
        <v>8.7727864583333299E-4</v>
      </c>
      <c r="Y233">
        <f>VLOOKUP(C233,[1]panoids!A$2:Z$278,23,FALSE)</f>
        <v>0</v>
      </c>
      <c r="Z233">
        <f>VLOOKUP(C233,[1]panoids!A$2:Z$278,24,FALSE)</f>
        <v>0</v>
      </c>
      <c r="AA233">
        <f>VLOOKUP(C233,[1]panoids!A$2:Z$278,25,FALSE)</f>
        <v>5.6070963541666704E-4</v>
      </c>
      <c r="AB233">
        <f>VLOOKUP(C233,[1]panoids!A$2:Z$278,26,FALSE)</f>
        <v>3.7084960937500001E-2</v>
      </c>
    </row>
    <row r="234" spans="1:28" x14ac:dyDescent="0.25">
      <c r="A234" t="s">
        <v>372</v>
      </c>
      <c r="B234">
        <v>170310815002005</v>
      </c>
      <c r="C234" t="s">
        <v>373</v>
      </c>
      <c r="D234" t="str">
        <f>VLOOKUP(C234,[1]panoids!A$2:Z$278,2,FALSE)</f>
        <v>2018-07</v>
      </c>
      <c r="E234">
        <f>VLOOKUP(C234,[1]panoids!A$2:Z$278,3,FALSE)</f>
        <v>41.894939048357102</v>
      </c>
      <c r="F234">
        <f>VLOOKUP(C234,[1]panoids!A$2:Z$278,4,FALSE)</f>
        <v>-87.624394576601802</v>
      </c>
      <c r="G234">
        <f>VLOOKUP(C234,[1]panoids!A$2:Z$278,5,FALSE)</f>
        <v>170310815002005</v>
      </c>
      <c r="H234">
        <f>VLOOKUP(C234,[1]panoids!A$2:Z$278,6,FALSE)</f>
        <v>4</v>
      </c>
      <c r="I234">
        <f>VLOOKUP(C234,[1]panoids!A$2:Z$278,7,FALSE)</f>
        <v>0.29725911458333298</v>
      </c>
      <c r="J234">
        <f>VLOOKUP(C234,[1]panoids!A$2:Z$278,8,FALSE)</f>
        <v>6.3149414062500006E-2</v>
      </c>
      <c r="K234">
        <f>VLOOKUP(C234,[1]panoids!A$2:Z$278,9,FALSE)</f>
        <v>0.337401529947917</v>
      </c>
      <c r="L234">
        <f>VLOOKUP(C234,[1]panoids!A$2:Z$278,10,FALSE)</f>
        <v>1.1669921875000001E-3</v>
      </c>
      <c r="M234">
        <f>VLOOKUP(C234,[1]panoids!A$2:Z$278,11,FALSE)</f>
        <v>1.00520833333333E-2</v>
      </c>
      <c r="N234">
        <f>VLOOKUP(C234,[1]panoids!A$2:Z$278,12,FALSE)</f>
        <v>1.23811848958333E-2</v>
      </c>
      <c r="O234">
        <f>VLOOKUP(C234,[1]panoids!A$2:Z$278,13,FALSE)</f>
        <v>6.63167317708333E-3</v>
      </c>
      <c r="P234">
        <f>VLOOKUP(C234,[1]panoids!A$2:Z$278,14,FALSE)</f>
        <v>2.25911458333333E-3</v>
      </c>
      <c r="Q234">
        <f>VLOOKUP(C234,[1]panoids!A$2:Z$278,15,FALSE)</f>
        <v>0.13715413411458299</v>
      </c>
      <c r="R234">
        <f>VLOOKUP(C234,[1]panoids!A$2:Z$278,16,FALSE)</f>
        <v>6.6455078124999997E-3</v>
      </c>
      <c r="S234">
        <f>VLOOKUP(C234,[1]panoids!A$2:Z$278,17,FALSE)</f>
        <v>4.4516601562500001E-2</v>
      </c>
      <c r="T234">
        <f>VLOOKUP(C234,[1]panoids!A$2:Z$278,18,FALSE)</f>
        <v>2.6097005208333302E-2</v>
      </c>
      <c r="U234">
        <f>VLOOKUP(C234,[1]panoids!A$2:Z$278,19,FALSE)</f>
        <v>0</v>
      </c>
      <c r="V234">
        <f>VLOOKUP(C234,[1]panoids!A$2:Z$278,20,FALSE)</f>
        <v>1.7430013020833302E-2</v>
      </c>
      <c r="W234">
        <f>VLOOKUP(C234,[1]panoids!A$2:Z$278,21,FALSE)</f>
        <v>2.4072265624999999E-3</v>
      </c>
      <c r="X234">
        <f>VLOOKUP(C234,[1]panoids!A$2:Z$278,22,FALSE)</f>
        <v>5.1863606770833296E-3</v>
      </c>
      <c r="Y234">
        <f>VLOOKUP(C234,[1]panoids!A$2:Z$278,23,FALSE)</f>
        <v>0</v>
      </c>
      <c r="Z234">
        <f>VLOOKUP(C234,[1]panoids!A$2:Z$278,24,FALSE)</f>
        <v>0</v>
      </c>
      <c r="AA234">
        <f>VLOOKUP(C234,[1]panoids!A$2:Z$278,25,FALSE)</f>
        <v>1.8863932291666699E-3</v>
      </c>
      <c r="AB234">
        <f>VLOOKUP(C234,[1]panoids!A$2:Z$278,26,FALSE)</f>
        <v>2.83756510416667E-2</v>
      </c>
    </row>
    <row r="235" spans="1:28" x14ac:dyDescent="0.25">
      <c r="A235" t="s">
        <v>374</v>
      </c>
      <c r="B235">
        <v>170310815002005</v>
      </c>
      <c r="C235" t="s">
        <v>373</v>
      </c>
      <c r="D235" t="str">
        <f>VLOOKUP(C235,[1]panoids!A$2:Z$278,2,FALSE)</f>
        <v>2018-07</v>
      </c>
      <c r="E235">
        <f>VLOOKUP(C235,[1]panoids!A$2:Z$278,3,FALSE)</f>
        <v>41.894939048357102</v>
      </c>
      <c r="F235">
        <f>VLOOKUP(C235,[1]panoids!A$2:Z$278,4,FALSE)</f>
        <v>-87.624394576601802</v>
      </c>
      <c r="G235">
        <f>VLOOKUP(C235,[1]panoids!A$2:Z$278,5,FALSE)</f>
        <v>170310815002005</v>
      </c>
      <c r="H235">
        <f>VLOOKUP(C235,[1]panoids!A$2:Z$278,6,FALSE)</f>
        <v>4</v>
      </c>
      <c r="I235">
        <f>VLOOKUP(C235,[1]panoids!A$2:Z$278,7,FALSE)</f>
        <v>0.29725911458333298</v>
      </c>
      <c r="J235">
        <f>VLOOKUP(C235,[1]panoids!A$2:Z$278,8,FALSE)</f>
        <v>6.3149414062500006E-2</v>
      </c>
      <c r="K235">
        <f>VLOOKUP(C235,[1]panoids!A$2:Z$278,9,FALSE)</f>
        <v>0.337401529947917</v>
      </c>
      <c r="L235">
        <f>VLOOKUP(C235,[1]panoids!A$2:Z$278,10,FALSE)</f>
        <v>1.1669921875000001E-3</v>
      </c>
      <c r="M235">
        <f>VLOOKUP(C235,[1]panoids!A$2:Z$278,11,FALSE)</f>
        <v>1.00520833333333E-2</v>
      </c>
      <c r="N235">
        <f>VLOOKUP(C235,[1]panoids!A$2:Z$278,12,FALSE)</f>
        <v>1.23811848958333E-2</v>
      </c>
      <c r="O235">
        <f>VLOOKUP(C235,[1]panoids!A$2:Z$278,13,FALSE)</f>
        <v>6.63167317708333E-3</v>
      </c>
      <c r="P235">
        <f>VLOOKUP(C235,[1]panoids!A$2:Z$278,14,FALSE)</f>
        <v>2.25911458333333E-3</v>
      </c>
      <c r="Q235">
        <f>VLOOKUP(C235,[1]panoids!A$2:Z$278,15,FALSE)</f>
        <v>0.13715413411458299</v>
      </c>
      <c r="R235">
        <f>VLOOKUP(C235,[1]panoids!A$2:Z$278,16,FALSE)</f>
        <v>6.6455078124999997E-3</v>
      </c>
      <c r="S235">
        <f>VLOOKUP(C235,[1]panoids!A$2:Z$278,17,FALSE)</f>
        <v>4.4516601562500001E-2</v>
      </c>
      <c r="T235">
        <f>VLOOKUP(C235,[1]panoids!A$2:Z$278,18,FALSE)</f>
        <v>2.6097005208333302E-2</v>
      </c>
      <c r="U235">
        <f>VLOOKUP(C235,[1]panoids!A$2:Z$278,19,FALSE)</f>
        <v>0</v>
      </c>
      <c r="V235">
        <f>VLOOKUP(C235,[1]panoids!A$2:Z$278,20,FALSE)</f>
        <v>1.7430013020833302E-2</v>
      </c>
      <c r="W235">
        <f>VLOOKUP(C235,[1]panoids!A$2:Z$278,21,FALSE)</f>
        <v>2.4072265624999999E-3</v>
      </c>
      <c r="X235">
        <f>VLOOKUP(C235,[1]panoids!A$2:Z$278,22,FALSE)</f>
        <v>5.1863606770833296E-3</v>
      </c>
      <c r="Y235">
        <f>VLOOKUP(C235,[1]panoids!A$2:Z$278,23,FALSE)</f>
        <v>0</v>
      </c>
      <c r="Z235">
        <f>VLOOKUP(C235,[1]panoids!A$2:Z$278,24,FALSE)</f>
        <v>0</v>
      </c>
      <c r="AA235">
        <f>VLOOKUP(C235,[1]panoids!A$2:Z$278,25,FALSE)</f>
        <v>1.8863932291666699E-3</v>
      </c>
      <c r="AB235">
        <f>VLOOKUP(C235,[1]panoids!A$2:Z$278,26,FALSE)</f>
        <v>2.83756510416667E-2</v>
      </c>
    </row>
    <row r="236" spans="1:28" x14ac:dyDescent="0.25">
      <c r="A236" t="s">
        <v>375</v>
      </c>
      <c r="B236">
        <v>170310815002005</v>
      </c>
      <c r="C236" t="s">
        <v>376</v>
      </c>
      <c r="D236" t="str">
        <f>VLOOKUP(C236,[1]panoids!A$2:Z$278,2,FALSE)</f>
        <v>2018-07</v>
      </c>
      <c r="E236">
        <f>VLOOKUP(C236,[1]panoids!A$2:Z$278,3,FALSE)</f>
        <v>41.895059725802398</v>
      </c>
      <c r="F236">
        <f>VLOOKUP(C236,[1]panoids!A$2:Z$278,4,FALSE)</f>
        <v>-87.625469553329495</v>
      </c>
      <c r="G236">
        <f>VLOOKUP(C236,[1]panoids!A$2:Z$278,5,FALSE)</f>
        <v>170310815002005</v>
      </c>
      <c r="H236">
        <f>VLOOKUP(C236,[1]panoids!A$2:Z$278,6,FALSE)</f>
        <v>4</v>
      </c>
      <c r="I236">
        <f>VLOOKUP(C236,[1]panoids!A$2:Z$278,7,FALSE)</f>
        <v>0.22879557291666699</v>
      </c>
      <c r="J236">
        <f>VLOOKUP(C236,[1]panoids!A$2:Z$278,8,FALSE)</f>
        <v>7.6418457031249998E-2</v>
      </c>
      <c r="K236">
        <f>VLOOKUP(C236,[1]panoids!A$2:Z$278,9,FALSE)</f>
        <v>0.34232584635416702</v>
      </c>
      <c r="L236">
        <f>VLOOKUP(C236,[1]panoids!A$2:Z$278,10,FALSE)</f>
        <v>1.79036458333333E-4</v>
      </c>
      <c r="M236">
        <f>VLOOKUP(C236,[1]panoids!A$2:Z$278,11,FALSE)</f>
        <v>3.3487955729166699E-2</v>
      </c>
      <c r="N236">
        <f>VLOOKUP(C236,[1]panoids!A$2:Z$278,12,FALSE)</f>
        <v>8.9265950520833297E-3</v>
      </c>
      <c r="O236">
        <f>VLOOKUP(C236,[1]panoids!A$2:Z$278,13,FALSE)</f>
        <v>9.9283854166666696E-5</v>
      </c>
      <c r="P236">
        <f>VLOOKUP(C236,[1]panoids!A$2:Z$278,14,FALSE)</f>
        <v>5.3076171874999996E-3</v>
      </c>
      <c r="Q236">
        <f>VLOOKUP(C236,[1]panoids!A$2:Z$278,15,FALSE)</f>
        <v>0.17969970703124999</v>
      </c>
      <c r="R236">
        <f>VLOOKUP(C236,[1]panoids!A$2:Z$278,16,FALSE)</f>
        <v>1.4984537760416699E-2</v>
      </c>
      <c r="S236">
        <f>VLOOKUP(C236,[1]panoids!A$2:Z$278,17,FALSE)</f>
        <v>2.9135742187500001E-2</v>
      </c>
      <c r="T236">
        <f>VLOOKUP(C236,[1]panoids!A$2:Z$278,18,FALSE)</f>
        <v>5.0406901041666697E-3</v>
      </c>
      <c r="U236">
        <f>VLOOKUP(C236,[1]panoids!A$2:Z$278,19,FALSE)</f>
        <v>0</v>
      </c>
      <c r="V236">
        <f>VLOOKUP(C236,[1]panoids!A$2:Z$278,20,FALSE)</f>
        <v>6.6698404947916706E-2</v>
      </c>
      <c r="W236">
        <f>VLOOKUP(C236,[1]panoids!A$2:Z$278,21,FALSE)</f>
        <v>1.4729817708333299E-4</v>
      </c>
      <c r="X236">
        <f>VLOOKUP(C236,[1]panoids!A$2:Z$278,22,FALSE)</f>
        <v>0</v>
      </c>
      <c r="Y236">
        <f>VLOOKUP(C236,[1]panoids!A$2:Z$278,23,FALSE)</f>
        <v>0</v>
      </c>
      <c r="Z236">
        <f>VLOOKUP(C236,[1]panoids!A$2:Z$278,24,FALSE)</f>
        <v>0</v>
      </c>
      <c r="AA236">
        <f>VLOOKUP(C236,[1]panoids!A$2:Z$278,25,FALSE)</f>
        <v>5.9082031249999998E-4</v>
      </c>
      <c r="AB236">
        <f>VLOOKUP(C236,[1]panoids!A$2:Z$278,26,FALSE)</f>
        <v>8.1624348958333308E-3</v>
      </c>
    </row>
    <row r="237" spans="1:28" x14ac:dyDescent="0.25">
      <c r="A237" t="s">
        <v>377</v>
      </c>
      <c r="B237">
        <v>170310815002005</v>
      </c>
      <c r="C237" t="s">
        <v>376</v>
      </c>
      <c r="D237" t="str">
        <f>VLOOKUP(C237,[1]panoids!A$2:Z$278,2,FALSE)</f>
        <v>2018-07</v>
      </c>
      <c r="E237">
        <f>VLOOKUP(C237,[1]panoids!A$2:Z$278,3,FALSE)</f>
        <v>41.895059725802398</v>
      </c>
      <c r="F237">
        <f>VLOOKUP(C237,[1]panoids!A$2:Z$278,4,FALSE)</f>
        <v>-87.625469553329495</v>
      </c>
      <c r="G237">
        <f>VLOOKUP(C237,[1]panoids!A$2:Z$278,5,FALSE)</f>
        <v>170310815002005</v>
      </c>
      <c r="H237">
        <f>VLOOKUP(C237,[1]panoids!A$2:Z$278,6,FALSE)</f>
        <v>4</v>
      </c>
      <c r="I237">
        <f>VLOOKUP(C237,[1]panoids!A$2:Z$278,7,FALSE)</f>
        <v>0.22879557291666699</v>
      </c>
      <c r="J237">
        <f>VLOOKUP(C237,[1]panoids!A$2:Z$278,8,FALSE)</f>
        <v>7.6418457031249998E-2</v>
      </c>
      <c r="K237">
        <f>VLOOKUP(C237,[1]panoids!A$2:Z$278,9,FALSE)</f>
        <v>0.34232584635416702</v>
      </c>
      <c r="L237">
        <f>VLOOKUP(C237,[1]panoids!A$2:Z$278,10,FALSE)</f>
        <v>1.79036458333333E-4</v>
      </c>
      <c r="M237">
        <f>VLOOKUP(C237,[1]panoids!A$2:Z$278,11,FALSE)</f>
        <v>3.3487955729166699E-2</v>
      </c>
      <c r="N237">
        <f>VLOOKUP(C237,[1]panoids!A$2:Z$278,12,FALSE)</f>
        <v>8.9265950520833297E-3</v>
      </c>
      <c r="O237">
        <f>VLOOKUP(C237,[1]panoids!A$2:Z$278,13,FALSE)</f>
        <v>9.9283854166666696E-5</v>
      </c>
      <c r="P237">
        <f>VLOOKUP(C237,[1]panoids!A$2:Z$278,14,FALSE)</f>
        <v>5.3076171874999996E-3</v>
      </c>
      <c r="Q237">
        <f>VLOOKUP(C237,[1]panoids!A$2:Z$278,15,FALSE)</f>
        <v>0.17969970703124999</v>
      </c>
      <c r="R237">
        <f>VLOOKUP(C237,[1]panoids!A$2:Z$278,16,FALSE)</f>
        <v>1.4984537760416699E-2</v>
      </c>
      <c r="S237">
        <f>VLOOKUP(C237,[1]panoids!A$2:Z$278,17,FALSE)</f>
        <v>2.9135742187500001E-2</v>
      </c>
      <c r="T237">
        <f>VLOOKUP(C237,[1]panoids!A$2:Z$278,18,FALSE)</f>
        <v>5.0406901041666697E-3</v>
      </c>
      <c r="U237">
        <f>VLOOKUP(C237,[1]panoids!A$2:Z$278,19,FALSE)</f>
        <v>0</v>
      </c>
      <c r="V237">
        <f>VLOOKUP(C237,[1]panoids!A$2:Z$278,20,FALSE)</f>
        <v>6.6698404947916706E-2</v>
      </c>
      <c r="W237">
        <f>VLOOKUP(C237,[1]panoids!A$2:Z$278,21,FALSE)</f>
        <v>1.4729817708333299E-4</v>
      </c>
      <c r="X237">
        <f>VLOOKUP(C237,[1]panoids!A$2:Z$278,22,FALSE)</f>
        <v>0</v>
      </c>
      <c r="Y237">
        <f>VLOOKUP(C237,[1]panoids!A$2:Z$278,23,FALSE)</f>
        <v>0</v>
      </c>
      <c r="Z237">
        <f>VLOOKUP(C237,[1]panoids!A$2:Z$278,24,FALSE)</f>
        <v>0</v>
      </c>
      <c r="AA237">
        <f>VLOOKUP(C237,[1]panoids!A$2:Z$278,25,FALSE)</f>
        <v>5.9082031249999998E-4</v>
      </c>
      <c r="AB237">
        <f>VLOOKUP(C237,[1]panoids!A$2:Z$278,26,FALSE)</f>
        <v>8.1624348958333308E-3</v>
      </c>
    </row>
    <row r="238" spans="1:28" x14ac:dyDescent="0.25">
      <c r="A238" t="s">
        <v>378</v>
      </c>
      <c r="B238">
        <v>170310817001009</v>
      </c>
      <c r="C238" t="s">
        <v>379</v>
      </c>
      <c r="D238" t="str">
        <f>VLOOKUP(C238,[1]panoids!A$2:Z$278,2,FALSE)</f>
        <v>2018-07</v>
      </c>
      <c r="E238">
        <f>VLOOKUP(C238,[1]panoids!A$2:Z$278,3,FALSE)</f>
        <v>41.895946600000002</v>
      </c>
      <c r="F238">
        <f>VLOOKUP(C238,[1]panoids!A$2:Z$278,4,FALSE)</f>
        <v>-87.632782300000002</v>
      </c>
      <c r="G238">
        <f>VLOOKUP(C238,[1]panoids!A$2:Z$278,5,FALSE)</f>
        <v>170310817001009</v>
      </c>
      <c r="H238">
        <f>VLOOKUP(C238,[1]panoids!A$2:Z$278,6,FALSE)</f>
        <v>4</v>
      </c>
      <c r="I238">
        <f>VLOOKUP(C238,[1]panoids!A$2:Z$278,7,FALSE)</f>
        <v>0.35057210286458301</v>
      </c>
      <c r="J238">
        <f>VLOOKUP(C238,[1]panoids!A$2:Z$278,8,FALSE)</f>
        <v>1.7642415364583299E-2</v>
      </c>
      <c r="K238">
        <f>VLOOKUP(C238,[1]panoids!A$2:Z$278,9,FALSE)</f>
        <v>0.32977945963541699</v>
      </c>
      <c r="L238">
        <f>VLOOKUP(C238,[1]panoids!A$2:Z$278,10,FALSE)</f>
        <v>8.7809244791666699E-4</v>
      </c>
      <c r="M238">
        <f>VLOOKUP(C238,[1]panoids!A$2:Z$278,11,FALSE)</f>
        <v>2.724609375E-3</v>
      </c>
      <c r="N238">
        <f>VLOOKUP(C238,[1]panoids!A$2:Z$278,12,FALSE)</f>
        <v>1.234619140625E-2</v>
      </c>
      <c r="O238">
        <f>VLOOKUP(C238,[1]panoids!A$2:Z$278,13,FALSE)</f>
        <v>7.8369140624999999E-4</v>
      </c>
      <c r="P238">
        <f>VLOOKUP(C238,[1]panoids!A$2:Z$278,14,FALSE)</f>
        <v>3.6043294270833299E-3</v>
      </c>
      <c r="Q238">
        <f>VLOOKUP(C238,[1]panoids!A$2:Z$278,15,FALSE)</f>
        <v>0.13630696614583299</v>
      </c>
      <c r="R238">
        <f>VLOOKUP(C238,[1]panoids!A$2:Z$278,16,FALSE)</f>
        <v>2.4576822916666701E-3</v>
      </c>
      <c r="S238">
        <f>VLOOKUP(C238,[1]panoids!A$2:Z$278,17,FALSE)</f>
        <v>8.0604654947916701E-2</v>
      </c>
      <c r="T238">
        <f>VLOOKUP(C238,[1]panoids!A$2:Z$278,18,FALSE)</f>
        <v>1.0652669270833301E-3</v>
      </c>
      <c r="U238">
        <f>VLOOKUP(C238,[1]panoids!A$2:Z$278,19,FALSE)</f>
        <v>0</v>
      </c>
      <c r="V238">
        <f>VLOOKUP(C238,[1]panoids!A$2:Z$278,20,FALSE)</f>
        <v>5.1529134114583298E-2</v>
      </c>
      <c r="W238">
        <f>VLOOKUP(C238,[1]panoids!A$2:Z$278,21,FALSE)</f>
        <v>1.92138671875E-3</v>
      </c>
      <c r="X238">
        <f>VLOOKUP(C238,[1]panoids!A$2:Z$278,22,FALSE)</f>
        <v>0</v>
      </c>
      <c r="Y238">
        <f>VLOOKUP(C238,[1]panoids!A$2:Z$278,23,FALSE)</f>
        <v>0</v>
      </c>
      <c r="Z238">
        <f>VLOOKUP(C238,[1]panoids!A$2:Z$278,24,FALSE)</f>
        <v>0</v>
      </c>
      <c r="AA238">
        <f>VLOOKUP(C238,[1]panoids!A$2:Z$278,25,FALSE)</f>
        <v>0</v>
      </c>
      <c r="AB238">
        <f>VLOOKUP(C238,[1]panoids!A$2:Z$278,26,FALSE)</f>
        <v>7.7840169270833297E-3</v>
      </c>
    </row>
    <row r="239" spans="1:28" x14ac:dyDescent="0.25">
      <c r="A239" t="s">
        <v>380</v>
      </c>
      <c r="B239">
        <v>170310817001009</v>
      </c>
      <c r="C239" t="s">
        <v>379</v>
      </c>
      <c r="D239" t="str">
        <f>VLOOKUP(C239,[1]panoids!A$2:Z$278,2,FALSE)</f>
        <v>2018-07</v>
      </c>
      <c r="E239">
        <f>VLOOKUP(C239,[1]panoids!A$2:Z$278,3,FALSE)</f>
        <v>41.895946600000002</v>
      </c>
      <c r="F239">
        <f>VLOOKUP(C239,[1]panoids!A$2:Z$278,4,FALSE)</f>
        <v>-87.632782300000002</v>
      </c>
      <c r="G239">
        <f>VLOOKUP(C239,[1]panoids!A$2:Z$278,5,FALSE)</f>
        <v>170310817001009</v>
      </c>
      <c r="H239">
        <f>VLOOKUP(C239,[1]panoids!A$2:Z$278,6,FALSE)</f>
        <v>4</v>
      </c>
      <c r="I239">
        <f>VLOOKUP(C239,[1]panoids!A$2:Z$278,7,FALSE)</f>
        <v>0.35057210286458301</v>
      </c>
      <c r="J239">
        <f>VLOOKUP(C239,[1]panoids!A$2:Z$278,8,FALSE)</f>
        <v>1.7642415364583299E-2</v>
      </c>
      <c r="K239">
        <f>VLOOKUP(C239,[1]panoids!A$2:Z$278,9,FALSE)</f>
        <v>0.32977945963541699</v>
      </c>
      <c r="L239">
        <f>VLOOKUP(C239,[1]panoids!A$2:Z$278,10,FALSE)</f>
        <v>8.7809244791666699E-4</v>
      </c>
      <c r="M239">
        <f>VLOOKUP(C239,[1]panoids!A$2:Z$278,11,FALSE)</f>
        <v>2.724609375E-3</v>
      </c>
      <c r="N239">
        <f>VLOOKUP(C239,[1]panoids!A$2:Z$278,12,FALSE)</f>
        <v>1.234619140625E-2</v>
      </c>
      <c r="O239">
        <f>VLOOKUP(C239,[1]panoids!A$2:Z$278,13,FALSE)</f>
        <v>7.8369140624999999E-4</v>
      </c>
      <c r="P239">
        <f>VLOOKUP(C239,[1]panoids!A$2:Z$278,14,FALSE)</f>
        <v>3.6043294270833299E-3</v>
      </c>
      <c r="Q239">
        <f>VLOOKUP(C239,[1]panoids!A$2:Z$278,15,FALSE)</f>
        <v>0.13630696614583299</v>
      </c>
      <c r="R239">
        <f>VLOOKUP(C239,[1]panoids!A$2:Z$278,16,FALSE)</f>
        <v>2.4576822916666701E-3</v>
      </c>
      <c r="S239">
        <f>VLOOKUP(C239,[1]panoids!A$2:Z$278,17,FALSE)</f>
        <v>8.0604654947916701E-2</v>
      </c>
      <c r="T239">
        <f>VLOOKUP(C239,[1]panoids!A$2:Z$278,18,FALSE)</f>
        <v>1.0652669270833301E-3</v>
      </c>
      <c r="U239">
        <f>VLOOKUP(C239,[1]panoids!A$2:Z$278,19,FALSE)</f>
        <v>0</v>
      </c>
      <c r="V239">
        <f>VLOOKUP(C239,[1]panoids!A$2:Z$278,20,FALSE)</f>
        <v>5.1529134114583298E-2</v>
      </c>
      <c r="W239">
        <f>VLOOKUP(C239,[1]panoids!A$2:Z$278,21,FALSE)</f>
        <v>1.92138671875E-3</v>
      </c>
      <c r="X239">
        <f>VLOOKUP(C239,[1]panoids!A$2:Z$278,22,FALSE)</f>
        <v>0</v>
      </c>
      <c r="Y239">
        <f>VLOOKUP(C239,[1]panoids!A$2:Z$278,23,FALSE)</f>
        <v>0</v>
      </c>
      <c r="Z239">
        <f>VLOOKUP(C239,[1]panoids!A$2:Z$278,24,FALSE)</f>
        <v>0</v>
      </c>
      <c r="AA239">
        <f>VLOOKUP(C239,[1]panoids!A$2:Z$278,25,FALSE)</f>
        <v>0</v>
      </c>
      <c r="AB239">
        <f>VLOOKUP(C239,[1]panoids!A$2:Z$278,26,FALSE)</f>
        <v>7.7840169270833297E-3</v>
      </c>
    </row>
    <row r="240" spans="1:28" x14ac:dyDescent="0.25">
      <c r="A240" t="s">
        <v>381</v>
      </c>
      <c r="B240">
        <v>170310817001009</v>
      </c>
      <c r="C240" t="s">
        <v>382</v>
      </c>
      <c r="D240" t="str">
        <f>VLOOKUP(C240,[1]panoids!A$2:Z$278,2,FALSE)</f>
        <v>2018-07</v>
      </c>
      <c r="E240">
        <f>VLOOKUP(C240,[1]panoids!A$2:Z$278,3,FALSE)</f>
        <v>41.895622812902701</v>
      </c>
      <c r="F240">
        <f>VLOOKUP(C240,[1]panoids!A$2:Z$278,4,FALSE)</f>
        <v>-87.633302795274403</v>
      </c>
      <c r="G240">
        <f>VLOOKUP(C240,[1]panoids!A$2:Z$278,5,FALSE)</f>
        <v>170310817001009</v>
      </c>
      <c r="H240">
        <f>VLOOKUP(C240,[1]panoids!A$2:Z$278,6,FALSE)</f>
        <v>4</v>
      </c>
      <c r="I240">
        <f>VLOOKUP(C240,[1]panoids!A$2:Z$278,7,FALSE)</f>
        <v>0.16740722656250001</v>
      </c>
      <c r="J240">
        <f>VLOOKUP(C240,[1]panoids!A$2:Z$278,8,FALSE)</f>
        <v>1.9398600260416701E-2</v>
      </c>
      <c r="K240">
        <f>VLOOKUP(C240,[1]panoids!A$2:Z$278,9,FALSE)</f>
        <v>0.42739420572916698</v>
      </c>
      <c r="L240">
        <f>VLOOKUP(C240,[1]panoids!A$2:Z$278,10,FALSE)</f>
        <v>0</v>
      </c>
      <c r="M240">
        <f>VLOOKUP(C240,[1]panoids!A$2:Z$278,11,FALSE)</f>
        <v>1.9022623697916699E-2</v>
      </c>
      <c r="N240">
        <f>VLOOKUP(C240,[1]panoids!A$2:Z$278,12,FALSE)</f>
        <v>7.0857747395833299E-3</v>
      </c>
      <c r="O240">
        <f>VLOOKUP(C240,[1]panoids!A$2:Z$278,13,FALSE)</f>
        <v>8.3007812500000006E-5</v>
      </c>
      <c r="P240">
        <f>VLOOKUP(C240,[1]panoids!A$2:Z$278,14,FALSE)</f>
        <v>1.5209960937500001E-3</v>
      </c>
      <c r="Q240">
        <f>VLOOKUP(C240,[1]panoids!A$2:Z$278,15,FALSE)</f>
        <v>0.11301432291666701</v>
      </c>
      <c r="R240">
        <f>VLOOKUP(C240,[1]panoids!A$2:Z$278,16,FALSE)</f>
        <v>3.23649088541667E-3</v>
      </c>
      <c r="S240">
        <f>VLOOKUP(C240,[1]panoids!A$2:Z$278,17,FALSE)</f>
        <v>4.7815755208333303E-2</v>
      </c>
      <c r="T240">
        <f>VLOOKUP(C240,[1]panoids!A$2:Z$278,18,FALSE)</f>
        <v>6.6731770833333302E-4</v>
      </c>
      <c r="U240">
        <f>VLOOKUP(C240,[1]panoids!A$2:Z$278,19,FALSE)</f>
        <v>0</v>
      </c>
      <c r="V240">
        <f>VLOOKUP(C240,[1]panoids!A$2:Z$278,20,FALSE)</f>
        <v>0.18983072916666699</v>
      </c>
      <c r="W240">
        <f>VLOOKUP(C240,[1]panoids!A$2:Z$278,21,FALSE)</f>
        <v>4.31315104166667E-5</v>
      </c>
      <c r="X240">
        <f>VLOOKUP(C240,[1]panoids!A$2:Z$278,22,FALSE)</f>
        <v>0</v>
      </c>
      <c r="Y240">
        <f>VLOOKUP(C240,[1]panoids!A$2:Z$278,23,FALSE)</f>
        <v>0</v>
      </c>
      <c r="Z240">
        <f>VLOOKUP(C240,[1]panoids!A$2:Z$278,24,FALSE)</f>
        <v>0</v>
      </c>
      <c r="AA240">
        <f>VLOOKUP(C240,[1]panoids!A$2:Z$278,25,FALSE)</f>
        <v>1.38264973958333E-3</v>
      </c>
      <c r="AB240">
        <f>VLOOKUP(C240,[1]panoids!A$2:Z$278,26,FALSE)</f>
        <v>2.09716796875E-3</v>
      </c>
    </row>
    <row r="241" spans="1:28" x14ac:dyDescent="0.25">
      <c r="A241" t="s">
        <v>383</v>
      </c>
      <c r="B241">
        <v>170310817001009</v>
      </c>
      <c r="C241" t="s">
        <v>382</v>
      </c>
      <c r="D241" t="str">
        <f>VLOOKUP(C241,[1]panoids!A$2:Z$278,2,FALSE)</f>
        <v>2018-07</v>
      </c>
      <c r="E241">
        <f>VLOOKUP(C241,[1]panoids!A$2:Z$278,3,FALSE)</f>
        <v>41.895622812902701</v>
      </c>
      <c r="F241">
        <f>VLOOKUP(C241,[1]panoids!A$2:Z$278,4,FALSE)</f>
        <v>-87.633302795274403</v>
      </c>
      <c r="G241">
        <f>VLOOKUP(C241,[1]panoids!A$2:Z$278,5,FALSE)</f>
        <v>170310817001009</v>
      </c>
      <c r="H241">
        <f>VLOOKUP(C241,[1]panoids!A$2:Z$278,6,FALSE)</f>
        <v>4</v>
      </c>
      <c r="I241">
        <f>VLOOKUP(C241,[1]panoids!A$2:Z$278,7,FALSE)</f>
        <v>0.16740722656250001</v>
      </c>
      <c r="J241">
        <f>VLOOKUP(C241,[1]panoids!A$2:Z$278,8,FALSE)</f>
        <v>1.9398600260416701E-2</v>
      </c>
      <c r="K241">
        <f>VLOOKUP(C241,[1]panoids!A$2:Z$278,9,FALSE)</f>
        <v>0.42739420572916698</v>
      </c>
      <c r="L241">
        <f>VLOOKUP(C241,[1]panoids!A$2:Z$278,10,FALSE)</f>
        <v>0</v>
      </c>
      <c r="M241">
        <f>VLOOKUP(C241,[1]panoids!A$2:Z$278,11,FALSE)</f>
        <v>1.9022623697916699E-2</v>
      </c>
      <c r="N241">
        <f>VLOOKUP(C241,[1]panoids!A$2:Z$278,12,FALSE)</f>
        <v>7.0857747395833299E-3</v>
      </c>
      <c r="O241">
        <f>VLOOKUP(C241,[1]panoids!A$2:Z$278,13,FALSE)</f>
        <v>8.3007812500000006E-5</v>
      </c>
      <c r="P241">
        <f>VLOOKUP(C241,[1]panoids!A$2:Z$278,14,FALSE)</f>
        <v>1.5209960937500001E-3</v>
      </c>
      <c r="Q241">
        <f>VLOOKUP(C241,[1]panoids!A$2:Z$278,15,FALSE)</f>
        <v>0.11301432291666701</v>
      </c>
      <c r="R241">
        <f>VLOOKUP(C241,[1]panoids!A$2:Z$278,16,FALSE)</f>
        <v>3.23649088541667E-3</v>
      </c>
      <c r="S241">
        <f>VLOOKUP(C241,[1]panoids!A$2:Z$278,17,FALSE)</f>
        <v>4.7815755208333303E-2</v>
      </c>
      <c r="T241">
        <f>VLOOKUP(C241,[1]panoids!A$2:Z$278,18,FALSE)</f>
        <v>6.6731770833333302E-4</v>
      </c>
      <c r="U241">
        <f>VLOOKUP(C241,[1]panoids!A$2:Z$278,19,FALSE)</f>
        <v>0</v>
      </c>
      <c r="V241">
        <f>VLOOKUP(C241,[1]panoids!A$2:Z$278,20,FALSE)</f>
        <v>0.18983072916666699</v>
      </c>
      <c r="W241">
        <f>VLOOKUP(C241,[1]panoids!A$2:Z$278,21,FALSE)</f>
        <v>4.31315104166667E-5</v>
      </c>
      <c r="X241">
        <f>VLOOKUP(C241,[1]panoids!A$2:Z$278,22,FALSE)</f>
        <v>0</v>
      </c>
      <c r="Y241">
        <f>VLOOKUP(C241,[1]panoids!A$2:Z$278,23,FALSE)</f>
        <v>0</v>
      </c>
      <c r="Z241">
        <f>VLOOKUP(C241,[1]panoids!A$2:Z$278,24,FALSE)</f>
        <v>0</v>
      </c>
      <c r="AA241">
        <f>VLOOKUP(C241,[1]panoids!A$2:Z$278,25,FALSE)</f>
        <v>1.38264973958333E-3</v>
      </c>
      <c r="AB241">
        <f>VLOOKUP(C241,[1]panoids!A$2:Z$278,26,FALSE)</f>
        <v>2.09716796875E-3</v>
      </c>
    </row>
    <row r="242" spans="1:28" x14ac:dyDescent="0.25">
      <c r="A242" t="s">
        <v>384</v>
      </c>
      <c r="B242">
        <v>170310817001013</v>
      </c>
      <c r="C242" t="s">
        <v>385</v>
      </c>
      <c r="D242" t="str">
        <f>VLOOKUP(C242,[1]panoids!A$2:Z$278,2,FALSE)</f>
        <v>2018-07</v>
      </c>
      <c r="E242">
        <f>VLOOKUP(C242,[1]panoids!A$2:Z$278,3,FALSE)</f>
        <v>41.895310380595298</v>
      </c>
      <c r="F242">
        <f>VLOOKUP(C242,[1]panoids!A$2:Z$278,4,FALSE)</f>
        <v>-87.631202658904797</v>
      </c>
      <c r="G242">
        <f>VLOOKUP(C242,[1]panoids!A$2:Z$278,5,FALSE)</f>
        <v>170310817001013</v>
      </c>
      <c r="H242">
        <f>VLOOKUP(C242,[1]panoids!A$2:Z$278,6,FALSE)</f>
        <v>4</v>
      </c>
      <c r="I242">
        <f>VLOOKUP(C242,[1]panoids!A$2:Z$278,7,FALSE)</f>
        <v>0.25471842447916698</v>
      </c>
      <c r="J242">
        <f>VLOOKUP(C242,[1]panoids!A$2:Z$278,8,FALSE)</f>
        <v>7.4611816406250003E-2</v>
      </c>
      <c r="K242">
        <f>VLOOKUP(C242,[1]panoids!A$2:Z$278,9,FALSE)</f>
        <v>0.30741373697916702</v>
      </c>
      <c r="L242">
        <f>VLOOKUP(C242,[1]panoids!A$2:Z$278,10,FALSE)</f>
        <v>3.9086914062500004E-3</v>
      </c>
      <c r="M242">
        <f>VLOOKUP(C242,[1]panoids!A$2:Z$278,11,FALSE)</f>
        <v>3.6785481770833302E-2</v>
      </c>
      <c r="N242">
        <f>VLOOKUP(C242,[1]panoids!A$2:Z$278,12,FALSE)</f>
        <v>1.9115397135416701E-2</v>
      </c>
      <c r="O242">
        <f>VLOOKUP(C242,[1]panoids!A$2:Z$278,13,FALSE)</f>
        <v>5.2571614583333301E-4</v>
      </c>
      <c r="P242">
        <f>VLOOKUP(C242,[1]panoids!A$2:Z$278,14,FALSE)</f>
        <v>7.4161783854166698E-3</v>
      </c>
      <c r="Q242">
        <f>VLOOKUP(C242,[1]panoids!A$2:Z$278,15,FALSE)</f>
        <v>0.18049397786458299</v>
      </c>
      <c r="R242">
        <f>VLOOKUP(C242,[1]panoids!A$2:Z$278,16,FALSE)</f>
        <v>1.4006347656249999E-2</v>
      </c>
      <c r="S242">
        <f>VLOOKUP(C242,[1]panoids!A$2:Z$278,17,FALSE)</f>
        <v>5.6730143229166703E-2</v>
      </c>
      <c r="T242">
        <f>VLOOKUP(C242,[1]panoids!A$2:Z$278,18,FALSE)</f>
        <v>7.1533203125000004E-4</v>
      </c>
      <c r="U242">
        <f>VLOOKUP(C242,[1]panoids!A$2:Z$278,19,FALSE)</f>
        <v>1.79036458333333E-5</v>
      </c>
      <c r="V242">
        <f>VLOOKUP(C242,[1]panoids!A$2:Z$278,20,FALSE)</f>
        <v>2.2086588541666698E-2</v>
      </c>
      <c r="W242">
        <f>VLOOKUP(C242,[1]panoids!A$2:Z$278,21,FALSE)</f>
        <v>4.6386718750000001E-5</v>
      </c>
      <c r="X242">
        <f>VLOOKUP(C242,[1]panoids!A$2:Z$278,22,FALSE)</f>
        <v>1.5462239583333301E-5</v>
      </c>
      <c r="Y242">
        <f>VLOOKUP(C242,[1]panoids!A$2:Z$278,23,FALSE)</f>
        <v>0</v>
      </c>
      <c r="Z242">
        <f>VLOOKUP(C242,[1]panoids!A$2:Z$278,24,FALSE)</f>
        <v>1.5869140625000001E-4</v>
      </c>
      <c r="AA242">
        <f>VLOOKUP(C242,[1]panoids!A$2:Z$278,25,FALSE)</f>
        <v>1.6105143229166699E-3</v>
      </c>
      <c r="AB242">
        <f>VLOOKUP(C242,[1]panoids!A$2:Z$278,26,FALSE)</f>
        <v>1.9623209635416701E-2</v>
      </c>
    </row>
    <row r="243" spans="1:28" x14ac:dyDescent="0.25">
      <c r="A243" t="s">
        <v>386</v>
      </c>
      <c r="B243">
        <v>170310817001013</v>
      </c>
      <c r="C243" t="s">
        <v>385</v>
      </c>
      <c r="D243" t="str">
        <f>VLOOKUP(C243,[1]panoids!A$2:Z$278,2,FALSE)</f>
        <v>2018-07</v>
      </c>
      <c r="E243">
        <f>VLOOKUP(C243,[1]panoids!A$2:Z$278,3,FALSE)</f>
        <v>41.895310380595298</v>
      </c>
      <c r="F243">
        <f>VLOOKUP(C243,[1]panoids!A$2:Z$278,4,FALSE)</f>
        <v>-87.631202658904797</v>
      </c>
      <c r="G243">
        <f>VLOOKUP(C243,[1]panoids!A$2:Z$278,5,FALSE)</f>
        <v>170310817001013</v>
      </c>
      <c r="H243">
        <f>VLOOKUP(C243,[1]panoids!A$2:Z$278,6,FALSE)</f>
        <v>4</v>
      </c>
      <c r="I243">
        <f>VLOOKUP(C243,[1]panoids!A$2:Z$278,7,FALSE)</f>
        <v>0.25471842447916698</v>
      </c>
      <c r="J243">
        <f>VLOOKUP(C243,[1]panoids!A$2:Z$278,8,FALSE)</f>
        <v>7.4611816406250003E-2</v>
      </c>
      <c r="K243">
        <f>VLOOKUP(C243,[1]panoids!A$2:Z$278,9,FALSE)</f>
        <v>0.30741373697916702</v>
      </c>
      <c r="L243">
        <f>VLOOKUP(C243,[1]panoids!A$2:Z$278,10,FALSE)</f>
        <v>3.9086914062500004E-3</v>
      </c>
      <c r="M243">
        <f>VLOOKUP(C243,[1]panoids!A$2:Z$278,11,FALSE)</f>
        <v>3.6785481770833302E-2</v>
      </c>
      <c r="N243">
        <f>VLOOKUP(C243,[1]panoids!A$2:Z$278,12,FALSE)</f>
        <v>1.9115397135416701E-2</v>
      </c>
      <c r="O243">
        <f>VLOOKUP(C243,[1]panoids!A$2:Z$278,13,FALSE)</f>
        <v>5.2571614583333301E-4</v>
      </c>
      <c r="P243">
        <f>VLOOKUP(C243,[1]panoids!A$2:Z$278,14,FALSE)</f>
        <v>7.4161783854166698E-3</v>
      </c>
      <c r="Q243">
        <f>VLOOKUP(C243,[1]panoids!A$2:Z$278,15,FALSE)</f>
        <v>0.18049397786458299</v>
      </c>
      <c r="R243">
        <f>VLOOKUP(C243,[1]panoids!A$2:Z$278,16,FALSE)</f>
        <v>1.4006347656249999E-2</v>
      </c>
      <c r="S243">
        <f>VLOOKUP(C243,[1]panoids!A$2:Z$278,17,FALSE)</f>
        <v>5.6730143229166703E-2</v>
      </c>
      <c r="T243">
        <f>VLOOKUP(C243,[1]panoids!A$2:Z$278,18,FALSE)</f>
        <v>7.1533203125000004E-4</v>
      </c>
      <c r="U243">
        <f>VLOOKUP(C243,[1]panoids!A$2:Z$278,19,FALSE)</f>
        <v>1.79036458333333E-5</v>
      </c>
      <c r="V243">
        <f>VLOOKUP(C243,[1]panoids!A$2:Z$278,20,FALSE)</f>
        <v>2.2086588541666698E-2</v>
      </c>
      <c r="W243">
        <f>VLOOKUP(C243,[1]panoids!A$2:Z$278,21,FALSE)</f>
        <v>4.6386718750000001E-5</v>
      </c>
      <c r="X243">
        <f>VLOOKUP(C243,[1]panoids!A$2:Z$278,22,FALSE)</f>
        <v>1.5462239583333301E-5</v>
      </c>
      <c r="Y243">
        <f>VLOOKUP(C243,[1]panoids!A$2:Z$278,23,FALSE)</f>
        <v>0</v>
      </c>
      <c r="Z243">
        <f>VLOOKUP(C243,[1]panoids!A$2:Z$278,24,FALSE)</f>
        <v>1.5869140625000001E-4</v>
      </c>
      <c r="AA243">
        <f>VLOOKUP(C243,[1]panoids!A$2:Z$278,25,FALSE)</f>
        <v>1.6105143229166699E-3</v>
      </c>
      <c r="AB243">
        <f>VLOOKUP(C243,[1]panoids!A$2:Z$278,26,FALSE)</f>
        <v>1.9623209635416701E-2</v>
      </c>
    </row>
    <row r="244" spans="1:28" x14ac:dyDescent="0.25">
      <c r="A244" t="s">
        <v>387</v>
      </c>
      <c r="B244">
        <v>170310817001013</v>
      </c>
      <c r="C244" t="s">
        <v>388</v>
      </c>
      <c r="D244" t="str">
        <f>VLOOKUP(C244,[1]panoids!A$2:Z$278,2,FALSE)</f>
        <v>2018-07</v>
      </c>
      <c r="E244">
        <f>VLOOKUP(C244,[1]panoids!A$2:Z$278,3,FALSE)</f>
        <v>41.895202469204399</v>
      </c>
      <c r="F244">
        <f>VLOOKUP(C244,[1]panoids!A$2:Z$278,4,FALSE)</f>
        <v>-87.631201003822198</v>
      </c>
      <c r="G244">
        <f>VLOOKUP(C244,[1]panoids!A$2:Z$278,5,FALSE)</f>
        <v>170310817001013</v>
      </c>
      <c r="H244">
        <f>VLOOKUP(C244,[1]panoids!A$2:Z$278,6,FALSE)</f>
        <v>4</v>
      </c>
      <c r="I244">
        <f>VLOOKUP(C244,[1]panoids!A$2:Z$278,7,FALSE)</f>
        <v>0.21566080729166701</v>
      </c>
      <c r="J244">
        <f>VLOOKUP(C244,[1]panoids!A$2:Z$278,8,FALSE)</f>
        <v>5.0415852864583298E-2</v>
      </c>
      <c r="K244">
        <f>VLOOKUP(C244,[1]panoids!A$2:Z$278,9,FALSE)</f>
        <v>0.28770100911458302</v>
      </c>
      <c r="L244">
        <f>VLOOKUP(C244,[1]panoids!A$2:Z$278,10,FALSE)</f>
        <v>6.8522135416666699E-4</v>
      </c>
      <c r="M244">
        <f>VLOOKUP(C244,[1]panoids!A$2:Z$278,11,FALSE)</f>
        <v>3.2168782552083303E-2</v>
      </c>
      <c r="N244">
        <f>VLOOKUP(C244,[1]panoids!A$2:Z$278,12,FALSE)</f>
        <v>2.7439778645833302E-2</v>
      </c>
      <c r="O244">
        <f>VLOOKUP(C244,[1]panoids!A$2:Z$278,13,FALSE)</f>
        <v>6.103515625E-4</v>
      </c>
      <c r="P244">
        <f>VLOOKUP(C244,[1]panoids!A$2:Z$278,14,FALSE)</f>
        <v>2.0236002604166699E-2</v>
      </c>
      <c r="Q244">
        <f>VLOOKUP(C244,[1]panoids!A$2:Z$278,15,FALSE)</f>
        <v>0.15702636718749999</v>
      </c>
      <c r="R244">
        <f>VLOOKUP(C244,[1]panoids!A$2:Z$278,16,FALSE)</f>
        <v>1.0596516927083299E-2</v>
      </c>
      <c r="S244">
        <f>VLOOKUP(C244,[1]panoids!A$2:Z$278,17,FALSE)</f>
        <v>5.2406412760416701E-2</v>
      </c>
      <c r="T244">
        <f>VLOOKUP(C244,[1]panoids!A$2:Z$278,18,FALSE)</f>
        <v>7.3323567708333303E-4</v>
      </c>
      <c r="U244">
        <f>VLOOKUP(C244,[1]panoids!A$2:Z$278,19,FALSE)</f>
        <v>0</v>
      </c>
      <c r="V244">
        <f>VLOOKUP(C244,[1]panoids!A$2:Z$278,20,FALSE)</f>
        <v>3.8484700520833297E-2</v>
      </c>
      <c r="W244">
        <f>VLOOKUP(C244,[1]panoids!A$2:Z$278,21,FALSE)</f>
        <v>1.99544270833333E-3</v>
      </c>
      <c r="X244">
        <f>VLOOKUP(C244,[1]panoids!A$2:Z$278,22,FALSE)</f>
        <v>7.5683593749999999E-5</v>
      </c>
      <c r="Y244">
        <f>VLOOKUP(C244,[1]panoids!A$2:Z$278,23,FALSE)</f>
        <v>0</v>
      </c>
      <c r="Z244">
        <f>VLOOKUP(C244,[1]panoids!A$2:Z$278,24,FALSE)</f>
        <v>0</v>
      </c>
      <c r="AA244">
        <f>VLOOKUP(C244,[1]panoids!A$2:Z$278,25,FALSE)</f>
        <v>1.2060546875000001E-3</v>
      </c>
      <c r="AB244">
        <f>VLOOKUP(C244,[1]panoids!A$2:Z$278,26,FALSE)</f>
        <v>0.102557779947917</v>
      </c>
    </row>
    <row r="245" spans="1:28" x14ac:dyDescent="0.25">
      <c r="A245" t="s">
        <v>389</v>
      </c>
      <c r="B245">
        <v>170310817001013</v>
      </c>
      <c r="C245" t="s">
        <v>388</v>
      </c>
      <c r="D245" t="str">
        <f>VLOOKUP(C245,[1]panoids!A$2:Z$278,2,FALSE)</f>
        <v>2018-07</v>
      </c>
      <c r="E245">
        <f>VLOOKUP(C245,[1]panoids!A$2:Z$278,3,FALSE)</f>
        <v>41.895202469204399</v>
      </c>
      <c r="F245">
        <f>VLOOKUP(C245,[1]panoids!A$2:Z$278,4,FALSE)</f>
        <v>-87.631201003822198</v>
      </c>
      <c r="G245">
        <f>VLOOKUP(C245,[1]panoids!A$2:Z$278,5,FALSE)</f>
        <v>170310817001013</v>
      </c>
      <c r="H245">
        <f>VLOOKUP(C245,[1]panoids!A$2:Z$278,6,FALSE)</f>
        <v>4</v>
      </c>
      <c r="I245">
        <f>VLOOKUP(C245,[1]panoids!A$2:Z$278,7,FALSE)</f>
        <v>0.21566080729166701</v>
      </c>
      <c r="J245">
        <f>VLOOKUP(C245,[1]panoids!A$2:Z$278,8,FALSE)</f>
        <v>5.0415852864583298E-2</v>
      </c>
      <c r="K245">
        <f>VLOOKUP(C245,[1]panoids!A$2:Z$278,9,FALSE)</f>
        <v>0.28770100911458302</v>
      </c>
      <c r="L245">
        <f>VLOOKUP(C245,[1]panoids!A$2:Z$278,10,FALSE)</f>
        <v>6.8522135416666699E-4</v>
      </c>
      <c r="M245">
        <f>VLOOKUP(C245,[1]panoids!A$2:Z$278,11,FALSE)</f>
        <v>3.2168782552083303E-2</v>
      </c>
      <c r="N245">
        <f>VLOOKUP(C245,[1]panoids!A$2:Z$278,12,FALSE)</f>
        <v>2.7439778645833302E-2</v>
      </c>
      <c r="O245">
        <f>VLOOKUP(C245,[1]panoids!A$2:Z$278,13,FALSE)</f>
        <v>6.103515625E-4</v>
      </c>
      <c r="P245">
        <f>VLOOKUP(C245,[1]panoids!A$2:Z$278,14,FALSE)</f>
        <v>2.0236002604166699E-2</v>
      </c>
      <c r="Q245">
        <f>VLOOKUP(C245,[1]panoids!A$2:Z$278,15,FALSE)</f>
        <v>0.15702636718749999</v>
      </c>
      <c r="R245">
        <f>VLOOKUP(C245,[1]panoids!A$2:Z$278,16,FALSE)</f>
        <v>1.0596516927083299E-2</v>
      </c>
      <c r="S245">
        <f>VLOOKUP(C245,[1]panoids!A$2:Z$278,17,FALSE)</f>
        <v>5.2406412760416701E-2</v>
      </c>
      <c r="T245">
        <f>VLOOKUP(C245,[1]panoids!A$2:Z$278,18,FALSE)</f>
        <v>7.3323567708333303E-4</v>
      </c>
      <c r="U245">
        <f>VLOOKUP(C245,[1]panoids!A$2:Z$278,19,FALSE)</f>
        <v>0</v>
      </c>
      <c r="V245">
        <f>VLOOKUP(C245,[1]panoids!A$2:Z$278,20,FALSE)</f>
        <v>3.8484700520833297E-2</v>
      </c>
      <c r="W245">
        <f>VLOOKUP(C245,[1]panoids!A$2:Z$278,21,FALSE)</f>
        <v>1.99544270833333E-3</v>
      </c>
      <c r="X245">
        <f>VLOOKUP(C245,[1]panoids!A$2:Z$278,22,FALSE)</f>
        <v>7.5683593749999999E-5</v>
      </c>
      <c r="Y245">
        <f>VLOOKUP(C245,[1]panoids!A$2:Z$278,23,FALSE)</f>
        <v>0</v>
      </c>
      <c r="Z245">
        <f>VLOOKUP(C245,[1]panoids!A$2:Z$278,24,FALSE)</f>
        <v>0</v>
      </c>
      <c r="AA245">
        <f>VLOOKUP(C245,[1]panoids!A$2:Z$278,25,FALSE)</f>
        <v>1.2060546875000001E-3</v>
      </c>
      <c r="AB245">
        <f>VLOOKUP(C245,[1]panoids!A$2:Z$278,26,FALSE)</f>
        <v>0.102557779947917</v>
      </c>
    </row>
    <row r="246" spans="1:28" x14ac:dyDescent="0.25">
      <c r="A246" t="s">
        <v>390</v>
      </c>
      <c r="B246">
        <v>170310818001015</v>
      </c>
      <c r="C246" t="s">
        <v>391</v>
      </c>
      <c r="D246" t="str">
        <f>VLOOKUP(C246,[1]panoids!A$2:Z$278,2,FALSE)</f>
        <v>2018-07</v>
      </c>
      <c r="E246">
        <f>VLOOKUP(C246,[1]panoids!A$2:Z$278,3,FALSE)</f>
        <v>41.893820615288803</v>
      </c>
      <c r="F246">
        <f>VLOOKUP(C246,[1]panoids!A$2:Z$278,4,FALSE)</f>
        <v>-87.637081359861</v>
      </c>
      <c r="G246">
        <f>VLOOKUP(C246,[1]panoids!A$2:Z$278,5,FALSE)</f>
        <v>170310818001015</v>
      </c>
      <c r="H246">
        <f>VLOOKUP(C246,[1]panoids!A$2:Z$278,6,FALSE)</f>
        <v>4</v>
      </c>
      <c r="I246">
        <f>VLOOKUP(C246,[1]panoids!A$2:Z$278,7,FALSE)</f>
        <v>0.295531412760417</v>
      </c>
      <c r="J246">
        <f>VLOOKUP(C246,[1]panoids!A$2:Z$278,8,FALSE)</f>
        <v>7.2093912760416698E-2</v>
      </c>
      <c r="K246">
        <f>VLOOKUP(C246,[1]panoids!A$2:Z$278,9,FALSE)</f>
        <v>0.29780517578124999</v>
      </c>
      <c r="L246">
        <f>VLOOKUP(C246,[1]panoids!A$2:Z$278,10,FALSE)</f>
        <v>4.8828125000000001E-6</v>
      </c>
      <c r="M246">
        <f>VLOOKUP(C246,[1]panoids!A$2:Z$278,11,FALSE)</f>
        <v>3.0446777343749998E-2</v>
      </c>
      <c r="N246">
        <f>VLOOKUP(C246,[1]panoids!A$2:Z$278,12,FALSE)</f>
        <v>1.6791178385416699E-2</v>
      </c>
      <c r="O246">
        <f>VLOOKUP(C246,[1]panoids!A$2:Z$278,13,FALSE)</f>
        <v>3.1380208333333299E-3</v>
      </c>
      <c r="P246">
        <f>VLOOKUP(C246,[1]panoids!A$2:Z$278,14,FALSE)</f>
        <v>1.3769531249999999E-3</v>
      </c>
      <c r="Q246">
        <f>VLOOKUP(C246,[1]panoids!A$2:Z$278,15,FALSE)</f>
        <v>8.8255208333333293E-2</v>
      </c>
      <c r="R246">
        <f>VLOOKUP(C246,[1]panoids!A$2:Z$278,16,FALSE)</f>
        <v>7.6985677083333301E-4</v>
      </c>
      <c r="S246">
        <f>VLOOKUP(C246,[1]panoids!A$2:Z$278,17,FALSE)</f>
        <v>0.14836669921875001</v>
      </c>
      <c r="T246">
        <f>VLOOKUP(C246,[1]panoids!A$2:Z$278,18,FALSE)</f>
        <v>1.42252604166667E-3</v>
      </c>
      <c r="U246">
        <f>VLOOKUP(C246,[1]panoids!A$2:Z$278,19,FALSE)</f>
        <v>0</v>
      </c>
      <c r="V246">
        <f>VLOOKUP(C246,[1]panoids!A$2:Z$278,20,FALSE)</f>
        <v>1.115966796875E-2</v>
      </c>
      <c r="W246">
        <f>VLOOKUP(C246,[1]panoids!A$2:Z$278,21,FALSE)</f>
        <v>6.4225260416666697E-3</v>
      </c>
      <c r="X246">
        <f>VLOOKUP(C246,[1]panoids!A$2:Z$278,22,FALSE)</f>
        <v>0</v>
      </c>
      <c r="Y246">
        <f>VLOOKUP(C246,[1]panoids!A$2:Z$278,23,FALSE)</f>
        <v>0</v>
      </c>
      <c r="Z246">
        <f>VLOOKUP(C246,[1]panoids!A$2:Z$278,24,FALSE)</f>
        <v>0</v>
      </c>
      <c r="AA246">
        <f>VLOOKUP(C246,[1]panoids!A$2:Z$278,25,FALSE)</f>
        <v>2.6741536458333298E-3</v>
      </c>
      <c r="AB246">
        <f>VLOOKUP(C246,[1]panoids!A$2:Z$278,26,FALSE)</f>
        <v>2.37410481770833E-2</v>
      </c>
    </row>
    <row r="247" spans="1:28" x14ac:dyDescent="0.25">
      <c r="A247" t="s">
        <v>392</v>
      </c>
      <c r="B247">
        <v>170310818001015</v>
      </c>
      <c r="C247" t="s">
        <v>391</v>
      </c>
      <c r="D247" t="str">
        <f>VLOOKUP(C247,[1]panoids!A$2:Z$278,2,FALSE)</f>
        <v>2018-07</v>
      </c>
      <c r="E247">
        <f>VLOOKUP(C247,[1]panoids!A$2:Z$278,3,FALSE)</f>
        <v>41.893820615288803</v>
      </c>
      <c r="F247">
        <f>VLOOKUP(C247,[1]panoids!A$2:Z$278,4,FALSE)</f>
        <v>-87.637081359861</v>
      </c>
      <c r="G247">
        <f>VLOOKUP(C247,[1]panoids!A$2:Z$278,5,FALSE)</f>
        <v>170310818001015</v>
      </c>
      <c r="H247">
        <f>VLOOKUP(C247,[1]panoids!A$2:Z$278,6,FALSE)</f>
        <v>4</v>
      </c>
      <c r="I247">
        <f>VLOOKUP(C247,[1]panoids!A$2:Z$278,7,FALSE)</f>
        <v>0.295531412760417</v>
      </c>
      <c r="J247">
        <f>VLOOKUP(C247,[1]panoids!A$2:Z$278,8,FALSE)</f>
        <v>7.2093912760416698E-2</v>
      </c>
      <c r="K247">
        <f>VLOOKUP(C247,[1]panoids!A$2:Z$278,9,FALSE)</f>
        <v>0.29780517578124999</v>
      </c>
      <c r="L247">
        <f>VLOOKUP(C247,[1]panoids!A$2:Z$278,10,FALSE)</f>
        <v>4.8828125000000001E-6</v>
      </c>
      <c r="M247">
        <f>VLOOKUP(C247,[1]panoids!A$2:Z$278,11,FALSE)</f>
        <v>3.0446777343749998E-2</v>
      </c>
      <c r="N247">
        <f>VLOOKUP(C247,[1]panoids!A$2:Z$278,12,FALSE)</f>
        <v>1.6791178385416699E-2</v>
      </c>
      <c r="O247">
        <f>VLOOKUP(C247,[1]panoids!A$2:Z$278,13,FALSE)</f>
        <v>3.1380208333333299E-3</v>
      </c>
      <c r="P247">
        <f>VLOOKUP(C247,[1]panoids!A$2:Z$278,14,FALSE)</f>
        <v>1.3769531249999999E-3</v>
      </c>
      <c r="Q247">
        <f>VLOOKUP(C247,[1]panoids!A$2:Z$278,15,FALSE)</f>
        <v>8.8255208333333293E-2</v>
      </c>
      <c r="R247">
        <f>VLOOKUP(C247,[1]panoids!A$2:Z$278,16,FALSE)</f>
        <v>7.6985677083333301E-4</v>
      </c>
      <c r="S247">
        <f>VLOOKUP(C247,[1]panoids!A$2:Z$278,17,FALSE)</f>
        <v>0.14836669921875001</v>
      </c>
      <c r="T247">
        <f>VLOOKUP(C247,[1]panoids!A$2:Z$278,18,FALSE)</f>
        <v>1.42252604166667E-3</v>
      </c>
      <c r="U247">
        <f>VLOOKUP(C247,[1]panoids!A$2:Z$278,19,FALSE)</f>
        <v>0</v>
      </c>
      <c r="V247">
        <f>VLOOKUP(C247,[1]panoids!A$2:Z$278,20,FALSE)</f>
        <v>1.115966796875E-2</v>
      </c>
      <c r="W247">
        <f>VLOOKUP(C247,[1]panoids!A$2:Z$278,21,FALSE)</f>
        <v>6.4225260416666697E-3</v>
      </c>
      <c r="X247">
        <f>VLOOKUP(C247,[1]panoids!A$2:Z$278,22,FALSE)</f>
        <v>0</v>
      </c>
      <c r="Y247">
        <f>VLOOKUP(C247,[1]panoids!A$2:Z$278,23,FALSE)</f>
        <v>0</v>
      </c>
      <c r="Z247">
        <f>VLOOKUP(C247,[1]panoids!A$2:Z$278,24,FALSE)</f>
        <v>0</v>
      </c>
      <c r="AA247">
        <f>VLOOKUP(C247,[1]panoids!A$2:Z$278,25,FALSE)</f>
        <v>2.6741536458333298E-3</v>
      </c>
      <c r="AB247">
        <f>VLOOKUP(C247,[1]panoids!A$2:Z$278,26,FALSE)</f>
        <v>2.37410481770833E-2</v>
      </c>
    </row>
    <row r="248" spans="1:28" x14ac:dyDescent="0.25">
      <c r="A248" t="s">
        <v>393</v>
      </c>
      <c r="B248">
        <v>170310818001015</v>
      </c>
      <c r="C248" t="s">
        <v>394</v>
      </c>
      <c r="D248" t="str">
        <f>VLOOKUP(C248,[1]panoids!A$2:Z$278,2,FALSE)</f>
        <v>2018-07</v>
      </c>
      <c r="E248">
        <f>VLOOKUP(C248,[1]panoids!A$2:Z$278,3,FALSE)</f>
        <v>41.893730687344302</v>
      </c>
      <c r="F248">
        <f>VLOOKUP(C248,[1]panoids!A$2:Z$278,4,FALSE)</f>
        <v>-87.637080209774197</v>
      </c>
      <c r="G248">
        <f>VLOOKUP(C248,[1]panoids!A$2:Z$278,5,FALSE)</f>
        <v>170310818001015</v>
      </c>
      <c r="H248">
        <f>VLOOKUP(C248,[1]panoids!A$2:Z$278,6,FALSE)</f>
        <v>4</v>
      </c>
      <c r="I248">
        <f>VLOOKUP(C248,[1]panoids!A$2:Z$278,7,FALSE)</f>
        <v>0.29630126953125002</v>
      </c>
      <c r="J248">
        <f>VLOOKUP(C248,[1]panoids!A$2:Z$278,8,FALSE)</f>
        <v>8.2414550781249998E-2</v>
      </c>
      <c r="K248">
        <f>VLOOKUP(C248,[1]panoids!A$2:Z$278,9,FALSE)</f>
        <v>0.3171435546875</v>
      </c>
      <c r="L248">
        <f>VLOOKUP(C248,[1]panoids!A$2:Z$278,10,FALSE)</f>
        <v>3.4513346354166701E-3</v>
      </c>
      <c r="M248">
        <f>VLOOKUP(C248,[1]panoids!A$2:Z$278,11,FALSE)</f>
        <v>3.5038248697916698E-2</v>
      </c>
      <c r="N248">
        <f>VLOOKUP(C248,[1]panoids!A$2:Z$278,12,FALSE)</f>
        <v>1.55126953125E-2</v>
      </c>
      <c r="O248">
        <f>VLOOKUP(C248,[1]panoids!A$2:Z$278,13,FALSE)</f>
        <v>1.2670898437500001E-3</v>
      </c>
      <c r="P248">
        <f>VLOOKUP(C248,[1]panoids!A$2:Z$278,14,FALSE)</f>
        <v>2.0654296875000002E-3</v>
      </c>
      <c r="Q248">
        <f>VLOOKUP(C248,[1]panoids!A$2:Z$278,15,FALSE)</f>
        <v>8.7232259114583294E-2</v>
      </c>
      <c r="R248">
        <f>VLOOKUP(C248,[1]panoids!A$2:Z$278,16,FALSE)</f>
        <v>5.5664062499999995E-4</v>
      </c>
      <c r="S248">
        <f>VLOOKUP(C248,[1]panoids!A$2:Z$278,17,FALSE)</f>
        <v>0.136570638020833</v>
      </c>
      <c r="T248">
        <f>VLOOKUP(C248,[1]panoids!A$2:Z$278,18,FALSE)</f>
        <v>1.58528645833333E-3</v>
      </c>
      <c r="U248">
        <f>VLOOKUP(C248,[1]panoids!A$2:Z$278,19,FALSE)</f>
        <v>0</v>
      </c>
      <c r="V248">
        <f>VLOOKUP(C248,[1]panoids!A$2:Z$278,20,FALSE)</f>
        <v>8.7003580729166693E-3</v>
      </c>
      <c r="W248">
        <f>VLOOKUP(C248,[1]panoids!A$2:Z$278,21,FALSE)</f>
        <v>1.9075520833333299E-3</v>
      </c>
      <c r="X248">
        <f>VLOOKUP(C248,[1]panoids!A$2:Z$278,22,FALSE)</f>
        <v>4.0934244791666701E-4</v>
      </c>
      <c r="Y248">
        <f>VLOOKUP(C248,[1]panoids!A$2:Z$278,23,FALSE)</f>
        <v>0</v>
      </c>
      <c r="Z248">
        <f>VLOOKUP(C248,[1]panoids!A$2:Z$278,24,FALSE)</f>
        <v>0</v>
      </c>
      <c r="AA248">
        <f>VLOOKUP(C248,[1]panoids!A$2:Z$278,25,FALSE)</f>
        <v>2.1402994791666699E-3</v>
      </c>
      <c r="AB248">
        <f>VLOOKUP(C248,[1]panoids!A$2:Z$278,26,FALSE)</f>
        <v>7.7034505208333302E-3</v>
      </c>
    </row>
    <row r="249" spans="1:28" x14ac:dyDescent="0.25">
      <c r="A249" t="s">
        <v>395</v>
      </c>
      <c r="B249">
        <v>170310818001015</v>
      </c>
      <c r="C249" t="s">
        <v>394</v>
      </c>
      <c r="D249" t="str">
        <f>VLOOKUP(C249,[1]panoids!A$2:Z$278,2,FALSE)</f>
        <v>2018-07</v>
      </c>
      <c r="E249">
        <f>VLOOKUP(C249,[1]panoids!A$2:Z$278,3,FALSE)</f>
        <v>41.893730687344302</v>
      </c>
      <c r="F249">
        <f>VLOOKUP(C249,[1]panoids!A$2:Z$278,4,FALSE)</f>
        <v>-87.637080209774197</v>
      </c>
      <c r="G249">
        <f>VLOOKUP(C249,[1]panoids!A$2:Z$278,5,FALSE)</f>
        <v>170310818001015</v>
      </c>
      <c r="H249">
        <f>VLOOKUP(C249,[1]panoids!A$2:Z$278,6,FALSE)</f>
        <v>4</v>
      </c>
      <c r="I249">
        <f>VLOOKUP(C249,[1]panoids!A$2:Z$278,7,FALSE)</f>
        <v>0.29630126953125002</v>
      </c>
      <c r="J249">
        <f>VLOOKUP(C249,[1]panoids!A$2:Z$278,8,FALSE)</f>
        <v>8.2414550781249998E-2</v>
      </c>
      <c r="K249">
        <f>VLOOKUP(C249,[1]panoids!A$2:Z$278,9,FALSE)</f>
        <v>0.3171435546875</v>
      </c>
      <c r="L249">
        <f>VLOOKUP(C249,[1]panoids!A$2:Z$278,10,FALSE)</f>
        <v>3.4513346354166701E-3</v>
      </c>
      <c r="M249">
        <f>VLOOKUP(C249,[1]panoids!A$2:Z$278,11,FALSE)</f>
        <v>3.5038248697916698E-2</v>
      </c>
      <c r="N249">
        <f>VLOOKUP(C249,[1]panoids!A$2:Z$278,12,FALSE)</f>
        <v>1.55126953125E-2</v>
      </c>
      <c r="O249">
        <f>VLOOKUP(C249,[1]panoids!A$2:Z$278,13,FALSE)</f>
        <v>1.2670898437500001E-3</v>
      </c>
      <c r="P249">
        <f>VLOOKUP(C249,[1]panoids!A$2:Z$278,14,FALSE)</f>
        <v>2.0654296875000002E-3</v>
      </c>
      <c r="Q249">
        <f>VLOOKUP(C249,[1]panoids!A$2:Z$278,15,FALSE)</f>
        <v>8.7232259114583294E-2</v>
      </c>
      <c r="R249">
        <f>VLOOKUP(C249,[1]panoids!A$2:Z$278,16,FALSE)</f>
        <v>5.5664062499999995E-4</v>
      </c>
      <c r="S249">
        <f>VLOOKUP(C249,[1]panoids!A$2:Z$278,17,FALSE)</f>
        <v>0.136570638020833</v>
      </c>
      <c r="T249">
        <f>VLOOKUP(C249,[1]panoids!A$2:Z$278,18,FALSE)</f>
        <v>1.58528645833333E-3</v>
      </c>
      <c r="U249">
        <f>VLOOKUP(C249,[1]panoids!A$2:Z$278,19,FALSE)</f>
        <v>0</v>
      </c>
      <c r="V249">
        <f>VLOOKUP(C249,[1]panoids!A$2:Z$278,20,FALSE)</f>
        <v>8.7003580729166693E-3</v>
      </c>
      <c r="W249">
        <f>VLOOKUP(C249,[1]panoids!A$2:Z$278,21,FALSE)</f>
        <v>1.9075520833333299E-3</v>
      </c>
      <c r="X249">
        <f>VLOOKUP(C249,[1]panoids!A$2:Z$278,22,FALSE)</f>
        <v>4.0934244791666701E-4</v>
      </c>
      <c r="Y249">
        <f>VLOOKUP(C249,[1]panoids!A$2:Z$278,23,FALSE)</f>
        <v>0</v>
      </c>
      <c r="Z249">
        <f>VLOOKUP(C249,[1]panoids!A$2:Z$278,24,FALSE)</f>
        <v>0</v>
      </c>
      <c r="AA249">
        <f>VLOOKUP(C249,[1]panoids!A$2:Z$278,25,FALSE)</f>
        <v>2.1402994791666699E-3</v>
      </c>
      <c r="AB249">
        <f>VLOOKUP(C249,[1]panoids!A$2:Z$278,26,FALSE)</f>
        <v>7.7034505208333302E-3</v>
      </c>
    </row>
    <row r="250" spans="1:28" x14ac:dyDescent="0.25">
      <c r="A250" t="s">
        <v>396</v>
      </c>
      <c r="B250">
        <v>170310818002028</v>
      </c>
      <c r="C250" t="s">
        <v>397</v>
      </c>
      <c r="D250" t="str">
        <f>VLOOKUP(C250,[1]panoids!A$2:Z$278,2,FALSE)</f>
        <v>2018-07</v>
      </c>
      <c r="E250">
        <f>VLOOKUP(C250,[1]panoids!A$2:Z$278,3,FALSE)</f>
        <v>41.895598479088299</v>
      </c>
      <c r="F250">
        <f>VLOOKUP(C250,[1]panoids!A$2:Z$278,4,FALSE)</f>
        <v>-87.634769200764396</v>
      </c>
      <c r="G250">
        <f>VLOOKUP(C250,[1]panoids!A$2:Z$278,5,FALSE)</f>
        <v>170310818002028</v>
      </c>
      <c r="H250">
        <f>VLOOKUP(C250,[1]panoids!A$2:Z$278,6,FALSE)</f>
        <v>4</v>
      </c>
      <c r="I250">
        <f>VLOOKUP(C250,[1]panoids!A$2:Z$278,7,FALSE)</f>
        <v>0.25170003255208301</v>
      </c>
      <c r="J250">
        <f>VLOOKUP(C250,[1]panoids!A$2:Z$278,8,FALSE)</f>
        <v>4.1715494791666703E-2</v>
      </c>
      <c r="K250">
        <f>VLOOKUP(C250,[1]panoids!A$2:Z$278,9,FALSE)</f>
        <v>0.40843505859375001</v>
      </c>
      <c r="L250">
        <f>VLOOKUP(C250,[1]panoids!A$2:Z$278,10,FALSE)</f>
        <v>0</v>
      </c>
      <c r="M250">
        <f>VLOOKUP(C250,[1]panoids!A$2:Z$278,11,FALSE)</f>
        <v>7.73030598958333E-3</v>
      </c>
      <c r="N250">
        <f>VLOOKUP(C250,[1]panoids!A$2:Z$278,12,FALSE)</f>
        <v>2.4025065104166701E-2</v>
      </c>
      <c r="O250">
        <f>VLOOKUP(C250,[1]panoids!A$2:Z$278,13,FALSE)</f>
        <v>1.7415364583333299E-4</v>
      </c>
      <c r="P250">
        <f>VLOOKUP(C250,[1]panoids!A$2:Z$278,14,FALSE)</f>
        <v>2.1044921874999998E-3</v>
      </c>
      <c r="Q250">
        <f>VLOOKUP(C250,[1]panoids!A$2:Z$278,15,FALSE)</f>
        <v>7.6985677083333301E-2</v>
      </c>
      <c r="R250">
        <f>VLOOKUP(C250,[1]panoids!A$2:Z$278,16,FALSE)</f>
        <v>4.1503906250000003E-5</v>
      </c>
      <c r="S250">
        <f>VLOOKUP(C250,[1]panoids!A$2:Z$278,17,FALSE)</f>
        <v>7.0354003906250004E-2</v>
      </c>
      <c r="T250">
        <f>VLOOKUP(C250,[1]panoids!A$2:Z$278,18,FALSE)</f>
        <v>3.7809244791666701E-3</v>
      </c>
      <c r="U250">
        <f>VLOOKUP(C250,[1]panoids!A$2:Z$278,19,FALSE)</f>
        <v>2.4161783854166701E-3</v>
      </c>
      <c r="V250">
        <f>VLOOKUP(C250,[1]panoids!A$2:Z$278,20,FALSE)</f>
        <v>7.8598632812499999E-2</v>
      </c>
      <c r="W250">
        <f>VLOOKUP(C250,[1]panoids!A$2:Z$278,21,FALSE)</f>
        <v>3.2552083333333302E-6</v>
      </c>
      <c r="X250">
        <f>VLOOKUP(C250,[1]panoids!A$2:Z$278,22,FALSE)</f>
        <v>0</v>
      </c>
      <c r="Y250">
        <f>VLOOKUP(C250,[1]panoids!A$2:Z$278,23,FALSE)</f>
        <v>0</v>
      </c>
      <c r="Z250">
        <f>VLOOKUP(C250,[1]panoids!A$2:Z$278,24,FALSE)</f>
        <v>4.4360351562500004E-3</v>
      </c>
      <c r="AA250">
        <f>VLOOKUP(C250,[1]panoids!A$2:Z$278,25,FALSE)</f>
        <v>7.4641927083333301E-3</v>
      </c>
      <c r="AB250">
        <f>VLOOKUP(C250,[1]panoids!A$2:Z$278,26,FALSE)</f>
        <v>2.0034993489583298E-2</v>
      </c>
    </row>
    <row r="251" spans="1:28" x14ac:dyDescent="0.25">
      <c r="A251" t="s">
        <v>398</v>
      </c>
      <c r="B251">
        <v>170310818002028</v>
      </c>
      <c r="C251" t="s">
        <v>397</v>
      </c>
      <c r="D251" t="str">
        <f>VLOOKUP(C251,[1]panoids!A$2:Z$278,2,FALSE)</f>
        <v>2018-07</v>
      </c>
      <c r="E251">
        <f>VLOOKUP(C251,[1]panoids!A$2:Z$278,3,FALSE)</f>
        <v>41.895598479088299</v>
      </c>
      <c r="F251">
        <f>VLOOKUP(C251,[1]panoids!A$2:Z$278,4,FALSE)</f>
        <v>-87.634769200764396</v>
      </c>
      <c r="G251">
        <f>VLOOKUP(C251,[1]panoids!A$2:Z$278,5,FALSE)</f>
        <v>170310818002028</v>
      </c>
      <c r="H251">
        <f>VLOOKUP(C251,[1]panoids!A$2:Z$278,6,FALSE)</f>
        <v>4</v>
      </c>
      <c r="I251">
        <f>VLOOKUP(C251,[1]panoids!A$2:Z$278,7,FALSE)</f>
        <v>0.25170003255208301</v>
      </c>
      <c r="J251">
        <f>VLOOKUP(C251,[1]panoids!A$2:Z$278,8,FALSE)</f>
        <v>4.1715494791666703E-2</v>
      </c>
      <c r="K251">
        <f>VLOOKUP(C251,[1]panoids!A$2:Z$278,9,FALSE)</f>
        <v>0.40843505859375001</v>
      </c>
      <c r="L251">
        <f>VLOOKUP(C251,[1]panoids!A$2:Z$278,10,FALSE)</f>
        <v>0</v>
      </c>
      <c r="M251">
        <f>VLOOKUP(C251,[1]panoids!A$2:Z$278,11,FALSE)</f>
        <v>7.73030598958333E-3</v>
      </c>
      <c r="N251">
        <f>VLOOKUP(C251,[1]panoids!A$2:Z$278,12,FALSE)</f>
        <v>2.4025065104166701E-2</v>
      </c>
      <c r="O251">
        <f>VLOOKUP(C251,[1]panoids!A$2:Z$278,13,FALSE)</f>
        <v>1.7415364583333299E-4</v>
      </c>
      <c r="P251">
        <f>VLOOKUP(C251,[1]panoids!A$2:Z$278,14,FALSE)</f>
        <v>2.1044921874999998E-3</v>
      </c>
      <c r="Q251">
        <f>VLOOKUP(C251,[1]panoids!A$2:Z$278,15,FALSE)</f>
        <v>7.6985677083333301E-2</v>
      </c>
      <c r="R251">
        <f>VLOOKUP(C251,[1]panoids!A$2:Z$278,16,FALSE)</f>
        <v>4.1503906250000003E-5</v>
      </c>
      <c r="S251">
        <f>VLOOKUP(C251,[1]panoids!A$2:Z$278,17,FALSE)</f>
        <v>7.0354003906250004E-2</v>
      </c>
      <c r="T251">
        <f>VLOOKUP(C251,[1]panoids!A$2:Z$278,18,FALSE)</f>
        <v>3.7809244791666701E-3</v>
      </c>
      <c r="U251">
        <f>VLOOKUP(C251,[1]panoids!A$2:Z$278,19,FALSE)</f>
        <v>2.4161783854166701E-3</v>
      </c>
      <c r="V251">
        <f>VLOOKUP(C251,[1]panoids!A$2:Z$278,20,FALSE)</f>
        <v>7.8598632812499999E-2</v>
      </c>
      <c r="W251">
        <f>VLOOKUP(C251,[1]panoids!A$2:Z$278,21,FALSE)</f>
        <v>3.2552083333333302E-6</v>
      </c>
      <c r="X251">
        <f>VLOOKUP(C251,[1]panoids!A$2:Z$278,22,FALSE)</f>
        <v>0</v>
      </c>
      <c r="Y251">
        <f>VLOOKUP(C251,[1]panoids!A$2:Z$278,23,FALSE)</f>
        <v>0</v>
      </c>
      <c r="Z251">
        <f>VLOOKUP(C251,[1]panoids!A$2:Z$278,24,FALSE)</f>
        <v>4.4360351562500004E-3</v>
      </c>
      <c r="AA251">
        <f>VLOOKUP(C251,[1]panoids!A$2:Z$278,25,FALSE)</f>
        <v>7.4641927083333301E-3</v>
      </c>
      <c r="AB251">
        <f>VLOOKUP(C251,[1]panoids!A$2:Z$278,26,FALSE)</f>
        <v>2.0034993489583298E-2</v>
      </c>
    </row>
    <row r="252" spans="1:28" x14ac:dyDescent="0.25">
      <c r="A252" t="s">
        <v>399</v>
      </c>
      <c r="B252">
        <v>170310818002028</v>
      </c>
      <c r="C252" t="s">
        <v>400</v>
      </c>
      <c r="D252" t="str">
        <f>VLOOKUP(C252,[1]panoids!A$2:Z$278,2,FALSE)</f>
        <v>2018-07</v>
      </c>
      <c r="E252">
        <f>VLOOKUP(C252,[1]panoids!A$2:Z$278,3,FALSE)</f>
        <v>41.895474611923198</v>
      </c>
      <c r="F252">
        <f>VLOOKUP(C252,[1]panoids!A$2:Z$278,4,FALSE)</f>
        <v>-87.635698310495599</v>
      </c>
      <c r="G252">
        <f>VLOOKUP(C252,[1]panoids!A$2:Z$278,5,FALSE)</f>
        <v>170310818002028</v>
      </c>
      <c r="H252">
        <f>VLOOKUP(C252,[1]panoids!A$2:Z$278,6,FALSE)</f>
        <v>4</v>
      </c>
      <c r="I252">
        <f>VLOOKUP(C252,[1]panoids!A$2:Z$278,7,FALSE)</f>
        <v>0.157472330729167</v>
      </c>
      <c r="J252">
        <f>VLOOKUP(C252,[1]panoids!A$2:Z$278,8,FALSE)</f>
        <v>0.11409423828125</v>
      </c>
      <c r="K252">
        <f>VLOOKUP(C252,[1]panoids!A$2:Z$278,9,FALSE)</f>
        <v>0.23378336588541701</v>
      </c>
      <c r="L252">
        <f>VLOOKUP(C252,[1]panoids!A$2:Z$278,10,FALSE)</f>
        <v>2.43326822916667E-4</v>
      </c>
      <c r="M252">
        <f>VLOOKUP(C252,[1]panoids!A$2:Z$278,11,FALSE)</f>
        <v>1.24894205729167E-2</v>
      </c>
      <c r="N252">
        <f>VLOOKUP(C252,[1]panoids!A$2:Z$278,12,FALSE)</f>
        <v>1.8147786458333301E-2</v>
      </c>
      <c r="O252">
        <f>VLOOKUP(C252,[1]panoids!A$2:Z$278,13,FALSE)</f>
        <v>1.4184570312499999E-3</v>
      </c>
      <c r="P252">
        <f>VLOOKUP(C252,[1]panoids!A$2:Z$278,14,FALSE)</f>
        <v>4.7583007812499996E-3</v>
      </c>
      <c r="Q252">
        <f>VLOOKUP(C252,[1]panoids!A$2:Z$278,15,FALSE)</f>
        <v>8.82014973958333E-2</v>
      </c>
      <c r="R252">
        <f>VLOOKUP(C252,[1]panoids!A$2:Z$278,16,FALSE)</f>
        <v>7.0231119791666695E-4</v>
      </c>
      <c r="S252">
        <f>VLOOKUP(C252,[1]panoids!A$2:Z$278,17,FALSE)</f>
        <v>1.04313151041667E-2</v>
      </c>
      <c r="T252">
        <f>VLOOKUP(C252,[1]panoids!A$2:Z$278,18,FALSE)</f>
        <v>3.8574218750000002E-3</v>
      </c>
      <c r="U252">
        <f>VLOOKUP(C252,[1]panoids!A$2:Z$278,19,FALSE)</f>
        <v>2.0507812499999999E-4</v>
      </c>
      <c r="V252">
        <f>VLOOKUP(C252,[1]panoids!A$2:Z$278,20,FALSE)</f>
        <v>5.4673665364583297E-2</v>
      </c>
      <c r="W252">
        <f>VLOOKUP(C252,[1]panoids!A$2:Z$278,21,FALSE)</f>
        <v>6.9173177083333304E-5</v>
      </c>
      <c r="X252">
        <f>VLOOKUP(C252,[1]panoids!A$2:Z$278,22,FALSE)</f>
        <v>0</v>
      </c>
      <c r="Y252">
        <f>VLOOKUP(C252,[1]panoids!A$2:Z$278,23,FALSE)</f>
        <v>0</v>
      </c>
      <c r="Z252">
        <f>VLOOKUP(C252,[1]panoids!A$2:Z$278,24,FALSE)</f>
        <v>0</v>
      </c>
      <c r="AA252">
        <f>VLOOKUP(C252,[1]panoids!A$2:Z$278,25,FALSE)</f>
        <v>8.5758463541666698E-3</v>
      </c>
      <c r="AB252">
        <f>VLOOKUP(C252,[1]panoids!A$2:Z$278,26,FALSE)</f>
        <v>0.29087646484375002</v>
      </c>
    </row>
    <row r="253" spans="1:28" x14ac:dyDescent="0.25">
      <c r="A253" t="s">
        <v>401</v>
      </c>
      <c r="B253">
        <v>170310818002028</v>
      </c>
      <c r="C253" t="s">
        <v>400</v>
      </c>
      <c r="D253" t="str">
        <f>VLOOKUP(C253,[1]panoids!A$2:Z$278,2,FALSE)</f>
        <v>2018-07</v>
      </c>
      <c r="E253">
        <f>VLOOKUP(C253,[1]panoids!A$2:Z$278,3,FALSE)</f>
        <v>41.895474611923198</v>
      </c>
      <c r="F253">
        <f>VLOOKUP(C253,[1]panoids!A$2:Z$278,4,FALSE)</f>
        <v>-87.635698310495599</v>
      </c>
      <c r="G253">
        <f>VLOOKUP(C253,[1]panoids!A$2:Z$278,5,FALSE)</f>
        <v>170310818002028</v>
      </c>
      <c r="H253">
        <f>VLOOKUP(C253,[1]panoids!A$2:Z$278,6,FALSE)</f>
        <v>4</v>
      </c>
      <c r="I253">
        <f>VLOOKUP(C253,[1]panoids!A$2:Z$278,7,FALSE)</f>
        <v>0.157472330729167</v>
      </c>
      <c r="J253">
        <f>VLOOKUP(C253,[1]panoids!A$2:Z$278,8,FALSE)</f>
        <v>0.11409423828125</v>
      </c>
      <c r="K253">
        <f>VLOOKUP(C253,[1]panoids!A$2:Z$278,9,FALSE)</f>
        <v>0.23378336588541701</v>
      </c>
      <c r="L253">
        <f>VLOOKUP(C253,[1]panoids!A$2:Z$278,10,FALSE)</f>
        <v>2.43326822916667E-4</v>
      </c>
      <c r="M253">
        <f>VLOOKUP(C253,[1]panoids!A$2:Z$278,11,FALSE)</f>
        <v>1.24894205729167E-2</v>
      </c>
      <c r="N253">
        <f>VLOOKUP(C253,[1]panoids!A$2:Z$278,12,FALSE)</f>
        <v>1.8147786458333301E-2</v>
      </c>
      <c r="O253">
        <f>VLOOKUP(C253,[1]panoids!A$2:Z$278,13,FALSE)</f>
        <v>1.4184570312499999E-3</v>
      </c>
      <c r="P253">
        <f>VLOOKUP(C253,[1]panoids!A$2:Z$278,14,FALSE)</f>
        <v>4.7583007812499996E-3</v>
      </c>
      <c r="Q253">
        <f>VLOOKUP(C253,[1]panoids!A$2:Z$278,15,FALSE)</f>
        <v>8.82014973958333E-2</v>
      </c>
      <c r="R253">
        <f>VLOOKUP(C253,[1]panoids!A$2:Z$278,16,FALSE)</f>
        <v>7.0231119791666695E-4</v>
      </c>
      <c r="S253">
        <f>VLOOKUP(C253,[1]panoids!A$2:Z$278,17,FALSE)</f>
        <v>1.04313151041667E-2</v>
      </c>
      <c r="T253">
        <f>VLOOKUP(C253,[1]panoids!A$2:Z$278,18,FALSE)</f>
        <v>3.8574218750000002E-3</v>
      </c>
      <c r="U253">
        <f>VLOOKUP(C253,[1]panoids!A$2:Z$278,19,FALSE)</f>
        <v>2.0507812499999999E-4</v>
      </c>
      <c r="V253">
        <f>VLOOKUP(C253,[1]panoids!A$2:Z$278,20,FALSE)</f>
        <v>5.4673665364583297E-2</v>
      </c>
      <c r="W253">
        <f>VLOOKUP(C253,[1]panoids!A$2:Z$278,21,FALSE)</f>
        <v>6.9173177083333304E-5</v>
      </c>
      <c r="X253">
        <f>VLOOKUP(C253,[1]panoids!A$2:Z$278,22,FALSE)</f>
        <v>0</v>
      </c>
      <c r="Y253">
        <f>VLOOKUP(C253,[1]panoids!A$2:Z$278,23,FALSE)</f>
        <v>0</v>
      </c>
      <c r="Z253">
        <f>VLOOKUP(C253,[1]panoids!A$2:Z$278,24,FALSE)</f>
        <v>0</v>
      </c>
      <c r="AA253">
        <f>VLOOKUP(C253,[1]panoids!A$2:Z$278,25,FALSE)</f>
        <v>8.5758463541666698E-3</v>
      </c>
      <c r="AB253">
        <f>VLOOKUP(C253,[1]panoids!A$2:Z$278,26,FALSE)</f>
        <v>0.29087646484375002</v>
      </c>
    </row>
    <row r="254" spans="1:28" x14ac:dyDescent="0.25">
      <c r="A254" t="s">
        <v>402</v>
      </c>
      <c r="B254">
        <v>170310818002045</v>
      </c>
      <c r="C254" t="s">
        <v>403</v>
      </c>
      <c r="D254" t="str">
        <f>VLOOKUP(C254,[1]panoids!A$2:Z$278,2,FALSE)</f>
        <v>2018-07</v>
      </c>
      <c r="E254">
        <f>VLOOKUP(C254,[1]panoids!A$2:Z$278,3,FALSE)</f>
        <v>41.893785311387603</v>
      </c>
      <c r="F254">
        <f>VLOOKUP(C254,[1]panoids!A$2:Z$278,4,FALSE)</f>
        <v>-87.635630613791605</v>
      </c>
      <c r="G254">
        <f>VLOOKUP(C254,[1]panoids!A$2:Z$278,5,FALSE)</f>
        <v>170310818002045</v>
      </c>
      <c r="H254">
        <f>VLOOKUP(C254,[1]panoids!A$2:Z$278,6,FALSE)</f>
        <v>4</v>
      </c>
      <c r="I254">
        <f>VLOOKUP(C254,[1]panoids!A$2:Z$278,7,FALSE)</f>
        <v>0.14738525390625001</v>
      </c>
      <c r="J254">
        <f>VLOOKUP(C254,[1]panoids!A$2:Z$278,8,FALSE)</f>
        <v>8.9130045572916705E-2</v>
      </c>
      <c r="K254">
        <f>VLOOKUP(C254,[1]panoids!A$2:Z$278,9,FALSE)</f>
        <v>0.28261881510416698</v>
      </c>
      <c r="L254">
        <f>VLOOKUP(C254,[1]panoids!A$2:Z$278,10,FALSE)</f>
        <v>0</v>
      </c>
      <c r="M254">
        <f>VLOOKUP(C254,[1]panoids!A$2:Z$278,11,FALSE)</f>
        <v>2.2001953125000001E-2</v>
      </c>
      <c r="N254">
        <f>VLOOKUP(C254,[1]panoids!A$2:Z$278,12,FALSE)</f>
        <v>3.1385904947916703E-2</v>
      </c>
      <c r="O254">
        <f>VLOOKUP(C254,[1]panoids!A$2:Z$278,13,FALSE)</f>
        <v>1.0953776041666701E-3</v>
      </c>
      <c r="P254">
        <f>VLOOKUP(C254,[1]panoids!A$2:Z$278,14,FALSE)</f>
        <v>4.6280924479166702E-3</v>
      </c>
      <c r="Q254">
        <f>VLOOKUP(C254,[1]panoids!A$2:Z$278,15,FALSE)</f>
        <v>0.14693522135416701</v>
      </c>
      <c r="R254">
        <f>VLOOKUP(C254,[1]panoids!A$2:Z$278,16,FALSE)</f>
        <v>1.4662272135416699E-2</v>
      </c>
      <c r="S254">
        <f>VLOOKUP(C254,[1]panoids!A$2:Z$278,17,FALSE)</f>
        <v>3.8004557291666701E-3</v>
      </c>
      <c r="T254">
        <f>VLOOKUP(C254,[1]panoids!A$2:Z$278,18,FALSE)</f>
        <v>9.1715494791666703E-4</v>
      </c>
      <c r="U254">
        <f>VLOOKUP(C254,[1]panoids!A$2:Z$278,19,FALSE)</f>
        <v>0</v>
      </c>
      <c r="V254">
        <f>VLOOKUP(C254,[1]panoids!A$2:Z$278,20,FALSE)</f>
        <v>4.9626464843750002E-2</v>
      </c>
      <c r="W254">
        <f>VLOOKUP(C254,[1]panoids!A$2:Z$278,21,FALSE)</f>
        <v>2.1451822916666698E-3</v>
      </c>
      <c r="X254">
        <f>VLOOKUP(C254,[1]panoids!A$2:Z$278,22,FALSE)</f>
        <v>0</v>
      </c>
      <c r="Y254">
        <f>VLOOKUP(C254,[1]panoids!A$2:Z$278,23,FALSE)</f>
        <v>0</v>
      </c>
      <c r="Z254">
        <f>VLOOKUP(C254,[1]panoids!A$2:Z$278,24,FALSE)</f>
        <v>0</v>
      </c>
      <c r="AA254">
        <f>VLOOKUP(C254,[1]panoids!A$2:Z$278,25,FALSE)</f>
        <v>1.2207031250000001E-5</v>
      </c>
      <c r="AB254">
        <f>VLOOKUP(C254,[1]panoids!A$2:Z$278,26,FALSE)</f>
        <v>0.20365559895833299</v>
      </c>
    </row>
    <row r="255" spans="1:28" x14ac:dyDescent="0.25">
      <c r="A255" t="s">
        <v>404</v>
      </c>
      <c r="B255">
        <v>170310818002045</v>
      </c>
      <c r="C255" t="s">
        <v>403</v>
      </c>
      <c r="D255" t="str">
        <f>VLOOKUP(C255,[1]panoids!A$2:Z$278,2,FALSE)</f>
        <v>2018-07</v>
      </c>
      <c r="E255">
        <f>VLOOKUP(C255,[1]panoids!A$2:Z$278,3,FALSE)</f>
        <v>41.893785311387603</v>
      </c>
      <c r="F255">
        <f>VLOOKUP(C255,[1]panoids!A$2:Z$278,4,FALSE)</f>
        <v>-87.635630613791605</v>
      </c>
      <c r="G255">
        <f>VLOOKUP(C255,[1]panoids!A$2:Z$278,5,FALSE)</f>
        <v>170310818002045</v>
      </c>
      <c r="H255">
        <f>VLOOKUP(C255,[1]panoids!A$2:Z$278,6,FALSE)</f>
        <v>4</v>
      </c>
      <c r="I255">
        <f>VLOOKUP(C255,[1]panoids!A$2:Z$278,7,FALSE)</f>
        <v>0.14738525390625001</v>
      </c>
      <c r="J255">
        <f>VLOOKUP(C255,[1]panoids!A$2:Z$278,8,FALSE)</f>
        <v>8.9130045572916705E-2</v>
      </c>
      <c r="K255">
        <f>VLOOKUP(C255,[1]panoids!A$2:Z$278,9,FALSE)</f>
        <v>0.28261881510416698</v>
      </c>
      <c r="L255">
        <f>VLOOKUP(C255,[1]panoids!A$2:Z$278,10,FALSE)</f>
        <v>0</v>
      </c>
      <c r="M255">
        <f>VLOOKUP(C255,[1]panoids!A$2:Z$278,11,FALSE)</f>
        <v>2.2001953125000001E-2</v>
      </c>
      <c r="N255">
        <f>VLOOKUP(C255,[1]panoids!A$2:Z$278,12,FALSE)</f>
        <v>3.1385904947916703E-2</v>
      </c>
      <c r="O255">
        <f>VLOOKUP(C255,[1]panoids!A$2:Z$278,13,FALSE)</f>
        <v>1.0953776041666701E-3</v>
      </c>
      <c r="P255">
        <f>VLOOKUP(C255,[1]panoids!A$2:Z$278,14,FALSE)</f>
        <v>4.6280924479166702E-3</v>
      </c>
      <c r="Q255">
        <f>VLOOKUP(C255,[1]panoids!A$2:Z$278,15,FALSE)</f>
        <v>0.14693522135416701</v>
      </c>
      <c r="R255">
        <f>VLOOKUP(C255,[1]panoids!A$2:Z$278,16,FALSE)</f>
        <v>1.4662272135416699E-2</v>
      </c>
      <c r="S255">
        <f>VLOOKUP(C255,[1]panoids!A$2:Z$278,17,FALSE)</f>
        <v>3.8004557291666701E-3</v>
      </c>
      <c r="T255">
        <f>VLOOKUP(C255,[1]panoids!A$2:Z$278,18,FALSE)</f>
        <v>9.1715494791666703E-4</v>
      </c>
      <c r="U255">
        <f>VLOOKUP(C255,[1]panoids!A$2:Z$278,19,FALSE)</f>
        <v>0</v>
      </c>
      <c r="V255">
        <f>VLOOKUP(C255,[1]panoids!A$2:Z$278,20,FALSE)</f>
        <v>4.9626464843750002E-2</v>
      </c>
      <c r="W255">
        <f>VLOOKUP(C255,[1]panoids!A$2:Z$278,21,FALSE)</f>
        <v>2.1451822916666698E-3</v>
      </c>
      <c r="X255">
        <f>VLOOKUP(C255,[1]panoids!A$2:Z$278,22,FALSE)</f>
        <v>0</v>
      </c>
      <c r="Y255">
        <f>VLOOKUP(C255,[1]panoids!A$2:Z$278,23,FALSE)</f>
        <v>0</v>
      </c>
      <c r="Z255">
        <f>VLOOKUP(C255,[1]panoids!A$2:Z$278,24,FALSE)</f>
        <v>0</v>
      </c>
      <c r="AA255">
        <f>VLOOKUP(C255,[1]panoids!A$2:Z$278,25,FALSE)</f>
        <v>1.2207031250000001E-5</v>
      </c>
      <c r="AB255">
        <f>VLOOKUP(C255,[1]panoids!A$2:Z$278,26,FALSE)</f>
        <v>0.20365559895833299</v>
      </c>
    </row>
    <row r="256" spans="1:28" x14ac:dyDescent="0.25">
      <c r="A256" t="s">
        <v>405</v>
      </c>
      <c r="B256">
        <v>170310818002045</v>
      </c>
      <c r="C256" t="s">
        <v>406</v>
      </c>
      <c r="D256" t="str">
        <f>VLOOKUP(C256,[1]panoids!A$2:Z$278,2,FALSE)</f>
        <v>2018-07</v>
      </c>
      <c r="E256">
        <f>VLOOKUP(C256,[1]panoids!A$2:Z$278,3,FALSE)</f>
        <v>41.893857240040603</v>
      </c>
      <c r="F256">
        <f>VLOOKUP(C256,[1]panoids!A$2:Z$278,4,FALSE)</f>
        <v>-87.635632712432994</v>
      </c>
      <c r="G256">
        <f>VLOOKUP(C256,[1]panoids!A$2:Z$278,5,FALSE)</f>
        <v>170310818002045</v>
      </c>
      <c r="H256">
        <f>VLOOKUP(C256,[1]panoids!A$2:Z$278,6,FALSE)</f>
        <v>4</v>
      </c>
      <c r="I256">
        <f>VLOOKUP(C256,[1]panoids!A$2:Z$278,7,FALSE)</f>
        <v>0.16020833333333301</v>
      </c>
      <c r="J256">
        <f>VLOOKUP(C256,[1]panoids!A$2:Z$278,8,FALSE)</f>
        <v>0.12315999348958299</v>
      </c>
      <c r="K256">
        <f>VLOOKUP(C256,[1]panoids!A$2:Z$278,9,FALSE)</f>
        <v>0.25258382161458298</v>
      </c>
      <c r="L256">
        <f>VLOOKUP(C256,[1]panoids!A$2:Z$278,10,FALSE)</f>
        <v>3.6621093749999999E-5</v>
      </c>
      <c r="M256">
        <f>VLOOKUP(C256,[1]panoids!A$2:Z$278,11,FALSE)</f>
        <v>2.4379069010416698E-2</v>
      </c>
      <c r="N256">
        <f>VLOOKUP(C256,[1]panoids!A$2:Z$278,12,FALSE)</f>
        <v>3.2527669270833302E-2</v>
      </c>
      <c r="O256">
        <f>VLOOKUP(C256,[1]panoids!A$2:Z$278,13,FALSE)</f>
        <v>1.85302734375E-3</v>
      </c>
      <c r="P256">
        <f>VLOOKUP(C256,[1]panoids!A$2:Z$278,14,FALSE)</f>
        <v>4.6907552083333302E-3</v>
      </c>
      <c r="Q256">
        <f>VLOOKUP(C256,[1]panoids!A$2:Z$278,15,FALSE)</f>
        <v>0.14668863932291701</v>
      </c>
      <c r="R256">
        <f>VLOOKUP(C256,[1]panoids!A$2:Z$278,16,FALSE)</f>
        <v>1.6983235677083298E-2</v>
      </c>
      <c r="S256">
        <f>VLOOKUP(C256,[1]panoids!A$2:Z$278,17,FALSE)</f>
        <v>1.056640625E-2</v>
      </c>
      <c r="T256">
        <f>VLOOKUP(C256,[1]panoids!A$2:Z$278,18,FALSE)</f>
        <v>2.0613606770833299E-3</v>
      </c>
      <c r="U256">
        <f>VLOOKUP(C256,[1]panoids!A$2:Z$278,19,FALSE)</f>
        <v>0</v>
      </c>
      <c r="V256">
        <f>VLOOKUP(C256,[1]panoids!A$2:Z$278,20,FALSE)</f>
        <v>3.160888671875E-2</v>
      </c>
      <c r="W256">
        <f>VLOOKUP(C256,[1]panoids!A$2:Z$278,21,FALSE)</f>
        <v>6.0546875E-4</v>
      </c>
      <c r="X256">
        <f>VLOOKUP(C256,[1]panoids!A$2:Z$278,22,FALSE)</f>
        <v>0</v>
      </c>
      <c r="Y256">
        <f>VLOOKUP(C256,[1]panoids!A$2:Z$278,23,FALSE)</f>
        <v>0</v>
      </c>
      <c r="Z256">
        <f>VLOOKUP(C256,[1]panoids!A$2:Z$278,24,FALSE)</f>
        <v>6.5104166666666696E-6</v>
      </c>
      <c r="AA256">
        <f>VLOOKUP(C256,[1]panoids!A$2:Z$278,25,FALSE)</f>
        <v>4.0527343749999998E-4</v>
      </c>
      <c r="AB256">
        <f>VLOOKUP(C256,[1]panoids!A$2:Z$278,26,FALSE)</f>
        <v>0.19163492838541701</v>
      </c>
    </row>
    <row r="257" spans="1:28" x14ac:dyDescent="0.25">
      <c r="A257" t="s">
        <v>407</v>
      </c>
      <c r="B257">
        <v>170310818002045</v>
      </c>
      <c r="C257" t="s">
        <v>406</v>
      </c>
      <c r="D257" t="str">
        <f>VLOOKUP(C257,[1]panoids!A$2:Z$278,2,FALSE)</f>
        <v>2018-07</v>
      </c>
      <c r="E257">
        <f>VLOOKUP(C257,[1]panoids!A$2:Z$278,3,FALSE)</f>
        <v>41.893857240040603</v>
      </c>
      <c r="F257">
        <f>VLOOKUP(C257,[1]panoids!A$2:Z$278,4,FALSE)</f>
        <v>-87.635632712432994</v>
      </c>
      <c r="G257">
        <f>VLOOKUP(C257,[1]panoids!A$2:Z$278,5,FALSE)</f>
        <v>170310818002045</v>
      </c>
      <c r="H257">
        <f>VLOOKUP(C257,[1]panoids!A$2:Z$278,6,FALSE)</f>
        <v>4</v>
      </c>
      <c r="I257">
        <f>VLOOKUP(C257,[1]panoids!A$2:Z$278,7,FALSE)</f>
        <v>0.16020833333333301</v>
      </c>
      <c r="J257">
        <f>VLOOKUP(C257,[1]panoids!A$2:Z$278,8,FALSE)</f>
        <v>0.12315999348958299</v>
      </c>
      <c r="K257">
        <f>VLOOKUP(C257,[1]panoids!A$2:Z$278,9,FALSE)</f>
        <v>0.25258382161458298</v>
      </c>
      <c r="L257">
        <f>VLOOKUP(C257,[1]panoids!A$2:Z$278,10,FALSE)</f>
        <v>3.6621093749999999E-5</v>
      </c>
      <c r="M257">
        <f>VLOOKUP(C257,[1]panoids!A$2:Z$278,11,FALSE)</f>
        <v>2.4379069010416698E-2</v>
      </c>
      <c r="N257">
        <f>VLOOKUP(C257,[1]panoids!A$2:Z$278,12,FALSE)</f>
        <v>3.2527669270833302E-2</v>
      </c>
      <c r="O257">
        <f>VLOOKUP(C257,[1]panoids!A$2:Z$278,13,FALSE)</f>
        <v>1.85302734375E-3</v>
      </c>
      <c r="P257">
        <f>VLOOKUP(C257,[1]panoids!A$2:Z$278,14,FALSE)</f>
        <v>4.6907552083333302E-3</v>
      </c>
      <c r="Q257">
        <f>VLOOKUP(C257,[1]panoids!A$2:Z$278,15,FALSE)</f>
        <v>0.14668863932291701</v>
      </c>
      <c r="R257">
        <f>VLOOKUP(C257,[1]panoids!A$2:Z$278,16,FALSE)</f>
        <v>1.6983235677083298E-2</v>
      </c>
      <c r="S257">
        <f>VLOOKUP(C257,[1]panoids!A$2:Z$278,17,FALSE)</f>
        <v>1.056640625E-2</v>
      </c>
      <c r="T257">
        <f>VLOOKUP(C257,[1]panoids!A$2:Z$278,18,FALSE)</f>
        <v>2.0613606770833299E-3</v>
      </c>
      <c r="U257">
        <f>VLOOKUP(C257,[1]panoids!A$2:Z$278,19,FALSE)</f>
        <v>0</v>
      </c>
      <c r="V257">
        <f>VLOOKUP(C257,[1]panoids!A$2:Z$278,20,FALSE)</f>
        <v>3.160888671875E-2</v>
      </c>
      <c r="W257">
        <f>VLOOKUP(C257,[1]panoids!A$2:Z$278,21,FALSE)</f>
        <v>6.0546875E-4</v>
      </c>
      <c r="X257">
        <f>VLOOKUP(C257,[1]panoids!A$2:Z$278,22,FALSE)</f>
        <v>0</v>
      </c>
      <c r="Y257">
        <f>VLOOKUP(C257,[1]panoids!A$2:Z$278,23,FALSE)</f>
        <v>0</v>
      </c>
      <c r="Z257">
        <f>VLOOKUP(C257,[1]panoids!A$2:Z$278,24,FALSE)</f>
        <v>6.5104166666666696E-6</v>
      </c>
      <c r="AA257">
        <f>VLOOKUP(C257,[1]panoids!A$2:Z$278,25,FALSE)</f>
        <v>4.0527343749999998E-4</v>
      </c>
      <c r="AB257">
        <f>VLOOKUP(C257,[1]panoids!A$2:Z$278,26,FALSE)</f>
        <v>0.19163492838541701</v>
      </c>
    </row>
    <row r="258" spans="1:28" x14ac:dyDescent="0.25">
      <c r="A258" t="s">
        <v>408</v>
      </c>
      <c r="B258">
        <v>170310818002052</v>
      </c>
      <c r="C258" t="s">
        <v>409</v>
      </c>
      <c r="D258" t="str">
        <f>VLOOKUP(C258,[1]panoids!A$2:Z$278,2,FALSE)</f>
        <v>2018-07</v>
      </c>
      <c r="E258">
        <f>VLOOKUP(C258,[1]panoids!A$2:Z$278,3,FALSE)</f>
        <v>41.891642091833099</v>
      </c>
      <c r="F258">
        <f>VLOOKUP(C258,[1]panoids!A$2:Z$278,4,FALSE)</f>
        <v>-87.635597428036405</v>
      </c>
      <c r="G258">
        <f>VLOOKUP(C258,[1]panoids!A$2:Z$278,5,FALSE)</f>
        <v>170310818002052</v>
      </c>
      <c r="H258">
        <f>VLOOKUP(C258,[1]panoids!A$2:Z$278,6,FALSE)</f>
        <v>4</v>
      </c>
      <c r="I258">
        <f>VLOOKUP(C258,[1]panoids!A$2:Z$278,7,FALSE)</f>
        <v>0.180146484375</v>
      </c>
      <c r="J258">
        <f>VLOOKUP(C258,[1]panoids!A$2:Z$278,8,FALSE)</f>
        <v>9.5396321614583293E-2</v>
      </c>
      <c r="K258">
        <f>VLOOKUP(C258,[1]panoids!A$2:Z$278,9,FALSE)</f>
        <v>0.29761555989583299</v>
      </c>
      <c r="L258">
        <f>VLOOKUP(C258,[1]panoids!A$2:Z$278,10,FALSE)</f>
        <v>0</v>
      </c>
      <c r="M258">
        <f>VLOOKUP(C258,[1]panoids!A$2:Z$278,11,FALSE)</f>
        <v>1.19344075520833E-2</v>
      </c>
      <c r="N258">
        <f>VLOOKUP(C258,[1]panoids!A$2:Z$278,12,FALSE)</f>
        <v>5.5670572916666702E-2</v>
      </c>
      <c r="O258">
        <f>VLOOKUP(C258,[1]panoids!A$2:Z$278,13,FALSE)</f>
        <v>8.0786132812500008E-3</v>
      </c>
      <c r="P258">
        <f>VLOOKUP(C258,[1]panoids!A$2:Z$278,14,FALSE)</f>
        <v>9.0437825520833307E-3</v>
      </c>
      <c r="Q258">
        <f>VLOOKUP(C258,[1]panoids!A$2:Z$278,15,FALSE)</f>
        <v>8.28914388020833E-2</v>
      </c>
      <c r="R258">
        <f>VLOOKUP(C258,[1]panoids!A$2:Z$278,16,FALSE)</f>
        <v>3.7516276041666698E-4</v>
      </c>
      <c r="S258">
        <f>VLOOKUP(C258,[1]panoids!A$2:Z$278,17,FALSE)</f>
        <v>8.9409179687500007E-2</v>
      </c>
      <c r="T258">
        <f>VLOOKUP(C258,[1]panoids!A$2:Z$278,18,FALSE)</f>
        <v>1.4591471354166699E-3</v>
      </c>
      <c r="U258">
        <f>VLOOKUP(C258,[1]panoids!A$2:Z$278,19,FALSE)</f>
        <v>1.6276041666666699E-6</v>
      </c>
      <c r="V258">
        <f>VLOOKUP(C258,[1]panoids!A$2:Z$278,20,FALSE)</f>
        <v>7.5681966145833293E-2</v>
      </c>
      <c r="W258">
        <f>VLOOKUP(C258,[1]panoids!A$2:Z$278,21,FALSE)</f>
        <v>2.8645833333333301E-4</v>
      </c>
      <c r="X258">
        <f>VLOOKUP(C258,[1]panoids!A$2:Z$278,22,FALSE)</f>
        <v>1.1458333333333301E-3</v>
      </c>
      <c r="Y258">
        <f>VLOOKUP(C258,[1]panoids!A$2:Z$278,23,FALSE)</f>
        <v>0</v>
      </c>
      <c r="Z258">
        <f>VLOOKUP(C258,[1]panoids!A$2:Z$278,24,FALSE)</f>
        <v>0</v>
      </c>
      <c r="AA258">
        <f>VLOOKUP(C258,[1]panoids!A$2:Z$278,25,FALSE)</f>
        <v>1.8383789062500001E-3</v>
      </c>
      <c r="AB258">
        <f>VLOOKUP(C258,[1]panoids!A$2:Z$278,26,FALSE)</f>
        <v>8.9025065104166703E-2</v>
      </c>
    </row>
    <row r="259" spans="1:28" x14ac:dyDescent="0.25">
      <c r="A259" t="s">
        <v>410</v>
      </c>
      <c r="B259">
        <v>170310818002052</v>
      </c>
      <c r="C259" t="s">
        <v>409</v>
      </c>
      <c r="D259" t="str">
        <f>VLOOKUP(C259,[1]panoids!A$2:Z$278,2,FALSE)</f>
        <v>2018-07</v>
      </c>
      <c r="E259">
        <f>VLOOKUP(C259,[1]panoids!A$2:Z$278,3,FALSE)</f>
        <v>41.891642091833099</v>
      </c>
      <c r="F259">
        <f>VLOOKUP(C259,[1]panoids!A$2:Z$278,4,FALSE)</f>
        <v>-87.635597428036405</v>
      </c>
      <c r="G259">
        <f>VLOOKUP(C259,[1]panoids!A$2:Z$278,5,FALSE)</f>
        <v>170310818002052</v>
      </c>
      <c r="H259">
        <f>VLOOKUP(C259,[1]panoids!A$2:Z$278,6,FALSE)</f>
        <v>4</v>
      </c>
      <c r="I259">
        <f>VLOOKUP(C259,[1]panoids!A$2:Z$278,7,FALSE)</f>
        <v>0.180146484375</v>
      </c>
      <c r="J259">
        <f>VLOOKUP(C259,[1]panoids!A$2:Z$278,8,FALSE)</f>
        <v>9.5396321614583293E-2</v>
      </c>
      <c r="K259">
        <f>VLOOKUP(C259,[1]panoids!A$2:Z$278,9,FALSE)</f>
        <v>0.29761555989583299</v>
      </c>
      <c r="L259">
        <f>VLOOKUP(C259,[1]panoids!A$2:Z$278,10,FALSE)</f>
        <v>0</v>
      </c>
      <c r="M259">
        <f>VLOOKUP(C259,[1]panoids!A$2:Z$278,11,FALSE)</f>
        <v>1.19344075520833E-2</v>
      </c>
      <c r="N259">
        <f>VLOOKUP(C259,[1]panoids!A$2:Z$278,12,FALSE)</f>
        <v>5.5670572916666702E-2</v>
      </c>
      <c r="O259">
        <f>VLOOKUP(C259,[1]panoids!A$2:Z$278,13,FALSE)</f>
        <v>8.0786132812500008E-3</v>
      </c>
      <c r="P259">
        <f>VLOOKUP(C259,[1]panoids!A$2:Z$278,14,FALSE)</f>
        <v>9.0437825520833307E-3</v>
      </c>
      <c r="Q259">
        <f>VLOOKUP(C259,[1]panoids!A$2:Z$278,15,FALSE)</f>
        <v>8.28914388020833E-2</v>
      </c>
      <c r="R259">
        <f>VLOOKUP(C259,[1]panoids!A$2:Z$278,16,FALSE)</f>
        <v>3.7516276041666698E-4</v>
      </c>
      <c r="S259">
        <f>VLOOKUP(C259,[1]panoids!A$2:Z$278,17,FALSE)</f>
        <v>8.9409179687500007E-2</v>
      </c>
      <c r="T259">
        <f>VLOOKUP(C259,[1]panoids!A$2:Z$278,18,FALSE)</f>
        <v>1.4591471354166699E-3</v>
      </c>
      <c r="U259">
        <f>VLOOKUP(C259,[1]panoids!A$2:Z$278,19,FALSE)</f>
        <v>1.6276041666666699E-6</v>
      </c>
      <c r="V259">
        <f>VLOOKUP(C259,[1]panoids!A$2:Z$278,20,FALSE)</f>
        <v>7.5681966145833293E-2</v>
      </c>
      <c r="W259">
        <f>VLOOKUP(C259,[1]panoids!A$2:Z$278,21,FALSE)</f>
        <v>2.8645833333333301E-4</v>
      </c>
      <c r="X259">
        <f>VLOOKUP(C259,[1]panoids!A$2:Z$278,22,FALSE)</f>
        <v>1.1458333333333301E-3</v>
      </c>
      <c r="Y259">
        <f>VLOOKUP(C259,[1]panoids!A$2:Z$278,23,FALSE)</f>
        <v>0</v>
      </c>
      <c r="Z259">
        <f>VLOOKUP(C259,[1]panoids!A$2:Z$278,24,FALSE)</f>
        <v>0</v>
      </c>
      <c r="AA259">
        <f>VLOOKUP(C259,[1]panoids!A$2:Z$278,25,FALSE)</f>
        <v>1.8383789062500001E-3</v>
      </c>
      <c r="AB259">
        <f>VLOOKUP(C259,[1]panoids!A$2:Z$278,26,FALSE)</f>
        <v>8.9025065104166703E-2</v>
      </c>
    </row>
    <row r="260" spans="1:28" x14ac:dyDescent="0.25">
      <c r="A260" t="s">
        <v>411</v>
      </c>
      <c r="B260">
        <v>170310818002052</v>
      </c>
      <c r="C260" t="s">
        <v>412</v>
      </c>
      <c r="D260" t="str">
        <f>VLOOKUP(C260,[1]panoids!A$2:Z$278,2,FALSE)</f>
        <v>2018-06</v>
      </c>
      <c r="E260">
        <f>VLOOKUP(C260,[1]panoids!A$2:Z$278,3,FALSE)</f>
        <v>41.891573654646599</v>
      </c>
      <c r="F260">
        <f>VLOOKUP(C260,[1]panoids!A$2:Z$278,4,FALSE)</f>
        <v>-87.636428592189802</v>
      </c>
      <c r="G260">
        <f>VLOOKUP(C260,[1]panoids!A$2:Z$278,5,FALSE)</f>
        <v>170310818002052</v>
      </c>
      <c r="H260">
        <f>VLOOKUP(C260,[1]panoids!A$2:Z$278,6,FALSE)</f>
        <v>4</v>
      </c>
      <c r="I260">
        <f>VLOOKUP(C260,[1]panoids!A$2:Z$278,7,FALSE)</f>
        <v>0.239925130208333</v>
      </c>
      <c r="J260">
        <f>VLOOKUP(C260,[1]panoids!A$2:Z$278,8,FALSE)</f>
        <v>4.8029785156249998E-2</v>
      </c>
      <c r="K260">
        <f>VLOOKUP(C260,[1]panoids!A$2:Z$278,9,FALSE)</f>
        <v>0.46979817708333299</v>
      </c>
      <c r="L260">
        <f>VLOOKUP(C260,[1]panoids!A$2:Z$278,10,FALSE)</f>
        <v>0</v>
      </c>
      <c r="M260">
        <f>VLOOKUP(C260,[1]panoids!A$2:Z$278,11,FALSE)</f>
        <v>6.0742187499999998E-3</v>
      </c>
      <c r="N260">
        <f>VLOOKUP(C260,[1]panoids!A$2:Z$278,12,FALSE)</f>
        <v>5.9138997395833297E-3</v>
      </c>
      <c r="O260">
        <f>VLOOKUP(C260,[1]panoids!A$2:Z$278,13,FALSE)</f>
        <v>1.6438802083333301E-4</v>
      </c>
      <c r="P260">
        <f>VLOOKUP(C260,[1]panoids!A$2:Z$278,14,FALSE)</f>
        <v>5.8707682291666702E-3</v>
      </c>
      <c r="Q260">
        <f>VLOOKUP(C260,[1]panoids!A$2:Z$278,15,FALSE)</f>
        <v>3.2568359375E-3</v>
      </c>
      <c r="R260">
        <f>VLOOKUP(C260,[1]panoids!A$2:Z$278,16,FALSE)</f>
        <v>1.6276041666666699E-6</v>
      </c>
      <c r="S260">
        <f>VLOOKUP(C260,[1]panoids!A$2:Z$278,17,FALSE)</f>
        <v>8.4110514322916705E-2</v>
      </c>
      <c r="T260">
        <f>VLOOKUP(C260,[1]panoids!A$2:Z$278,18,FALSE)</f>
        <v>8.26009114583333E-4</v>
      </c>
      <c r="U260">
        <f>VLOOKUP(C260,[1]panoids!A$2:Z$278,19,FALSE)</f>
        <v>0</v>
      </c>
      <c r="V260">
        <f>VLOOKUP(C260,[1]panoids!A$2:Z$278,20,FALSE)</f>
        <v>7.6437988281249994E-2</v>
      </c>
      <c r="W260">
        <f>VLOOKUP(C260,[1]panoids!A$2:Z$278,21,FALSE)</f>
        <v>1.174560546875E-2</v>
      </c>
      <c r="X260">
        <f>VLOOKUP(C260,[1]panoids!A$2:Z$278,22,FALSE)</f>
        <v>3.9291992187499999E-2</v>
      </c>
      <c r="Y260">
        <f>VLOOKUP(C260,[1]panoids!A$2:Z$278,23,FALSE)</f>
        <v>0</v>
      </c>
      <c r="Z260">
        <f>VLOOKUP(C260,[1]panoids!A$2:Z$278,24,FALSE)</f>
        <v>0</v>
      </c>
      <c r="AA260">
        <f>VLOOKUP(C260,[1]panoids!A$2:Z$278,25,FALSE)</f>
        <v>2.3030598958333299E-4</v>
      </c>
      <c r="AB260">
        <f>VLOOKUP(C260,[1]panoids!A$2:Z$278,26,FALSE)</f>
        <v>8.3227539062500008E-3</v>
      </c>
    </row>
    <row r="261" spans="1:28" x14ac:dyDescent="0.25">
      <c r="A261" t="s">
        <v>413</v>
      </c>
      <c r="B261">
        <v>170310818002052</v>
      </c>
      <c r="C261" t="s">
        <v>412</v>
      </c>
      <c r="D261" t="str">
        <f>VLOOKUP(C261,[1]panoids!A$2:Z$278,2,FALSE)</f>
        <v>2018-06</v>
      </c>
      <c r="E261">
        <f>VLOOKUP(C261,[1]panoids!A$2:Z$278,3,FALSE)</f>
        <v>41.891573654646599</v>
      </c>
      <c r="F261">
        <f>VLOOKUP(C261,[1]panoids!A$2:Z$278,4,FALSE)</f>
        <v>-87.636428592189802</v>
      </c>
      <c r="G261">
        <f>VLOOKUP(C261,[1]panoids!A$2:Z$278,5,FALSE)</f>
        <v>170310818002052</v>
      </c>
      <c r="H261">
        <f>VLOOKUP(C261,[1]panoids!A$2:Z$278,6,FALSE)</f>
        <v>4</v>
      </c>
      <c r="I261">
        <f>VLOOKUP(C261,[1]panoids!A$2:Z$278,7,FALSE)</f>
        <v>0.239925130208333</v>
      </c>
      <c r="J261">
        <f>VLOOKUP(C261,[1]panoids!A$2:Z$278,8,FALSE)</f>
        <v>4.8029785156249998E-2</v>
      </c>
      <c r="K261">
        <f>VLOOKUP(C261,[1]panoids!A$2:Z$278,9,FALSE)</f>
        <v>0.46979817708333299</v>
      </c>
      <c r="L261">
        <f>VLOOKUP(C261,[1]panoids!A$2:Z$278,10,FALSE)</f>
        <v>0</v>
      </c>
      <c r="M261">
        <f>VLOOKUP(C261,[1]panoids!A$2:Z$278,11,FALSE)</f>
        <v>6.0742187499999998E-3</v>
      </c>
      <c r="N261">
        <f>VLOOKUP(C261,[1]panoids!A$2:Z$278,12,FALSE)</f>
        <v>5.9138997395833297E-3</v>
      </c>
      <c r="O261">
        <f>VLOOKUP(C261,[1]panoids!A$2:Z$278,13,FALSE)</f>
        <v>1.6438802083333301E-4</v>
      </c>
      <c r="P261">
        <f>VLOOKUP(C261,[1]panoids!A$2:Z$278,14,FALSE)</f>
        <v>5.8707682291666702E-3</v>
      </c>
      <c r="Q261">
        <f>VLOOKUP(C261,[1]panoids!A$2:Z$278,15,FALSE)</f>
        <v>3.2568359375E-3</v>
      </c>
      <c r="R261">
        <f>VLOOKUP(C261,[1]panoids!A$2:Z$278,16,FALSE)</f>
        <v>1.6276041666666699E-6</v>
      </c>
      <c r="S261">
        <f>VLOOKUP(C261,[1]panoids!A$2:Z$278,17,FALSE)</f>
        <v>8.4110514322916705E-2</v>
      </c>
      <c r="T261">
        <f>VLOOKUP(C261,[1]panoids!A$2:Z$278,18,FALSE)</f>
        <v>8.26009114583333E-4</v>
      </c>
      <c r="U261">
        <f>VLOOKUP(C261,[1]panoids!A$2:Z$278,19,FALSE)</f>
        <v>0</v>
      </c>
      <c r="V261">
        <f>VLOOKUP(C261,[1]panoids!A$2:Z$278,20,FALSE)</f>
        <v>7.6437988281249994E-2</v>
      </c>
      <c r="W261">
        <f>VLOOKUP(C261,[1]panoids!A$2:Z$278,21,FALSE)</f>
        <v>1.174560546875E-2</v>
      </c>
      <c r="X261">
        <f>VLOOKUP(C261,[1]panoids!A$2:Z$278,22,FALSE)</f>
        <v>3.9291992187499999E-2</v>
      </c>
      <c r="Y261">
        <f>VLOOKUP(C261,[1]panoids!A$2:Z$278,23,FALSE)</f>
        <v>0</v>
      </c>
      <c r="Z261">
        <f>VLOOKUP(C261,[1]panoids!A$2:Z$278,24,FALSE)</f>
        <v>0</v>
      </c>
      <c r="AA261">
        <f>VLOOKUP(C261,[1]panoids!A$2:Z$278,25,FALSE)</f>
        <v>2.3030598958333299E-4</v>
      </c>
      <c r="AB261">
        <f>VLOOKUP(C261,[1]panoids!A$2:Z$278,26,FALSE)</f>
        <v>8.3227539062500008E-3</v>
      </c>
    </row>
    <row r="262" spans="1:28" x14ac:dyDescent="0.25">
      <c r="A262" t="s">
        <v>414</v>
      </c>
      <c r="B262">
        <v>170310902002005</v>
      </c>
      <c r="C262" t="s">
        <v>415</v>
      </c>
      <c r="D262" t="str">
        <f>VLOOKUP(C262,[1]panoids!A$2:Z$278,2,FALSE)</f>
        <v>2016-08</v>
      </c>
      <c r="E262">
        <f>VLOOKUP(C262,[1]panoids!A$2:Z$278,3,FALSE)</f>
        <v>42.004454158656799</v>
      </c>
      <c r="F262">
        <f>VLOOKUP(C262,[1]panoids!A$2:Z$278,4,FALSE)</f>
        <v>-87.807217018825796</v>
      </c>
      <c r="G262">
        <f>VLOOKUP(C262,[1]panoids!A$2:Z$278,5,FALSE)</f>
        <v>170310902002005</v>
      </c>
      <c r="H262">
        <f>VLOOKUP(C262,[1]panoids!A$2:Z$278,6,FALSE)</f>
        <v>4</v>
      </c>
      <c r="I262">
        <f>VLOOKUP(C262,[1]panoids!A$2:Z$278,7,FALSE)</f>
        <v>0.15776611328125001</v>
      </c>
      <c r="J262">
        <f>VLOOKUP(C262,[1]panoids!A$2:Z$278,8,FALSE)</f>
        <v>5.5950520833333302E-2</v>
      </c>
      <c r="K262">
        <f>VLOOKUP(C262,[1]panoids!A$2:Z$278,9,FALSE)</f>
        <v>0.1735791015625</v>
      </c>
      <c r="L262">
        <f>VLOOKUP(C262,[1]panoids!A$2:Z$278,10,FALSE)</f>
        <v>1.728515625E-3</v>
      </c>
      <c r="M262">
        <f>VLOOKUP(C262,[1]panoids!A$2:Z$278,11,FALSE)</f>
        <v>7.6879882812499996E-3</v>
      </c>
      <c r="N262">
        <f>VLOOKUP(C262,[1]panoids!A$2:Z$278,12,FALSE)</f>
        <v>3.39762369791667E-3</v>
      </c>
      <c r="O262">
        <f>VLOOKUP(C262,[1]panoids!A$2:Z$278,13,FALSE)</f>
        <v>8.7890624999999997E-5</v>
      </c>
      <c r="P262">
        <f>VLOOKUP(C262,[1]panoids!A$2:Z$278,14,FALSE)</f>
        <v>9.1796874999999995E-4</v>
      </c>
      <c r="Q262">
        <f>VLOOKUP(C262,[1]panoids!A$2:Z$278,15,FALSE)</f>
        <v>0.315486653645833</v>
      </c>
      <c r="R262">
        <f>VLOOKUP(C262,[1]panoids!A$2:Z$278,16,FALSE)</f>
        <v>0.1072119140625</v>
      </c>
      <c r="S262">
        <f>VLOOKUP(C262,[1]panoids!A$2:Z$278,17,FALSE)</f>
        <v>0.112783203125</v>
      </c>
      <c r="T262">
        <f>VLOOKUP(C262,[1]panoids!A$2:Z$278,18,FALSE)</f>
        <v>7.1614583333333307E-5</v>
      </c>
      <c r="U262">
        <f>VLOOKUP(C262,[1]panoids!A$2:Z$278,19,FALSE)</f>
        <v>0</v>
      </c>
      <c r="V262">
        <f>VLOOKUP(C262,[1]panoids!A$2:Z$278,20,FALSE)</f>
        <v>4.8795572916666703E-2</v>
      </c>
      <c r="W262">
        <f>VLOOKUP(C262,[1]panoids!A$2:Z$278,21,FALSE)</f>
        <v>2.1972656249999999E-5</v>
      </c>
      <c r="X262">
        <f>VLOOKUP(C262,[1]panoids!A$2:Z$278,22,FALSE)</f>
        <v>0</v>
      </c>
      <c r="Y262">
        <f>VLOOKUP(C262,[1]panoids!A$2:Z$278,23,FALSE)</f>
        <v>0</v>
      </c>
      <c r="Z262">
        <f>VLOOKUP(C262,[1]panoids!A$2:Z$278,24,FALSE)</f>
        <v>0</v>
      </c>
      <c r="AA262">
        <f>VLOOKUP(C262,[1]panoids!A$2:Z$278,25,FALSE)</f>
        <v>0</v>
      </c>
      <c r="AB262">
        <f>VLOOKUP(C262,[1]panoids!A$2:Z$278,26,FALSE)</f>
        <v>1.4513346354166699E-2</v>
      </c>
    </row>
    <row r="263" spans="1:28" x14ac:dyDescent="0.25">
      <c r="A263" t="s">
        <v>416</v>
      </c>
      <c r="B263">
        <v>170310902002005</v>
      </c>
      <c r="C263" t="s">
        <v>415</v>
      </c>
      <c r="D263" t="str">
        <f>VLOOKUP(C263,[1]panoids!A$2:Z$278,2,FALSE)</f>
        <v>2016-08</v>
      </c>
      <c r="E263">
        <f>VLOOKUP(C263,[1]panoids!A$2:Z$278,3,FALSE)</f>
        <v>42.004454158656799</v>
      </c>
      <c r="F263">
        <f>VLOOKUP(C263,[1]panoids!A$2:Z$278,4,FALSE)</f>
        <v>-87.807217018825796</v>
      </c>
      <c r="G263">
        <f>VLOOKUP(C263,[1]panoids!A$2:Z$278,5,FALSE)</f>
        <v>170310902002005</v>
      </c>
      <c r="H263">
        <f>VLOOKUP(C263,[1]panoids!A$2:Z$278,6,FALSE)</f>
        <v>4</v>
      </c>
      <c r="I263">
        <f>VLOOKUP(C263,[1]panoids!A$2:Z$278,7,FALSE)</f>
        <v>0.15776611328125001</v>
      </c>
      <c r="J263">
        <f>VLOOKUP(C263,[1]panoids!A$2:Z$278,8,FALSE)</f>
        <v>5.5950520833333302E-2</v>
      </c>
      <c r="K263">
        <f>VLOOKUP(C263,[1]panoids!A$2:Z$278,9,FALSE)</f>
        <v>0.1735791015625</v>
      </c>
      <c r="L263">
        <f>VLOOKUP(C263,[1]panoids!A$2:Z$278,10,FALSE)</f>
        <v>1.728515625E-3</v>
      </c>
      <c r="M263">
        <f>VLOOKUP(C263,[1]panoids!A$2:Z$278,11,FALSE)</f>
        <v>7.6879882812499996E-3</v>
      </c>
      <c r="N263">
        <f>VLOOKUP(C263,[1]panoids!A$2:Z$278,12,FALSE)</f>
        <v>3.39762369791667E-3</v>
      </c>
      <c r="O263">
        <f>VLOOKUP(C263,[1]panoids!A$2:Z$278,13,FALSE)</f>
        <v>8.7890624999999997E-5</v>
      </c>
      <c r="P263">
        <f>VLOOKUP(C263,[1]panoids!A$2:Z$278,14,FALSE)</f>
        <v>9.1796874999999995E-4</v>
      </c>
      <c r="Q263">
        <f>VLOOKUP(C263,[1]panoids!A$2:Z$278,15,FALSE)</f>
        <v>0.315486653645833</v>
      </c>
      <c r="R263">
        <f>VLOOKUP(C263,[1]panoids!A$2:Z$278,16,FALSE)</f>
        <v>0.1072119140625</v>
      </c>
      <c r="S263">
        <f>VLOOKUP(C263,[1]panoids!A$2:Z$278,17,FALSE)</f>
        <v>0.112783203125</v>
      </c>
      <c r="T263">
        <f>VLOOKUP(C263,[1]panoids!A$2:Z$278,18,FALSE)</f>
        <v>7.1614583333333307E-5</v>
      </c>
      <c r="U263">
        <f>VLOOKUP(C263,[1]panoids!A$2:Z$278,19,FALSE)</f>
        <v>0</v>
      </c>
      <c r="V263">
        <f>VLOOKUP(C263,[1]panoids!A$2:Z$278,20,FALSE)</f>
        <v>4.8795572916666703E-2</v>
      </c>
      <c r="W263">
        <f>VLOOKUP(C263,[1]panoids!A$2:Z$278,21,FALSE)</f>
        <v>2.1972656249999999E-5</v>
      </c>
      <c r="X263">
        <f>VLOOKUP(C263,[1]panoids!A$2:Z$278,22,FALSE)</f>
        <v>0</v>
      </c>
      <c r="Y263">
        <f>VLOOKUP(C263,[1]panoids!A$2:Z$278,23,FALSE)</f>
        <v>0</v>
      </c>
      <c r="Z263">
        <f>VLOOKUP(C263,[1]panoids!A$2:Z$278,24,FALSE)</f>
        <v>0</v>
      </c>
      <c r="AA263">
        <f>VLOOKUP(C263,[1]panoids!A$2:Z$278,25,FALSE)</f>
        <v>0</v>
      </c>
      <c r="AB263">
        <f>VLOOKUP(C263,[1]panoids!A$2:Z$278,26,FALSE)</f>
        <v>1.4513346354166699E-2</v>
      </c>
    </row>
    <row r="264" spans="1:28" x14ac:dyDescent="0.25">
      <c r="A264" t="s">
        <v>417</v>
      </c>
      <c r="B264">
        <v>170310902002005</v>
      </c>
      <c r="C264" t="s">
        <v>418</v>
      </c>
      <c r="D264" t="str">
        <f>VLOOKUP(C264,[1]panoids!A$2:Z$278,2,FALSE)</f>
        <v>2016-08</v>
      </c>
      <c r="E264">
        <f>VLOOKUP(C264,[1]panoids!A$2:Z$278,3,FALSE)</f>
        <v>42.004458073262398</v>
      </c>
      <c r="F264">
        <f>VLOOKUP(C264,[1]panoids!A$2:Z$278,4,FALSE)</f>
        <v>-87.807096109581593</v>
      </c>
      <c r="G264">
        <f>VLOOKUP(C264,[1]panoids!A$2:Z$278,5,FALSE)</f>
        <v>170310902002005</v>
      </c>
      <c r="H264">
        <f>VLOOKUP(C264,[1]panoids!A$2:Z$278,6,FALSE)</f>
        <v>4</v>
      </c>
      <c r="I264">
        <f>VLOOKUP(C264,[1]panoids!A$2:Z$278,7,FALSE)</f>
        <v>0.13608154296875</v>
      </c>
      <c r="J264">
        <f>VLOOKUP(C264,[1]panoids!A$2:Z$278,8,FALSE)</f>
        <v>3.099853515625E-2</v>
      </c>
      <c r="K264">
        <f>VLOOKUP(C264,[1]panoids!A$2:Z$278,9,FALSE)</f>
        <v>0.16507975260416699</v>
      </c>
      <c r="L264">
        <f>VLOOKUP(C264,[1]panoids!A$2:Z$278,10,FALSE)</f>
        <v>1.44368489583333E-3</v>
      </c>
      <c r="M264">
        <f>VLOOKUP(C264,[1]panoids!A$2:Z$278,11,FALSE)</f>
        <v>5.10579427083333E-3</v>
      </c>
      <c r="N264">
        <f>VLOOKUP(C264,[1]panoids!A$2:Z$278,12,FALSE)</f>
        <v>4.9812825520833296E-3</v>
      </c>
      <c r="O264">
        <f>VLOOKUP(C264,[1]panoids!A$2:Z$278,13,FALSE)</f>
        <v>1.3671875000000001E-4</v>
      </c>
      <c r="P264">
        <f>VLOOKUP(C264,[1]panoids!A$2:Z$278,14,FALSE)</f>
        <v>1.5828450520833301E-3</v>
      </c>
      <c r="Q264">
        <f>VLOOKUP(C264,[1]panoids!A$2:Z$278,15,FALSE)</f>
        <v>0.29527832031250001</v>
      </c>
      <c r="R264">
        <f>VLOOKUP(C264,[1]panoids!A$2:Z$278,16,FALSE)</f>
        <v>0.13707031250000001</v>
      </c>
      <c r="S264">
        <f>VLOOKUP(C264,[1]panoids!A$2:Z$278,17,FALSE)</f>
        <v>0.15376953125000001</v>
      </c>
      <c r="T264">
        <f>VLOOKUP(C264,[1]panoids!A$2:Z$278,18,FALSE)</f>
        <v>3.8411458333333299E-4</v>
      </c>
      <c r="U264">
        <f>VLOOKUP(C264,[1]panoids!A$2:Z$278,19,FALSE)</f>
        <v>0</v>
      </c>
      <c r="V264">
        <f>VLOOKUP(C264,[1]panoids!A$2:Z$278,20,FALSE)</f>
        <v>4.5392252604166697E-2</v>
      </c>
      <c r="W264">
        <f>VLOOKUP(C264,[1]panoids!A$2:Z$278,21,FALSE)</f>
        <v>4.1748046874999999E-4</v>
      </c>
      <c r="X264">
        <f>VLOOKUP(C264,[1]panoids!A$2:Z$278,22,FALSE)</f>
        <v>0</v>
      </c>
      <c r="Y264">
        <f>VLOOKUP(C264,[1]panoids!A$2:Z$278,23,FALSE)</f>
        <v>0</v>
      </c>
      <c r="Z264">
        <f>VLOOKUP(C264,[1]panoids!A$2:Z$278,24,FALSE)</f>
        <v>0</v>
      </c>
      <c r="AA264">
        <f>VLOOKUP(C264,[1]panoids!A$2:Z$278,25,FALSE)</f>
        <v>0</v>
      </c>
      <c r="AB264">
        <f>VLOOKUP(C264,[1]panoids!A$2:Z$278,26,FALSE)</f>
        <v>2.227783203125E-2</v>
      </c>
    </row>
    <row r="265" spans="1:28" x14ac:dyDescent="0.25">
      <c r="A265" t="s">
        <v>419</v>
      </c>
      <c r="B265">
        <v>170310902002005</v>
      </c>
      <c r="C265" t="s">
        <v>418</v>
      </c>
      <c r="D265" t="str">
        <f>VLOOKUP(C265,[1]panoids!A$2:Z$278,2,FALSE)</f>
        <v>2016-08</v>
      </c>
      <c r="E265">
        <f>VLOOKUP(C265,[1]panoids!A$2:Z$278,3,FALSE)</f>
        <v>42.004458073262398</v>
      </c>
      <c r="F265">
        <f>VLOOKUP(C265,[1]panoids!A$2:Z$278,4,FALSE)</f>
        <v>-87.807096109581593</v>
      </c>
      <c r="G265">
        <f>VLOOKUP(C265,[1]panoids!A$2:Z$278,5,FALSE)</f>
        <v>170310902002005</v>
      </c>
      <c r="H265">
        <f>VLOOKUP(C265,[1]panoids!A$2:Z$278,6,FALSE)</f>
        <v>4</v>
      </c>
      <c r="I265">
        <f>VLOOKUP(C265,[1]panoids!A$2:Z$278,7,FALSE)</f>
        <v>0.13608154296875</v>
      </c>
      <c r="J265">
        <f>VLOOKUP(C265,[1]panoids!A$2:Z$278,8,FALSE)</f>
        <v>3.099853515625E-2</v>
      </c>
      <c r="K265">
        <f>VLOOKUP(C265,[1]panoids!A$2:Z$278,9,FALSE)</f>
        <v>0.16507975260416699</v>
      </c>
      <c r="L265">
        <f>VLOOKUP(C265,[1]panoids!A$2:Z$278,10,FALSE)</f>
        <v>1.44368489583333E-3</v>
      </c>
      <c r="M265">
        <f>VLOOKUP(C265,[1]panoids!A$2:Z$278,11,FALSE)</f>
        <v>5.10579427083333E-3</v>
      </c>
      <c r="N265">
        <f>VLOOKUP(C265,[1]panoids!A$2:Z$278,12,FALSE)</f>
        <v>4.9812825520833296E-3</v>
      </c>
      <c r="O265">
        <f>VLOOKUP(C265,[1]panoids!A$2:Z$278,13,FALSE)</f>
        <v>1.3671875000000001E-4</v>
      </c>
      <c r="P265">
        <f>VLOOKUP(C265,[1]panoids!A$2:Z$278,14,FALSE)</f>
        <v>1.5828450520833301E-3</v>
      </c>
      <c r="Q265">
        <f>VLOOKUP(C265,[1]panoids!A$2:Z$278,15,FALSE)</f>
        <v>0.29527832031250001</v>
      </c>
      <c r="R265">
        <f>VLOOKUP(C265,[1]panoids!A$2:Z$278,16,FALSE)</f>
        <v>0.13707031250000001</v>
      </c>
      <c r="S265">
        <f>VLOOKUP(C265,[1]panoids!A$2:Z$278,17,FALSE)</f>
        <v>0.15376953125000001</v>
      </c>
      <c r="T265">
        <f>VLOOKUP(C265,[1]panoids!A$2:Z$278,18,FALSE)</f>
        <v>3.8411458333333299E-4</v>
      </c>
      <c r="U265">
        <f>VLOOKUP(C265,[1]panoids!A$2:Z$278,19,FALSE)</f>
        <v>0</v>
      </c>
      <c r="V265">
        <f>VLOOKUP(C265,[1]panoids!A$2:Z$278,20,FALSE)</f>
        <v>4.5392252604166697E-2</v>
      </c>
      <c r="W265">
        <f>VLOOKUP(C265,[1]panoids!A$2:Z$278,21,FALSE)</f>
        <v>4.1748046874999999E-4</v>
      </c>
      <c r="X265">
        <f>VLOOKUP(C265,[1]panoids!A$2:Z$278,22,FALSE)</f>
        <v>0</v>
      </c>
      <c r="Y265">
        <f>VLOOKUP(C265,[1]panoids!A$2:Z$278,23,FALSE)</f>
        <v>0</v>
      </c>
      <c r="Z265">
        <f>VLOOKUP(C265,[1]panoids!A$2:Z$278,24,FALSE)</f>
        <v>0</v>
      </c>
      <c r="AA265">
        <f>VLOOKUP(C265,[1]panoids!A$2:Z$278,25,FALSE)</f>
        <v>0</v>
      </c>
      <c r="AB265">
        <f>VLOOKUP(C265,[1]panoids!A$2:Z$278,26,FALSE)</f>
        <v>2.227783203125E-2</v>
      </c>
    </row>
    <row r="266" spans="1:28" x14ac:dyDescent="0.25">
      <c r="A266" t="s">
        <v>420</v>
      </c>
      <c r="B266">
        <v>170310903001032</v>
      </c>
      <c r="C266" t="s">
        <v>421</v>
      </c>
      <c r="D266" t="str">
        <f>VLOOKUP(C266,[1]panoids!A$2:Z$278,2,FALSE)</f>
        <v>2018-08</v>
      </c>
      <c r="E266">
        <f>VLOOKUP(C266,[1]panoids!A$2:Z$278,3,FALSE)</f>
        <v>41.996864972239798</v>
      </c>
      <c r="F266">
        <f>VLOOKUP(C266,[1]panoids!A$2:Z$278,4,FALSE)</f>
        <v>-87.820810213294706</v>
      </c>
      <c r="G266">
        <f>VLOOKUP(C266,[1]panoids!A$2:Z$278,5,FALSE)</f>
        <v>170310903001032</v>
      </c>
      <c r="H266">
        <f>VLOOKUP(C266,[1]panoids!A$2:Z$278,6,FALSE)</f>
        <v>4</v>
      </c>
      <c r="I266">
        <f>VLOOKUP(C266,[1]panoids!A$2:Z$278,7,FALSE)</f>
        <v>0.29549397786458298</v>
      </c>
      <c r="J266">
        <f>VLOOKUP(C266,[1]panoids!A$2:Z$278,8,FALSE)</f>
        <v>6.0501302083333298E-2</v>
      </c>
      <c r="K266">
        <f>VLOOKUP(C266,[1]panoids!A$2:Z$278,9,FALSE)</f>
        <v>5.0262044270833299E-2</v>
      </c>
      <c r="L266">
        <f>VLOOKUP(C266,[1]panoids!A$2:Z$278,10,FALSE)</f>
        <v>3.9331054687499999E-3</v>
      </c>
      <c r="M266">
        <f>VLOOKUP(C266,[1]panoids!A$2:Z$278,11,FALSE)</f>
        <v>3.1765950520833301E-2</v>
      </c>
      <c r="N266">
        <f>VLOOKUP(C266,[1]panoids!A$2:Z$278,12,FALSE)</f>
        <v>9.0071614583333293E-3</v>
      </c>
      <c r="O266">
        <f>VLOOKUP(C266,[1]panoids!A$2:Z$278,13,FALSE)</f>
        <v>1.513671875E-4</v>
      </c>
      <c r="P266">
        <f>VLOOKUP(C266,[1]panoids!A$2:Z$278,14,FALSE)</f>
        <v>5.9814453125E-3</v>
      </c>
      <c r="Q266">
        <f>VLOOKUP(C266,[1]panoids!A$2:Z$278,15,FALSE)</f>
        <v>0.22632080078125</v>
      </c>
      <c r="R266">
        <f>VLOOKUP(C266,[1]panoids!A$2:Z$278,16,FALSE)</f>
        <v>4.6312662760416699E-2</v>
      </c>
      <c r="S266">
        <f>VLOOKUP(C266,[1]panoids!A$2:Z$278,17,FALSE)</f>
        <v>0.25319091796874998</v>
      </c>
      <c r="T266">
        <f>VLOOKUP(C266,[1]panoids!A$2:Z$278,18,FALSE)</f>
        <v>3.4749348958333301E-4</v>
      </c>
      <c r="U266">
        <f>VLOOKUP(C266,[1]panoids!A$2:Z$278,19,FALSE)</f>
        <v>0</v>
      </c>
      <c r="V266">
        <f>VLOOKUP(C266,[1]panoids!A$2:Z$278,20,FALSE)</f>
        <v>3.2039388020833298E-3</v>
      </c>
      <c r="W266">
        <f>VLOOKUP(C266,[1]panoids!A$2:Z$278,21,FALSE)</f>
        <v>5.2897135416666702E-5</v>
      </c>
      <c r="X266">
        <f>VLOOKUP(C266,[1]panoids!A$2:Z$278,22,FALSE)</f>
        <v>1.4729817708333299E-4</v>
      </c>
      <c r="Y266">
        <f>VLOOKUP(C266,[1]panoids!A$2:Z$278,23,FALSE)</f>
        <v>0</v>
      </c>
      <c r="Z266">
        <f>VLOOKUP(C266,[1]panoids!A$2:Z$278,24,FALSE)</f>
        <v>0</v>
      </c>
      <c r="AA266">
        <f>VLOOKUP(C266,[1]panoids!A$2:Z$278,25,FALSE)</f>
        <v>1.8717447916666699E-5</v>
      </c>
      <c r="AB266">
        <f>VLOOKUP(C266,[1]panoids!A$2:Z$278,26,FALSE)</f>
        <v>1.3308919270833299E-2</v>
      </c>
    </row>
    <row r="267" spans="1:28" x14ac:dyDescent="0.25">
      <c r="A267" t="s">
        <v>422</v>
      </c>
      <c r="B267">
        <v>170310903001032</v>
      </c>
      <c r="C267" t="s">
        <v>421</v>
      </c>
      <c r="D267" t="str">
        <f>VLOOKUP(C267,[1]panoids!A$2:Z$278,2,FALSE)</f>
        <v>2018-08</v>
      </c>
      <c r="E267">
        <f>VLOOKUP(C267,[1]panoids!A$2:Z$278,3,FALSE)</f>
        <v>41.996864972239798</v>
      </c>
      <c r="F267">
        <f>VLOOKUP(C267,[1]panoids!A$2:Z$278,4,FALSE)</f>
        <v>-87.820810213294706</v>
      </c>
      <c r="G267">
        <f>VLOOKUP(C267,[1]panoids!A$2:Z$278,5,FALSE)</f>
        <v>170310903001032</v>
      </c>
      <c r="H267">
        <f>VLOOKUP(C267,[1]panoids!A$2:Z$278,6,FALSE)</f>
        <v>4</v>
      </c>
      <c r="I267">
        <f>VLOOKUP(C267,[1]panoids!A$2:Z$278,7,FALSE)</f>
        <v>0.29549397786458298</v>
      </c>
      <c r="J267">
        <f>VLOOKUP(C267,[1]panoids!A$2:Z$278,8,FALSE)</f>
        <v>6.0501302083333298E-2</v>
      </c>
      <c r="K267">
        <f>VLOOKUP(C267,[1]panoids!A$2:Z$278,9,FALSE)</f>
        <v>5.0262044270833299E-2</v>
      </c>
      <c r="L267">
        <f>VLOOKUP(C267,[1]panoids!A$2:Z$278,10,FALSE)</f>
        <v>3.9331054687499999E-3</v>
      </c>
      <c r="M267">
        <f>VLOOKUP(C267,[1]panoids!A$2:Z$278,11,FALSE)</f>
        <v>3.1765950520833301E-2</v>
      </c>
      <c r="N267">
        <f>VLOOKUP(C267,[1]panoids!A$2:Z$278,12,FALSE)</f>
        <v>9.0071614583333293E-3</v>
      </c>
      <c r="O267">
        <f>VLOOKUP(C267,[1]panoids!A$2:Z$278,13,FALSE)</f>
        <v>1.513671875E-4</v>
      </c>
      <c r="P267">
        <f>VLOOKUP(C267,[1]panoids!A$2:Z$278,14,FALSE)</f>
        <v>5.9814453125E-3</v>
      </c>
      <c r="Q267">
        <f>VLOOKUP(C267,[1]panoids!A$2:Z$278,15,FALSE)</f>
        <v>0.22632080078125</v>
      </c>
      <c r="R267">
        <f>VLOOKUP(C267,[1]panoids!A$2:Z$278,16,FALSE)</f>
        <v>4.6312662760416699E-2</v>
      </c>
      <c r="S267">
        <f>VLOOKUP(C267,[1]panoids!A$2:Z$278,17,FALSE)</f>
        <v>0.25319091796874998</v>
      </c>
      <c r="T267">
        <f>VLOOKUP(C267,[1]panoids!A$2:Z$278,18,FALSE)</f>
        <v>3.4749348958333301E-4</v>
      </c>
      <c r="U267">
        <f>VLOOKUP(C267,[1]panoids!A$2:Z$278,19,FALSE)</f>
        <v>0</v>
      </c>
      <c r="V267">
        <f>VLOOKUP(C267,[1]panoids!A$2:Z$278,20,FALSE)</f>
        <v>3.2039388020833298E-3</v>
      </c>
      <c r="W267">
        <f>VLOOKUP(C267,[1]panoids!A$2:Z$278,21,FALSE)</f>
        <v>5.2897135416666702E-5</v>
      </c>
      <c r="X267">
        <f>VLOOKUP(C267,[1]panoids!A$2:Z$278,22,FALSE)</f>
        <v>1.4729817708333299E-4</v>
      </c>
      <c r="Y267">
        <f>VLOOKUP(C267,[1]panoids!A$2:Z$278,23,FALSE)</f>
        <v>0</v>
      </c>
      <c r="Z267">
        <f>VLOOKUP(C267,[1]panoids!A$2:Z$278,24,FALSE)</f>
        <v>0</v>
      </c>
      <c r="AA267">
        <f>VLOOKUP(C267,[1]panoids!A$2:Z$278,25,FALSE)</f>
        <v>1.8717447916666699E-5</v>
      </c>
      <c r="AB267">
        <f>VLOOKUP(C267,[1]panoids!A$2:Z$278,26,FALSE)</f>
        <v>1.3308919270833299E-2</v>
      </c>
    </row>
    <row r="268" spans="1:28" x14ac:dyDescent="0.25">
      <c r="A268" t="s">
        <v>423</v>
      </c>
      <c r="B268">
        <v>170310903001032</v>
      </c>
      <c r="C268" t="s">
        <v>424</v>
      </c>
      <c r="D268" t="str">
        <f>VLOOKUP(C268,[1]panoids!A$2:Z$278,2,FALSE)</f>
        <v>2018-08</v>
      </c>
      <c r="E268">
        <f>VLOOKUP(C268,[1]panoids!A$2:Z$278,3,FALSE)</f>
        <v>41.996861714096603</v>
      </c>
      <c r="F268">
        <f>VLOOKUP(C268,[1]panoids!A$2:Z$278,4,FALSE)</f>
        <v>-87.820934663724202</v>
      </c>
      <c r="G268">
        <f>VLOOKUP(C268,[1]panoids!A$2:Z$278,5,FALSE)</f>
        <v>170310903001032</v>
      </c>
      <c r="H268">
        <f>VLOOKUP(C268,[1]panoids!A$2:Z$278,6,FALSE)</f>
        <v>4</v>
      </c>
      <c r="I268">
        <f>VLOOKUP(C268,[1]panoids!A$2:Z$278,7,FALSE)</f>
        <v>0.264957682291667</v>
      </c>
      <c r="J268">
        <f>VLOOKUP(C268,[1]panoids!A$2:Z$278,8,FALSE)</f>
        <v>6.7290039062500001E-2</v>
      </c>
      <c r="K268">
        <f>VLOOKUP(C268,[1]panoids!A$2:Z$278,9,FALSE)</f>
        <v>6.91007486979167E-2</v>
      </c>
      <c r="L268">
        <f>VLOOKUP(C268,[1]panoids!A$2:Z$278,10,FALSE)</f>
        <v>4.6712239583333297E-3</v>
      </c>
      <c r="M268">
        <f>VLOOKUP(C268,[1]panoids!A$2:Z$278,11,FALSE)</f>
        <v>2.4365234374999999E-2</v>
      </c>
      <c r="N268">
        <f>VLOOKUP(C268,[1]panoids!A$2:Z$278,12,FALSE)</f>
        <v>8.3349609375000001E-3</v>
      </c>
      <c r="O268">
        <f>VLOOKUP(C268,[1]panoids!A$2:Z$278,13,FALSE)</f>
        <v>1.4729817708333299E-4</v>
      </c>
      <c r="P268">
        <f>VLOOKUP(C268,[1]panoids!A$2:Z$278,14,FALSE)</f>
        <v>5.5428059895833298E-3</v>
      </c>
      <c r="Q268">
        <f>VLOOKUP(C268,[1]panoids!A$2:Z$278,15,FALSE)</f>
        <v>0.16896402994791701</v>
      </c>
      <c r="R268">
        <f>VLOOKUP(C268,[1]panoids!A$2:Z$278,16,FALSE)</f>
        <v>4.3977050781249999E-2</v>
      </c>
      <c r="S268">
        <f>VLOOKUP(C268,[1]panoids!A$2:Z$278,17,FALSE)</f>
        <v>0.304500325520833</v>
      </c>
      <c r="T268">
        <f>VLOOKUP(C268,[1]panoids!A$2:Z$278,18,FALSE)</f>
        <v>1.01725260416667E-4</v>
      </c>
      <c r="U268">
        <f>VLOOKUP(C268,[1]panoids!A$2:Z$278,19,FALSE)</f>
        <v>0</v>
      </c>
      <c r="V268">
        <f>VLOOKUP(C268,[1]panoids!A$2:Z$278,20,FALSE)</f>
        <v>3.8948567708333298E-3</v>
      </c>
      <c r="W268">
        <f>VLOOKUP(C268,[1]panoids!A$2:Z$278,21,FALSE)</f>
        <v>4.9641927083333301E-5</v>
      </c>
      <c r="X268">
        <f>VLOOKUP(C268,[1]panoids!A$2:Z$278,22,FALSE)</f>
        <v>8.2356770833333305E-4</v>
      </c>
      <c r="Y268">
        <f>VLOOKUP(C268,[1]panoids!A$2:Z$278,23,FALSE)</f>
        <v>0</v>
      </c>
      <c r="Z268">
        <f>VLOOKUP(C268,[1]panoids!A$2:Z$278,24,FALSE)</f>
        <v>0</v>
      </c>
      <c r="AA268">
        <f>VLOOKUP(C268,[1]panoids!A$2:Z$278,25,FALSE)</f>
        <v>0</v>
      </c>
      <c r="AB268">
        <f>VLOOKUP(C268,[1]panoids!A$2:Z$278,26,FALSE)</f>
        <v>3.3278808593750001E-2</v>
      </c>
    </row>
    <row r="269" spans="1:28" x14ac:dyDescent="0.25">
      <c r="A269" t="s">
        <v>425</v>
      </c>
      <c r="B269">
        <v>170310903001032</v>
      </c>
      <c r="C269" t="s">
        <v>424</v>
      </c>
      <c r="D269" t="str">
        <f>VLOOKUP(C269,[1]panoids!A$2:Z$278,2,FALSE)</f>
        <v>2018-08</v>
      </c>
      <c r="E269">
        <f>VLOOKUP(C269,[1]panoids!A$2:Z$278,3,FALSE)</f>
        <v>41.996861714096603</v>
      </c>
      <c r="F269">
        <f>VLOOKUP(C269,[1]panoids!A$2:Z$278,4,FALSE)</f>
        <v>-87.820934663724202</v>
      </c>
      <c r="G269">
        <f>VLOOKUP(C269,[1]panoids!A$2:Z$278,5,FALSE)</f>
        <v>170310903001032</v>
      </c>
      <c r="H269">
        <f>VLOOKUP(C269,[1]panoids!A$2:Z$278,6,FALSE)</f>
        <v>4</v>
      </c>
      <c r="I269">
        <f>VLOOKUP(C269,[1]panoids!A$2:Z$278,7,FALSE)</f>
        <v>0.264957682291667</v>
      </c>
      <c r="J269">
        <f>VLOOKUP(C269,[1]panoids!A$2:Z$278,8,FALSE)</f>
        <v>6.7290039062500001E-2</v>
      </c>
      <c r="K269">
        <f>VLOOKUP(C269,[1]panoids!A$2:Z$278,9,FALSE)</f>
        <v>6.91007486979167E-2</v>
      </c>
      <c r="L269">
        <f>VLOOKUP(C269,[1]panoids!A$2:Z$278,10,FALSE)</f>
        <v>4.6712239583333297E-3</v>
      </c>
      <c r="M269">
        <f>VLOOKUP(C269,[1]panoids!A$2:Z$278,11,FALSE)</f>
        <v>2.4365234374999999E-2</v>
      </c>
      <c r="N269">
        <f>VLOOKUP(C269,[1]panoids!A$2:Z$278,12,FALSE)</f>
        <v>8.3349609375000001E-3</v>
      </c>
      <c r="O269">
        <f>VLOOKUP(C269,[1]panoids!A$2:Z$278,13,FALSE)</f>
        <v>1.4729817708333299E-4</v>
      </c>
      <c r="P269">
        <f>VLOOKUP(C269,[1]panoids!A$2:Z$278,14,FALSE)</f>
        <v>5.5428059895833298E-3</v>
      </c>
      <c r="Q269">
        <f>VLOOKUP(C269,[1]panoids!A$2:Z$278,15,FALSE)</f>
        <v>0.16896402994791701</v>
      </c>
      <c r="R269">
        <f>VLOOKUP(C269,[1]panoids!A$2:Z$278,16,FALSE)</f>
        <v>4.3977050781249999E-2</v>
      </c>
      <c r="S269">
        <f>VLOOKUP(C269,[1]panoids!A$2:Z$278,17,FALSE)</f>
        <v>0.304500325520833</v>
      </c>
      <c r="T269">
        <f>VLOOKUP(C269,[1]panoids!A$2:Z$278,18,FALSE)</f>
        <v>1.01725260416667E-4</v>
      </c>
      <c r="U269">
        <f>VLOOKUP(C269,[1]panoids!A$2:Z$278,19,FALSE)</f>
        <v>0</v>
      </c>
      <c r="V269">
        <f>VLOOKUP(C269,[1]panoids!A$2:Z$278,20,FALSE)</f>
        <v>3.8948567708333298E-3</v>
      </c>
      <c r="W269">
        <f>VLOOKUP(C269,[1]panoids!A$2:Z$278,21,FALSE)</f>
        <v>4.9641927083333301E-5</v>
      </c>
      <c r="X269">
        <f>VLOOKUP(C269,[1]panoids!A$2:Z$278,22,FALSE)</f>
        <v>8.2356770833333305E-4</v>
      </c>
      <c r="Y269">
        <f>VLOOKUP(C269,[1]panoids!A$2:Z$278,23,FALSE)</f>
        <v>0</v>
      </c>
      <c r="Z269">
        <f>VLOOKUP(C269,[1]panoids!A$2:Z$278,24,FALSE)</f>
        <v>0</v>
      </c>
      <c r="AA269">
        <f>VLOOKUP(C269,[1]panoids!A$2:Z$278,25,FALSE)</f>
        <v>0</v>
      </c>
      <c r="AB269">
        <f>VLOOKUP(C269,[1]panoids!A$2:Z$278,26,FALSE)</f>
        <v>3.3278808593750001E-2</v>
      </c>
    </row>
    <row r="270" spans="1:28" x14ac:dyDescent="0.25">
      <c r="A270" t="s">
        <v>426</v>
      </c>
      <c r="B270">
        <v>170311102002009</v>
      </c>
      <c r="C270" t="s">
        <v>427</v>
      </c>
      <c r="D270" t="str">
        <f>VLOOKUP(C270,[1]panoids!A$2:Z$278,2,FALSE)</f>
        <v>2019-05</v>
      </c>
      <c r="E270">
        <f>VLOOKUP(C270,[1]panoids!A$2:Z$278,3,FALSE)</f>
        <v>41.982148698989903</v>
      </c>
      <c r="F270">
        <f>VLOOKUP(C270,[1]panoids!A$2:Z$278,4,FALSE)</f>
        <v>-87.780882047374504</v>
      </c>
      <c r="G270">
        <f>VLOOKUP(C270,[1]panoids!A$2:Z$278,5,FALSE)</f>
        <v>170311102002009</v>
      </c>
      <c r="H270">
        <f>VLOOKUP(C270,[1]panoids!A$2:Z$278,6,FALSE)</f>
        <v>4</v>
      </c>
      <c r="I270">
        <f>VLOOKUP(C270,[1]panoids!A$2:Z$278,7,FALSE)</f>
        <v>0.247252604166667</v>
      </c>
      <c r="J270">
        <f>VLOOKUP(C270,[1]panoids!A$2:Z$278,8,FALSE)</f>
        <v>1.8403320312499999E-2</v>
      </c>
      <c r="K270">
        <f>VLOOKUP(C270,[1]panoids!A$2:Z$278,9,FALSE)</f>
        <v>0.19323486328125</v>
      </c>
      <c r="L270">
        <f>VLOOKUP(C270,[1]panoids!A$2:Z$278,10,FALSE)</f>
        <v>9.43196614583333E-4</v>
      </c>
      <c r="M270">
        <f>VLOOKUP(C270,[1]panoids!A$2:Z$278,11,FALSE)</f>
        <v>4.0234375000000001E-3</v>
      </c>
      <c r="N270">
        <f>VLOOKUP(C270,[1]panoids!A$2:Z$278,12,FALSE)</f>
        <v>1.0048828124999999E-2</v>
      </c>
      <c r="O270">
        <f>VLOOKUP(C270,[1]panoids!A$2:Z$278,13,FALSE)</f>
        <v>2.70182291666667E-4</v>
      </c>
      <c r="P270">
        <f>VLOOKUP(C270,[1]panoids!A$2:Z$278,14,FALSE)</f>
        <v>5.3531901041666699E-3</v>
      </c>
      <c r="Q270">
        <f>VLOOKUP(C270,[1]panoids!A$2:Z$278,15,FALSE)</f>
        <v>3.6162109375000001E-2</v>
      </c>
      <c r="R270">
        <f>VLOOKUP(C270,[1]panoids!A$2:Z$278,16,FALSE)</f>
        <v>6.1116536458333303E-4</v>
      </c>
      <c r="S270">
        <f>VLOOKUP(C270,[1]panoids!A$2:Z$278,17,FALSE)</f>
        <v>0.33826578776041699</v>
      </c>
      <c r="T270">
        <f>VLOOKUP(C270,[1]panoids!A$2:Z$278,18,FALSE)</f>
        <v>0</v>
      </c>
      <c r="U270">
        <f>VLOOKUP(C270,[1]panoids!A$2:Z$278,19,FALSE)</f>
        <v>0</v>
      </c>
      <c r="V270">
        <f>VLOOKUP(C270,[1]panoids!A$2:Z$278,20,FALSE)</f>
        <v>0.1332373046875</v>
      </c>
      <c r="W270">
        <f>VLOOKUP(C270,[1]panoids!A$2:Z$278,21,FALSE)</f>
        <v>1.26057942708333E-3</v>
      </c>
      <c r="X270">
        <f>VLOOKUP(C270,[1]panoids!A$2:Z$278,22,FALSE)</f>
        <v>2.4414062500000001E-6</v>
      </c>
      <c r="Y270">
        <f>VLOOKUP(C270,[1]panoids!A$2:Z$278,23,FALSE)</f>
        <v>0</v>
      </c>
      <c r="Z270">
        <f>VLOOKUP(C270,[1]panoids!A$2:Z$278,24,FALSE)</f>
        <v>0</v>
      </c>
      <c r="AA270">
        <f>VLOOKUP(C270,[1]panoids!A$2:Z$278,25,FALSE)</f>
        <v>0</v>
      </c>
      <c r="AB270">
        <f>VLOOKUP(C270,[1]panoids!A$2:Z$278,26,FALSE)</f>
        <v>1.09309895833333E-2</v>
      </c>
    </row>
    <row r="271" spans="1:28" x14ac:dyDescent="0.25">
      <c r="A271" t="s">
        <v>428</v>
      </c>
      <c r="B271">
        <v>170311102002009</v>
      </c>
      <c r="C271" t="s">
        <v>427</v>
      </c>
      <c r="D271" t="str">
        <f>VLOOKUP(C271,[1]panoids!A$2:Z$278,2,FALSE)</f>
        <v>2019-05</v>
      </c>
      <c r="E271">
        <f>VLOOKUP(C271,[1]panoids!A$2:Z$278,3,FALSE)</f>
        <v>41.982148698989903</v>
      </c>
      <c r="F271">
        <f>VLOOKUP(C271,[1]panoids!A$2:Z$278,4,FALSE)</f>
        <v>-87.780882047374504</v>
      </c>
      <c r="G271">
        <f>VLOOKUP(C271,[1]panoids!A$2:Z$278,5,FALSE)</f>
        <v>170311102002009</v>
      </c>
      <c r="H271">
        <f>VLOOKUP(C271,[1]panoids!A$2:Z$278,6,FALSE)</f>
        <v>4</v>
      </c>
      <c r="I271">
        <f>VLOOKUP(C271,[1]panoids!A$2:Z$278,7,FALSE)</f>
        <v>0.247252604166667</v>
      </c>
      <c r="J271">
        <f>VLOOKUP(C271,[1]panoids!A$2:Z$278,8,FALSE)</f>
        <v>1.8403320312499999E-2</v>
      </c>
      <c r="K271">
        <f>VLOOKUP(C271,[1]panoids!A$2:Z$278,9,FALSE)</f>
        <v>0.19323486328125</v>
      </c>
      <c r="L271">
        <f>VLOOKUP(C271,[1]panoids!A$2:Z$278,10,FALSE)</f>
        <v>9.43196614583333E-4</v>
      </c>
      <c r="M271">
        <f>VLOOKUP(C271,[1]panoids!A$2:Z$278,11,FALSE)</f>
        <v>4.0234375000000001E-3</v>
      </c>
      <c r="N271">
        <f>VLOOKUP(C271,[1]panoids!A$2:Z$278,12,FALSE)</f>
        <v>1.0048828124999999E-2</v>
      </c>
      <c r="O271">
        <f>VLOOKUP(C271,[1]panoids!A$2:Z$278,13,FALSE)</f>
        <v>2.70182291666667E-4</v>
      </c>
      <c r="P271">
        <f>VLOOKUP(C271,[1]panoids!A$2:Z$278,14,FALSE)</f>
        <v>5.3531901041666699E-3</v>
      </c>
      <c r="Q271">
        <f>VLOOKUP(C271,[1]panoids!A$2:Z$278,15,FALSE)</f>
        <v>3.6162109375000001E-2</v>
      </c>
      <c r="R271">
        <f>VLOOKUP(C271,[1]panoids!A$2:Z$278,16,FALSE)</f>
        <v>6.1116536458333303E-4</v>
      </c>
      <c r="S271">
        <f>VLOOKUP(C271,[1]panoids!A$2:Z$278,17,FALSE)</f>
        <v>0.33826578776041699</v>
      </c>
      <c r="T271">
        <f>VLOOKUP(C271,[1]panoids!A$2:Z$278,18,FALSE)</f>
        <v>0</v>
      </c>
      <c r="U271">
        <f>VLOOKUP(C271,[1]panoids!A$2:Z$278,19,FALSE)</f>
        <v>0</v>
      </c>
      <c r="V271">
        <f>VLOOKUP(C271,[1]panoids!A$2:Z$278,20,FALSE)</f>
        <v>0.1332373046875</v>
      </c>
      <c r="W271">
        <f>VLOOKUP(C271,[1]panoids!A$2:Z$278,21,FALSE)</f>
        <v>1.26057942708333E-3</v>
      </c>
      <c r="X271">
        <f>VLOOKUP(C271,[1]panoids!A$2:Z$278,22,FALSE)</f>
        <v>2.4414062500000001E-6</v>
      </c>
      <c r="Y271">
        <f>VLOOKUP(C271,[1]panoids!A$2:Z$278,23,FALSE)</f>
        <v>0</v>
      </c>
      <c r="Z271">
        <f>VLOOKUP(C271,[1]panoids!A$2:Z$278,24,FALSE)</f>
        <v>0</v>
      </c>
      <c r="AA271">
        <f>VLOOKUP(C271,[1]panoids!A$2:Z$278,25,FALSE)</f>
        <v>0</v>
      </c>
      <c r="AB271">
        <f>VLOOKUP(C271,[1]panoids!A$2:Z$278,26,FALSE)</f>
        <v>1.09309895833333E-2</v>
      </c>
    </row>
    <row r="272" spans="1:28" x14ac:dyDescent="0.25">
      <c r="A272" t="s">
        <v>429</v>
      </c>
      <c r="B272">
        <v>170311102002009</v>
      </c>
      <c r="C272" t="s">
        <v>430</v>
      </c>
      <c r="D272" t="str">
        <f>VLOOKUP(C272,[1]panoids!A$2:Z$278,2,FALSE)</f>
        <v>2019-05</v>
      </c>
      <c r="E272">
        <f>VLOOKUP(C272,[1]panoids!A$2:Z$278,3,FALSE)</f>
        <v>41.9824764891016</v>
      </c>
      <c r="F272">
        <f>VLOOKUP(C272,[1]panoids!A$2:Z$278,4,FALSE)</f>
        <v>-87.7814586490327</v>
      </c>
      <c r="G272">
        <f>VLOOKUP(C272,[1]panoids!A$2:Z$278,5,FALSE)</f>
        <v>170311102002009</v>
      </c>
      <c r="H272">
        <f>VLOOKUP(C272,[1]panoids!A$2:Z$278,6,FALSE)</f>
        <v>4</v>
      </c>
      <c r="I272">
        <f>VLOOKUP(C272,[1]panoids!A$2:Z$278,7,FALSE)</f>
        <v>0.26877685546875002</v>
      </c>
      <c r="J272">
        <f>VLOOKUP(C272,[1]panoids!A$2:Z$278,8,FALSE)</f>
        <v>1.8349609374999999E-2</v>
      </c>
      <c r="K272">
        <f>VLOOKUP(C272,[1]panoids!A$2:Z$278,9,FALSE)</f>
        <v>0.112273763020833</v>
      </c>
      <c r="L272">
        <f>VLOOKUP(C272,[1]panoids!A$2:Z$278,10,FALSE)</f>
        <v>1.3704427083333301E-3</v>
      </c>
      <c r="M272">
        <f>VLOOKUP(C272,[1]panoids!A$2:Z$278,11,FALSE)</f>
        <v>2.2552897135416701E-2</v>
      </c>
      <c r="N272">
        <f>VLOOKUP(C272,[1]panoids!A$2:Z$278,12,FALSE)</f>
        <v>7.9915364583333301E-3</v>
      </c>
      <c r="O272">
        <f>VLOOKUP(C272,[1]panoids!A$2:Z$278,13,FALSE)</f>
        <v>1.88802083333333E-4</v>
      </c>
      <c r="P272">
        <f>VLOOKUP(C272,[1]panoids!A$2:Z$278,14,FALSE)</f>
        <v>2.60416666666667E-3</v>
      </c>
      <c r="Q272">
        <f>VLOOKUP(C272,[1]panoids!A$2:Z$278,15,FALSE)</f>
        <v>1.8435058593750001E-2</v>
      </c>
      <c r="R272">
        <f>VLOOKUP(C272,[1]panoids!A$2:Z$278,16,FALSE)</f>
        <v>8.0729166666666699E-4</v>
      </c>
      <c r="S272">
        <f>VLOOKUP(C272,[1]panoids!A$2:Z$278,17,FALSE)</f>
        <v>0.40009358723958299</v>
      </c>
      <c r="T272">
        <f>VLOOKUP(C272,[1]panoids!A$2:Z$278,18,FALSE)</f>
        <v>2.6448567708333299E-4</v>
      </c>
      <c r="U272">
        <f>VLOOKUP(C272,[1]panoids!A$2:Z$278,19,FALSE)</f>
        <v>0</v>
      </c>
      <c r="V272">
        <f>VLOOKUP(C272,[1]panoids!A$2:Z$278,20,FALSE)</f>
        <v>0.1052197265625</v>
      </c>
      <c r="W272">
        <f>VLOOKUP(C272,[1]panoids!A$2:Z$278,21,FALSE)</f>
        <v>1.8190917968750001E-2</v>
      </c>
      <c r="X272">
        <f>VLOOKUP(C272,[1]panoids!A$2:Z$278,22,FALSE)</f>
        <v>3.5156249999999999E-4</v>
      </c>
      <c r="Y272">
        <f>VLOOKUP(C272,[1]panoids!A$2:Z$278,23,FALSE)</f>
        <v>0</v>
      </c>
      <c r="Z272">
        <f>VLOOKUP(C272,[1]panoids!A$2:Z$278,24,FALSE)</f>
        <v>0</v>
      </c>
      <c r="AA272">
        <f>VLOOKUP(C272,[1]panoids!A$2:Z$278,25,FALSE)</f>
        <v>0</v>
      </c>
      <c r="AB272">
        <f>VLOOKUP(C272,[1]panoids!A$2:Z$278,26,FALSE)</f>
        <v>2.2529296875E-2</v>
      </c>
    </row>
    <row r="273" spans="1:28" x14ac:dyDescent="0.25">
      <c r="A273" t="s">
        <v>431</v>
      </c>
      <c r="B273">
        <v>170311102002009</v>
      </c>
      <c r="C273" t="s">
        <v>430</v>
      </c>
      <c r="D273" t="str">
        <f>VLOOKUP(C273,[1]panoids!A$2:Z$278,2,FALSE)</f>
        <v>2019-05</v>
      </c>
      <c r="E273">
        <f>VLOOKUP(C273,[1]panoids!A$2:Z$278,3,FALSE)</f>
        <v>41.9824764891016</v>
      </c>
      <c r="F273">
        <f>VLOOKUP(C273,[1]panoids!A$2:Z$278,4,FALSE)</f>
        <v>-87.7814586490327</v>
      </c>
      <c r="G273">
        <f>VLOOKUP(C273,[1]panoids!A$2:Z$278,5,FALSE)</f>
        <v>170311102002009</v>
      </c>
      <c r="H273">
        <f>VLOOKUP(C273,[1]panoids!A$2:Z$278,6,FALSE)</f>
        <v>4</v>
      </c>
      <c r="I273">
        <f>VLOOKUP(C273,[1]panoids!A$2:Z$278,7,FALSE)</f>
        <v>0.26877685546875002</v>
      </c>
      <c r="J273">
        <f>VLOOKUP(C273,[1]panoids!A$2:Z$278,8,FALSE)</f>
        <v>1.8349609374999999E-2</v>
      </c>
      <c r="K273">
        <f>VLOOKUP(C273,[1]panoids!A$2:Z$278,9,FALSE)</f>
        <v>0.112273763020833</v>
      </c>
      <c r="L273">
        <f>VLOOKUP(C273,[1]panoids!A$2:Z$278,10,FALSE)</f>
        <v>1.3704427083333301E-3</v>
      </c>
      <c r="M273">
        <f>VLOOKUP(C273,[1]panoids!A$2:Z$278,11,FALSE)</f>
        <v>2.2552897135416701E-2</v>
      </c>
      <c r="N273">
        <f>VLOOKUP(C273,[1]panoids!A$2:Z$278,12,FALSE)</f>
        <v>7.9915364583333301E-3</v>
      </c>
      <c r="O273">
        <f>VLOOKUP(C273,[1]panoids!A$2:Z$278,13,FALSE)</f>
        <v>1.88802083333333E-4</v>
      </c>
      <c r="P273">
        <f>VLOOKUP(C273,[1]panoids!A$2:Z$278,14,FALSE)</f>
        <v>2.60416666666667E-3</v>
      </c>
      <c r="Q273">
        <f>VLOOKUP(C273,[1]panoids!A$2:Z$278,15,FALSE)</f>
        <v>1.8435058593750001E-2</v>
      </c>
      <c r="R273">
        <f>VLOOKUP(C273,[1]panoids!A$2:Z$278,16,FALSE)</f>
        <v>8.0729166666666699E-4</v>
      </c>
      <c r="S273">
        <f>VLOOKUP(C273,[1]panoids!A$2:Z$278,17,FALSE)</f>
        <v>0.40009358723958299</v>
      </c>
      <c r="T273">
        <f>VLOOKUP(C273,[1]panoids!A$2:Z$278,18,FALSE)</f>
        <v>2.6448567708333299E-4</v>
      </c>
      <c r="U273">
        <f>VLOOKUP(C273,[1]panoids!A$2:Z$278,19,FALSE)</f>
        <v>0</v>
      </c>
      <c r="V273">
        <f>VLOOKUP(C273,[1]panoids!A$2:Z$278,20,FALSE)</f>
        <v>0.1052197265625</v>
      </c>
      <c r="W273">
        <f>VLOOKUP(C273,[1]panoids!A$2:Z$278,21,FALSE)</f>
        <v>1.8190917968750001E-2</v>
      </c>
      <c r="X273">
        <f>VLOOKUP(C273,[1]panoids!A$2:Z$278,22,FALSE)</f>
        <v>3.5156249999999999E-4</v>
      </c>
      <c r="Y273">
        <f>VLOOKUP(C273,[1]panoids!A$2:Z$278,23,FALSE)</f>
        <v>0</v>
      </c>
      <c r="Z273">
        <f>VLOOKUP(C273,[1]panoids!A$2:Z$278,24,FALSE)</f>
        <v>0</v>
      </c>
      <c r="AA273">
        <f>VLOOKUP(C273,[1]panoids!A$2:Z$278,25,FALSE)</f>
        <v>0</v>
      </c>
      <c r="AB273">
        <f>VLOOKUP(C273,[1]panoids!A$2:Z$278,26,FALSE)</f>
        <v>2.2529296875E-2</v>
      </c>
    </row>
    <row r="274" spans="1:28" x14ac:dyDescent="0.25">
      <c r="A274" t="s">
        <v>432</v>
      </c>
      <c r="B274">
        <v>170311104003015</v>
      </c>
      <c r="C274" t="s">
        <v>433</v>
      </c>
      <c r="D274" t="str">
        <f>VLOOKUP(C274,[1]panoids!A$2:Z$278,2,FALSE)</f>
        <v>2019-05</v>
      </c>
      <c r="E274">
        <f>VLOOKUP(C274,[1]panoids!A$2:Z$278,3,FALSE)</f>
        <v>41.972068428015099</v>
      </c>
      <c r="F274">
        <f>VLOOKUP(C274,[1]panoids!A$2:Z$278,4,FALSE)</f>
        <v>-87.774090131026298</v>
      </c>
      <c r="G274">
        <f>VLOOKUP(C274,[1]panoids!A$2:Z$278,5,FALSE)</f>
        <v>170311104003015</v>
      </c>
      <c r="H274">
        <f>VLOOKUP(C274,[1]panoids!A$2:Z$278,6,FALSE)</f>
        <v>4</v>
      </c>
      <c r="I274">
        <f>VLOOKUP(C274,[1]panoids!A$2:Z$278,7,FALSE)</f>
        <v>0.252012532552083</v>
      </c>
      <c r="J274">
        <f>VLOOKUP(C274,[1]panoids!A$2:Z$278,8,FALSE)</f>
        <v>5.9815266927083298E-2</v>
      </c>
      <c r="K274">
        <f>VLOOKUP(C274,[1]panoids!A$2:Z$278,9,FALSE)</f>
        <v>8.8999023437500005E-2</v>
      </c>
      <c r="L274">
        <f>VLOOKUP(C274,[1]panoids!A$2:Z$278,10,FALSE)</f>
        <v>5.0862630208333304E-4</v>
      </c>
      <c r="M274">
        <f>VLOOKUP(C274,[1]panoids!A$2:Z$278,11,FALSE)</f>
        <v>2.3644205729166701E-2</v>
      </c>
      <c r="N274">
        <f>VLOOKUP(C274,[1]panoids!A$2:Z$278,12,FALSE)</f>
        <v>3.0875651041666701E-3</v>
      </c>
      <c r="O274">
        <f>VLOOKUP(C274,[1]panoids!A$2:Z$278,13,FALSE)</f>
        <v>8.3007812500000006E-5</v>
      </c>
      <c r="P274">
        <f>VLOOKUP(C274,[1]panoids!A$2:Z$278,14,FALSE)</f>
        <v>1.1848958333333299E-3</v>
      </c>
      <c r="Q274">
        <f>VLOOKUP(C274,[1]panoids!A$2:Z$278,15,FALSE)</f>
        <v>0.42171386718749998</v>
      </c>
      <c r="R274">
        <f>VLOOKUP(C274,[1]panoids!A$2:Z$278,16,FALSE)</f>
        <v>3.8365071614583302E-2</v>
      </c>
      <c r="S274">
        <f>VLOOKUP(C274,[1]panoids!A$2:Z$278,17,FALSE)</f>
        <v>5.6105957031250001E-2</v>
      </c>
      <c r="T274">
        <f>VLOOKUP(C274,[1]panoids!A$2:Z$278,18,FALSE)</f>
        <v>5.4524739583333298E-5</v>
      </c>
      <c r="U274">
        <f>VLOOKUP(C274,[1]panoids!A$2:Z$278,19,FALSE)</f>
        <v>0</v>
      </c>
      <c r="V274">
        <f>VLOOKUP(C274,[1]panoids!A$2:Z$278,20,FALSE)</f>
        <v>3.2367350260416698E-2</v>
      </c>
      <c r="W274">
        <f>VLOOKUP(C274,[1]panoids!A$2:Z$278,21,FALSE)</f>
        <v>8.7158203125000007E-3</v>
      </c>
      <c r="X274">
        <f>VLOOKUP(C274,[1]panoids!A$2:Z$278,22,FALSE)</f>
        <v>0</v>
      </c>
      <c r="Y274">
        <f>VLOOKUP(C274,[1]panoids!A$2:Z$278,23,FALSE)</f>
        <v>0</v>
      </c>
      <c r="Z274">
        <f>VLOOKUP(C274,[1]panoids!A$2:Z$278,24,FALSE)</f>
        <v>0</v>
      </c>
      <c r="AA274">
        <f>VLOOKUP(C274,[1]panoids!A$2:Z$278,25,FALSE)</f>
        <v>0</v>
      </c>
      <c r="AB274">
        <f>VLOOKUP(C274,[1]panoids!A$2:Z$278,26,FALSE)</f>
        <v>1.334228515625E-2</v>
      </c>
    </row>
    <row r="275" spans="1:28" x14ac:dyDescent="0.25">
      <c r="A275" t="s">
        <v>434</v>
      </c>
      <c r="B275">
        <v>170311104003015</v>
      </c>
      <c r="C275" t="s">
        <v>433</v>
      </c>
      <c r="D275" t="str">
        <f>VLOOKUP(C275,[1]panoids!A$2:Z$278,2,FALSE)</f>
        <v>2019-05</v>
      </c>
      <c r="E275">
        <f>VLOOKUP(C275,[1]panoids!A$2:Z$278,3,FALSE)</f>
        <v>41.972068428015099</v>
      </c>
      <c r="F275">
        <f>VLOOKUP(C275,[1]panoids!A$2:Z$278,4,FALSE)</f>
        <v>-87.774090131026298</v>
      </c>
      <c r="G275">
        <f>VLOOKUP(C275,[1]panoids!A$2:Z$278,5,FALSE)</f>
        <v>170311104003015</v>
      </c>
      <c r="H275">
        <f>VLOOKUP(C275,[1]panoids!A$2:Z$278,6,FALSE)</f>
        <v>4</v>
      </c>
      <c r="I275">
        <f>VLOOKUP(C275,[1]panoids!A$2:Z$278,7,FALSE)</f>
        <v>0.252012532552083</v>
      </c>
      <c r="J275">
        <f>VLOOKUP(C275,[1]panoids!A$2:Z$278,8,FALSE)</f>
        <v>5.9815266927083298E-2</v>
      </c>
      <c r="K275">
        <f>VLOOKUP(C275,[1]panoids!A$2:Z$278,9,FALSE)</f>
        <v>8.8999023437500005E-2</v>
      </c>
      <c r="L275">
        <f>VLOOKUP(C275,[1]panoids!A$2:Z$278,10,FALSE)</f>
        <v>5.0862630208333304E-4</v>
      </c>
      <c r="M275">
        <f>VLOOKUP(C275,[1]panoids!A$2:Z$278,11,FALSE)</f>
        <v>2.3644205729166701E-2</v>
      </c>
      <c r="N275">
        <f>VLOOKUP(C275,[1]panoids!A$2:Z$278,12,FALSE)</f>
        <v>3.0875651041666701E-3</v>
      </c>
      <c r="O275">
        <f>VLOOKUP(C275,[1]panoids!A$2:Z$278,13,FALSE)</f>
        <v>8.3007812500000006E-5</v>
      </c>
      <c r="P275">
        <f>VLOOKUP(C275,[1]panoids!A$2:Z$278,14,FALSE)</f>
        <v>1.1848958333333299E-3</v>
      </c>
      <c r="Q275">
        <f>VLOOKUP(C275,[1]panoids!A$2:Z$278,15,FALSE)</f>
        <v>0.42171386718749998</v>
      </c>
      <c r="R275">
        <f>VLOOKUP(C275,[1]panoids!A$2:Z$278,16,FALSE)</f>
        <v>3.8365071614583302E-2</v>
      </c>
      <c r="S275">
        <f>VLOOKUP(C275,[1]panoids!A$2:Z$278,17,FALSE)</f>
        <v>5.6105957031250001E-2</v>
      </c>
      <c r="T275">
        <f>VLOOKUP(C275,[1]panoids!A$2:Z$278,18,FALSE)</f>
        <v>5.4524739583333298E-5</v>
      </c>
      <c r="U275">
        <f>VLOOKUP(C275,[1]panoids!A$2:Z$278,19,FALSE)</f>
        <v>0</v>
      </c>
      <c r="V275">
        <f>VLOOKUP(C275,[1]panoids!A$2:Z$278,20,FALSE)</f>
        <v>3.2367350260416698E-2</v>
      </c>
      <c r="W275">
        <f>VLOOKUP(C275,[1]panoids!A$2:Z$278,21,FALSE)</f>
        <v>8.7158203125000007E-3</v>
      </c>
      <c r="X275">
        <f>VLOOKUP(C275,[1]panoids!A$2:Z$278,22,FALSE)</f>
        <v>0</v>
      </c>
      <c r="Y275">
        <f>VLOOKUP(C275,[1]panoids!A$2:Z$278,23,FALSE)</f>
        <v>0</v>
      </c>
      <c r="Z275">
        <f>VLOOKUP(C275,[1]panoids!A$2:Z$278,24,FALSE)</f>
        <v>0</v>
      </c>
      <c r="AA275">
        <f>VLOOKUP(C275,[1]panoids!A$2:Z$278,25,FALSE)</f>
        <v>0</v>
      </c>
      <c r="AB275">
        <f>VLOOKUP(C275,[1]panoids!A$2:Z$278,26,FALSE)</f>
        <v>1.334228515625E-2</v>
      </c>
    </row>
    <row r="276" spans="1:28" x14ac:dyDescent="0.25">
      <c r="A276" t="s">
        <v>435</v>
      </c>
      <c r="B276">
        <v>170311104003015</v>
      </c>
      <c r="C276" t="s">
        <v>436</v>
      </c>
      <c r="D276" t="str">
        <f>VLOOKUP(C276,[1]panoids!A$2:Z$278,2,FALSE)</f>
        <v>2019-05</v>
      </c>
      <c r="E276">
        <f>VLOOKUP(C276,[1]panoids!A$2:Z$278,3,FALSE)</f>
        <v>41.971949764953997</v>
      </c>
      <c r="F276">
        <f>VLOOKUP(C276,[1]panoids!A$2:Z$278,4,FALSE)</f>
        <v>-87.7736333642288</v>
      </c>
      <c r="G276">
        <f>VLOOKUP(C276,[1]panoids!A$2:Z$278,5,FALSE)</f>
        <v>170311104003015</v>
      </c>
      <c r="H276">
        <f>VLOOKUP(C276,[1]panoids!A$2:Z$278,6,FALSE)</f>
        <v>4</v>
      </c>
      <c r="I276">
        <f>VLOOKUP(C276,[1]panoids!A$2:Z$278,7,FALSE)</f>
        <v>0.235074869791667</v>
      </c>
      <c r="J276">
        <f>VLOOKUP(C276,[1]panoids!A$2:Z$278,8,FALSE)</f>
        <v>8.4056803385416698E-2</v>
      </c>
      <c r="K276">
        <f>VLOOKUP(C276,[1]panoids!A$2:Z$278,9,FALSE)</f>
        <v>0.18273193359375001</v>
      </c>
      <c r="L276">
        <f>VLOOKUP(C276,[1]panoids!A$2:Z$278,10,FALSE)</f>
        <v>8.3821614583333304E-5</v>
      </c>
      <c r="M276">
        <f>VLOOKUP(C276,[1]panoids!A$2:Z$278,11,FALSE)</f>
        <v>1.9711914062499999E-2</v>
      </c>
      <c r="N276">
        <f>VLOOKUP(C276,[1]panoids!A$2:Z$278,12,FALSE)</f>
        <v>1.0704752604166701E-2</v>
      </c>
      <c r="O276">
        <f>VLOOKUP(C276,[1]panoids!A$2:Z$278,13,FALSE)</f>
        <v>1.18815104166667E-4</v>
      </c>
      <c r="P276">
        <f>VLOOKUP(C276,[1]panoids!A$2:Z$278,14,FALSE)</f>
        <v>7.9182942708333308E-3</v>
      </c>
      <c r="Q276">
        <f>VLOOKUP(C276,[1]panoids!A$2:Z$278,15,FALSE)</f>
        <v>0.14517578125</v>
      </c>
      <c r="R276">
        <f>VLOOKUP(C276,[1]panoids!A$2:Z$278,16,FALSE)</f>
        <v>2.1122233072916701E-2</v>
      </c>
      <c r="S276">
        <f>VLOOKUP(C276,[1]panoids!A$2:Z$278,17,FALSE)</f>
        <v>0.261048990885417</v>
      </c>
      <c r="T276">
        <f>VLOOKUP(C276,[1]panoids!A$2:Z$278,18,FALSE)</f>
        <v>5.8675130208333301E-4</v>
      </c>
      <c r="U276">
        <f>VLOOKUP(C276,[1]panoids!A$2:Z$278,19,FALSE)</f>
        <v>0</v>
      </c>
      <c r="V276">
        <f>VLOOKUP(C276,[1]panoids!A$2:Z$278,20,FALSE)</f>
        <v>2.456298828125E-2</v>
      </c>
      <c r="W276">
        <f>VLOOKUP(C276,[1]panoids!A$2:Z$278,21,FALSE)</f>
        <v>5.6966145833333302E-6</v>
      </c>
      <c r="X276">
        <f>VLOOKUP(C276,[1]panoids!A$2:Z$278,22,FALSE)</f>
        <v>0</v>
      </c>
      <c r="Y276">
        <f>VLOOKUP(C276,[1]panoids!A$2:Z$278,23,FALSE)</f>
        <v>0</v>
      </c>
      <c r="Z276">
        <f>VLOOKUP(C276,[1]panoids!A$2:Z$278,24,FALSE)</f>
        <v>0</v>
      </c>
      <c r="AA276">
        <f>VLOOKUP(C276,[1]panoids!A$2:Z$278,25,FALSE)</f>
        <v>0</v>
      </c>
      <c r="AB276">
        <f>VLOOKUP(C276,[1]panoids!A$2:Z$278,26,FALSE)</f>
        <v>7.0963541666666701E-3</v>
      </c>
    </row>
    <row r="277" spans="1:28" x14ac:dyDescent="0.25">
      <c r="A277" t="s">
        <v>437</v>
      </c>
      <c r="B277">
        <v>170311104003015</v>
      </c>
      <c r="C277" t="s">
        <v>436</v>
      </c>
      <c r="D277" t="str">
        <f>VLOOKUP(C277,[1]panoids!A$2:Z$278,2,FALSE)</f>
        <v>2019-05</v>
      </c>
      <c r="E277">
        <f>VLOOKUP(C277,[1]panoids!A$2:Z$278,3,FALSE)</f>
        <v>41.971949764953997</v>
      </c>
      <c r="F277">
        <f>VLOOKUP(C277,[1]panoids!A$2:Z$278,4,FALSE)</f>
        <v>-87.7736333642288</v>
      </c>
      <c r="G277">
        <f>VLOOKUP(C277,[1]panoids!A$2:Z$278,5,FALSE)</f>
        <v>170311104003015</v>
      </c>
      <c r="H277">
        <f>VLOOKUP(C277,[1]panoids!A$2:Z$278,6,FALSE)</f>
        <v>4</v>
      </c>
      <c r="I277">
        <f>VLOOKUP(C277,[1]panoids!A$2:Z$278,7,FALSE)</f>
        <v>0.235074869791667</v>
      </c>
      <c r="J277">
        <f>VLOOKUP(C277,[1]panoids!A$2:Z$278,8,FALSE)</f>
        <v>8.4056803385416698E-2</v>
      </c>
      <c r="K277">
        <f>VLOOKUP(C277,[1]panoids!A$2:Z$278,9,FALSE)</f>
        <v>0.18273193359375001</v>
      </c>
      <c r="L277">
        <f>VLOOKUP(C277,[1]panoids!A$2:Z$278,10,FALSE)</f>
        <v>8.3821614583333304E-5</v>
      </c>
      <c r="M277">
        <f>VLOOKUP(C277,[1]panoids!A$2:Z$278,11,FALSE)</f>
        <v>1.9711914062499999E-2</v>
      </c>
      <c r="N277">
        <f>VLOOKUP(C277,[1]panoids!A$2:Z$278,12,FALSE)</f>
        <v>1.0704752604166701E-2</v>
      </c>
      <c r="O277">
        <f>VLOOKUP(C277,[1]panoids!A$2:Z$278,13,FALSE)</f>
        <v>1.18815104166667E-4</v>
      </c>
      <c r="P277">
        <f>VLOOKUP(C277,[1]panoids!A$2:Z$278,14,FALSE)</f>
        <v>7.9182942708333308E-3</v>
      </c>
      <c r="Q277">
        <f>VLOOKUP(C277,[1]panoids!A$2:Z$278,15,FALSE)</f>
        <v>0.14517578125</v>
      </c>
      <c r="R277">
        <f>VLOOKUP(C277,[1]panoids!A$2:Z$278,16,FALSE)</f>
        <v>2.1122233072916701E-2</v>
      </c>
      <c r="S277">
        <f>VLOOKUP(C277,[1]panoids!A$2:Z$278,17,FALSE)</f>
        <v>0.261048990885417</v>
      </c>
      <c r="T277">
        <f>VLOOKUP(C277,[1]panoids!A$2:Z$278,18,FALSE)</f>
        <v>5.8675130208333301E-4</v>
      </c>
      <c r="U277">
        <f>VLOOKUP(C277,[1]panoids!A$2:Z$278,19,FALSE)</f>
        <v>0</v>
      </c>
      <c r="V277">
        <f>VLOOKUP(C277,[1]panoids!A$2:Z$278,20,FALSE)</f>
        <v>2.456298828125E-2</v>
      </c>
      <c r="W277">
        <f>VLOOKUP(C277,[1]panoids!A$2:Z$278,21,FALSE)</f>
        <v>5.6966145833333302E-6</v>
      </c>
      <c r="X277">
        <f>VLOOKUP(C277,[1]panoids!A$2:Z$278,22,FALSE)</f>
        <v>0</v>
      </c>
      <c r="Y277">
        <f>VLOOKUP(C277,[1]panoids!A$2:Z$278,23,FALSE)</f>
        <v>0</v>
      </c>
      <c r="Z277">
        <f>VLOOKUP(C277,[1]panoids!A$2:Z$278,24,FALSE)</f>
        <v>0</v>
      </c>
      <c r="AA277">
        <f>VLOOKUP(C277,[1]panoids!A$2:Z$278,25,FALSE)</f>
        <v>0</v>
      </c>
      <c r="AB277">
        <f>VLOOKUP(C277,[1]panoids!A$2:Z$278,26,FALSE)</f>
        <v>7.0963541666666701E-3</v>
      </c>
    </row>
    <row r="278" spans="1:28" x14ac:dyDescent="0.25">
      <c r="A278" t="s">
        <v>438</v>
      </c>
      <c r="B278">
        <v>170311204002025</v>
      </c>
      <c r="C278" t="s">
        <v>439</v>
      </c>
      <c r="D278" t="str">
        <f>VLOOKUP(C278,[1]panoids!A$2:Z$278,2,FALSE)</f>
        <v>2018-11</v>
      </c>
      <c r="E278">
        <f>VLOOKUP(C278,[1]panoids!A$2:Z$278,3,FALSE)</f>
        <v>41.973272975678199</v>
      </c>
      <c r="F278">
        <f>VLOOKUP(C278,[1]panoids!A$2:Z$278,4,FALSE)</f>
        <v>-87.748513630365807</v>
      </c>
      <c r="G278">
        <f>VLOOKUP(C278,[1]panoids!A$2:Z$278,5,FALSE)</f>
        <v>170311204002025</v>
      </c>
      <c r="H278">
        <f>VLOOKUP(C278,[1]panoids!A$2:Z$278,6,FALSE)</f>
        <v>4</v>
      </c>
      <c r="I278">
        <f>VLOOKUP(C278,[1]panoids!A$2:Z$278,7,FALSE)</f>
        <v>0.24411621093749999</v>
      </c>
      <c r="J278">
        <f>VLOOKUP(C278,[1]panoids!A$2:Z$278,8,FALSE)</f>
        <v>2.1556803385416701E-2</v>
      </c>
      <c r="K278">
        <f>VLOOKUP(C278,[1]panoids!A$2:Z$278,9,FALSE)</f>
        <v>0.15591552734375</v>
      </c>
      <c r="L278">
        <f>VLOOKUP(C278,[1]panoids!A$2:Z$278,10,FALSE)</f>
        <v>7.2143554687500002E-3</v>
      </c>
      <c r="M278">
        <f>VLOOKUP(C278,[1]panoids!A$2:Z$278,11,FALSE)</f>
        <v>2.1722005208333301E-2</v>
      </c>
      <c r="N278">
        <f>VLOOKUP(C278,[1]panoids!A$2:Z$278,12,FALSE)</f>
        <v>1.6110026041666701E-2</v>
      </c>
      <c r="O278">
        <f>VLOOKUP(C278,[1]panoids!A$2:Z$278,13,FALSE)</f>
        <v>3.36100260416667E-4</v>
      </c>
      <c r="P278">
        <f>VLOOKUP(C278,[1]panoids!A$2:Z$278,14,FALSE)</f>
        <v>5.4785156250000003E-3</v>
      </c>
      <c r="Q278">
        <f>VLOOKUP(C278,[1]panoids!A$2:Z$278,15,FALSE)</f>
        <v>1.2549641927083299E-2</v>
      </c>
      <c r="R278">
        <f>VLOOKUP(C278,[1]panoids!A$2:Z$278,16,FALSE)</f>
        <v>2.23876953125E-3</v>
      </c>
      <c r="S278">
        <f>VLOOKUP(C278,[1]panoids!A$2:Z$278,17,FALSE)</f>
        <v>0.38296712239583303</v>
      </c>
      <c r="T278">
        <f>VLOOKUP(C278,[1]panoids!A$2:Z$278,18,FALSE)</f>
        <v>1.3997395833333299E-4</v>
      </c>
      <c r="U278">
        <f>VLOOKUP(C278,[1]panoids!A$2:Z$278,19,FALSE)</f>
        <v>6.5104166666666696E-6</v>
      </c>
      <c r="V278">
        <f>VLOOKUP(C278,[1]panoids!A$2:Z$278,20,FALSE)</f>
        <v>0.112669270833333</v>
      </c>
      <c r="W278">
        <f>VLOOKUP(C278,[1]panoids!A$2:Z$278,21,FALSE)</f>
        <v>2.4747721354166701E-3</v>
      </c>
      <c r="X278">
        <f>VLOOKUP(C278,[1]panoids!A$2:Z$278,22,FALSE)</f>
        <v>0</v>
      </c>
      <c r="Y278">
        <f>VLOOKUP(C278,[1]panoids!A$2:Z$278,23,FALSE)</f>
        <v>0</v>
      </c>
      <c r="Z278">
        <f>VLOOKUP(C278,[1]panoids!A$2:Z$278,24,FALSE)</f>
        <v>5.3401692708333302E-3</v>
      </c>
      <c r="AA278">
        <f>VLOOKUP(C278,[1]panoids!A$2:Z$278,25,FALSE)</f>
        <v>0</v>
      </c>
      <c r="AB278">
        <f>VLOOKUP(C278,[1]panoids!A$2:Z$278,26,FALSE)</f>
        <v>9.1642252604166707E-3</v>
      </c>
    </row>
    <row r="279" spans="1:28" x14ac:dyDescent="0.25">
      <c r="A279" t="s">
        <v>440</v>
      </c>
      <c r="B279">
        <v>170311204002025</v>
      </c>
      <c r="C279" t="s">
        <v>439</v>
      </c>
      <c r="D279" t="str">
        <f>VLOOKUP(C279,[1]panoids!A$2:Z$278,2,FALSE)</f>
        <v>2018-11</v>
      </c>
      <c r="E279">
        <f>VLOOKUP(C279,[1]panoids!A$2:Z$278,3,FALSE)</f>
        <v>41.973272975678199</v>
      </c>
      <c r="F279">
        <f>VLOOKUP(C279,[1]panoids!A$2:Z$278,4,FALSE)</f>
        <v>-87.748513630365807</v>
      </c>
      <c r="G279">
        <f>VLOOKUP(C279,[1]panoids!A$2:Z$278,5,FALSE)</f>
        <v>170311204002025</v>
      </c>
      <c r="H279">
        <f>VLOOKUP(C279,[1]panoids!A$2:Z$278,6,FALSE)</f>
        <v>4</v>
      </c>
      <c r="I279">
        <f>VLOOKUP(C279,[1]panoids!A$2:Z$278,7,FALSE)</f>
        <v>0.24411621093749999</v>
      </c>
      <c r="J279">
        <f>VLOOKUP(C279,[1]panoids!A$2:Z$278,8,FALSE)</f>
        <v>2.1556803385416701E-2</v>
      </c>
      <c r="K279">
        <f>VLOOKUP(C279,[1]panoids!A$2:Z$278,9,FALSE)</f>
        <v>0.15591552734375</v>
      </c>
      <c r="L279">
        <f>VLOOKUP(C279,[1]panoids!A$2:Z$278,10,FALSE)</f>
        <v>7.2143554687500002E-3</v>
      </c>
      <c r="M279">
        <f>VLOOKUP(C279,[1]panoids!A$2:Z$278,11,FALSE)</f>
        <v>2.1722005208333301E-2</v>
      </c>
      <c r="N279">
        <f>VLOOKUP(C279,[1]panoids!A$2:Z$278,12,FALSE)</f>
        <v>1.6110026041666701E-2</v>
      </c>
      <c r="O279">
        <f>VLOOKUP(C279,[1]panoids!A$2:Z$278,13,FALSE)</f>
        <v>3.36100260416667E-4</v>
      </c>
      <c r="P279">
        <f>VLOOKUP(C279,[1]panoids!A$2:Z$278,14,FALSE)</f>
        <v>5.4785156250000003E-3</v>
      </c>
      <c r="Q279">
        <f>VLOOKUP(C279,[1]panoids!A$2:Z$278,15,FALSE)</f>
        <v>1.2549641927083299E-2</v>
      </c>
      <c r="R279">
        <f>VLOOKUP(C279,[1]panoids!A$2:Z$278,16,FALSE)</f>
        <v>2.23876953125E-3</v>
      </c>
      <c r="S279">
        <f>VLOOKUP(C279,[1]panoids!A$2:Z$278,17,FALSE)</f>
        <v>0.38296712239583303</v>
      </c>
      <c r="T279">
        <f>VLOOKUP(C279,[1]panoids!A$2:Z$278,18,FALSE)</f>
        <v>1.3997395833333299E-4</v>
      </c>
      <c r="U279">
        <f>VLOOKUP(C279,[1]panoids!A$2:Z$278,19,FALSE)</f>
        <v>6.5104166666666696E-6</v>
      </c>
      <c r="V279">
        <f>VLOOKUP(C279,[1]panoids!A$2:Z$278,20,FALSE)</f>
        <v>0.112669270833333</v>
      </c>
      <c r="W279">
        <f>VLOOKUP(C279,[1]panoids!A$2:Z$278,21,FALSE)</f>
        <v>2.4747721354166701E-3</v>
      </c>
      <c r="X279">
        <f>VLOOKUP(C279,[1]panoids!A$2:Z$278,22,FALSE)</f>
        <v>0</v>
      </c>
      <c r="Y279">
        <f>VLOOKUP(C279,[1]panoids!A$2:Z$278,23,FALSE)</f>
        <v>0</v>
      </c>
      <c r="Z279">
        <f>VLOOKUP(C279,[1]panoids!A$2:Z$278,24,FALSE)</f>
        <v>5.3401692708333302E-3</v>
      </c>
      <c r="AA279">
        <f>VLOOKUP(C279,[1]panoids!A$2:Z$278,25,FALSE)</f>
        <v>0</v>
      </c>
      <c r="AB279">
        <f>VLOOKUP(C279,[1]panoids!A$2:Z$278,26,FALSE)</f>
        <v>9.1642252604166707E-3</v>
      </c>
    </row>
    <row r="280" spans="1:28" x14ac:dyDescent="0.25">
      <c r="A280" t="s">
        <v>441</v>
      </c>
      <c r="B280">
        <v>170311204002025</v>
      </c>
      <c r="C280" t="s">
        <v>442</v>
      </c>
      <c r="D280" t="str">
        <f>VLOOKUP(C280,[1]panoids!A$2:Z$278,2,FALSE)</f>
        <v>2018-11</v>
      </c>
      <c r="E280">
        <f>VLOOKUP(C280,[1]panoids!A$2:Z$278,3,FALSE)</f>
        <v>41.973663392854696</v>
      </c>
      <c r="F280">
        <f>VLOOKUP(C280,[1]panoids!A$2:Z$278,4,FALSE)</f>
        <v>-87.749146747285295</v>
      </c>
      <c r="G280">
        <f>VLOOKUP(C280,[1]panoids!A$2:Z$278,5,FALSE)</f>
        <v>170311204002025</v>
      </c>
      <c r="H280">
        <f>VLOOKUP(C280,[1]panoids!A$2:Z$278,6,FALSE)</f>
        <v>4</v>
      </c>
      <c r="I280">
        <f>VLOOKUP(C280,[1]panoids!A$2:Z$278,7,FALSE)</f>
        <v>0.29515869140625001</v>
      </c>
      <c r="J280">
        <f>VLOOKUP(C280,[1]panoids!A$2:Z$278,8,FALSE)</f>
        <v>3.8356933593750003E-2</v>
      </c>
      <c r="K280">
        <f>VLOOKUP(C280,[1]panoids!A$2:Z$278,9,FALSE)</f>
        <v>0.113067220052083</v>
      </c>
      <c r="L280">
        <f>VLOOKUP(C280,[1]panoids!A$2:Z$278,10,FALSE)</f>
        <v>1.24267578125E-3</v>
      </c>
      <c r="M280">
        <f>VLOOKUP(C280,[1]panoids!A$2:Z$278,11,FALSE)</f>
        <v>4.1455078125000003E-2</v>
      </c>
      <c r="N280">
        <f>VLOOKUP(C280,[1]panoids!A$2:Z$278,12,FALSE)</f>
        <v>2.13948567708333E-2</v>
      </c>
      <c r="O280">
        <f>VLOOKUP(C280,[1]panoids!A$2:Z$278,13,FALSE)</f>
        <v>1.18815104166667E-4</v>
      </c>
      <c r="P280">
        <f>VLOOKUP(C280,[1]panoids!A$2:Z$278,14,FALSE)</f>
        <v>6.7578124999999999E-3</v>
      </c>
      <c r="Q280">
        <f>VLOOKUP(C280,[1]panoids!A$2:Z$278,15,FALSE)</f>
        <v>4.5306803385416698E-2</v>
      </c>
      <c r="R280">
        <f>VLOOKUP(C280,[1]panoids!A$2:Z$278,16,FALSE)</f>
        <v>2.95857747395833E-2</v>
      </c>
      <c r="S280">
        <f>VLOOKUP(C280,[1]panoids!A$2:Z$278,17,FALSE)</f>
        <v>0.34803385416666699</v>
      </c>
      <c r="T280">
        <f>VLOOKUP(C280,[1]panoids!A$2:Z$278,18,FALSE)</f>
        <v>7.6245117187500001E-3</v>
      </c>
      <c r="U280">
        <f>VLOOKUP(C280,[1]panoids!A$2:Z$278,19,FALSE)</f>
        <v>0</v>
      </c>
      <c r="V280">
        <f>VLOOKUP(C280,[1]panoids!A$2:Z$278,20,FALSE)</f>
        <v>3.3304850260416699E-2</v>
      </c>
      <c r="W280">
        <f>VLOOKUP(C280,[1]panoids!A$2:Z$278,21,FALSE)</f>
        <v>2.17447916666667E-3</v>
      </c>
      <c r="X280">
        <f>VLOOKUP(C280,[1]panoids!A$2:Z$278,22,FALSE)</f>
        <v>0</v>
      </c>
      <c r="Y280">
        <f>VLOOKUP(C280,[1]panoids!A$2:Z$278,23,FALSE)</f>
        <v>0</v>
      </c>
      <c r="Z280">
        <f>VLOOKUP(C280,[1]panoids!A$2:Z$278,24,FALSE)</f>
        <v>0</v>
      </c>
      <c r="AA280">
        <f>VLOOKUP(C280,[1]panoids!A$2:Z$278,25,FALSE)</f>
        <v>0</v>
      </c>
      <c r="AB280">
        <f>VLOOKUP(C280,[1]panoids!A$2:Z$278,26,FALSE)</f>
        <v>1.6417643229166699E-2</v>
      </c>
    </row>
    <row r="281" spans="1:28" x14ac:dyDescent="0.25">
      <c r="A281" t="s">
        <v>443</v>
      </c>
      <c r="B281">
        <v>170311204002025</v>
      </c>
      <c r="C281" t="s">
        <v>442</v>
      </c>
      <c r="D281" t="str">
        <f>VLOOKUP(C281,[1]panoids!A$2:Z$278,2,FALSE)</f>
        <v>2018-11</v>
      </c>
      <c r="E281">
        <f>VLOOKUP(C281,[1]panoids!A$2:Z$278,3,FALSE)</f>
        <v>41.973663392854696</v>
      </c>
      <c r="F281">
        <f>VLOOKUP(C281,[1]panoids!A$2:Z$278,4,FALSE)</f>
        <v>-87.749146747285295</v>
      </c>
      <c r="G281">
        <f>VLOOKUP(C281,[1]panoids!A$2:Z$278,5,FALSE)</f>
        <v>170311204002025</v>
      </c>
      <c r="H281">
        <f>VLOOKUP(C281,[1]panoids!A$2:Z$278,6,FALSE)</f>
        <v>4</v>
      </c>
      <c r="I281">
        <f>VLOOKUP(C281,[1]panoids!A$2:Z$278,7,FALSE)</f>
        <v>0.29515869140625001</v>
      </c>
      <c r="J281">
        <f>VLOOKUP(C281,[1]panoids!A$2:Z$278,8,FALSE)</f>
        <v>3.8356933593750003E-2</v>
      </c>
      <c r="K281">
        <f>VLOOKUP(C281,[1]panoids!A$2:Z$278,9,FALSE)</f>
        <v>0.113067220052083</v>
      </c>
      <c r="L281">
        <f>VLOOKUP(C281,[1]panoids!A$2:Z$278,10,FALSE)</f>
        <v>1.24267578125E-3</v>
      </c>
      <c r="M281">
        <f>VLOOKUP(C281,[1]panoids!A$2:Z$278,11,FALSE)</f>
        <v>4.1455078125000003E-2</v>
      </c>
      <c r="N281">
        <f>VLOOKUP(C281,[1]panoids!A$2:Z$278,12,FALSE)</f>
        <v>2.13948567708333E-2</v>
      </c>
      <c r="O281">
        <f>VLOOKUP(C281,[1]panoids!A$2:Z$278,13,FALSE)</f>
        <v>1.18815104166667E-4</v>
      </c>
      <c r="P281">
        <f>VLOOKUP(C281,[1]panoids!A$2:Z$278,14,FALSE)</f>
        <v>6.7578124999999999E-3</v>
      </c>
      <c r="Q281">
        <f>VLOOKUP(C281,[1]panoids!A$2:Z$278,15,FALSE)</f>
        <v>4.5306803385416698E-2</v>
      </c>
      <c r="R281">
        <f>VLOOKUP(C281,[1]panoids!A$2:Z$278,16,FALSE)</f>
        <v>2.95857747395833E-2</v>
      </c>
      <c r="S281">
        <f>VLOOKUP(C281,[1]panoids!A$2:Z$278,17,FALSE)</f>
        <v>0.34803385416666699</v>
      </c>
      <c r="T281">
        <f>VLOOKUP(C281,[1]panoids!A$2:Z$278,18,FALSE)</f>
        <v>7.6245117187500001E-3</v>
      </c>
      <c r="U281">
        <f>VLOOKUP(C281,[1]panoids!A$2:Z$278,19,FALSE)</f>
        <v>0</v>
      </c>
      <c r="V281">
        <f>VLOOKUP(C281,[1]panoids!A$2:Z$278,20,FALSE)</f>
        <v>3.3304850260416699E-2</v>
      </c>
      <c r="W281">
        <f>VLOOKUP(C281,[1]panoids!A$2:Z$278,21,FALSE)</f>
        <v>2.17447916666667E-3</v>
      </c>
      <c r="X281">
        <f>VLOOKUP(C281,[1]panoids!A$2:Z$278,22,FALSE)</f>
        <v>0</v>
      </c>
      <c r="Y281">
        <f>VLOOKUP(C281,[1]panoids!A$2:Z$278,23,FALSE)</f>
        <v>0</v>
      </c>
      <c r="Z281">
        <f>VLOOKUP(C281,[1]panoids!A$2:Z$278,24,FALSE)</f>
        <v>0</v>
      </c>
      <c r="AA281">
        <f>VLOOKUP(C281,[1]panoids!A$2:Z$278,25,FALSE)</f>
        <v>0</v>
      </c>
      <c r="AB281">
        <f>VLOOKUP(C281,[1]panoids!A$2:Z$278,26,FALSE)</f>
        <v>1.6417643229166699E-2</v>
      </c>
    </row>
    <row r="282" spans="1:28" x14ac:dyDescent="0.25">
      <c r="A282" t="s">
        <v>444</v>
      </c>
      <c r="B282">
        <v>170311301003005</v>
      </c>
      <c r="C282" t="s">
        <v>445</v>
      </c>
      <c r="D282" t="str">
        <f>VLOOKUP(C282,[1]panoids!A$2:Z$278,2,FALSE)</f>
        <v>2018-10</v>
      </c>
      <c r="E282">
        <f>VLOOKUP(C282,[1]panoids!A$2:Z$278,3,FALSE)</f>
        <v>41.997228300000003</v>
      </c>
      <c r="F282">
        <f>VLOOKUP(C282,[1]panoids!A$2:Z$278,4,FALSE)</f>
        <v>-87.718624599999998</v>
      </c>
      <c r="G282">
        <f>VLOOKUP(C282,[1]panoids!A$2:Z$278,5,FALSE)</f>
        <v>170311301003005</v>
      </c>
      <c r="H282">
        <f>VLOOKUP(C282,[1]panoids!A$2:Z$278,6,FALSE)</f>
        <v>4</v>
      </c>
      <c r="I282">
        <f>VLOOKUP(C282,[1]panoids!A$2:Z$278,7,FALSE)</f>
        <v>0.31029378255208301</v>
      </c>
      <c r="J282">
        <f>VLOOKUP(C282,[1]panoids!A$2:Z$278,8,FALSE)</f>
        <v>2.7829589843749999E-2</v>
      </c>
      <c r="K282">
        <f>VLOOKUP(C282,[1]panoids!A$2:Z$278,9,FALSE)</f>
        <v>9.0366210937499997E-2</v>
      </c>
      <c r="L282">
        <f>VLOOKUP(C282,[1]panoids!A$2:Z$278,10,FALSE)</f>
        <v>5.5582682291666703E-4</v>
      </c>
      <c r="M282">
        <f>VLOOKUP(C282,[1]panoids!A$2:Z$278,11,FALSE)</f>
        <v>8.9762369791666701E-4</v>
      </c>
      <c r="N282">
        <f>VLOOKUP(C282,[1]panoids!A$2:Z$278,12,FALSE)</f>
        <v>1.7639973958333301E-2</v>
      </c>
      <c r="O282">
        <f>VLOOKUP(C282,[1]panoids!A$2:Z$278,13,FALSE)</f>
        <v>4.1951497395833299E-3</v>
      </c>
      <c r="P282">
        <f>VLOOKUP(C282,[1]panoids!A$2:Z$278,14,FALSE)</f>
        <v>6.6878255208333301E-3</v>
      </c>
      <c r="Q282">
        <f>VLOOKUP(C282,[1]panoids!A$2:Z$278,15,FALSE)</f>
        <v>0.101334635416667</v>
      </c>
      <c r="R282">
        <f>VLOOKUP(C282,[1]panoids!A$2:Z$278,16,FALSE)</f>
        <v>7.4554036458333306E-2</v>
      </c>
      <c r="S282">
        <f>VLOOKUP(C282,[1]panoids!A$2:Z$278,17,FALSE)</f>
        <v>0.33035400390625003</v>
      </c>
      <c r="T282">
        <f>VLOOKUP(C282,[1]panoids!A$2:Z$278,18,FALSE)</f>
        <v>4.31315104166667E-5</v>
      </c>
      <c r="U282">
        <f>VLOOKUP(C282,[1]panoids!A$2:Z$278,19,FALSE)</f>
        <v>0</v>
      </c>
      <c r="V282">
        <f>VLOOKUP(C282,[1]panoids!A$2:Z$278,20,FALSE)</f>
        <v>2.3686523437499999E-2</v>
      </c>
      <c r="W282">
        <f>VLOOKUP(C282,[1]panoids!A$2:Z$278,21,FALSE)</f>
        <v>4.9804687500000001E-4</v>
      </c>
      <c r="X282">
        <f>VLOOKUP(C282,[1]panoids!A$2:Z$278,22,FALSE)</f>
        <v>4.2887369791666698E-4</v>
      </c>
      <c r="Y282">
        <f>VLOOKUP(C282,[1]panoids!A$2:Z$278,23,FALSE)</f>
        <v>0</v>
      </c>
      <c r="Z282">
        <f>VLOOKUP(C282,[1]panoids!A$2:Z$278,24,FALSE)</f>
        <v>0</v>
      </c>
      <c r="AA282">
        <f>VLOOKUP(C282,[1]panoids!A$2:Z$278,25,FALSE)</f>
        <v>0</v>
      </c>
      <c r="AB282">
        <f>VLOOKUP(C282,[1]panoids!A$2:Z$278,26,FALSE)</f>
        <v>1.0634765625000001E-2</v>
      </c>
    </row>
    <row r="283" spans="1:28" x14ac:dyDescent="0.25">
      <c r="A283" t="s">
        <v>446</v>
      </c>
      <c r="B283">
        <v>170311301003005</v>
      </c>
      <c r="C283" t="s">
        <v>445</v>
      </c>
      <c r="D283" t="str">
        <f>VLOOKUP(C283,[1]panoids!A$2:Z$278,2,FALSE)</f>
        <v>2018-10</v>
      </c>
      <c r="E283">
        <f>VLOOKUP(C283,[1]panoids!A$2:Z$278,3,FALSE)</f>
        <v>41.997228300000003</v>
      </c>
      <c r="F283">
        <f>VLOOKUP(C283,[1]panoids!A$2:Z$278,4,FALSE)</f>
        <v>-87.718624599999998</v>
      </c>
      <c r="G283">
        <f>VLOOKUP(C283,[1]panoids!A$2:Z$278,5,FALSE)</f>
        <v>170311301003005</v>
      </c>
      <c r="H283">
        <f>VLOOKUP(C283,[1]panoids!A$2:Z$278,6,FALSE)</f>
        <v>4</v>
      </c>
      <c r="I283">
        <f>VLOOKUP(C283,[1]panoids!A$2:Z$278,7,FALSE)</f>
        <v>0.31029378255208301</v>
      </c>
      <c r="J283">
        <f>VLOOKUP(C283,[1]panoids!A$2:Z$278,8,FALSE)</f>
        <v>2.7829589843749999E-2</v>
      </c>
      <c r="K283">
        <f>VLOOKUP(C283,[1]panoids!A$2:Z$278,9,FALSE)</f>
        <v>9.0366210937499997E-2</v>
      </c>
      <c r="L283">
        <f>VLOOKUP(C283,[1]panoids!A$2:Z$278,10,FALSE)</f>
        <v>5.5582682291666703E-4</v>
      </c>
      <c r="M283">
        <f>VLOOKUP(C283,[1]panoids!A$2:Z$278,11,FALSE)</f>
        <v>8.9762369791666701E-4</v>
      </c>
      <c r="N283">
        <f>VLOOKUP(C283,[1]panoids!A$2:Z$278,12,FALSE)</f>
        <v>1.7639973958333301E-2</v>
      </c>
      <c r="O283">
        <f>VLOOKUP(C283,[1]panoids!A$2:Z$278,13,FALSE)</f>
        <v>4.1951497395833299E-3</v>
      </c>
      <c r="P283">
        <f>VLOOKUP(C283,[1]panoids!A$2:Z$278,14,FALSE)</f>
        <v>6.6878255208333301E-3</v>
      </c>
      <c r="Q283">
        <f>VLOOKUP(C283,[1]panoids!A$2:Z$278,15,FALSE)</f>
        <v>0.101334635416667</v>
      </c>
      <c r="R283">
        <f>VLOOKUP(C283,[1]panoids!A$2:Z$278,16,FALSE)</f>
        <v>7.4554036458333306E-2</v>
      </c>
      <c r="S283">
        <f>VLOOKUP(C283,[1]panoids!A$2:Z$278,17,FALSE)</f>
        <v>0.33035400390625003</v>
      </c>
      <c r="T283">
        <f>VLOOKUP(C283,[1]panoids!A$2:Z$278,18,FALSE)</f>
        <v>4.31315104166667E-5</v>
      </c>
      <c r="U283">
        <f>VLOOKUP(C283,[1]panoids!A$2:Z$278,19,FALSE)</f>
        <v>0</v>
      </c>
      <c r="V283">
        <f>VLOOKUP(C283,[1]panoids!A$2:Z$278,20,FALSE)</f>
        <v>2.3686523437499999E-2</v>
      </c>
      <c r="W283">
        <f>VLOOKUP(C283,[1]panoids!A$2:Z$278,21,FALSE)</f>
        <v>4.9804687500000001E-4</v>
      </c>
      <c r="X283">
        <f>VLOOKUP(C283,[1]panoids!A$2:Z$278,22,FALSE)</f>
        <v>4.2887369791666698E-4</v>
      </c>
      <c r="Y283">
        <f>VLOOKUP(C283,[1]panoids!A$2:Z$278,23,FALSE)</f>
        <v>0</v>
      </c>
      <c r="Z283">
        <f>VLOOKUP(C283,[1]panoids!A$2:Z$278,24,FALSE)</f>
        <v>0</v>
      </c>
      <c r="AA283">
        <f>VLOOKUP(C283,[1]panoids!A$2:Z$278,25,FALSE)</f>
        <v>0</v>
      </c>
      <c r="AB283">
        <f>VLOOKUP(C283,[1]panoids!A$2:Z$278,26,FALSE)</f>
        <v>1.0634765625000001E-2</v>
      </c>
    </row>
    <row r="284" spans="1:28" x14ac:dyDescent="0.25">
      <c r="A284" t="s">
        <v>447</v>
      </c>
      <c r="B284">
        <v>170311301003005</v>
      </c>
      <c r="C284" t="s">
        <v>448</v>
      </c>
      <c r="D284" t="str">
        <f>VLOOKUP(C284,[1]panoids!A$2:Z$278,2,FALSE)</f>
        <v>2018-10</v>
      </c>
      <c r="E284">
        <f>VLOOKUP(C284,[1]panoids!A$2:Z$278,3,FALSE)</f>
        <v>41.996788299999999</v>
      </c>
      <c r="F284">
        <f>VLOOKUP(C284,[1]panoids!A$2:Z$278,4,FALSE)</f>
        <v>-87.717899799999998</v>
      </c>
      <c r="G284">
        <f>VLOOKUP(C284,[1]panoids!A$2:Z$278,5,FALSE)</f>
        <v>170311301003005</v>
      </c>
      <c r="H284">
        <f>VLOOKUP(C284,[1]panoids!A$2:Z$278,6,FALSE)</f>
        <v>4</v>
      </c>
      <c r="I284">
        <f>VLOOKUP(C284,[1]panoids!A$2:Z$278,7,FALSE)</f>
        <v>0.25486897786458301</v>
      </c>
      <c r="J284">
        <f>VLOOKUP(C284,[1]panoids!A$2:Z$278,8,FALSE)</f>
        <v>7.9189453125000003E-2</v>
      </c>
      <c r="K284">
        <f>VLOOKUP(C284,[1]panoids!A$2:Z$278,9,FALSE)</f>
        <v>9.2465006510416697E-2</v>
      </c>
      <c r="L284">
        <f>VLOOKUP(C284,[1]panoids!A$2:Z$278,10,FALSE)</f>
        <v>1.62760416666667E-5</v>
      </c>
      <c r="M284">
        <f>VLOOKUP(C284,[1]panoids!A$2:Z$278,11,FALSE)</f>
        <v>2.4768880208333299E-2</v>
      </c>
      <c r="N284">
        <f>VLOOKUP(C284,[1]panoids!A$2:Z$278,12,FALSE)</f>
        <v>1.69856770833333E-2</v>
      </c>
      <c r="O284">
        <f>VLOOKUP(C284,[1]panoids!A$2:Z$278,13,FALSE)</f>
        <v>2.1728515625E-4</v>
      </c>
      <c r="P284">
        <f>VLOOKUP(C284,[1]panoids!A$2:Z$278,14,FALSE)</f>
        <v>4.11051432291667E-3</v>
      </c>
      <c r="Q284">
        <f>VLOOKUP(C284,[1]panoids!A$2:Z$278,15,FALSE)</f>
        <v>0.11470458984375</v>
      </c>
      <c r="R284">
        <f>VLOOKUP(C284,[1]panoids!A$2:Z$278,16,FALSE)</f>
        <v>4.62589518229167E-2</v>
      </c>
      <c r="S284">
        <f>VLOOKUP(C284,[1]panoids!A$2:Z$278,17,FALSE)</f>
        <v>0.32649007161458299</v>
      </c>
      <c r="T284">
        <f>VLOOKUP(C284,[1]panoids!A$2:Z$278,18,FALSE)</f>
        <v>2.76692708333333E-4</v>
      </c>
      <c r="U284">
        <f>VLOOKUP(C284,[1]panoids!A$2:Z$278,19,FALSE)</f>
        <v>0</v>
      </c>
      <c r="V284">
        <f>VLOOKUP(C284,[1]panoids!A$2:Z$278,20,FALSE)</f>
        <v>1.20328776041667E-2</v>
      </c>
      <c r="W284">
        <f>VLOOKUP(C284,[1]panoids!A$2:Z$278,21,FALSE)</f>
        <v>1.3997395833333301E-3</v>
      </c>
      <c r="X284">
        <f>VLOOKUP(C284,[1]panoids!A$2:Z$278,22,FALSE)</f>
        <v>2.6041666666666699E-5</v>
      </c>
      <c r="Y284">
        <f>VLOOKUP(C284,[1]panoids!A$2:Z$278,23,FALSE)</f>
        <v>0</v>
      </c>
      <c r="Z284">
        <f>VLOOKUP(C284,[1]panoids!A$2:Z$278,24,FALSE)</f>
        <v>0</v>
      </c>
      <c r="AA284">
        <f>VLOOKUP(C284,[1]panoids!A$2:Z$278,25,FALSE)</f>
        <v>1.3509114583333301E-4</v>
      </c>
      <c r="AB284">
        <f>VLOOKUP(C284,[1]panoids!A$2:Z$278,26,FALSE)</f>
        <v>2.6053873697916698E-2</v>
      </c>
    </row>
    <row r="285" spans="1:28" x14ac:dyDescent="0.25">
      <c r="A285" t="s">
        <v>449</v>
      </c>
      <c r="B285">
        <v>170311301003005</v>
      </c>
      <c r="C285" t="s">
        <v>448</v>
      </c>
      <c r="D285" t="str">
        <f>VLOOKUP(C285,[1]panoids!A$2:Z$278,2,FALSE)</f>
        <v>2018-10</v>
      </c>
      <c r="E285">
        <f>VLOOKUP(C285,[1]panoids!A$2:Z$278,3,FALSE)</f>
        <v>41.996788299999999</v>
      </c>
      <c r="F285">
        <f>VLOOKUP(C285,[1]panoids!A$2:Z$278,4,FALSE)</f>
        <v>-87.717899799999998</v>
      </c>
      <c r="G285">
        <f>VLOOKUP(C285,[1]panoids!A$2:Z$278,5,FALSE)</f>
        <v>170311301003005</v>
      </c>
      <c r="H285">
        <f>VLOOKUP(C285,[1]panoids!A$2:Z$278,6,FALSE)</f>
        <v>4</v>
      </c>
      <c r="I285">
        <f>VLOOKUP(C285,[1]panoids!A$2:Z$278,7,FALSE)</f>
        <v>0.25486897786458301</v>
      </c>
      <c r="J285">
        <f>VLOOKUP(C285,[1]panoids!A$2:Z$278,8,FALSE)</f>
        <v>7.9189453125000003E-2</v>
      </c>
      <c r="K285">
        <f>VLOOKUP(C285,[1]panoids!A$2:Z$278,9,FALSE)</f>
        <v>9.2465006510416697E-2</v>
      </c>
      <c r="L285">
        <f>VLOOKUP(C285,[1]panoids!A$2:Z$278,10,FALSE)</f>
        <v>1.62760416666667E-5</v>
      </c>
      <c r="M285">
        <f>VLOOKUP(C285,[1]panoids!A$2:Z$278,11,FALSE)</f>
        <v>2.4768880208333299E-2</v>
      </c>
      <c r="N285">
        <f>VLOOKUP(C285,[1]panoids!A$2:Z$278,12,FALSE)</f>
        <v>1.69856770833333E-2</v>
      </c>
      <c r="O285">
        <f>VLOOKUP(C285,[1]panoids!A$2:Z$278,13,FALSE)</f>
        <v>2.1728515625E-4</v>
      </c>
      <c r="P285">
        <f>VLOOKUP(C285,[1]panoids!A$2:Z$278,14,FALSE)</f>
        <v>4.11051432291667E-3</v>
      </c>
      <c r="Q285">
        <f>VLOOKUP(C285,[1]panoids!A$2:Z$278,15,FALSE)</f>
        <v>0.11470458984375</v>
      </c>
      <c r="R285">
        <f>VLOOKUP(C285,[1]panoids!A$2:Z$278,16,FALSE)</f>
        <v>4.62589518229167E-2</v>
      </c>
      <c r="S285">
        <f>VLOOKUP(C285,[1]panoids!A$2:Z$278,17,FALSE)</f>
        <v>0.32649007161458299</v>
      </c>
      <c r="T285">
        <f>VLOOKUP(C285,[1]panoids!A$2:Z$278,18,FALSE)</f>
        <v>2.76692708333333E-4</v>
      </c>
      <c r="U285">
        <f>VLOOKUP(C285,[1]panoids!A$2:Z$278,19,FALSE)</f>
        <v>0</v>
      </c>
      <c r="V285">
        <f>VLOOKUP(C285,[1]panoids!A$2:Z$278,20,FALSE)</f>
        <v>1.20328776041667E-2</v>
      </c>
      <c r="W285">
        <f>VLOOKUP(C285,[1]panoids!A$2:Z$278,21,FALSE)</f>
        <v>1.3997395833333301E-3</v>
      </c>
      <c r="X285">
        <f>VLOOKUP(C285,[1]panoids!A$2:Z$278,22,FALSE)</f>
        <v>2.6041666666666699E-5</v>
      </c>
      <c r="Y285">
        <f>VLOOKUP(C285,[1]panoids!A$2:Z$278,23,FALSE)</f>
        <v>0</v>
      </c>
      <c r="Z285">
        <f>VLOOKUP(C285,[1]panoids!A$2:Z$278,24,FALSE)</f>
        <v>0</v>
      </c>
      <c r="AA285">
        <f>VLOOKUP(C285,[1]panoids!A$2:Z$278,25,FALSE)</f>
        <v>1.3509114583333301E-4</v>
      </c>
      <c r="AB285">
        <f>VLOOKUP(C285,[1]panoids!A$2:Z$278,26,FALSE)</f>
        <v>2.6053873697916698E-2</v>
      </c>
    </row>
    <row r="286" spans="1:28" x14ac:dyDescent="0.25">
      <c r="A286" t="s">
        <v>450</v>
      </c>
      <c r="B286">
        <v>170311301003055</v>
      </c>
      <c r="C286" t="s">
        <v>451</v>
      </c>
      <c r="D286" t="str">
        <f>VLOOKUP(C286,[1]panoids!A$2:Z$278,2,FALSE)</f>
        <v>2018-11</v>
      </c>
      <c r="E286">
        <f>VLOOKUP(C286,[1]panoids!A$2:Z$278,3,FALSE)</f>
        <v>41.990292280332604</v>
      </c>
      <c r="F286">
        <f>VLOOKUP(C286,[1]panoids!A$2:Z$278,4,FALSE)</f>
        <v>-87.716117011626096</v>
      </c>
      <c r="G286">
        <f>VLOOKUP(C286,[1]panoids!A$2:Z$278,5,FALSE)</f>
        <v>170311301003055</v>
      </c>
      <c r="H286">
        <f>VLOOKUP(C286,[1]panoids!A$2:Z$278,6,FALSE)</f>
        <v>4</v>
      </c>
      <c r="I286">
        <f>VLOOKUP(C286,[1]panoids!A$2:Z$278,7,FALSE)</f>
        <v>0.32525146484375</v>
      </c>
      <c r="J286">
        <f>VLOOKUP(C286,[1]panoids!A$2:Z$278,8,FALSE)</f>
        <v>5.3073730468749997E-2</v>
      </c>
      <c r="K286">
        <f>VLOOKUP(C286,[1]panoids!A$2:Z$278,9,FALSE)</f>
        <v>0.12038574218750001</v>
      </c>
      <c r="L286">
        <f>VLOOKUP(C286,[1]panoids!A$2:Z$278,10,FALSE)</f>
        <v>1.9694010416666701E-4</v>
      </c>
      <c r="M286">
        <f>VLOOKUP(C286,[1]panoids!A$2:Z$278,11,FALSE)</f>
        <v>2.8828125E-2</v>
      </c>
      <c r="N286">
        <f>VLOOKUP(C286,[1]panoids!A$2:Z$278,12,FALSE)</f>
        <v>1.28230794270833E-2</v>
      </c>
      <c r="O286">
        <f>VLOOKUP(C286,[1]panoids!A$2:Z$278,13,FALSE)</f>
        <v>1.05794270833333E-5</v>
      </c>
      <c r="P286">
        <f>VLOOKUP(C286,[1]panoids!A$2:Z$278,14,FALSE)</f>
        <v>1.91080729166667E-3</v>
      </c>
      <c r="Q286">
        <f>VLOOKUP(C286,[1]panoids!A$2:Z$278,15,FALSE)</f>
        <v>3.4226888020833297E-2</v>
      </c>
      <c r="R286">
        <f>VLOOKUP(C286,[1]panoids!A$2:Z$278,16,FALSE)</f>
        <v>1.2339680989583299E-2</v>
      </c>
      <c r="S286">
        <f>VLOOKUP(C286,[1]panoids!A$2:Z$278,17,FALSE)</f>
        <v>0.37594645182291703</v>
      </c>
      <c r="T286">
        <f>VLOOKUP(C286,[1]panoids!A$2:Z$278,18,FALSE)</f>
        <v>4.9641927083333301E-5</v>
      </c>
      <c r="U286">
        <f>VLOOKUP(C286,[1]panoids!A$2:Z$278,19,FALSE)</f>
        <v>0</v>
      </c>
      <c r="V286">
        <f>VLOOKUP(C286,[1]panoids!A$2:Z$278,20,FALSE)</f>
        <v>2.6515299479166698E-2</v>
      </c>
      <c r="W286">
        <f>VLOOKUP(C286,[1]panoids!A$2:Z$278,21,FALSE)</f>
        <v>4.0364583333333301E-4</v>
      </c>
      <c r="X286">
        <f>VLOOKUP(C286,[1]panoids!A$2:Z$278,22,FALSE)</f>
        <v>2.36002604166667E-5</v>
      </c>
      <c r="Y286">
        <f>VLOOKUP(C286,[1]panoids!A$2:Z$278,23,FALSE)</f>
        <v>0</v>
      </c>
      <c r="Z286">
        <f>VLOOKUP(C286,[1]panoids!A$2:Z$278,24,FALSE)</f>
        <v>0</v>
      </c>
      <c r="AA286">
        <f>VLOOKUP(C286,[1]panoids!A$2:Z$278,25,FALSE)</f>
        <v>0</v>
      </c>
      <c r="AB286">
        <f>VLOOKUP(C286,[1]panoids!A$2:Z$278,26,FALSE)</f>
        <v>8.0143229166666705E-3</v>
      </c>
    </row>
    <row r="287" spans="1:28" x14ac:dyDescent="0.25">
      <c r="A287" t="s">
        <v>452</v>
      </c>
      <c r="B287">
        <v>170311301003055</v>
      </c>
      <c r="C287" t="s">
        <v>451</v>
      </c>
      <c r="D287" t="str">
        <f>VLOOKUP(C287,[1]panoids!A$2:Z$278,2,FALSE)</f>
        <v>2018-11</v>
      </c>
      <c r="E287">
        <f>VLOOKUP(C287,[1]panoids!A$2:Z$278,3,FALSE)</f>
        <v>41.990292280332604</v>
      </c>
      <c r="F287">
        <f>VLOOKUP(C287,[1]panoids!A$2:Z$278,4,FALSE)</f>
        <v>-87.716117011626096</v>
      </c>
      <c r="G287">
        <f>VLOOKUP(C287,[1]panoids!A$2:Z$278,5,FALSE)</f>
        <v>170311301003055</v>
      </c>
      <c r="H287">
        <f>VLOOKUP(C287,[1]panoids!A$2:Z$278,6,FALSE)</f>
        <v>4</v>
      </c>
      <c r="I287">
        <f>VLOOKUP(C287,[1]panoids!A$2:Z$278,7,FALSE)</f>
        <v>0.32525146484375</v>
      </c>
      <c r="J287">
        <f>VLOOKUP(C287,[1]panoids!A$2:Z$278,8,FALSE)</f>
        <v>5.3073730468749997E-2</v>
      </c>
      <c r="K287">
        <f>VLOOKUP(C287,[1]panoids!A$2:Z$278,9,FALSE)</f>
        <v>0.12038574218750001</v>
      </c>
      <c r="L287">
        <f>VLOOKUP(C287,[1]panoids!A$2:Z$278,10,FALSE)</f>
        <v>1.9694010416666701E-4</v>
      </c>
      <c r="M287">
        <f>VLOOKUP(C287,[1]panoids!A$2:Z$278,11,FALSE)</f>
        <v>2.8828125E-2</v>
      </c>
      <c r="N287">
        <f>VLOOKUP(C287,[1]panoids!A$2:Z$278,12,FALSE)</f>
        <v>1.28230794270833E-2</v>
      </c>
      <c r="O287">
        <f>VLOOKUP(C287,[1]panoids!A$2:Z$278,13,FALSE)</f>
        <v>1.05794270833333E-5</v>
      </c>
      <c r="P287">
        <f>VLOOKUP(C287,[1]panoids!A$2:Z$278,14,FALSE)</f>
        <v>1.91080729166667E-3</v>
      </c>
      <c r="Q287">
        <f>VLOOKUP(C287,[1]panoids!A$2:Z$278,15,FALSE)</f>
        <v>3.4226888020833297E-2</v>
      </c>
      <c r="R287">
        <f>VLOOKUP(C287,[1]panoids!A$2:Z$278,16,FALSE)</f>
        <v>1.2339680989583299E-2</v>
      </c>
      <c r="S287">
        <f>VLOOKUP(C287,[1]panoids!A$2:Z$278,17,FALSE)</f>
        <v>0.37594645182291703</v>
      </c>
      <c r="T287">
        <f>VLOOKUP(C287,[1]panoids!A$2:Z$278,18,FALSE)</f>
        <v>4.9641927083333301E-5</v>
      </c>
      <c r="U287">
        <f>VLOOKUP(C287,[1]panoids!A$2:Z$278,19,FALSE)</f>
        <v>0</v>
      </c>
      <c r="V287">
        <f>VLOOKUP(C287,[1]panoids!A$2:Z$278,20,FALSE)</f>
        <v>2.6515299479166698E-2</v>
      </c>
      <c r="W287">
        <f>VLOOKUP(C287,[1]panoids!A$2:Z$278,21,FALSE)</f>
        <v>4.0364583333333301E-4</v>
      </c>
      <c r="X287">
        <f>VLOOKUP(C287,[1]panoids!A$2:Z$278,22,FALSE)</f>
        <v>2.36002604166667E-5</v>
      </c>
      <c r="Y287">
        <f>VLOOKUP(C287,[1]panoids!A$2:Z$278,23,FALSE)</f>
        <v>0</v>
      </c>
      <c r="Z287">
        <f>VLOOKUP(C287,[1]panoids!A$2:Z$278,24,FALSE)</f>
        <v>0</v>
      </c>
      <c r="AA287">
        <f>VLOOKUP(C287,[1]panoids!A$2:Z$278,25,FALSE)</f>
        <v>0</v>
      </c>
      <c r="AB287">
        <f>VLOOKUP(C287,[1]panoids!A$2:Z$278,26,FALSE)</f>
        <v>8.0143229166666705E-3</v>
      </c>
    </row>
    <row r="288" spans="1:28" x14ac:dyDescent="0.25">
      <c r="A288" t="s">
        <v>453</v>
      </c>
      <c r="B288">
        <v>170311301003055</v>
      </c>
      <c r="C288" t="s">
        <v>454</v>
      </c>
      <c r="D288" t="str">
        <f>VLOOKUP(C288,[1]panoids!A$2:Z$278,2,FALSE)</f>
        <v>2018-11</v>
      </c>
      <c r="E288">
        <f>VLOOKUP(C288,[1]panoids!A$2:Z$278,3,FALSE)</f>
        <v>41.990296226014301</v>
      </c>
      <c r="F288">
        <f>VLOOKUP(C288,[1]panoids!A$2:Z$278,4,FALSE)</f>
        <v>-87.715755359708893</v>
      </c>
      <c r="G288">
        <f>VLOOKUP(C288,[1]panoids!A$2:Z$278,5,FALSE)</f>
        <v>170311301003055</v>
      </c>
      <c r="H288">
        <f>VLOOKUP(C288,[1]panoids!A$2:Z$278,6,FALSE)</f>
        <v>4</v>
      </c>
      <c r="I288">
        <f>VLOOKUP(C288,[1]panoids!A$2:Z$278,7,FALSE)</f>
        <v>0.32329020182291701</v>
      </c>
      <c r="J288">
        <f>VLOOKUP(C288,[1]panoids!A$2:Z$278,8,FALSE)</f>
        <v>4.7443033854166698E-2</v>
      </c>
      <c r="K288">
        <f>VLOOKUP(C288,[1]panoids!A$2:Z$278,9,FALSE)</f>
        <v>0.15599283854166701</v>
      </c>
      <c r="L288">
        <f>VLOOKUP(C288,[1]panoids!A$2:Z$278,10,FALSE)</f>
        <v>1.0042317708333301E-3</v>
      </c>
      <c r="M288">
        <f>VLOOKUP(C288,[1]panoids!A$2:Z$278,11,FALSE)</f>
        <v>2.5219726562499999E-2</v>
      </c>
      <c r="N288">
        <f>VLOOKUP(C288,[1]panoids!A$2:Z$278,12,FALSE)</f>
        <v>1.33577473958333E-2</v>
      </c>
      <c r="O288">
        <f>VLOOKUP(C288,[1]panoids!A$2:Z$278,13,FALSE)</f>
        <v>1.1555989583333299E-4</v>
      </c>
      <c r="P288">
        <f>VLOOKUP(C288,[1]panoids!A$2:Z$278,14,FALSE)</f>
        <v>1.7529296874999999E-3</v>
      </c>
      <c r="Q288">
        <f>VLOOKUP(C288,[1]panoids!A$2:Z$278,15,FALSE)</f>
        <v>2.86092122395833E-2</v>
      </c>
      <c r="R288">
        <f>VLOOKUP(C288,[1]panoids!A$2:Z$278,16,FALSE)</f>
        <v>1.4696451822916699E-2</v>
      </c>
      <c r="S288">
        <f>VLOOKUP(C288,[1]panoids!A$2:Z$278,17,FALSE)</f>
        <v>0.36619222005208302</v>
      </c>
      <c r="T288">
        <f>VLOOKUP(C288,[1]panoids!A$2:Z$278,18,FALSE)</f>
        <v>1.6276041666666699E-6</v>
      </c>
      <c r="U288">
        <f>VLOOKUP(C288,[1]panoids!A$2:Z$278,19,FALSE)</f>
        <v>0</v>
      </c>
      <c r="V288">
        <f>VLOOKUP(C288,[1]panoids!A$2:Z$278,20,FALSE)</f>
        <v>1.5926920572916701E-2</v>
      </c>
      <c r="W288">
        <f>VLOOKUP(C288,[1]panoids!A$2:Z$278,21,FALSE)</f>
        <v>0</v>
      </c>
      <c r="X288">
        <f>VLOOKUP(C288,[1]panoids!A$2:Z$278,22,FALSE)</f>
        <v>0</v>
      </c>
      <c r="Y288">
        <f>VLOOKUP(C288,[1]panoids!A$2:Z$278,23,FALSE)</f>
        <v>0</v>
      </c>
      <c r="Z288">
        <f>VLOOKUP(C288,[1]panoids!A$2:Z$278,24,FALSE)</f>
        <v>0</v>
      </c>
      <c r="AA288">
        <f>VLOOKUP(C288,[1]panoids!A$2:Z$278,25,FALSE)</f>
        <v>0</v>
      </c>
      <c r="AB288">
        <f>VLOOKUP(C288,[1]panoids!A$2:Z$278,26,FALSE)</f>
        <v>6.3972981770833298E-3</v>
      </c>
    </row>
    <row r="289" spans="1:28" x14ac:dyDescent="0.25">
      <c r="A289" t="s">
        <v>455</v>
      </c>
      <c r="B289">
        <v>170311301003055</v>
      </c>
      <c r="C289" t="s">
        <v>454</v>
      </c>
      <c r="D289" t="str">
        <f>VLOOKUP(C289,[1]panoids!A$2:Z$278,2,FALSE)</f>
        <v>2018-11</v>
      </c>
      <c r="E289">
        <f>VLOOKUP(C289,[1]panoids!A$2:Z$278,3,FALSE)</f>
        <v>41.990296226014301</v>
      </c>
      <c r="F289">
        <f>VLOOKUP(C289,[1]panoids!A$2:Z$278,4,FALSE)</f>
        <v>-87.715755359708893</v>
      </c>
      <c r="G289">
        <f>VLOOKUP(C289,[1]panoids!A$2:Z$278,5,FALSE)</f>
        <v>170311301003055</v>
      </c>
      <c r="H289">
        <f>VLOOKUP(C289,[1]panoids!A$2:Z$278,6,FALSE)</f>
        <v>4</v>
      </c>
      <c r="I289">
        <f>VLOOKUP(C289,[1]panoids!A$2:Z$278,7,FALSE)</f>
        <v>0.32329020182291701</v>
      </c>
      <c r="J289">
        <f>VLOOKUP(C289,[1]panoids!A$2:Z$278,8,FALSE)</f>
        <v>4.7443033854166698E-2</v>
      </c>
      <c r="K289">
        <f>VLOOKUP(C289,[1]panoids!A$2:Z$278,9,FALSE)</f>
        <v>0.15599283854166701</v>
      </c>
      <c r="L289">
        <f>VLOOKUP(C289,[1]panoids!A$2:Z$278,10,FALSE)</f>
        <v>1.0042317708333301E-3</v>
      </c>
      <c r="M289">
        <f>VLOOKUP(C289,[1]panoids!A$2:Z$278,11,FALSE)</f>
        <v>2.5219726562499999E-2</v>
      </c>
      <c r="N289">
        <f>VLOOKUP(C289,[1]panoids!A$2:Z$278,12,FALSE)</f>
        <v>1.33577473958333E-2</v>
      </c>
      <c r="O289">
        <f>VLOOKUP(C289,[1]panoids!A$2:Z$278,13,FALSE)</f>
        <v>1.1555989583333299E-4</v>
      </c>
      <c r="P289">
        <f>VLOOKUP(C289,[1]panoids!A$2:Z$278,14,FALSE)</f>
        <v>1.7529296874999999E-3</v>
      </c>
      <c r="Q289">
        <f>VLOOKUP(C289,[1]panoids!A$2:Z$278,15,FALSE)</f>
        <v>2.86092122395833E-2</v>
      </c>
      <c r="R289">
        <f>VLOOKUP(C289,[1]panoids!A$2:Z$278,16,FALSE)</f>
        <v>1.4696451822916699E-2</v>
      </c>
      <c r="S289">
        <f>VLOOKUP(C289,[1]panoids!A$2:Z$278,17,FALSE)</f>
        <v>0.36619222005208302</v>
      </c>
      <c r="T289">
        <f>VLOOKUP(C289,[1]panoids!A$2:Z$278,18,FALSE)</f>
        <v>1.6276041666666699E-6</v>
      </c>
      <c r="U289">
        <f>VLOOKUP(C289,[1]panoids!A$2:Z$278,19,FALSE)</f>
        <v>0</v>
      </c>
      <c r="V289">
        <f>VLOOKUP(C289,[1]panoids!A$2:Z$278,20,FALSE)</f>
        <v>1.5926920572916701E-2</v>
      </c>
      <c r="W289">
        <f>VLOOKUP(C289,[1]panoids!A$2:Z$278,21,FALSE)</f>
        <v>0</v>
      </c>
      <c r="X289">
        <f>VLOOKUP(C289,[1]panoids!A$2:Z$278,22,FALSE)</f>
        <v>0</v>
      </c>
      <c r="Y289">
        <f>VLOOKUP(C289,[1]panoids!A$2:Z$278,23,FALSE)</f>
        <v>0</v>
      </c>
      <c r="Z289">
        <f>VLOOKUP(C289,[1]panoids!A$2:Z$278,24,FALSE)</f>
        <v>0</v>
      </c>
      <c r="AA289">
        <f>VLOOKUP(C289,[1]panoids!A$2:Z$278,25,FALSE)</f>
        <v>0</v>
      </c>
      <c r="AB289">
        <f>VLOOKUP(C289,[1]panoids!A$2:Z$278,26,FALSE)</f>
        <v>6.3972981770833298E-3</v>
      </c>
    </row>
    <row r="290" spans="1:28" x14ac:dyDescent="0.25">
      <c r="A290" t="s">
        <v>456</v>
      </c>
      <c r="B290">
        <v>170311404003016</v>
      </c>
      <c r="C290" t="s">
        <v>457</v>
      </c>
      <c r="D290" t="str">
        <f>VLOOKUP(C290,[1]panoids!A$2:Z$278,2,FALSE)</f>
        <v>2018-11</v>
      </c>
      <c r="E290">
        <f>VLOOKUP(C290,[1]panoids!A$2:Z$278,3,FALSE)</f>
        <v>41.968143426180099</v>
      </c>
      <c r="F290">
        <f>VLOOKUP(C290,[1]panoids!A$2:Z$278,4,FALSE)</f>
        <v>-87.736911530130001</v>
      </c>
      <c r="G290">
        <f>VLOOKUP(C290,[1]panoids!A$2:Z$278,5,FALSE)</f>
        <v>170311404003016</v>
      </c>
      <c r="H290">
        <f>VLOOKUP(C290,[1]panoids!A$2:Z$278,6,FALSE)</f>
        <v>4</v>
      </c>
      <c r="I290">
        <f>VLOOKUP(C290,[1]panoids!A$2:Z$278,7,FALSE)</f>
        <v>0.26674316406249998</v>
      </c>
      <c r="J290">
        <f>VLOOKUP(C290,[1]panoids!A$2:Z$278,8,FALSE)</f>
        <v>7.7254231770833307E-2</v>
      </c>
      <c r="K290">
        <f>VLOOKUP(C290,[1]panoids!A$2:Z$278,9,FALSE)</f>
        <v>0.2766162109375</v>
      </c>
      <c r="L290">
        <f>VLOOKUP(C290,[1]panoids!A$2:Z$278,10,FALSE)</f>
        <v>4.53287760416667E-4</v>
      </c>
      <c r="M290">
        <f>VLOOKUP(C290,[1]panoids!A$2:Z$278,11,FALSE)</f>
        <v>1.0494791666666701E-2</v>
      </c>
      <c r="N290">
        <f>VLOOKUP(C290,[1]panoids!A$2:Z$278,12,FALSE)</f>
        <v>1.26497395833333E-2</v>
      </c>
      <c r="O290">
        <f>VLOOKUP(C290,[1]panoids!A$2:Z$278,13,FALSE)</f>
        <v>1.7578124999999999E-4</v>
      </c>
      <c r="P290">
        <f>VLOOKUP(C290,[1]panoids!A$2:Z$278,14,FALSE)</f>
        <v>7.2965494791666701E-3</v>
      </c>
      <c r="Q290">
        <f>VLOOKUP(C290,[1]panoids!A$2:Z$278,15,FALSE)</f>
        <v>7.9509277343750004E-2</v>
      </c>
      <c r="R290">
        <f>VLOOKUP(C290,[1]panoids!A$2:Z$278,16,FALSE)</f>
        <v>1.4994303385416701E-2</v>
      </c>
      <c r="S290">
        <f>VLOOKUP(C290,[1]panoids!A$2:Z$278,17,FALSE)</f>
        <v>0.219609375</v>
      </c>
      <c r="T290">
        <f>VLOOKUP(C290,[1]panoids!A$2:Z$278,18,FALSE)</f>
        <v>7.4625651041666699E-4</v>
      </c>
      <c r="U290">
        <f>VLOOKUP(C290,[1]panoids!A$2:Z$278,19,FALSE)</f>
        <v>0</v>
      </c>
      <c r="V290">
        <f>VLOOKUP(C290,[1]panoids!A$2:Z$278,20,FALSE)</f>
        <v>1.2927246093750001E-2</v>
      </c>
      <c r="W290">
        <f>VLOOKUP(C290,[1]panoids!A$2:Z$278,21,FALSE)</f>
        <v>1.55436197916667E-4</v>
      </c>
      <c r="X290">
        <f>VLOOKUP(C290,[1]panoids!A$2:Z$278,22,FALSE)</f>
        <v>0</v>
      </c>
      <c r="Y290">
        <f>VLOOKUP(C290,[1]panoids!A$2:Z$278,23,FALSE)</f>
        <v>0</v>
      </c>
      <c r="Z290">
        <f>VLOOKUP(C290,[1]panoids!A$2:Z$278,24,FALSE)</f>
        <v>0</v>
      </c>
      <c r="AA290">
        <f>VLOOKUP(C290,[1]panoids!A$2:Z$278,25,FALSE)</f>
        <v>0</v>
      </c>
      <c r="AB290">
        <f>VLOOKUP(C290,[1]panoids!A$2:Z$278,26,FALSE)</f>
        <v>2.0374348958333299E-2</v>
      </c>
    </row>
    <row r="291" spans="1:28" x14ac:dyDescent="0.25">
      <c r="A291" t="s">
        <v>458</v>
      </c>
      <c r="B291">
        <v>170311404003016</v>
      </c>
      <c r="C291" t="s">
        <v>457</v>
      </c>
      <c r="D291" t="str">
        <f>VLOOKUP(C291,[1]panoids!A$2:Z$278,2,FALSE)</f>
        <v>2018-11</v>
      </c>
      <c r="E291">
        <f>VLOOKUP(C291,[1]panoids!A$2:Z$278,3,FALSE)</f>
        <v>41.968143426180099</v>
      </c>
      <c r="F291">
        <f>VLOOKUP(C291,[1]panoids!A$2:Z$278,4,FALSE)</f>
        <v>-87.736911530130001</v>
      </c>
      <c r="G291">
        <f>VLOOKUP(C291,[1]panoids!A$2:Z$278,5,FALSE)</f>
        <v>170311404003016</v>
      </c>
      <c r="H291">
        <f>VLOOKUP(C291,[1]panoids!A$2:Z$278,6,FALSE)</f>
        <v>4</v>
      </c>
      <c r="I291">
        <f>VLOOKUP(C291,[1]panoids!A$2:Z$278,7,FALSE)</f>
        <v>0.26674316406249998</v>
      </c>
      <c r="J291">
        <f>VLOOKUP(C291,[1]panoids!A$2:Z$278,8,FALSE)</f>
        <v>7.7254231770833307E-2</v>
      </c>
      <c r="K291">
        <f>VLOOKUP(C291,[1]panoids!A$2:Z$278,9,FALSE)</f>
        <v>0.2766162109375</v>
      </c>
      <c r="L291">
        <f>VLOOKUP(C291,[1]panoids!A$2:Z$278,10,FALSE)</f>
        <v>4.53287760416667E-4</v>
      </c>
      <c r="M291">
        <f>VLOOKUP(C291,[1]panoids!A$2:Z$278,11,FALSE)</f>
        <v>1.0494791666666701E-2</v>
      </c>
      <c r="N291">
        <f>VLOOKUP(C291,[1]panoids!A$2:Z$278,12,FALSE)</f>
        <v>1.26497395833333E-2</v>
      </c>
      <c r="O291">
        <f>VLOOKUP(C291,[1]panoids!A$2:Z$278,13,FALSE)</f>
        <v>1.7578124999999999E-4</v>
      </c>
      <c r="P291">
        <f>VLOOKUP(C291,[1]panoids!A$2:Z$278,14,FALSE)</f>
        <v>7.2965494791666701E-3</v>
      </c>
      <c r="Q291">
        <f>VLOOKUP(C291,[1]panoids!A$2:Z$278,15,FALSE)</f>
        <v>7.9509277343750004E-2</v>
      </c>
      <c r="R291">
        <f>VLOOKUP(C291,[1]panoids!A$2:Z$278,16,FALSE)</f>
        <v>1.4994303385416701E-2</v>
      </c>
      <c r="S291">
        <f>VLOOKUP(C291,[1]panoids!A$2:Z$278,17,FALSE)</f>
        <v>0.219609375</v>
      </c>
      <c r="T291">
        <f>VLOOKUP(C291,[1]panoids!A$2:Z$278,18,FALSE)</f>
        <v>7.4625651041666699E-4</v>
      </c>
      <c r="U291">
        <f>VLOOKUP(C291,[1]panoids!A$2:Z$278,19,FALSE)</f>
        <v>0</v>
      </c>
      <c r="V291">
        <f>VLOOKUP(C291,[1]panoids!A$2:Z$278,20,FALSE)</f>
        <v>1.2927246093750001E-2</v>
      </c>
      <c r="W291">
        <f>VLOOKUP(C291,[1]panoids!A$2:Z$278,21,FALSE)</f>
        <v>1.55436197916667E-4</v>
      </c>
      <c r="X291">
        <f>VLOOKUP(C291,[1]panoids!A$2:Z$278,22,FALSE)</f>
        <v>0</v>
      </c>
      <c r="Y291">
        <f>VLOOKUP(C291,[1]panoids!A$2:Z$278,23,FALSE)</f>
        <v>0</v>
      </c>
      <c r="Z291">
        <f>VLOOKUP(C291,[1]panoids!A$2:Z$278,24,FALSE)</f>
        <v>0</v>
      </c>
      <c r="AA291">
        <f>VLOOKUP(C291,[1]panoids!A$2:Z$278,25,FALSE)</f>
        <v>0</v>
      </c>
      <c r="AB291">
        <f>VLOOKUP(C291,[1]panoids!A$2:Z$278,26,FALSE)</f>
        <v>2.0374348958333299E-2</v>
      </c>
    </row>
    <row r="292" spans="1:28" x14ac:dyDescent="0.25">
      <c r="A292" t="s">
        <v>459</v>
      </c>
      <c r="B292">
        <v>170311404003016</v>
      </c>
      <c r="C292" t="s">
        <v>460</v>
      </c>
      <c r="D292" t="str">
        <f>VLOOKUP(C292,[1]panoids!A$2:Z$278,2,FALSE)</f>
        <v>2018-11</v>
      </c>
      <c r="E292">
        <f>VLOOKUP(C292,[1]panoids!A$2:Z$278,3,FALSE)</f>
        <v>41.968142347907602</v>
      </c>
      <c r="F292">
        <f>VLOOKUP(C292,[1]panoids!A$2:Z$278,4,FALSE)</f>
        <v>-87.737032476363694</v>
      </c>
      <c r="G292">
        <f>VLOOKUP(C292,[1]panoids!A$2:Z$278,5,FALSE)</f>
        <v>170311404003016</v>
      </c>
      <c r="H292">
        <f>VLOOKUP(C292,[1]panoids!A$2:Z$278,6,FALSE)</f>
        <v>4</v>
      </c>
      <c r="I292">
        <f>VLOOKUP(C292,[1]panoids!A$2:Z$278,7,FALSE)</f>
        <v>0.26456380208333302</v>
      </c>
      <c r="J292">
        <f>VLOOKUP(C292,[1]panoids!A$2:Z$278,8,FALSE)</f>
        <v>6.7961425781250001E-2</v>
      </c>
      <c r="K292">
        <f>VLOOKUP(C292,[1]panoids!A$2:Z$278,9,FALSE)</f>
        <v>0.273990885416667</v>
      </c>
      <c r="L292">
        <f>VLOOKUP(C292,[1]panoids!A$2:Z$278,10,FALSE)</f>
        <v>4.9910481770833303E-3</v>
      </c>
      <c r="M292">
        <f>VLOOKUP(C292,[1]panoids!A$2:Z$278,11,FALSE)</f>
        <v>7.9720052083333305E-3</v>
      </c>
      <c r="N292">
        <f>VLOOKUP(C292,[1]panoids!A$2:Z$278,12,FALSE)</f>
        <v>1.6403808593749999E-2</v>
      </c>
      <c r="O292">
        <f>VLOOKUP(C292,[1]panoids!A$2:Z$278,13,FALSE)</f>
        <v>9.6842447916666694E-5</v>
      </c>
      <c r="P292">
        <f>VLOOKUP(C292,[1]panoids!A$2:Z$278,14,FALSE)</f>
        <v>3.3748372395833301E-3</v>
      </c>
      <c r="Q292">
        <f>VLOOKUP(C292,[1]panoids!A$2:Z$278,15,FALSE)</f>
        <v>5.5292968749999998E-2</v>
      </c>
      <c r="R292">
        <f>VLOOKUP(C292,[1]panoids!A$2:Z$278,16,FALSE)</f>
        <v>2.2490234375000001E-2</v>
      </c>
      <c r="S292">
        <f>VLOOKUP(C292,[1]panoids!A$2:Z$278,17,FALSE)</f>
        <v>0.239960123697917</v>
      </c>
      <c r="T292">
        <f>VLOOKUP(C292,[1]panoids!A$2:Z$278,18,FALSE)</f>
        <v>3.5156249999999999E-4</v>
      </c>
      <c r="U292">
        <f>VLOOKUP(C292,[1]panoids!A$2:Z$278,19,FALSE)</f>
        <v>0</v>
      </c>
      <c r="V292">
        <f>VLOOKUP(C292,[1]panoids!A$2:Z$278,20,FALSE)</f>
        <v>2.94514973958333E-2</v>
      </c>
      <c r="W292">
        <f>VLOOKUP(C292,[1]panoids!A$2:Z$278,21,FALSE)</f>
        <v>3.8655598958333299E-4</v>
      </c>
      <c r="X292">
        <f>VLOOKUP(C292,[1]panoids!A$2:Z$278,22,FALSE)</f>
        <v>0</v>
      </c>
      <c r="Y292">
        <f>VLOOKUP(C292,[1]panoids!A$2:Z$278,23,FALSE)</f>
        <v>0</v>
      </c>
      <c r="Z292">
        <f>VLOOKUP(C292,[1]panoids!A$2:Z$278,24,FALSE)</f>
        <v>0</v>
      </c>
      <c r="AA292">
        <f>VLOOKUP(C292,[1]panoids!A$2:Z$278,25,FALSE)</f>
        <v>0</v>
      </c>
      <c r="AB292">
        <f>VLOOKUP(C292,[1]panoids!A$2:Z$278,26,FALSE)</f>
        <v>1.271240234375E-2</v>
      </c>
    </row>
    <row r="293" spans="1:28" x14ac:dyDescent="0.25">
      <c r="A293" t="s">
        <v>461</v>
      </c>
      <c r="B293">
        <v>170311404003016</v>
      </c>
      <c r="C293" t="s">
        <v>460</v>
      </c>
      <c r="D293" t="str">
        <f>VLOOKUP(C293,[1]panoids!A$2:Z$278,2,FALSE)</f>
        <v>2018-11</v>
      </c>
      <c r="E293">
        <f>VLOOKUP(C293,[1]panoids!A$2:Z$278,3,FALSE)</f>
        <v>41.968142347907602</v>
      </c>
      <c r="F293">
        <f>VLOOKUP(C293,[1]panoids!A$2:Z$278,4,FALSE)</f>
        <v>-87.737032476363694</v>
      </c>
      <c r="G293">
        <f>VLOOKUP(C293,[1]panoids!A$2:Z$278,5,FALSE)</f>
        <v>170311404003016</v>
      </c>
      <c r="H293">
        <f>VLOOKUP(C293,[1]panoids!A$2:Z$278,6,FALSE)</f>
        <v>4</v>
      </c>
      <c r="I293">
        <f>VLOOKUP(C293,[1]panoids!A$2:Z$278,7,FALSE)</f>
        <v>0.26456380208333302</v>
      </c>
      <c r="J293">
        <f>VLOOKUP(C293,[1]panoids!A$2:Z$278,8,FALSE)</f>
        <v>6.7961425781250001E-2</v>
      </c>
      <c r="K293">
        <f>VLOOKUP(C293,[1]panoids!A$2:Z$278,9,FALSE)</f>
        <v>0.273990885416667</v>
      </c>
      <c r="L293">
        <f>VLOOKUP(C293,[1]panoids!A$2:Z$278,10,FALSE)</f>
        <v>4.9910481770833303E-3</v>
      </c>
      <c r="M293">
        <f>VLOOKUP(C293,[1]panoids!A$2:Z$278,11,FALSE)</f>
        <v>7.9720052083333305E-3</v>
      </c>
      <c r="N293">
        <f>VLOOKUP(C293,[1]panoids!A$2:Z$278,12,FALSE)</f>
        <v>1.6403808593749999E-2</v>
      </c>
      <c r="O293">
        <f>VLOOKUP(C293,[1]panoids!A$2:Z$278,13,FALSE)</f>
        <v>9.6842447916666694E-5</v>
      </c>
      <c r="P293">
        <f>VLOOKUP(C293,[1]panoids!A$2:Z$278,14,FALSE)</f>
        <v>3.3748372395833301E-3</v>
      </c>
      <c r="Q293">
        <f>VLOOKUP(C293,[1]panoids!A$2:Z$278,15,FALSE)</f>
        <v>5.5292968749999998E-2</v>
      </c>
      <c r="R293">
        <f>VLOOKUP(C293,[1]panoids!A$2:Z$278,16,FALSE)</f>
        <v>2.2490234375000001E-2</v>
      </c>
      <c r="S293">
        <f>VLOOKUP(C293,[1]panoids!A$2:Z$278,17,FALSE)</f>
        <v>0.239960123697917</v>
      </c>
      <c r="T293">
        <f>VLOOKUP(C293,[1]panoids!A$2:Z$278,18,FALSE)</f>
        <v>3.5156249999999999E-4</v>
      </c>
      <c r="U293">
        <f>VLOOKUP(C293,[1]panoids!A$2:Z$278,19,FALSE)</f>
        <v>0</v>
      </c>
      <c r="V293">
        <f>VLOOKUP(C293,[1]panoids!A$2:Z$278,20,FALSE)</f>
        <v>2.94514973958333E-2</v>
      </c>
      <c r="W293">
        <f>VLOOKUP(C293,[1]panoids!A$2:Z$278,21,FALSE)</f>
        <v>3.8655598958333299E-4</v>
      </c>
      <c r="X293">
        <f>VLOOKUP(C293,[1]panoids!A$2:Z$278,22,FALSE)</f>
        <v>0</v>
      </c>
      <c r="Y293">
        <f>VLOOKUP(C293,[1]panoids!A$2:Z$278,23,FALSE)</f>
        <v>0</v>
      </c>
      <c r="Z293">
        <f>VLOOKUP(C293,[1]panoids!A$2:Z$278,24,FALSE)</f>
        <v>0</v>
      </c>
      <c r="AA293">
        <f>VLOOKUP(C293,[1]panoids!A$2:Z$278,25,FALSE)</f>
        <v>0</v>
      </c>
      <c r="AB293">
        <f>VLOOKUP(C293,[1]panoids!A$2:Z$278,26,FALSE)</f>
        <v>1.271240234375E-2</v>
      </c>
    </row>
    <row r="294" spans="1:28" x14ac:dyDescent="0.25">
      <c r="A294" t="s">
        <v>462</v>
      </c>
      <c r="B294">
        <v>170311405001002</v>
      </c>
      <c r="C294" t="s">
        <v>463</v>
      </c>
      <c r="D294" t="str">
        <f>VLOOKUP(C294,[1]panoids!A$2:Z$278,2,FALSE)</f>
        <v>2018-11</v>
      </c>
      <c r="E294">
        <f>VLOOKUP(C294,[1]panoids!A$2:Z$278,3,FALSE)</f>
        <v>41.968224364711503</v>
      </c>
      <c r="F294">
        <f>VLOOKUP(C294,[1]panoids!A$2:Z$278,4,FALSE)</f>
        <v>-87.729646348483996</v>
      </c>
      <c r="G294">
        <f>VLOOKUP(C294,[1]panoids!A$2:Z$278,5,FALSE)</f>
        <v>170311405001002</v>
      </c>
      <c r="H294">
        <f>VLOOKUP(C294,[1]panoids!A$2:Z$278,6,FALSE)</f>
        <v>4</v>
      </c>
      <c r="I294">
        <f>VLOOKUP(C294,[1]panoids!A$2:Z$278,7,FALSE)</f>
        <v>0.31485026041666703</v>
      </c>
      <c r="J294">
        <f>VLOOKUP(C294,[1]panoids!A$2:Z$278,8,FALSE)</f>
        <v>4.2884928385416701E-2</v>
      </c>
      <c r="K294">
        <f>VLOOKUP(C294,[1]panoids!A$2:Z$278,9,FALSE)</f>
        <v>0.20884440104166699</v>
      </c>
      <c r="L294">
        <f>VLOOKUP(C294,[1]panoids!A$2:Z$278,10,FALSE)</f>
        <v>3.8248697916666703E-5</v>
      </c>
      <c r="M294">
        <f>VLOOKUP(C294,[1]panoids!A$2:Z$278,11,FALSE)</f>
        <v>6.0123697916666698E-3</v>
      </c>
      <c r="N294">
        <f>VLOOKUP(C294,[1]panoids!A$2:Z$278,12,FALSE)</f>
        <v>1.8795572916666701E-2</v>
      </c>
      <c r="O294">
        <f>VLOOKUP(C294,[1]panoids!A$2:Z$278,13,FALSE)</f>
        <v>3.37727864583333E-4</v>
      </c>
      <c r="P294">
        <f>VLOOKUP(C294,[1]panoids!A$2:Z$278,14,FALSE)</f>
        <v>1.191162109375E-2</v>
      </c>
      <c r="Q294">
        <f>VLOOKUP(C294,[1]panoids!A$2:Z$278,15,FALSE)</f>
        <v>5.6774902343750003E-2</v>
      </c>
      <c r="R294">
        <f>VLOOKUP(C294,[1]panoids!A$2:Z$278,16,FALSE)</f>
        <v>1.410888671875E-2</v>
      </c>
      <c r="S294">
        <f>VLOOKUP(C294,[1]panoids!A$2:Z$278,17,FALSE)</f>
        <v>0.27745768229166701</v>
      </c>
      <c r="T294">
        <f>VLOOKUP(C294,[1]panoids!A$2:Z$278,18,FALSE)</f>
        <v>5.5175781249999995E-4</v>
      </c>
      <c r="U294">
        <f>VLOOKUP(C294,[1]panoids!A$2:Z$278,19,FALSE)</f>
        <v>0</v>
      </c>
      <c r="V294">
        <f>VLOOKUP(C294,[1]panoids!A$2:Z$278,20,FALSE)</f>
        <v>3.0707194010416699E-2</v>
      </c>
      <c r="W294">
        <f>VLOOKUP(C294,[1]panoids!A$2:Z$278,21,FALSE)</f>
        <v>1.5380859375E-4</v>
      </c>
      <c r="X294">
        <f>VLOOKUP(C294,[1]panoids!A$2:Z$278,22,FALSE)</f>
        <v>0</v>
      </c>
      <c r="Y294">
        <f>VLOOKUP(C294,[1]panoids!A$2:Z$278,23,FALSE)</f>
        <v>0</v>
      </c>
      <c r="Z294">
        <f>VLOOKUP(C294,[1]panoids!A$2:Z$278,24,FALSE)</f>
        <v>0</v>
      </c>
      <c r="AA294">
        <f>VLOOKUP(C294,[1]panoids!A$2:Z$278,25,FALSE)</f>
        <v>1.30208333333333E-5</v>
      </c>
      <c r="AB294">
        <f>VLOOKUP(C294,[1]panoids!A$2:Z$278,26,FALSE)</f>
        <v>1.6557617187499998E-2</v>
      </c>
    </row>
    <row r="295" spans="1:28" x14ac:dyDescent="0.25">
      <c r="A295" t="s">
        <v>464</v>
      </c>
      <c r="B295">
        <v>170311405001002</v>
      </c>
      <c r="C295" t="s">
        <v>463</v>
      </c>
      <c r="D295" t="str">
        <f>VLOOKUP(C295,[1]panoids!A$2:Z$278,2,FALSE)</f>
        <v>2018-11</v>
      </c>
      <c r="E295">
        <f>VLOOKUP(C295,[1]panoids!A$2:Z$278,3,FALSE)</f>
        <v>41.968224364711503</v>
      </c>
      <c r="F295">
        <f>VLOOKUP(C295,[1]panoids!A$2:Z$278,4,FALSE)</f>
        <v>-87.729646348483996</v>
      </c>
      <c r="G295">
        <f>VLOOKUP(C295,[1]panoids!A$2:Z$278,5,FALSE)</f>
        <v>170311405001002</v>
      </c>
      <c r="H295">
        <f>VLOOKUP(C295,[1]panoids!A$2:Z$278,6,FALSE)</f>
        <v>4</v>
      </c>
      <c r="I295">
        <f>VLOOKUP(C295,[1]panoids!A$2:Z$278,7,FALSE)</f>
        <v>0.31485026041666703</v>
      </c>
      <c r="J295">
        <f>VLOOKUP(C295,[1]panoids!A$2:Z$278,8,FALSE)</f>
        <v>4.2884928385416701E-2</v>
      </c>
      <c r="K295">
        <f>VLOOKUP(C295,[1]panoids!A$2:Z$278,9,FALSE)</f>
        <v>0.20884440104166699</v>
      </c>
      <c r="L295">
        <f>VLOOKUP(C295,[1]panoids!A$2:Z$278,10,FALSE)</f>
        <v>3.8248697916666703E-5</v>
      </c>
      <c r="M295">
        <f>VLOOKUP(C295,[1]panoids!A$2:Z$278,11,FALSE)</f>
        <v>6.0123697916666698E-3</v>
      </c>
      <c r="N295">
        <f>VLOOKUP(C295,[1]panoids!A$2:Z$278,12,FALSE)</f>
        <v>1.8795572916666701E-2</v>
      </c>
      <c r="O295">
        <f>VLOOKUP(C295,[1]panoids!A$2:Z$278,13,FALSE)</f>
        <v>3.37727864583333E-4</v>
      </c>
      <c r="P295">
        <f>VLOOKUP(C295,[1]panoids!A$2:Z$278,14,FALSE)</f>
        <v>1.191162109375E-2</v>
      </c>
      <c r="Q295">
        <f>VLOOKUP(C295,[1]panoids!A$2:Z$278,15,FALSE)</f>
        <v>5.6774902343750003E-2</v>
      </c>
      <c r="R295">
        <f>VLOOKUP(C295,[1]panoids!A$2:Z$278,16,FALSE)</f>
        <v>1.410888671875E-2</v>
      </c>
      <c r="S295">
        <f>VLOOKUP(C295,[1]panoids!A$2:Z$278,17,FALSE)</f>
        <v>0.27745768229166701</v>
      </c>
      <c r="T295">
        <f>VLOOKUP(C295,[1]panoids!A$2:Z$278,18,FALSE)</f>
        <v>5.5175781249999995E-4</v>
      </c>
      <c r="U295">
        <f>VLOOKUP(C295,[1]panoids!A$2:Z$278,19,FALSE)</f>
        <v>0</v>
      </c>
      <c r="V295">
        <f>VLOOKUP(C295,[1]panoids!A$2:Z$278,20,FALSE)</f>
        <v>3.0707194010416699E-2</v>
      </c>
      <c r="W295">
        <f>VLOOKUP(C295,[1]panoids!A$2:Z$278,21,FALSE)</f>
        <v>1.5380859375E-4</v>
      </c>
      <c r="X295">
        <f>VLOOKUP(C295,[1]panoids!A$2:Z$278,22,FALSE)</f>
        <v>0</v>
      </c>
      <c r="Y295">
        <f>VLOOKUP(C295,[1]panoids!A$2:Z$278,23,FALSE)</f>
        <v>0</v>
      </c>
      <c r="Z295">
        <f>VLOOKUP(C295,[1]panoids!A$2:Z$278,24,FALSE)</f>
        <v>0</v>
      </c>
      <c r="AA295">
        <f>VLOOKUP(C295,[1]panoids!A$2:Z$278,25,FALSE)</f>
        <v>1.30208333333333E-5</v>
      </c>
      <c r="AB295">
        <f>VLOOKUP(C295,[1]panoids!A$2:Z$278,26,FALSE)</f>
        <v>1.6557617187499998E-2</v>
      </c>
    </row>
    <row r="296" spans="1:28" x14ac:dyDescent="0.25">
      <c r="A296" t="s">
        <v>465</v>
      </c>
      <c r="B296">
        <v>170311405001002</v>
      </c>
      <c r="C296" t="s">
        <v>466</v>
      </c>
      <c r="D296" t="str">
        <f>VLOOKUP(C296,[1]panoids!A$2:Z$278,2,FALSE)</f>
        <v>2018-11</v>
      </c>
      <c r="E296">
        <f>VLOOKUP(C296,[1]panoids!A$2:Z$278,3,FALSE)</f>
        <v>41.968226799999997</v>
      </c>
      <c r="F296">
        <f>VLOOKUP(C296,[1]panoids!A$2:Z$278,4,FALSE)</f>
        <v>-87.729512799999995</v>
      </c>
      <c r="G296">
        <f>VLOOKUP(C296,[1]panoids!A$2:Z$278,5,FALSE)</f>
        <v>170311405001002</v>
      </c>
      <c r="H296">
        <f>VLOOKUP(C296,[1]panoids!A$2:Z$278,6,FALSE)</f>
        <v>4</v>
      </c>
      <c r="I296">
        <f>VLOOKUP(C296,[1]panoids!A$2:Z$278,7,FALSE)</f>
        <v>0.24372314453124999</v>
      </c>
      <c r="J296">
        <f>VLOOKUP(C296,[1]panoids!A$2:Z$278,8,FALSE)</f>
        <v>4.3261718749999997E-2</v>
      </c>
      <c r="K296">
        <f>VLOOKUP(C296,[1]panoids!A$2:Z$278,9,FALSE)</f>
        <v>0.25959228515624999</v>
      </c>
      <c r="L296">
        <f>VLOOKUP(C296,[1]panoids!A$2:Z$278,10,FALSE)</f>
        <v>3.6702473958333303E-4</v>
      </c>
      <c r="M296">
        <f>VLOOKUP(C296,[1]panoids!A$2:Z$278,11,FALSE)</f>
        <v>1.18408203125E-2</v>
      </c>
      <c r="N296">
        <f>VLOOKUP(C296,[1]panoids!A$2:Z$278,12,FALSE)</f>
        <v>1.9438476562500001E-2</v>
      </c>
      <c r="O296">
        <f>VLOOKUP(C296,[1]panoids!A$2:Z$278,13,FALSE)</f>
        <v>1.7578124999999999E-4</v>
      </c>
      <c r="P296">
        <f>VLOOKUP(C296,[1]panoids!A$2:Z$278,14,FALSE)</f>
        <v>1.17537434895833E-2</v>
      </c>
      <c r="Q296">
        <f>VLOOKUP(C296,[1]panoids!A$2:Z$278,15,FALSE)</f>
        <v>5.24739583333333E-2</v>
      </c>
      <c r="R296">
        <f>VLOOKUP(C296,[1]panoids!A$2:Z$278,16,FALSE)</f>
        <v>9.9348958333333303E-3</v>
      </c>
      <c r="S296">
        <f>VLOOKUP(C296,[1]panoids!A$2:Z$278,17,FALSE)</f>
        <v>0.25081624348958298</v>
      </c>
      <c r="T296">
        <f>VLOOKUP(C296,[1]panoids!A$2:Z$278,18,FALSE)</f>
        <v>3.6621093749999999E-5</v>
      </c>
      <c r="U296">
        <f>VLOOKUP(C296,[1]panoids!A$2:Z$278,19,FALSE)</f>
        <v>0</v>
      </c>
      <c r="V296">
        <f>VLOOKUP(C296,[1]panoids!A$2:Z$278,20,FALSE)</f>
        <v>8.3098958333333306E-2</v>
      </c>
      <c r="W296">
        <f>VLOOKUP(C296,[1]panoids!A$2:Z$278,21,FALSE)</f>
        <v>5.9163411458333301E-4</v>
      </c>
      <c r="X296">
        <f>VLOOKUP(C296,[1]panoids!A$2:Z$278,22,FALSE)</f>
        <v>0</v>
      </c>
      <c r="Y296">
        <f>VLOOKUP(C296,[1]panoids!A$2:Z$278,23,FALSE)</f>
        <v>0</v>
      </c>
      <c r="Z296">
        <f>VLOOKUP(C296,[1]panoids!A$2:Z$278,24,FALSE)</f>
        <v>0</v>
      </c>
      <c r="AA296">
        <f>VLOOKUP(C296,[1]panoids!A$2:Z$278,25,FALSE)</f>
        <v>0</v>
      </c>
      <c r="AB296">
        <f>VLOOKUP(C296,[1]panoids!A$2:Z$278,26,FALSE)</f>
        <v>1.28946940104167E-2</v>
      </c>
    </row>
    <row r="297" spans="1:28" x14ac:dyDescent="0.25">
      <c r="A297" t="s">
        <v>467</v>
      </c>
      <c r="B297">
        <v>170311405001002</v>
      </c>
      <c r="C297" t="s">
        <v>466</v>
      </c>
      <c r="D297" t="str">
        <f>VLOOKUP(C297,[1]panoids!A$2:Z$278,2,FALSE)</f>
        <v>2018-11</v>
      </c>
      <c r="E297">
        <f>VLOOKUP(C297,[1]panoids!A$2:Z$278,3,FALSE)</f>
        <v>41.968226799999997</v>
      </c>
      <c r="F297">
        <f>VLOOKUP(C297,[1]panoids!A$2:Z$278,4,FALSE)</f>
        <v>-87.729512799999995</v>
      </c>
      <c r="G297">
        <f>VLOOKUP(C297,[1]panoids!A$2:Z$278,5,FALSE)</f>
        <v>170311405001002</v>
      </c>
      <c r="H297">
        <f>VLOOKUP(C297,[1]panoids!A$2:Z$278,6,FALSE)</f>
        <v>4</v>
      </c>
      <c r="I297">
        <f>VLOOKUP(C297,[1]panoids!A$2:Z$278,7,FALSE)</f>
        <v>0.24372314453124999</v>
      </c>
      <c r="J297">
        <f>VLOOKUP(C297,[1]panoids!A$2:Z$278,8,FALSE)</f>
        <v>4.3261718749999997E-2</v>
      </c>
      <c r="K297">
        <f>VLOOKUP(C297,[1]panoids!A$2:Z$278,9,FALSE)</f>
        <v>0.25959228515624999</v>
      </c>
      <c r="L297">
        <f>VLOOKUP(C297,[1]panoids!A$2:Z$278,10,FALSE)</f>
        <v>3.6702473958333303E-4</v>
      </c>
      <c r="M297">
        <f>VLOOKUP(C297,[1]panoids!A$2:Z$278,11,FALSE)</f>
        <v>1.18408203125E-2</v>
      </c>
      <c r="N297">
        <f>VLOOKUP(C297,[1]panoids!A$2:Z$278,12,FALSE)</f>
        <v>1.9438476562500001E-2</v>
      </c>
      <c r="O297">
        <f>VLOOKUP(C297,[1]panoids!A$2:Z$278,13,FALSE)</f>
        <v>1.7578124999999999E-4</v>
      </c>
      <c r="P297">
        <f>VLOOKUP(C297,[1]panoids!A$2:Z$278,14,FALSE)</f>
        <v>1.17537434895833E-2</v>
      </c>
      <c r="Q297">
        <f>VLOOKUP(C297,[1]panoids!A$2:Z$278,15,FALSE)</f>
        <v>5.24739583333333E-2</v>
      </c>
      <c r="R297">
        <f>VLOOKUP(C297,[1]panoids!A$2:Z$278,16,FALSE)</f>
        <v>9.9348958333333303E-3</v>
      </c>
      <c r="S297">
        <f>VLOOKUP(C297,[1]panoids!A$2:Z$278,17,FALSE)</f>
        <v>0.25081624348958298</v>
      </c>
      <c r="T297">
        <f>VLOOKUP(C297,[1]panoids!A$2:Z$278,18,FALSE)</f>
        <v>3.6621093749999999E-5</v>
      </c>
      <c r="U297">
        <f>VLOOKUP(C297,[1]panoids!A$2:Z$278,19,FALSE)</f>
        <v>0</v>
      </c>
      <c r="V297">
        <f>VLOOKUP(C297,[1]panoids!A$2:Z$278,20,FALSE)</f>
        <v>8.3098958333333306E-2</v>
      </c>
      <c r="W297">
        <f>VLOOKUP(C297,[1]panoids!A$2:Z$278,21,FALSE)</f>
        <v>5.9163411458333301E-4</v>
      </c>
      <c r="X297">
        <f>VLOOKUP(C297,[1]panoids!A$2:Z$278,22,FALSE)</f>
        <v>0</v>
      </c>
      <c r="Y297">
        <f>VLOOKUP(C297,[1]panoids!A$2:Z$278,23,FALSE)</f>
        <v>0</v>
      </c>
      <c r="Z297">
        <f>VLOOKUP(C297,[1]panoids!A$2:Z$278,24,FALSE)</f>
        <v>0</v>
      </c>
      <c r="AA297">
        <f>VLOOKUP(C297,[1]panoids!A$2:Z$278,25,FALSE)</f>
        <v>0</v>
      </c>
      <c r="AB297">
        <f>VLOOKUP(C297,[1]panoids!A$2:Z$278,26,FALSE)</f>
        <v>1.28946940104167E-2</v>
      </c>
    </row>
    <row r="298" spans="1:28" x14ac:dyDescent="0.25">
      <c r="A298" t="s">
        <v>468</v>
      </c>
      <c r="B298">
        <v>170311408005000</v>
      </c>
      <c r="C298" t="s">
        <v>469</v>
      </c>
      <c r="D298" t="str">
        <f>VLOOKUP(C298,[1]panoids!A$2:Z$278,2,FALSE)</f>
        <v>2018-11</v>
      </c>
      <c r="E298">
        <f>VLOOKUP(C298,[1]panoids!A$2:Z$278,3,FALSE)</f>
        <v>41.968525199404297</v>
      </c>
      <c r="F298">
        <f>VLOOKUP(C298,[1]panoids!A$2:Z$278,4,FALSE)</f>
        <v>-87.701094390463098</v>
      </c>
      <c r="G298">
        <f>VLOOKUP(C298,[1]panoids!A$2:Z$278,5,FALSE)</f>
        <v>170311408005000</v>
      </c>
      <c r="H298">
        <f>VLOOKUP(C298,[1]panoids!A$2:Z$278,6,FALSE)</f>
        <v>4</v>
      </c>
      <c r="I298">
        <f>VLOOKUP(C298,[1]panoids!A$2:Z$278,7,FALSE)</f>
        <v>0.219392903645833</v>
      </c>
      <c r="J298">
        <f>VLOOKUP(C298,[1]panoids!A$2:Z$278,8,FALSE)</f>
        <v>7.7621256510416695E-2</v>
      </c>
      <c r="K298">
        <f>VLOOKUP(C298,[1]panoids!A$2:Z$278,9,FALSE)</f>
        <v>3.5094401041666702E-2</v>
      </c>
      <c r="L298">
        <f>VLOOKUP(C298,[1]panoids!A$2:Z$278,10,FALSE)</f>
        <v>3.2958984375000002E-4</v>
      </c>
      <c r="M298">
        <f>VLOOKUP(C298,[1]panoids!A$2:Z$278,11,FALSE)</f>
        <v>9.6086425781249998E-2</v>
      </c>
      <c r="N298">
        <f>VLOOKUP(C298,[1]panoids!A$2:Z$278,12,FALSE)</f>
        <v>8.5131835937499994E-3</v>
      </c>
      <c r="O298">
        <f>VLOOKUP(C298,[1]panoids!A$2:Z$278,13,FALSE)</f>
        <v>2.1484375E-4</v>
      </c>
      <c r="P298">
        <f>VLOOKUP(C298,[1]panoids!A$2:Z$278,14,FALSE)</f>
        <v>4.0820312499999997E-3</v>
      </c>
      <c r="Q298">
        <f>VLOOKUP(C298,[1]panoids!A$2:Z$278,15,FALSE)</f>
        <v>0.141729329427083</v>
      </c>
      <c r="R298">
        <f>VLOOKUP(C298,[1]panoids!A$2:Z$278,16,FALSE)</f>
        <v>6.89615885416667E-3</v>
      </c>
      <c r="S298">
        <f>VLOOKUP(C298,[1]panoids!A$2:Z$278,17,FALSE)</f>
        <v>0.36854899088541698</v>
      </c>
      <c r="T298">
        <f>VLOOKUP(C298,[1]panoids!A$2:Z$278,18,FALSE)</f>
        <v>0</v>
      </c>
      <c r="U298">
        <f>VLOOKUP(C298,[1]panoids!A$2:Z$278,19,FALSE)</f>
        <v>8.5042317708333302E-4</v>
      </c>
      <c r="V298">
        <f>VLOOKUP(C298,[1]panoids!A$2:Z$278,20,FALSE)</f>
        <v>4.7094726562499998E-3</v>
      </c>
      <c r="W298">
        <f>VLOOKUP(C298,[1]panoids!A$2:Z$278,21,FALSE)</f>
        <v>3.9152018229166698E-3</v>
      </c>
      <c r="X298">
        <f>VLOOKUP(C298,[1]panoids!A$2:Z$278,22,FALSE)</f>
        <v>3.2552083333333302E-6</v>
      </c>
      <c r="Y298">
        <f>VLOOKUP(C298,[1]panoids!A$2:Z$278,23,FALSE)</f>
        <v>0</v>
      </c>
      <c r="Z298">
        <f>VLOOKUP(C298,[1]panoids!A$2:Z$278,24,FALSE)</f>
        <v>1.7008463541666699E-4</v>
      </c>
      <c r="AA298">
        <f>VLOOKUP(C298,[1]panoids!A$2:Z$278,25,FALSE)</f>
        <v>9.716796875E-4</v>
      </c>
      <c r="AB298">
        <f>VLOOKUP(C298,[1]panoids!A$2:Z$278,26,FALSE)</f>
        <v>3.0870768229166699E-2</v>
      </c>
    </row>
    <row r="299" spans="1:28" x14ac:dyDescent="0.25">
      <c r="A299" t="s">
        <v>470</v>
      </c>
      <c r="B299">
        <v>170311408005000</v>
      </c>
      <c r="C299" t="s">
        <v>469</v>
      </c>
      <c r="D299" t="str">
        <f>VLOOKUP(C299,[1]panoids!A$2:Z$278,2,FALSE)</f>
        <v>2018-11</v>
      </c>
      <c r="E299">
        <f>VLOOKUP(C299,[1]panoids!A$2:Z$278,3,FALSE)</f>
        <v>41.968525199404297</v>
      </c>
      <c r="F299">
        <f>VLOOKUP(C299,[1]panoids!A$2:Z$278,4,FALSE)</f>
        <v>-87.701094390463098</v>
      </c>
      <c r="G299">
        <f>VLOOKUP(C299,[1]panoids!A$2:Z$278,5,FALSE)</f>
        <v>170311408005000</v>
      </c>
      <c r="H299">
        <f>VLOOKUP(C299,[1]panoids!A$2:Z$278,6,FALSE)</f>
        <v>4</v>
      </c>
      <c r="I299">
        <f>VLOOKUP(C299,[1]panoids!A$2:Z$278,7,FALSE)</f>
        <v>0.219392903645833</v>
      </c>
      <c r="J299">
        <f>VLOOKUP(C299,[1]panoids!A$2:Z$278,8,FALSE)</f>
        <v>7.7621256510416695E-2</v>
      </c>
      <c r="K299">
        <f>VLOOKUP(C299,[1]panoids!A$2:Z$278,9,FALSE)</f>
        <v>3.5094401041666702E-2</v>
      </c>
      <c r="L299">
        <f>VLOOKUP(C299,[1]panoids!A$2:Z$278,10,FALSE)</f>
        <v>3.2958984375000002E-4</v>
      </c>
      <c r="M299">
        <f>VLOOKUP(C299,[1]panoids!A$2:Z$278,11,FALSE)</f>
        <v>9.6086425781249998E-2</v>
      </c>
      <c r="N299">
        <f>VLOOKUP(C299,[1]panoids!A$2:Z$278,12,FALSE)</f>
        <v>8.5131835937499994E-3</v>
      </c>
      <c r="O299">
        <f>VLOOKUP(C299,[1]panoids!A$2:Z$278,13,FALSE)</f>
        <v>2.1484375E-4</v>
      </c>
      <c r="P299">
        <f>VLOOKUP(C299,[1]panoids!A$2:Z$278,14,FALSE)</f>
        <v>4.0820312499999997E-3</v>
      </c>
      <c r="Q299">
        <f>VLOOKUP(C299,[1]panoids!A$2:Z$278,15,FALSE)</f>
        <v>0.141729329427083</v>
      </c>
      <c r="R299">
        <f>VLOOKUP(C299,[1]panoids!A$2:Z$278,16,FALSE)</f>
        <v>6.89615885416667E-3</v>
      </c>
      <c r="S299">
        <f>VLOOKUP(C299,[1]panoids!A$2:Z$278,17,FALSE)</f>
        <v>0.36854899088541698</v>
      </c>
      <c r="T299">
        <f>VLOOKUP(C299,[1]panoids!A$2:Z$278,18,FALSE)</f>
        <v>0</v>
      </c>
      <c r="U299">
        <f>VLOOKUP(C299,[1]panoids!A$2:Z$278,19,FALSE)</f>
        <v>8.5042317708333302E-4</v>
      </c>
      <c r="V299">
        <f>VLOOKUP(C299,[1]panoids!A$2:Z$278,20,FALSE)</f>
        <v>4.7094726562499998E-3</v>
      </c>
      <c r="W299">
        <f>VLOOKUP(C299,[1]panoids!A$2:Z$278,21,FALSE)</f>
        <v>3.9152018229166698E-3</v>
      </c>
      <c r="X299">
        <f>VLOOKUP(C299,[1]panoids!A$2:Z$278,22,FALSE)</f>
        <v>3.2552083333333302E-6</v>
      </c>
      <c r="Y299">
        <f>VLOOKUP(C299,[1]panoids!A$2:Z$278,23,FALSE)</f>
        <v>0</v>
      </c>
      <c r="Z299">
        <f>VLOOKUP(C299,[1]panoids!A$2:Z$278,24,FALSE)</f>
        <v>1.7008463541666699E-4</v>
      </c>
      <c r="AA299">
        <f>VLOOKUP(C299,[1]panoids!A$2:Z$278,25,FALSE)</f>
        <v>9.716796875E-4</v>
      </c>
      <c r="AB299">
        <f>VLOOKUP(C299,[1]panoids!A$2:Z$278,26,FALSE)</f>
        <v>3.0870768229166699E-2</v>
      </c>
    </row>
    <row r="300" spans="1:28" x14ac:dyDescent="0.25">
      <c r="A300" t="s">
        <v>471</v>
      </c>
      <c r="B300">
        <v>170311408005000</v>
      </c>
      <c r="C300" t="s">
        <v>472</v>
      </c>
      <c r="D300" t="str">
        <f>VLOOKUP(C300,[1]panoids!A$2:Z$278,2,FALSE)</f>
        <v>2018-10</v>
      </c>
      <c r="E300">
        <f>VLOOKUP(C300,[1]panoids!A$2:Z$278,3,FALSE)</f>
        <v>41.966237239343499</v>
      </c>
      <c r="F300">
        <f>VLOOKUP(C300,[1]panoids!A$2:Z$278,4,FALSE)</f>
        <v>-87.701114183139197</v>
      </c>
      <c r="G300">
        <f>VLOOKUP(C300,[1]panoids!A$2:Z$278,5,FALSE)</f>
        <v>170311408005000</v>
      </c>
      <c r="H300">
        <f>VLOOKUP(C300,[1]panoids!A$2:Z$278,6,FALSE)</f>
        <v>4</v>
      </c>
      <c r="I300">
        <f>VLOOKUP(C300,[1]panoids!A$2:Z$278,7,FALSE)</f>
        <v>0.16871663411458299</v>
      </c>
      <c r="J300">
        <f>VLOOKUP(C300,[1]panoids!A$2:Z$278,8,FALSE)</f>
        <v>7.5150553385416693E-2</v>
      </c>
      <c r="K300">
        <f>VLOOKUP(C300,[1]panoids!A$2:Z$278,9,FALSE)</f>
        <v>0.25404378255208299</v>
      </c>
      <c r="L300">
        <f>VLOOKUP(C300,[1]panoids!A$2:Z$278,10,FALSE)</f>
        <v>6.7057291666666697E-4</v>
      </c>
      <c r="M300">
        <f>VLOOKUP(C300,[1]panoids!A$2:Z$278,11,FALSE)</f>
        <v>1.4914550781250001E-2</v>
      </c>
      <c r="N300">
        <f>VLOOKUP(C300,[1]panoids!A$2:Z$278,12,FALSE)</f>
        <v>3.4824218749999997E-2</v>
      </c>
      <c r="O300">
        <f>VLOOKUP(C300,[1]panoids!A$2:Z$278,13,FALSE)</f>
        <v>2.8401692708333302E-3</v>
      </c>
      <c r="P300">
        <f>VLOOKUP(C300,[1]panoids!A$2:Z$278,14,FALSE)</f>
        <v>8.9054361979166701E-3</v>
      </c>
      <c r="Q300">
        <f>VLOOKUP(C300,[1]panoids!A$2:Z$278,15,FALSE)</f>
        <v>9.8421223958333304E-2</v>
      </c>
      <c r="R300">
        <f>VLOOKUP(C300,[1]panoids!A$2:Z$278,16,FALSE)</f>
        <v>8.7859700520833306E-2</v>
      </c>
      <c r="S300">
        <f>VLOOKUP(C300,[1]panoids!A$2:Z$278,17,FALSE)</f>
        <v>0.197141927083333</v>
      </c>
      <c r="T300">
        <f>VLOOKUP(C300,[1]panoids!A$2:Z$278,18,FALSE)</f>
        <v>1.32242838541667E-3</v>
      </c>
      <c r="U300">
        <f>VLOOKUP(C300,[1]panoids!A$2:Z$278,19,FALSE)</f>
        <v>0</v>
      </c>
      <c r="V300">
        <f>VLOOKUP(C300,[1]panoids!A$2:Z$278,20,FALSE)</f>
        <v>7.73030598958333E-3</v>
      </c>
      <c r="W300">
        <f>VLOOKUP(C300,[1]panoids!A$2:Z$278,21,FALSE)</f>
        <v>6.0302734375000005E-4</v>
      </c>
      <c r="X300">
        <f>VLOOKUP(C300,[1]panoids!A$2:Z$278,22,FALSE)</f>
        <v>0</v>
      </c>
      <c r="Y300">
        <f>VLOOKUP(C300,[1]panoids!A$2:Z$278,23,FALSE)</f>
        <v>0</v>
      </c>
      <c r="Z300">
        <f>VLOOKUP(C300,[1]panoids!A$2:Z$278,24,FALSE)</f>
        <v>0</v>
      </c>
      <c r="AA300">
        <f>VLOOKUP(C300,[1]panoids!A$2:Z$278,25,FALSE)</f>
        <v>4.06901041666667E-6</v>
      </c>
      <c r="AB300">
        <f>VLOOKUP(C300,[1]panoids!A$2:Z$278,26,FALSE)</f>
        <v>4.6851399739583299E-2</v>
      </c>
    </row>
    <row r="301" spans="1:28" x14ac:dyDescent="0.25">
      <c r="A301" t="s">
        <v>473</v>
      </c>
      <c r="B301">
        <v>170311408005000</v>
      </c>
      <c r="C301" t="s">
        <v>472</v>
      </c>
      <c r="D301" t="str">
        <f>VLOOKUP(C301,[1]panoids!A$2:Z$278,2,FALSE)</f>
        <v>2018-10</v>
      </c>
      <c r="E301">
        <f>VLOOKUP(C301,[1]panoids!A$2:Z$278,3,FALSE)</f>
        <v>41.966237239343499</v>
      </c>
      <c r="F301">
        <f>VLOOKUP(C301,[1]panoids!A$2:Z$278,4,FALSE)</f>
        <v>-87.701114183139197</v>
      </c>
      <c r="G301">
        <f>VLOOKUP(C301,[1]panoids!A$2:Z$278,5,FALSE)</f>
        <v>170311408005000</v>
      </c>
      <c r="H301">
        <f>VLOOKUP(C301,[1]panoids!A$2:Z$278,6,FALSE)</f>
        <v>4</v>
      </c>
      <c r="I301">
        <f>VLOOKUP(C301,[1]panoids!A$2:Z$278,7,FALSE)</f>
        <v>0.16871663411458299</v>
      </c>
      <c r="J301">
        <f>VLOOKUP(C301,[1]panoids!A$2:Z$278,8,FALSE)</f>
        <v>7.5150553385416693E-2</v>
      </c>
      <c r="K301">
        <f>VLOOKUP(C301,[1]panoids!A$2:Z$278,9,FALSE)</f>
        <v>0.25404378255208299</v>
      </c>
      <c r="L301">
        <f>VLOOKUP(C301,[1]panoids!A$2:Z$278,10,FALSE)</f>
        <v>6.7057291666666697E-4</v>
      </c>
      <c r="M301">
        <f>VLOOKUP(C301,[1]panoids!A$2:Z$278,11,FALSE)</f>
        <v>1.4914550781250001E-2</v>
      </c>
      <c r="N301">
        <f>VLOOKUP(C301,[1]panoids!A$2:Z$278,12,FALSE)</f>
        <v>3.4824218749999997E-2</v>
      </c>
      <c r="O301">
        <f>VLOOKUP(C301,[1]panoids!A$2:Z$278,13,FALSE)</f>
        <v>2.8401692708333302E-3</v>
      </c>
      <c r="P301">
        <f>VLOOKUP(C301,[1]panoids!A$2:Z$278,14,FALSE)</f>
        <v>8.9054361979166701E-3</v>
      </c>
      <c r="Q301">
        <f>VLOOKUP(C301,[1]panoids!A$2:Z$278,15,FALSE)</f>
        <v>9.8421223958333304E-2</v>
      </c>
      <c r="R301">
        <f>VLOOKUP(C301,[1]panoids!A$2:Z$278,16,FALSE)</f>
        <v>8.7859700520833306E-2</v>
      </c>
      <c r="S301">
        <f>VLOOKUP(C301,[1]panoids!A$2:Z$278,17,FALSE)</f>
        <v>0.197141927083333</v>
      </c>
      <c r="T301">
        <f>VLOOKUP(C301,[1]panoids!A$2:Z$278,18,FALSE)</f>
        <v>1.32242838541667E-3</v>
      </c>
      <c r="U301">
        <f>VLOOKUP(C301,[1]panoids!A$2:Z$278,19,FALSE)</f>
        <v>0</v>
      </c>
      <c r="V301">
        <f>VLOOKUP(C301,[1]panoids!A$2:Z$278,20,FALSE)</f>
        <v>7.73030598958333E-3</v>
      </c>
      <c r="W301">
        <f>VLOOKUP(C301,[1]panoids!A$2:Z$278,21,FALSE)</f>
        <v>6.0302734375000005E-4</v>
      </c>
      <c r="X301">
        <f>VLOOKUP(C301,[1]panoids!A$2:Z$278,22,FALSE)</f>
        <v>0</v>
      </c>
      <c r="Y301">
        <f>VLOOKUP(C301,[1]panoids!A$2:Z$278,23,FALSE)</f>
        <v>0</v>
      </c>
      <c r="Z301">
        <f>VLOOKUP(C301,[1]panoids!A$2:Z$278,24,FALSE)</f>
        <v>0</v>
      </c>
      <c r="AA301">
        <f>VLOOKUP(C301,[1]panoids!A$2:Z$278,25,FALSE)</f>
        <v>4.06901041666667E-6</v>
      </c>
      <c r="AB301">
        <f>VLOOKUP(C301,[1]panoids!A$2:Z$278,26,FALSE)</f>
        <v>4.6851399739583299E-2</v>
      </c>
    </row>
    <row r="302" spans="1:28" x14ac:dyDescent="0.25">
      <c r="A302" t="s">
        <v>474</v>
      </c>
      <c r="B302">
        <v>170311502003003</v>
      </c>
      <c r="C302" t="s">
        <v>475</v>
      </c>
      <c r="D302" t="str">
        <f>VLOOKUP(C302,[1]panoids!A$2:Z$278,2,FALSE)</f>
        <v>2018-06</v>
      </c>
      <c r="E302">
        <f>VLOOKUP(C302,[1]panoids!A$2:Z$278,3,FALSE)</f>
        <v>41.954834754758203</v>
      </c>
      <c r="F302">
        <f>VLOOKUP(C302,[1]panoids!A$2:Z$278,4,FALSE)</f>
        <v>-87.749451515263402</v>
      </c>
      <c r="G302">
        <f>VLOOKUP(C302,[1]panoids!A$2:Z$278,5,FALSE)</f>
        <v>170311502003003</v>
      </c>
      <c r="H302">
        <f>VLOOKUP(C302,[1]panoids!A$2:Z$278,6,FALSE)</f>
        <v>4</v>
      </c>
      <c r="I302">
        <f>VLOOKUP(C302,[1]panoids!A$2:Z$278,7,FALSE)</f>
        <v>0.23503417968750001</v>
      </c>
      <c r="J302">
        <f>VLOOKUP(C302,[1]panoids!A$2:Z$278,8,FALSE)</f>
        <v>8.6131998697916698E-2</v>
      </c>
      <c r="K302">
        <f>VLOOKUP(C302,[1]panoids!A$2:Z$278,9,FALSE)</f>
        <v>0.11527587890625</v>
      </c>
      <c r="L302">
        <f>VLOOKUP(C302,[1]panoids!A$2:Z$278,10,FALSE)</f>
        <v>0</v>
      </c>
      <c r="M302">
        <f>VLOOKUP(C302,[1]panoids!A$2:Z$278,11,FALSE)</f>
        <v>3.19986979166667E-2</v>
      </c>
      <c r="N302">
        <f>VLOOKUP(C302,[1]panoids!A$2:Z$278,12,FALSE)</f>
        <v>2.2036946614583299E-2</v>
      </c>
      <c r="O302">
        <f>VLOOKUP(C302,[1]panoids!A$2:Z$278,13,FALSE)</f>
        <v>2.0100911458333299E-4</v>
      </c>
      <c r="P302">
        <f>VLOOKUP(C302,[1]panoids!A$2:Z$278,14,FALSE)</f>
        <v>5.8162434895833301E-3</v>
      </c>
      <c r="Q302">
        <f>VLOOKUP(C302,[1]panoids!A$2:Z$278,15,FALSE)</f>
        <v>0.14387288411458299</v>
      </c>
      <c r="R302">
        <f>VLOOKUP(C302,[1]panoids!A$2:Z$278,16,FALSE)</f>
        <v>1.2436523437499999E-2</v>
      </c>
      <c r="S302">
        <f>VLOOKUP(C302,[1]panoids!A$2:Z$278,17,FALSE)</f>
        <v>0.29337809244791702</v>
      </c>
      <c r="T302">
        <f>VLOOKUP(C302,[1]panoids!A$2:Z$278,18,FALSE)</f>
        <v>1.2736002604166699E-3</v>
      </c>
      <c r="U302">
        <f>VLOOKUP(C302,[1]panoids!A$2:Z$278,19,FALSE)</f>
        <v>0</v>
      </c>
      <c r="V302">
        <f>VLOOKUP(C302,[1]panoids!A$2:Z$278,20,FALSE)</f>
        <v>1.1502278645833299E-2</v>
      </c>
      <c r="W302">
        <f>VLOOKUP(C302,[1]panoids!A$2:Z$278,21,FALSE)</f>
        <v>3.0680338541666698E-4</v>
      </c>
      <c r="X302">
        <f>VLOOKUP(C302,[1]panoids!A$2:Z$278,22,FALSE)</f>
        <v>5.6152343750000002E-5</v>
      </c>
      <c r="Y302">
        <f>VLOOKUP(C302,[1]panoids!A$2:Z$278,23,FALSE)</f>
        <v>0</v>
      </c>
      <c r="Z302">
        <f>VLOOKUP(C302,[1]panoids!A$2:Z$278,24,FALSE)</f>
        <v>0</v>
      </c>
      <c r="AA302">
        <f>VLOOKUP(C302,[1]panoids!A$2:Z$278,25,FALSE)</f>
        <v>1.38346354166667E-5</v>
      </c>
      <c r="AB302">
        <f>VLOOKUP(C302,[1]panoids!A$2:Z$278,26,FALSE)</f>
        <v>4.0664876302083298E-2</v>
      </c>
    </row>
    <row r="303" spans="1:28" x14ac:dyDescent="0.25">
      <c r="A303" t="s">
        <v>476</v>
      </c>
      <c r="B303">
        <v>170311502003003</v>
      </c>
      <c r="C303" t="s">
        <v>475</v>
      </c>
      <c r="D303" t="str">
        <f>VLOOKUP(C303,[1]panoids!A$2:Z$278,2,FALSE)</f>
        <v>2018-06</v>
      </c>
      <c r="E303">
        <f>VLOOKUP(C303,[1]panoids!A$2:Z$278,3,FALSE)</f>
        <v>41.954834754758203</v>
      </c>
      <c r="F303">
        <f>VLOOKUP(C303,[1]panoids!A$2:Z$278,4,FALSE)</f>
        <v>-87.749451515263402</v>
      </c>
      <c r="G303">
        <f>VLOOKUP(C303,[1]panoids!A$2:Z$278,5,FALSE)</f>
        <v>170311502003003</v>
      </c>
      <c r="H303">
        <f>VLOOKUP(C303,[1]panoids!A$2:Z$278,6,FALSE)</f>
        <v>4</v>
      </c>
      <c r="I303">
        <f>VLOOKUP(C303,[1]panoids!A$2:Z$278,7,FALSE)</f>
        <v>0.23503417968750001</v>
      </c>
      <c r="J303">
        <f>VLOOKUP(C303,[1]panoids!A$2:Z$278,8,FALSE)</f>
        <v>8.6131998697916698E-2</v>
      </c>
      <c r="K303">
        <f>VLOOKUP(C303,[1]panoids!A$2:Z$278,9,FALSE)</f>
        <v>0.11527587890625</v>
      </c>
      <c r="L303">
        <f>VLOOKUP(C303,[1]panoids!A$2:Z$278,10,FALSE)</f>
        <v>0</v>
      </c>
      <c r="M303">
        <f>VLOOKUP(C303,[1]panoids!A$2:Z$278,11,FALSE)</f>
        <v>3.19986979166667E-2</v>
      </c>
      <c r="N303">
        <f>VLOOKUP(C303,[1]panoids!A$2:Z$278,12,FALSE)</f>
        <v>2.2036946614583299E-2</v>
      </c>
      <c r="O303">
        <f>VLOOKUP(C303,[1]panoids!A$2:Z$278,13,FALSE)</f>
        <v>2.0100911458333299E-4</v>
      </c>
      <c r="P303">
        <f>VLOOKUP(C303,[1]panoids!A$2:Z$278,14,FALSE)</f>
        <v>5.8162434895833301E-3</v>
      </c>
      <c r="Q303">
        <f>VLOOKUP(C303,[1]panoids!A$2:Z$278,15,FALSE)</f>
        <v>0.14387288411458299</v>
      </c>
      <c r="R303">
        <f>VLOOKUP(C303,[1]panoids!A$2:Z$278,16,FALSE)</f>
        <v>1.2436523437499999E-2</v>
      </c>
      <c r="S303">
        <f>VLOOKUP(C303,[1]panoids!A$2:Z$278,17,FALSE)</f>
        <v>0.29337809244791702</v>
      </c>
      <c r="T303">
        <f>VLOOKUP(C303,[1]panoids!A$2:Z$278,18,FALSE)</f>
        <v>1.2736002604166699E-3</v>
      </c>
      <c r="U303">
        <f>VLOOKUP(C303,[1]panoids!A$2:Z$278,19,FALSE)</f>
        <v>0</v>
      </c>
      <c r="V303">
        <f>VLOOKUP(C303,[1]panoids!A$2:Z$278,20,FALSE)</f>
        <v>1.1502278645833299E-2</v>
      </c>
      <c r="W303">
        <f>VLOOKUP(C303,[1]panoids!A$2:Z$278,21,FALSE)</f>
        <v>3.0680338541666698E-4</v>
      </c>
      <c r="X303">
        <f>VLOOKUP(C303,[1]panoids!A$2:Z$278,22,FALSE)</f>
        <v>5.6152343750000002E-5</v>
      </c>
      <c r="Y303">
        <f>VLOOKUP(C303,[1]panoids!A$2:Z$278,23,FALSE)</f>
        <v>0</v>
      </c>
      <c r="Z303">
        <f>VLOOKUP(C303,[1]panoids!A$2:Z$278,24,FALSE)</f>
        <v>0</v>
      </c>
      <c r="AA303">
        <f>VLOOKUP(C303,[1]panoids!A$2:Z$278,25,FALSE)</f>
        <v>1.38346354166667E-5</v>
      </c>
      <c r="AB303">
        <f>VLOOKUP(C303,[1]panoids!A$2:Z$278,26,FALSE)</f>
        <v>4.0664876302083298E-2</v>
      </c>
    </row>
    <row r="304" spans="1:28" x14ac:dyDescent="0.25">
      <c r="A304" t="s">
        <v>477</v>
      </c>
      <c r="B304">
        <v>170311502003003</v>
      </c>
      <c r="C304" t="s">
        <v>478</v>
      </c>
      <c r="D304" t="str">
        <f>VLOOKUP(C304,[1]panoids!A$2:Z$278,2,FALSE)</f>
        <v>2018-06</v>
      </c>
      <c r="E304">
        <f>VLOOKUP(C304,[1]panoids!A$2:Z$278,3,FALSE)</f>
        <v>41.954910293040903</v>
      </c>
      <c r="F304">
        <f>VLOOKUP(C304,[1]panoids!A$2:Z$278,4,FALSE)</f>
        <v>-87.749517139721604</v>
      </c>
      <c r="G304">
        <f>VLOOKUP(C304,[1]panoids!A$2:Z$278,5,FALSE)</f>
        <v>170311502003003</v>
      </c>
      <c r="H304">
        <f>VLOOKUP(C304,[1]panoids!A$2:Z$278,6,FALSE)</f>
        <v>4</v>
      </c>
      <c r="I304">
        <f>VLOOKUP(C304,[1]panoids!A$2:Z$278,7,FALSE)</f>
        <v>0.24006266276041699</v>
      </c>
      <c r="J304">
        <f>VLOOKUP(C304,[1]panoids!A$2:Z$278,8,FALSE)</f>
        <v>9.8352864583333297E-2</v>
      </c>
      <c r="K304">
        <f>VLOOKUP(C304,[1]panoids!A$2:Z$278,9,FALSE)</f>
        <v>0.110868326822917</v>
      </c>
      <c r="L304">
        <f>VLOOKUP(C304,[1]panoids!A$2:Z$278,10,FALSE)</f>
        <v>9.8470052083333303E-5</v>
      </c>
      <c r="M304">
        <f>VLOOKUP(C304,[1]panoids!A$2:Z$278,11,FALSE)</f>
        <v>2.3495279947916701E-2</v>
      </c>
      <c r="N304">
        <f>VLOOKUP(C304,[1]panoids!A$2:Z$278,12,FALSE)</f>
        <v>2.3000488281249998E-2</v>
      </c>
      <c r="O304">
        <f>VLOOKUP(C304,[1]panoids!A$2:Z$278,13,FALSE)</f>
        <v>6.0628255208333302E-4</v>
      </c>
      <c r="P304">
        <f>VLOOKUP(C304,[1]panoids!A$2:Z$278,14,FALSE)</f>
        <v>7.42350260416667E-3</v>
      </c>
      <c r="Q304">
        <f>VLOOKUP(C304,[1]panoids!A$2:Z$278,15,FALSE)</f>
        <v>0.113307291666667</v>
      </c>
      <c r="R304">
        <f>VLOOKUP(C304,[1]panoids!A$2:Z$278,16,FALSE)</f>
        <v>2.0576171875E-2</v>
      </c>
      <c r="S304">
        <f>VLOOKUP(C304,[1]panoids!A$2:Z$278,17,FALSE)</f>
        <v>0.31512939453125</v>
      </c>
      <c r="T304">
        <f>VLOOKUP(C304,[1]panoids!A$2:Z$278,18,FALSE)</f>
        <v>4.4604492187499999E-3</v>
      </c>
      <c r="U304">
        <f>VLOOKUP(C304,[1]panoids!A$2:Z$278,19,FALSE)</f>
        <v>1.6276041666666699E-6</v>
      </c>
      <c r="V304">
        <f>VLOOKUP(C304,[1]panoids!A$2:Z$278,20,FALSE)</f>
        <v>1.1879882812499999E-2</v>
      </c>
      <c r="W304">
        <f>VLOOKUP(C304,[1]panoids!A$2:Z$278,21,FALSE)</f>
        <v>8.9111328124999998E-4</v>
      </c>
      <c r="X304">
        <f>VLOOKUP(C304,[1]panoids!A$2:Z$278,22,FALSE)</f>
        <v>3.8085937500000001E-4</v>
      </c>
      <c r="Y304">
        <f>VLOOKUP(C304,[1]panoids!A$2:Z$278,23,FALSE)</f>
        <v>0</v>
      </c>
      <c r="Z304">
        <f>VLOOKUP(C304,[1]panoids!A$2:Z$278,24,FALSE)</f>
        <v>0</v>
      </c>
      <c r="AA304">
        <f>VLOOKUP(C304,[1]panoids!A$2:Z$278,25,FALSE)</f>
        <v>0</v>
      </c>
      <c r="AB304">
        <f>VLOOKUP(C304,[1]panoids!A$2:Z$278,26,FALSE)</f>
        <v>2.9465332031249999E-2</v>
      </c>
    </row>
    <row r="305" spans="1:28" x14ac:dyDescent="0.25">
      <c r="A305" t="s">
        <v>479</v>
      </c>
      <c r="B305">
        <v>170311502003003</v>
      </c>
      <c r="C305" t="s">
        <v>478</v>
      </c>
      <c r="D305" t="str">
        <f>VLOOKUP(C305,[1]panoids!A$2:Z$278,2,FALSE)</f>
        <v>2018-06</v>
      </c>
      <c r="E305">
        <f>VLOOKUP(C305,[1]panoids!A$2:Z$278,3,FALSE)</f>
        <v>41.954910293040903</v>
      </c>
      <c r="F305">
        <f>VLOOKUP(C305,[1]panoids!A$2:Z$278,4,FALSE)</f>
        <v>-87.749517139721604</v>
      </c>
      <c r="G305">
        <f>VLOOKUP(C305,[1]panoids!A$2:Z$278,5,FALSE)</f>
        <v>170311502003003</v>
      </c>
      <c r="H305">
        <f>VLOOKUP(C305,[1]panoids!A$2:Z$278,6,FALSE)</f>
        <v>4</v>
      </c>
      <c r="I305">
        <f>VLOOKUP(C305,[1]panoids!A$2:Z$278,7,FALSE)</f>
        <v>0.24006266276041699</v>
      </c>
      <c r="J305">
        <f>VLOOKUP(C305,[1]panoids!A$2:Z$278,8,FALSE)</f>
        <v>9.8352864583333297E-2</v>
      </c>
      <c r="K305">
        <f>VLOOKUP(C305,[1]panoids!A$2:Z$278,9,FALSE)</f>
        <v>0.110868326822917</v>
      </c>
      <c r="L305">
        <f>VLOOKUP(C305,[1]panoids!A$2:Z$278,10,FALSE)</f>
        <v>9.8470052083333303E-5</v>
      </c>
      <c r="M305">
        <f>VLOOKUP(C305,[1]panoids!A$2:Z$278,11,FALSE)</f>
        <v>2.3495279947916701E-2</v>
      </c>
      <c r="N305">
        <f>VLOOKUP(C305,[1]panoids!A$2:Z$278,12,FALSE)</f>
        <v>2.3000488281249998E-2</v>
      </c>
      <c r="O305">
        <f>VLOOKUP(C305,[1]panoids!A$2:Z$278,13,FALSE)</f>
        <v>6.0628255208333302E-4</v>
      </c>
      <c r="P305">
        <f>VLOOKUP(C305,[1]panoids!A$2:Z$278,14,FALSE)</f>
        <v>7.42350260416667E-3</v>
      </c>
      <c r="Q305">
        <f>VLOOKUP(C305,[1]panoids!A$2:Z$278,15,FALSE)</f>
        <v>0.113307291666667</v>
      </c>
      <c r="R305">
        <f>VLOOKUP(C305,[1]panoids!A$2:Z$278,16,FALSE)</f>
        <v>2.0576171875E-2</v>
      </c>
      <c r="S305">
        <f>VLOOKUP(C305,[1]panoids!A$2:Z$278,17,FALSE)</f>
        <v>0.31512939453125</v>
      </c>
      <c r="T305">
        <f>VLOOKUP(C305,[1]panoids!A$2:Z$278,18,FALSE)</f>
        <v>4.4604492187499999E-3</v>
      </c>
      <c r="U305">
        <f>VLOOKUP(C305,[1]panoids!A$2:Z$278,19,FALSE)</f>
        <v>1.6276041666666699E-6</v>
      </c>
      <c r="V305">
        <f>VLOOKUP(C305,[1]panoids!A$2:Z$278,20,FALSE)</f>
        <v>1.1879882812499999E-2</v>
      </c>
      <c r="W305">
        <f>VLOOKUP(C305,[1]panoids!A$2:Z$278,21,FALSE)</f>
        <v>8.9111328124999998E-4</v>
      </c>
      <c r="X305">
        <f>VLOOKUP(C305,[1]panoids!A$2:Z$278,22,FALSE)</f>
        <v>3.8085937500000001E-4</v>
      </c>
      <c r="Y305">
        <f>VLOOKUP(C305,[1]panoids!A$2:Z$278,23,FALSE)</f>
        <v>0</v>
      </c>
      <c r="Z305">
        <f>VLOOKUP(C305,[1]panoids!A$2:Z$278,24,FALSE)</f>
        <v>0</v>
      </c>
      <c r="AA305">
        <f>VLOOKUP(C305,[1]panoids!A$2:Z$278,25,FALSE)</f>
        <v>0</v>
      </c>
      <c r="AB305">
        <f>VLOOKUP(C305,[1]panoids!A$2:Z$278,26,FALSE)</f>
        <v>2.9465332031249999E-2</v>
      </c>
    </row>
    <row r="306" spans="1:28" x14ac:dyDescent="0.25">
      <c r="A306" t="s">
        <v>480</v>
      </c>
      <c r="B306">
        <v>170311502005004</v>
      </c>
      <c r="C306" t="s">
        <v>481</v>
      </c>
      <c r="D306" t="str">
        <f>VLOOKUP(C306,[1]panoids!A$2:Z$278,2,FALSE)</f>
        <v>2018-06</v>
      </c>
      <c r="E306">
        <f>VLOOKUP(C306,[1]panoids!A$2:Z$278,3,FALSE)</f>
        <v>41.959607384016302</v>
      </c>
      <c r="F306">
        <f>VLOOKUP(C306,[1]panoids!A$2:Z$278,4,FALSE)</f>
        <v>-87.753594259216001</v>
      </c>
      <c r="G306">
        <f>VLOOKUP(C306,[1]panoids!A$2:Z$278,5,FALSE)</f>
        <v>170311502005004</v>
      </c>
      <c r="H306">
        <f>VLOOKUP(C306,[1]panoids!A$2:Z$278,6,FALSE)</f>
        <v>4</v>
      </c>
      <c r="I306">
        <f>VLOOKUP(C306,[1]panoids!A$2:Z$278,7,FALSE)</f>
        <v>0.18986083984374999</v>
      </c>
      <c r="J306">
        <f>VLOOKUP(C306,[1]panoids!A$2:Z$278,8,FALSE)</f>
        <v>4.7338053385416697E-2</v>
      </c>
      <c r="K306">
        <f>VLOOKUP(C306,[1]panoids!A$2:Z$278,9,FALSE)</f>
        <v>0.113280436197917</v>
      </c>
      <c r="L306">
        <f>VLOOKUP(C306,[1]panoids!A$2:Z$278,10,FALSE)</f>
        <v>1.2239583333333299E-3</v>
      </c>
      <c r="M306">
        <f>VLOOKUP(C306,[1]panoids!A$2:Z$278,11,FALSE)</f>
        <v>3.1767578125000001E-2</v>
      </c>
      <c r="N306">
        <f>VLOOKUP(C306,[1]panoids!A$2:Z$278,12,FALSE)</f>
        <v>8.3292643229166703E-3</v>
      </c>
      <c r="O306">
        <f>VLOOKUP(C306,[1]panoids!A$2:Z$278,13,FALSE)</f>
        <v>1.2207031250000001E-5</v>
      </c>
      <c r="P306">
        <f>VLOOKUP(C306,[1]panoids!A$2:Z$278,14,FALSE)</f>
        <v>9.6028645833333296E-4</v>
      </c>
      <c r="Q306">
        <f>VLOOKUP(C306,[1]panoids!A$2:Z$278,15,FALSE)</f>
        <v>0.22726806640625</v>
      </c>
      <c r="R306">
        <f>VLOOKUP(C306,[1]panoids!A$2:Z$278,16,FALSE)</f>
        <v>1.9575195312500002E-2</v>
      </c>
      <c r="S306">
        <f>VLOOKUP(C306,[1]panoids!A$2:Z$278,17,FALSE)</f>
        <v>0.206822102864583</v>
      </c>
      <c r="T306">
        <f>VLOOKUP(C306,[1]panoids!A$2:Z$278,18,FALSE)</f>
        <v>2.6611328125000002E-4</v>
      </c>
      <c r="U306">
        <f>VLOOKUP(C306,[1]panoids!A$2:Z$278,19,FALSE)</f>
        <v>1.4404296874999999E-4</v>
      </c>
      <c r="V306">
        <f>VLOOKUP(C306,[1]panoids!A$2:Z$278,20,FALSE)</f>
        <v>0.12645507812500001</v>
      </c>
      <c r="W306">
        <f>VLOOKUP(C306,[1]panoids!A$2:Z$278,21,FALSE)</f>
        <v>4.4653320312499998E-3</v>
      </c>
      <c r="X306">
        <f>VLOOKUP(C306,[1]panoids!A$2:Z$278,22,FALSE)</f>
        <v>0</v>
      </c>
      <c r="Y306">
        <f>VLOOKUP(C306,[1]panoids!A$2:Z$278,23,FALSE)</f>
        <v>0</v>
      </c>
      <c r="Z306">
        <f>VLOOKUP(C306,[1]panoids!A$2:Z$278,24,FALSE)</f>
        <v>1.6276041666666699E-6</v>
      </c>
      <c r="AA306">
        <f>VLOOKUP(C306,[1]panoids!A$2:Z$278,25,FALSE)</f>
        <v>1.3671875000000001E-4</v>
      </c>
      <c r="AB306">
        <f>VLOOKUP(C306,[1]panoids!A$2:Z$278,26,FALSE)</f>
        <v>2.20930989583333E-2</v>
      </c>
    </row>
    <row r="307" spans="1:28" x14ac:dyDescent="0.25">
      <c r="A307" t="s">
        <v>482</v>
      </c>
      <c r="B307">
        <v>170311502005004</v>
      </c>
      <c r="C307" t="s">
        <v>481</v>
      </c>
      <c r="D307" t="str">
        <f>VLOOKUP(C307,[1]panoids!A$2:Z$278,2,FALSE)</f>
        <v>2018-06</v>
      </c>
      <c r="E307">
        <f>VLOOKUP(C307,[1]panoids!A$2:Z$278,3,FALSE)</f>
        <v>41.959607384016302</v>
      </c>
      <c r="F307">
        <f>VLOOKUP(C307,[1]panoids!A$2:Z$278,4,FALSE)</f>
        <v>-87.753594259216001</v>
      </c>
      <c r="G307">
        <f>VLOOKUP(C307,[1]panoids!A$2:Z$278,5,FALSE)</f>
        <v>170311502005004</v>
      </c>
      <c r="H307">
        <f>VLOOKUP(C307,[1]panoids!A$2:Z$278,6,FALSE)</f>
        <v>4</v>
      </c>
      <c r="I307">
        <f>VLOOKUP(C307,[1]panoids!A$2:Z$278,7,FALSE)</f>
        <v>0.18986083984374999</v>
      </c>
      <c r="J307">
        <f>VLOOKUP(C307,[1]panoids!A$2:Z$278,8,FALSE)</f>
        <v>4.7338053385416697E-2</v>
      </c>
      <c r="K307">
        <f>VLOOKUP(C307,[1]panoids!A$2:Z$278,9,FALSE)</f>
        <v>0.113280436197917</v>
      </c>
      <c r="L307">
        <f>VLOOKUP(C307,[1]panoids!A$2:Z$278,10,FALSE)</f>
        <v>1.2239583333333299E-3</v>
      </c>
      <c r="M307">
        <f>VLOOKUP(C307,[1]panoids!A$2:Z$278,11,FALSE)</f>
        <v>3.1767578125000001E-2</v>
      </c>
      <c r="N307">
        <f>VLOOKUP(C307,[1]panoids!A$2:Z$278,12,FALSE)</f>
        <v>8.3292643229166703E-3</v>
      </c>
      <c r="O307">
        <f>VLOOKUP(C307,[1]panoids!A$2:Z$278,13,FALSE)</f>
        <v>1.2207031250000001E-5</v>
      </c>
      <c r="P307">
        <f>VLOOKUP(C307,[1]panoids!A$2:Z$278,14,FALSE)</f>
        <v>9.6028645833333296E-4</v>
      </c>
      <c r="Q307">
        <f>VLOOKUP(C307,[1]panoids!A$2:Z$278,15,FALSE)</f>
        <v>0.22726806640625</v>
      </c>
      <c r="R307">
        <f>VLOOKUP(C307,[1]panoids!A$2:Z$278,16,FALSE)</f>
        <v>1.9575195312500002E-2</v>
      </c>
      <c r="S307">
        <f>VLOOKUP(C307,[1]panoids!A$2:Z$278,17,FALSE)</f>
        <v>0.206822102864583</v>
      </c>
      <c r="T307">
        <f>VLOOKUP(C307,[1]panoids!A$2:Z$278,18,FALSE)</f>
        <v>2.6611328125000002E-4</v>
      </c>
      <c r="U307">
        <f>VLOOKUP(C307,[1]panoids!A$2:Z$278,19,FALSE)</f>
        <v>1.4404296874999999E-4</v>
      </c>
      <c r="V307">
        <f>VLOOKUP(C307,[1]panoids!A$2:Z$278,20,FALSE)</f>
        <v>0.12645507812500001</v>
      </c>
      <c r="W307">
        <f>VLOOKUP(C307,[1]panoids!A$2:Z$278,21,FALSE)</f>
        <v>4.4653320312499998E-3</v>
      </c>
      <c r="X307">
        <f>VLOOKUP(C307,[1]panoids!A$2:Z$278,22,FALSE)</f>
        <v>0</v>
      </c>
      <c r="Y307">
        <f>VLOOKUP(C307,[1]panoids!A$2:Z$278,23,FALSE)</f>
        <v>0</v>
      </c>
      <c r="Z307">
        <f>VLOOKUP(C307,[1]panoids!A$2:Z$278,24,FALSE)</f>
        <v>1.6276041666666699E-6</v>
      </c>
      <c r="AA307">
        <f>VLOOKUP(C307,[1]panoids!A$2:Z$278,25,FALSE)</f>
        <v>1.3671875000000001E-4</v>
      </c>
      <c r="AB307">
        <f>VLOOKUP(C307,[1]panoids!A$2:Z$278,26,FALSE)</f>
        <v>2.20930989583333E-2</v>
      </c>
    </row>
    <row r="308" spans="1:28" x14ac:dyDescent="0.25">
      <c r="A308" t="s">
        <v>483</v>
      </c>
      <c r="B308">
        <v>170311502005004</v>
      </c>
      <c r="C308" t="s">
        <v>484</v>
      </c>
      <c r="D308" t="str">
        <f>VLOOKUP(C308,[1]panoids!A$2:Z$278,2,FALSE)</f>
        <v>2018-06</v>
      </c>
      <c r="E308">
        <f>VLOOKUP(C308,[1]panoids!A$2:Z$278,3,FALSE)</f>
        <v>41.959154920081602</v>
      </c>
      <c r="F308">
        <f>VLOOKUP(C308,[1]panoids!A$2:Z$278,4,FALSE)</f>
        <v>-87.753198896080093</v>
      </c>
      <c r="G308">
        <f>VLOOKUP(C308,[1]panoids!A$2:Z$278,5,FALSE)</f>
        <v>170311502005004</v>
      </c>
      <c r="H308">
        <f>VLOOKUP(C308,[1]panoids!A$2:Z$278,6,FALSE)</f>
        <v>4</v>
      </c>
      <c r="I308">
        <f>VLOOKUP(C308,[1]panoids!A$2:Z$278,7,FALSE)</f>
        <v>0.140074055989583</v>
      </c>
      <c r="J308">
        <f>VLOOKUP(C308,[1]panoids!A$2:Z$278,8,FALSE)</f>
        <v>7.3668619791666695E-2</v>
      </c>
      <c r="K308">
        <f>VLOOKUP(C308,[1]panoids!A$2:Z$278,9,FALSE)</f>
        <v>0.20406494140625001</v>
      </c>
      <c r="L308">
        <f>VLOOKUP(C308,[1]panoids!A$2:Z$278,10,FALSE)</f>
        <v>1.3753255208333301E-4</v>
      </c>
      <c r="M308">
        <f>VLOOKUP(C308,[1]panoids!A$2:Z$278,11,FALSE)</f>
        <v>1.9493001302083299E-2</v>
      </c>
      <c r="N308">
        <f>VLOOKUP(C308,[1]panoids!A$2:Z$278,12,FALSE)</f>
        <v>1.0691731770833299E-2</v>
      </c>
      <c r="O308">
        <f>VLOOKUP(C308,[1]panoids!A$2:Z$278,13,FALSE)</f>
        <v>6.5917968750000004E-5</v>
      </c>
      <c r="P308">
        <f>VLOOKUP(C308,[1]panoids!A$2:Z$278,14,FALSE)</f>
        <v>1.7724609374999999E-3</v>
      </c>
      <c r="Q308">
        <f>VLOOKUP(C308,[1]panoids!A$2:Z$278,15,FALSE)</f>
        <v>0.103597005208333</v>
      </c>
      <c r="R308">
        <f>VLOOKUP(C308,[1]panoids!A$2:Z$278,16,FALSE)</f>
        <v>1.0407714843750001E-2</v>
      </c>
      <c r="S308">
        <f>VLOOKUP(C308,[1]panoids!A$2:Z$278,17,FALSE)</f>
        <v>0.2521337890625</v>
      </c>
      <c r="T308">
        <f>VLOOKUP(C308,[1]panoids!A$2:Z$278,18,FALSE)</f>
        <v>2.6123046875000002E-4</v>
      </c>
      <c r="U308">
        <f>VLOOKUP(C308,[1]panoids!A$2:Z$278,19,FALSE)</f>
        <v>0</v>
      </c>
      <c r="V308">
        <f>VLOOKUP(C308,[1]panoids!A$2:Z$278,20,FALSE)</f>
        <v>0.16557047526041699</v>
      </c>
      <c r="W308">
        <f>VLOOKUP(C308,[1]panoids!A$2:Z$278,21,FALSE)</f>
        <v>8.9518229166666701E-6</v>
      </c>
      <c r="X308">
        <f>VLOOKUP(C308,[1]panoids!A$2:Z$278,22,FALSE)</f>
        <v>6.7545572916666695E-5</v>
      </c>
      <c r="Y308">
        <f>VLOOKUP(C308,[1]panoids!A$2:Z$278,23,FALSE)</f>
        <v>0</v>
      </c>
      <c r="Z308">
        <f>VLOOKUP(C308,[1]panoids!A$2:Z$278,24,FALSE)</f>
        <v>0</v>
      </c>
      <c r="AA308">
        <f>VLOOKUP(C308,[1]panoids!A$2:Z$278,25,FALSE)</f>
        <v>0</v>
      </c>
      <c r="AB308">
        <f>VLOOKUP(C308,[1]panoids!A$2:Z$278,26,FALSE)</f>
        <v>1.7985026041666699E-2</v>
      </c>
    </row>
    <row r="309" spans="1:28" x14ac:dyDescent="0.25">
      <c r="A309" t="s">
        <v>485</v>
      </c>
      <c r="B309">
        <v>170311502005004</v>
      </c>
      <c r="C309" t="s">
        <v>484</v>
      </c>
      <c r="D309" t="str">
        <f>VLOOKUP(C309,[1]panoids!A$2:Z$278,2,FALSE)</f>
        <v>2018-06</v>
      </c>
      <c r="E309">
        <f>VLOOKUP(C309,[1]panoids!A$2:Z$278,3,FALSE)</f>
        <v>41.959154920081602</v>
      </c>
      <c r="F309">
        <f>VLOOKUP(C309,[1]panoids!A$2:Z$278,4,FALSE)</f>
        <v>-87.753198896080093</v>
      </c>
      <c r="G309">
        <f>VLOOKUP(C309,[1]panoids!A$2:Z$278,5,FALSE)</f>
        <v>170311502005004</v>
      </c>
      <c r="H309">
        <f>VLOOKUP(C309,[1]panoids!A$2:Z$278,6,FALSE)</f>
        <v>4</v>
      </c>
      <c r="I309">
        <f>VLOOKUP(C309,[1]panoids!A$2:Z$278,7,FALSE)</f>
        <v>0.140074055989583</v>
      </c>
      <c r="J309">
        <f>VLOOKUP(C309,[1]panoids!A$2:Z$278,8,FALSE)</f>
        <v>7.3668619791666695E-2</v>
      </c>
      <c r="K309">
        <f>VLOOKUP(C309,[1]panoids!A$2:Z$278,9,FALSE)</f>
        <v>0.20406494140625001</v>
      </c>
      <c r="L309">
        <f>VLOOKUP(C309,[1]panoids!A$2:Z$278,10,FALSE)</f>
        <v>1.3753255208333301E-4</v>
      </c>
      <c r="M309">
        <f>VLOOKUP(C309,[1]panoids!A$2:Z$278,11,FALSE)</f>
        <v>1.9493001302083299E-2</v>
      </c>
      <c r="N309">
        <f>VLOOKUP(C309,[1]panoids!A$2:Z$278,12,FALSE)</f>
        <v>1.0691731770833299E-2</v>
      </c>
      <c r="O309">
        <f>VLOOKUP(C309,[1]panoids!A$2:Z$278,13,FALSE)</f>
        <v>6.5917968750000004E-5</v>
      </c>
      <c r="P309">
        <f>VLOOKUP(C309,[1]panoids!A$2:Z$278,14,FALSE)</f>
        <v>1.7724609374999999E-3</v>
      </c>
      <c r="Q309">
        <f>VLOOKUP(C309,[1]panoids!A$2:Z$278,15,FALSE)</f>
        <v>0.103597005208333</v>
      </c>
      <c r="R309">
        <f>VLOOKUP(C309,[1]panoids!A$2:Z$278,16,FALSE)</f>
        <v>1.0407714843750001E-2</v>
      </c>
      <c r="S309">
        <f>VLOOKUP(C309,[1]panoids!A$2:Z$278,17,FALSE)</f>
        <v>0.2521337890625</v>
      </c>
      <c r="T309">
        <f>VLOOKUP(C309,[1]panoids!A$2:Z$278,18,FALSE)</f>
        <v>2.6123046875000002E-4</v>
      </c>
      <c r="U309">
        <f>VLOOKUP(C309,[1]panoids!A$2:Z$278,19,FALSE)</f>
        <v>0</v>
      </c>
      <c r="V309">
        <f>VLOOKUP(C309,[1]panoids!A$2:Z$278,20,FALSE)</f>
        <v>0.16557047526041699</v>
      </c>
      <c r="W309">
        <f>VLOOKUP(C309,[1]panoids!A$2:Z$278,21,FALSE)</f>
        <v>8.9518229166666701E-6</v>
      </c>
      <c r="X309">
        <f>VLOOKUP(C309,[1]panoids!A$2:Z$278,22,FALSE)</f>
        <v>6.7545572916666695E-5</v>
      </c>
      <c r="Y309">
        <f>VLOOKUP(C309,[1]panoids!A$2:Z$278,23,FALSE)</f>
        <v>0</v>
      </c>
      <c r="Z309">
        <f>VLOOKUP(C309,[1]panoids!A$2:Z$278,24,FALSE)</f>
        <v>0</v>
      </c>
      <c r="AA309">
        <f>VLOOKUP(C309,[1]panoids!A$2:Z$278,25,FALSE)</f>
        <v>0</v>
      </c>
      <c r="AB309">
        <f>VLOOKUP(C309,[1]panoids!A$2:Z$278,26,FALSE)</f>
        <v>1.7985026041666699E-2</v>
      </c>
    </row>
    <row r="310" spans="1:28" x14ac:dyDescent="0.25">
      <c r="A310" t="s">
        <v>486</v>
      </c>
      <c r="B310">
        <v>170311503006015</v>
      </c>
      <c r="C310" t="s">
        <v>487</v>
      </c>
      <c r="D310" t="str">
        <f>VLOOKUP(C310,[1]panoids!A$2:Z$278,2,FALSE)</f>
        <v>2019-05</v>
      </c>
      <c r="E310">
        <f>VLOOKUP(C310,[1]panoids!A$2:Z$278,3,FALSE)</f>
        <v>41.960528909601798</v>
      </c>
      <c r="F310">
        <f>VLOOKUP(C310,[1]panoids!A$2:Z$278,4,FALSE)</f>
        <v>-87.762480640726295</v>
      </c>
      <c r="G310">
        <f>VLOOKUP(C310,[1]panoids!A$2:Z$278,5,FALSE)</f>
        <v>170311503006015</v>
      </c>
      <c r="H310">
        <f>VLOOKUP(C310,[1]panoids!A$2:Z$278,6,FALSE)</f>
        <v>4</v>
      </c>
      <c r="I310">
        <f>VLOOKUP(C310,[1]panoids!A$2:Z$278,7,FALSE)</f>
        <v>0.192600911458333</v>
      </c>
      <c r="J310">
        <f>VLOOKUP(C310,[1]panoids!A$2:Z$278,8,FALSE)</f>
        <v>9.2506510416666701E-2</v>
      </c>
      <c r="K310">
        <f>VLOOKUP(C310,[1]panoids!A$2:Z$278,9,FALSE)</f>
        <v>6.7715657552083294E-2</v>
      </c>
      <c r="L310">
        <f>VLOOKUP(C310,[1]panoids!A$2:Z$278,10,FALSE)</f>
        <v>3.6523437500000002E-3</v>
      </c>
      <c r="M310">
        <f>VLOOKUP(C310,[1]panoids!A$2:Z$278,11,FALSE)</f>
        <v>2.4014485677083301E-2</v>
      </c>
      <c r="N310">
        <f>VLOOKUP(C310,[1]panoids!A$2:Z$278,12,FALSE)</f>
        <v>2.0061848958333298E-2</v>
      </c>
      <c r="O310">
        <f>VLOOKUP(C310,[1]panoids!A$2:Z$278,13,FALSE)</f>
        <v>5.0577799479166697E-3</v>
      </c>
      <c r="P310">
        <f>VLOOKUP(C310,[1]panoids!A$2:Z$278,14,FALSE)</f>
        <v>4.67854817708333E-3</v>
      </c>
      <c r="Q310">
        <f>VLOOKUP(C310,[1]panoids!A$2:Z$278,15,FALSE)</f>
        <v>0.22941975911458301</v>
      </c>
      <c r="R310">
        <f>VLOOKUP(C310,[1]panoids!A$2:Z$278,16,FALSE)</f>
        <v>6.2966308593750006E-2</v>
      </c>
      <c r="S310">
        <f>VLOOKUP(C310,[1]panoids!A$2:Z$278,17,FALSE)</f>
        <v>0.22254720052083299</v>
      </c>
      <c r="T310">
        <f>VLOOKUP(C310,[1]panoids!A$2:Z$278,18,FALSE)</f>
        <v>1.0986328125E-4</v>
      </c>
      <c r="U310">
        <f>VLOOKUP(C310,[1]panoids!A$2:Z$278,19,FALSE)</f>
        <v>4.4759114583333299E-4</v>
      </c>
      <c r="V310">
        <f>VLOOKUP(C310,[1]panoids!A$2:Z$278,20,FALSE)</f>
        <v>5.1116536458333299E-2</v>
      </c>
      <c r="W310">
        <f>VLOOKUP(C310,[1]panoids!A$2:Z$278,21,FALSE)</f>
        <v>1.67073567708333E-3</v>
      </c>
      <c r="X310">
        <f>VLOOKUP(C310,[1]panoids!A$2:Z$278,22,FALSE)</f>
        <v>6.2662760416666704E-5</v>
      </c>
      <c r="Y310">
        <f>VLOOKUP(C310,[1]panoids!A$2:Z$278,23,FALSE)</f>
        <v>0</v>
      </c>
      <c r="Z310">
        <f>VLOOKUP(C310,[1]panoids!A$2:Z$278,24,FALSE)</f>
        <v>0</v>
      </c>
      <c r="AA310">
        <f>VLOOKUP(C310,[1]panoids!A$2:Z$278,25,FALSE)</f>
        <v>1.1336263020833299E-3</v>
      </c>
      <c r="AB310">
        <f>VLOOKUP(C310,[1]panoids!A$2:Z$278,26,FALSE)</f>
        <v>2.0237630208333302E-2</v>
      </c>
    </row>
    <row r="311" spans="1:28" x14ac:dyDescent="0.25">
      <c r="A311" t="s">
        <v>488</v>
      </c>
      <c r="B311">
        <v>170311503006015</v>
      </c>
      <c r="C311" t="s">
        <v>487</v>
      </c>
      <c r="D311" t="str">
        <f>VLOOKUP(C311,[1]panoids!A$2:Z$278,2,FALSE)</f>
        <v>2019-05</v>
      </c>
      <c r="E311">
        <f>VLOOKUP(C311,[1]panoids!A$2:Z$278,3,FALSE)</f>
        <v>41.960528909601798</v>
      </c>
      <c r="F311">
        <f>VLOOKUP(C311,[1]panoids!A$2:Z$278,4,FALSE)</f>
        <v>-87.762480640726295</v>
      </c>
      <c r="G311">
        <f>VLOOKUP(C311,[1]panoids!A$2:Z$278,5,FALSE)</f>
        <v>170311503006015</v>
      </c>
      <c r="H311">
        <f>VLOOKUP(C311,[1]panoids!A$2:Z$278,6,FALSE)</f>
        <v>4</v>
      </c>
      <c r="I311">
        <f>VLOOKUP(C311,[1]panoids!A$2:Z$278,7,FALSE)</f>
        <v>0.192600911458333</v>
      </c>
      <c r="J311">
        <f>VLOOKUP(C311,[1]panoids!A$2:Z$278,8,FALSE)</f>
        <v>9.2506510416666701E-2</v>
      </c>
      <c r="K311">
        <f>VLOOKUP(C311,[1]panoids!A$2:Z$278,9,FALSE)</f>
        <v>6.7715657552083294E-2</v>
      </c>
      <c r="L311">
        <f>VLOOKUP(C311,[1]panoids!A$2:Z$278,10,FALSE)</f>
        <v>3.6523437500000002E-3</v>
      </c>
      <c r="M311">
        <f>VLOOKUP(C311,[1]panoids!A$2:Z$278,11,FALSE)</f>
        <v>2.4014485677083301E-2</v>
      </c>
      <c r="N311">
        <f>VLOOKUP(C311,[1]panoids!A$2:Z$278,12,FALSE)</f>
        <v>2.0061848958333298E-2</v>
      </c>
      <c r="O311">
        <f>VLOOKUP(C311,[1]panoids!A$2:Z$278,13,FALSE)</f>
        <v>5.0577799479166697E-3</v>
      </c>
      <c r="P311">
        <f>VLOOKUP(C311,[1]panoids!A$2:Z$278,14,FALSE)</f>
        <v>4.67854817708333E-3</v>
      </c>
      <c r="Q311">
        <f>VLOOKUP(C311,[1]panoids!A$2:Z$278,15,FALSE)</f>
        <v>0.22941975911458301</v>
      </c>
      <c r="R311">
        <f>VLOOKUP(C311,[1]panoids!A$2:Z$278,16,FALSE)</f>
        <v>6.2966308593750006E-2</v>
      </c>
      <c r="S311">
        <f>VLOOKUP(C311,[1]panoids!A$2:Z$278,17,FALSE)</f>
        <v>0.22254720052083299</v>
      </c>
      <c r="T311">
        <f>VLOOKUP(C311,[1]panoids!A$2:Z$278,18,FALSE)</f>
        <v>1.0986328125E-4</v>
      </c>
      <c r="U311">
        <f>VLOOKUP(C311,[1]panoids!A$2:Z$278,19,FALSE)</f>
        <v>4.4759114583333299E-4</v>
      </c>
      <c r="V311">
        <f>VLOOKUP(C311,[1]panoids!A$2:Z$278,20,FALSE)</f>
        <v>5.1116536458333299E-2</v>
      </c>
      <c r="W311">
        <f>VLOOKUP(C311,[1]panoids!A$2:Z$278,21,FALSE)</f>
        <v>1.67073567708333E-3</v>
      </c>
      <c r="X311">
        <f>VLOOKUP(C311,[1]panoids!A$2:Z$278,22,FALSE)</f>
        <v>6.2662760416666704E-5</v>
      </c>
      <c r="Y311">
        <f>VLOOKUP(C311,[1]panoids!A$2:Z$278,23,FALSE)</f>
        <v>0</v>
      </c>
      <c r="Z311">
        <f>VLOOKUP(C311,[1]panoids!A$2:Z$278,24,FALSE)</f>
        <v>0</v>
      </c>
      <c r="AA311">
        <f>VLOOKUP(C311,[1]panoids!A$2:Z$278,25,FALSE)</f>
        <v>1.1336263020833299E-3</v>
      </c>
      <c r="AB311">
        <f>VLOOKUP(C311,[1]panoids!A$2:Z$278,26,FALSE)</f>
        <v>2.0237630208333302E-2</v>
      </c>
    </row>
    <row r="312" spans="1:28" x14ac:dyDescent="0.25">
      <c r="A312" t="s">
        <v>489</v>
      </c>
      <c r="B312">
        <v>170311503006015</v>
      </c>
      <c r="C312" t="s">
        <v>490</v>
      </c>
      <c r="D312" t="str">
        <f>VLOOKUP(C312,[1]panoids!A$2:Z$278,2,FALSE)</f>
        <v>2019-05</v>
      </c>
      <c r="E312">
        <f>VLOOKUP(C312,[1]panoids!A$2:Z$278,3,FALSE)</f>
        <v>41.960526067932598</v>
      </c>
      <c r="F312">
        <f>VLOOKUP(C312,[1]panoids!A$2:Z$278,4,FALSE)</f>
        <v>-87.762721513659599</v>
      </c>
      <c r="G312">
        <f>VLOOKUP(C312,[1]panoids!A$2:Z$278,5,FALSE)</f>
        <v>170311503006015</v>
      </c>
      <c r="H312">
        <f>VLOOKUP(C312,[1]panoids!A$2:Z$278,6,FALSE)</f>
        <v>4</v>
      </c>
      <c r="I312">
        <f>VLOOKUP(C312,[1]panoids!A$2:Z$278,7,FALSE)</f>
        <v>0.26711181640624998</v>
      </c>
      <c r="J312">
        <f>VLOOKUP(C312,[1]panoids!A$2:Z$278,8,FALSE)</f>
        <v>8.9312337239583303E-2</v>
      </c>
      <c r="K312">
        <f>VLOOKUP(C312,[1]panoids!A$2:Z$278,9,FALSE)</f>
        <v>9.9467773437500004E-2</v>
      </c>
      <c r="L312">
        <f>VLOOKUP(C312,[1]panoids!A$2:Z$278,10,FALSE)</f>
        <v>1.2255859375000001E-2</v>
      </c>
      <c r="M312">
        <f>VLOOKUP(C312,[1]panoids!A$2:Z$278,11,FALSE)</f>
        <v>2.7339680989583299E-2</v>
      </c>
      <c r="N312">
        <f>VLOOKUP(C312,[1]panoids!A$2:Z$278,12,FALSE)</f>
        <v>1.22932942708333E-2</v>
      </c>
      <c r="O312">
        <f>VLOOKUP(C312,[1]panoids!A$2:Z$278,13,FALSE)</f>
        <v>7.6171875000000003E-4</v>
      </c>
      <c r="P312">
        <f>VLOOKUP(C312,[1]panoids!A$2:Z$278,14,FALSE)</f>
        <v>6.6267903645833301E-3</v>
      </c>
      <c r="Q312">
        <f>VLOOKUP(C312,[1]panoids!A$2:Z$278,15,FALSE)</f>
        <v>0.16770996093750001</v>
      </c>
      <c r="R312">
        <f>VLOOKUP(C312,[1]panoids!A$2:Z$278,16,FALSE)</f>
        <v>8.9314778645833304E-3</v>
      </c>
      <c r="S312">
        <f>VLOOKUP(C312,[1]panoids!A$2:Z$278,17,FALSE)</f>
        <v>0.251097819010417</v>
      </c>
      <c r="T312">
        <f>VLOOKUP(C312,[1]panoids!A$2:Z$278,18,FALSE)</f>
        <v>1.54622395833333E-4</v>
      </c>
      <c r="U312">
        <f>VLOOKUP(C312,[1]panoids!A$2:Z$278,19,FALSE)</f>
        <v>0</v>
      </c>
      <c r="V312">
        <f>VLOOKUP(C312,[1]panoids!A$2:Z$278,20,FALSE)</f>
        <v>3.4728190104166702E-2</v>
      </c>
      <c r="W312">
        <f>VLOOKUP(C312,[1]panoids!A$2:Z$278,21,FALSE)</f>
        <v>3.5042317708333299E-3</v>
      </c>
      <c r="X312">
        <f>VLOOKUP(C312,[1]panoids!A$2:Z$278,22,FALSE)</f>
        <v>0</v>
      </c>
      <c r="Y312">
        <f>VLOOKUP(C312,[1]panoids!A$2:Z$278,23,FALSE)</f>
        <v>0</v>
      </c>
      <c r="Z312">
        <f>VLOOKUP(C312,[1]panoids!A$2:Z$278,24,FALSE)</f>
        <v>0</v>
      </c>
      <c r="AA312">
        <f>VLOOKUP(C312,[1]panoids!A$2:Z$278,25,FALSE)</f>
        <v>0</v>
      </c>
      <c r="AB312">
        <f>VLOOKUP(C312,[1]panoids!A$2:Z$278,26,FALSE)</f>
        <v>1.8704427083333301E-2</v>
      </c>
    </row>
    <row r="313" spans="1:28" x14ac:dyDescent="0.25">
      <c r="A313" t="s">
        <v>491</v>
      </c>
      <c r="B313">
        <v>170311503006015</v>
      </c>
      <c r="C313" t="s">
        <v>490</v>
      </c>
      <c r="D313" t="str">
        <f>VLOOKUP(C313,[1]panoids!A$2:Z$278,2,FALSE)</f>
        <v>2019-05</v>
      </c>
      <c r="E313">
        <f>VLOOKUP(C313,[1]panoids!A$2:Z$278,3,FALSE)</f>
        <v>41.960526067932598</v>
      </c>
      <c r="F313">
        <f>VLOOKUP(C313,[1]panoids!A$2:Z$278,4,FALSE)</f>
        <v>-87.762721513659599</v>
      </c>
      <c r="G313">
        <f>VLOOKUP(C313,[1]panoids!A$2:Z$278,5,FALSE)</f>
        <v>170311503006015</v>
      </c>
      <c r="H313">
        <f>VLOOKUP(C313,[1]panoids!A$2:Z$278,6,FALSE)</f>
        <v>4</v>
      </c>
      <c r="I313">
        <f>VLOOKUP(C313,[1]panoids!A$2:Z$278,7,FALSE)</f>
        <v>0.26711181640624998</v>
      </c>
      <c r="J313">
        <f>VLOOKUP(C313,[1]panoids!A$2:Z$278,8,FALSE)</f>
        <v>8.9312337239583303E-2</v>
      </c>
      <c r="K313">
        <f>VLOOKUP(C313,[1]panoids!A$2:Z$278,9,FALSE)</f>
        <v>9.9467773437500004E-2</v>
      </c>
      <c r="L313">
        <f>VLOOKUP(C313,[1]panoids!A$2:Z$278,10,FALSE)</f>
        <v>1.2255859375000001E-2</v>
      </c>
      <c r="M313">
        <f>VLOOKUP(C313,[1]panoids!A$2:Z$278,11,FALSE)</f>
        <v>2.7339680989583299E-2</v>
      </c>
      <c r="N313">
        <f>VLOOKUP(C313,[1]panoids!A$2:Z$278,12,FALSE)</f>
        <v>1.22932942708333E-2</v>
      </c>
      <c r="O313">
        <f>VLOOKUP(C313,[1]panoids!A$2:Z$278,13,FALSE)</f>
        <v>7.6171875000000003E-4</v>
      </c>
      <c r="P313">
        <f>VLOOKUP(C313,[1]panoids!A$2:Z$278,14,FALSE)</f>
        <v>6.6267903645833301E-3</v>
      </c>
      <c r="Q313">
        <f>VLOOKUP(C313,[1]panoids!A$2:Z$278,15,FALSE)</f>
        <v>0.16770996093750001</v>
      </c>
      <c r="R313">
        <f>VLOOKUP(C313,[1]panoids!A$2:Z$278,16,FALSE)</f>
        <v>8.9314778645833304E-3</v>
      </c>
      <c r="S313">
        <f>VLOOKUP(C313,[1]panoids!A$2:Z$278,17,FALSE)</f>
        <v>0.251097819010417</v>
      </c>
      <c r="T313">
        <f>VLOOKUP(C313,[1]panoids!A$2:Z$278,18,FALSE)</f>
        <v>1.54622395833333E-4</v>
      </c>
      <c r="U313">
        <f>VLOOKUP(C313,[1]panoids!A$2:Z$278,19,FALSE)</f>
        <v>0</v>
      </c>
      <c r="V313">
        <f>VLOOKUP(C313,[1]panoids!A$2:Z$278,20,FALSE)</f>
        <v>3.4728190104166702E-2</v>
      </c>
      <c r="W313">
        <f>VLOOKUP(C313,[1]panoids!A$2:Z$278,21,FALSE)</f>
        <v>3.5042317708333299E-3</v>
      </c>
      <c r="X313">
        <f>VLOOKUP(C313,[1]panoids!A$2:Z$278,22,FALSE)</f>
        <v>0</v>
      </c>
      <c r="Y313">
        <f>VLOOKUP(C313,[1]panoids!A$2:Z$278,23,FALSE)</f>
        <v>0</v>
      </c>
      <c r="Z313">
        <f>VLOOKUP(C313,[1]panoids!A$2:Z$278,24,FALSE)</f>
        <v>0</v>
      </c>
      <c r="AA313">
        <f>VLOOKUP(C313,[1]panoids!A$2:Z$278,25,FALSE)</f>
        <v>0</v>
      </c>
      <c r="AB313">
        <f>VLOOKUP(C313,[1]panoids!A$2:Z$278,26,FALSE)</f>
        <v>1.8704427083333301E-2</v>
      </c>
    </row>
    <row r="314" spans="1:28" x14ac:dyDescent="0.25">
      <c r="A314" t="s">
        <v>492</v>
      </c>
      <c r="B314">
        <v>170311504014020</v>
      </c>
      <c r="C314" t="s">
        <v>493</v>
      </c>
      <c r="D314" t="str">
        <f>VLOOKUP(C314,[1]panoids!A$2:Z$278,2,FALSE)</f>
        <v>2019-05</v>
      </c>
      <c r="E314">
        <f>VLOOKUP(C314,[1]panoids!A$2:Z$278,3,FALSE)</f>
        <v>41.960464758836302</v>
      </c>
      <c r="F314">
        <f>VLOOKUP(C314,[1]panoids!A$2:Z$278,4,FALSE)</f>
        <v>-87.772132070676804</v>
      </c>
      <c r="G314">
        <f>VLOOKUP(C314,[1]panoids!A$2:Z$278,5,FALSE)</f>
        <v>170311504014020</v>
      </c>
      <c r="H314">
        <f>VLOOKUP(C314,[1]panoids!A$2:Z$278,6,FALSE)</f>
        <v>4</v>
      </c>
      <c r="I314">
        <f>VLOOKUP(C314,[1]panoids!A$2:Z$278,7,FALSE)</f>
        <v>0.296869303385417</v>
      </c>
      <c r="J314">
        <f>VLOOKUP(C314,[1]panoids!A$2:Z$278,8,FALSE)</f>
        <v>6.9558105468750006E-2</v>
      </c>
      <c r="K314">
        <f>VLOOKUP(C314,[1]panoids!A$2:Z$278,9,FALSE)</f>
        <v>0.115767415364583</v>
      </c>
      <c r="L314">
        <f>VLOOKUP(C314,[1]panoids!A$2:Z$278,10,FALSE)</f>
        <v>0</v>
      </c>
      <c r="M314">
        <f>VLOOKUP(C314,[1]panoids!A$2:Z$278,11,FALSE)</f>
        <v>8.4391276041666696E-4</v>
      </c>
      <c r="N314">
        <f>VLOOKUP(C314,[1]panoids!A$2:Z$278,12,FALSE)</f>
        <v>2.0096028645833298E-2</v>
      </c>
      <c r="O314">
        <f>VLOOKUP(C314,[1]panoids!A$2:Z$278,13,FALSE)</f>
        <v>6.6845703124999998E-3</v>
      </c>
      <c r="P314">
        <f>VLOOKUP(C314,[1]panoids!A$2:Z$278,14,FALSE)</f>
        <v>3.9078776041666704E-3</v>
      </c>
      <c r="Q314">
        <f>VLOOKUP(C314,[1]panoids!A$2:Z$278,15,FALSE)</f>
        <v>0.10628580729166701</v>
      </c>
      <c r="R314">
        <f>VLOOKUP(C314,[1]panoids!A$2:Z$278,16,FALSE)</f>
        <v>3.3131510416666697E-2</v>
      </c>
      <c r="S314">
        <f>VLOOKUP(C314,[1]panoids!A$2:Z$278,17,FALSE)</f>
        <v>0.30247395833333302</v>
      </c>
      <c r="T314">
        <f>VLOOKUP(C314,[1]panoids!A$2:Z$278,18,FALSE)</f>
        <v>1.025390625E-4</v>
      </c>
      <c r="U314">
        <f>VLOOKUP(C314,[1]panoids!A$2:Z$278,19,FALSE)</f>
        <v>0</v>
      </c>
      <c r="V314">
        <f>VLOOKUP(C314,[1]panoids!A$2:Z$278,20,FALSE)</f>
        <v>2.8890787760416699E-2</v>
      </c>
      <c r="W314">
        <f>VLOOKUP(C314,[1]panoids!A$2:Z$278,21,FALSE)</f>
        <v>2.1972656249999999E-5</v>
      </c>
      <c r="X314">
        <f>VLOOKUP(C314,[1]panoids!A$2:Z$278,22,FALSE)</f>
        <v>0</v>
      </c>
      <c r="Y314">
        <f>VLOOKUP(C314,[1]panoids!A$2:Z$278,23,FALSE)</f>
        <v>0</v>
      </c>
      <c r="Z314">
        <f>VLOOKUP(C314,[1]panoids!A$2:Z$278,24,FALSE)</f>
        <v>0</v>
      </c>
      <c r="AA314">
        <f>VLOOKUP(C314,[1]panoids!A$2:Z$278,25,FALSE)</f>
        <v>1.79036458333333E-5</v>
      </c>
      <c r="AB314">
        <f>VLOOKUP(C314,[1]panoids!A$2:Z$278,26,FALSE)</f>
        <v>1.53483072916667E-2</v>
      </c>
    </row>
    <row r="315" spans="1:28" x14ac:dyDescent="0.25">
      <c r="A315" t="s">
        <v>494</v>
      </c>
      <c r="B315">
        <v>170311504014020</v>
      </c>
      <c r="C315" t="s">
        <v>493</v>
      </c>
      <c r="D315" t="str">
        <f>VLOOKUP(C315,[1]panoids!A$2:Z$278,2,FALSE)</f>
        <v>2019-05</v>
      </c>
      <c r="E315">
        <f>VLOOKUP(C315,[1]panoids!A$2:Z$278,3,FALSE)</f>
        <v>41.960464758836302</v>
      </c>
      <c r="F315">
        <f>VLOOKUP(C315,[1]panoids!A$2:Z$278,4,FALSE)</f>
        <v>-87.772132070676804</v>
      </c>
      <c r="G315">
        <f>VLOOKUP(C315,[1]panoids!A$2:Z$278,5,FALSE)</f>
        <v>170311504014020</v>
      </c>
      <c r="H315">
        <f>VLOOKUP(C315,[1]panoids!A$2:Z$278,6,FALSE)</f>
        <v>4</v>
      </c>
      <c r="I315">
        <f>VLOOKUP(C315,[1]panoids!A$2:Z$278,7,FALSE)</f>
        <v>0.296869303385417</v>
      </c>
      <c r="J315">
        <f>VLOOKUP(C315,[1]panoids!A$2:Z$278,8,FALSE)</f>
        <v>6.9558105468750006E-2</v>
      </c>
      <c r="K315">
        <f>VLOOKUP(C315,[1]panoids!A$2:Z$278,9,FALSE)</f>
        <v>0.115767415364583</v>
      </c>
      <c r="L315">
        <f>VLOOKUP(C315,[1]panoids!A$2:Z$278,10,FALSE)</f>
        <v>0</v>
      </c>
      <c r="M315">
        <f>VLOOKUP(C315,[1]panoids!A$2:Z$278,11,FALSE)</f>
        <v>8.4391276041666696E-4</v>
      </c>
      <c r="N315">
        <f>VLOOKUP(C315,[1]panoids!A$2:Z$278,12,FALSE)</f>
        <v>2.0096028645833298E-2</v>
      </c>
      <c r="O315">
        <f>VLOOKUP(C315,[1]panoids!A$2:Z$278,13,FALSE)</f>
        <v>6.6845703124999998E-3</v>
      </c>
      <c r="P315">
        <f>VLOOKUP(C315,[1]panoids!A$2:Z$278,14,FALSE)</f>
        <v>3.9078776041666704E-3</v>
      </c>
      <c r="Q315">
        <f>VLOOKUP(C315,[1]panoids!A$2:Z$278,15,FALSE)</f>
        <v>0.10628580729166701</v>
      </c>
      <c r="R315">
        <f>VLOOKUP(C315,[1]panoids!A$2:Z$278,16,FALSE)</f>
        <v>3.3131510416666697E-2</v>
      </c>
      <c r="S315">
        <f>VLOOKUP(C315,[1]panoids!A$2:Z$278,17,FALSE)</f>
        <v>0.30247395833333302</v>
      </c>
      <c r="T315">
        <f>VLOOKUP(C315,[1]panoids!A$2:Z$278,18,FALSE)</f>
        <v>1.025390625E-4</v>
      </c>
      <c r="U315">
        <f>VLOOKUP(C315,[1]panoids!A$2:Z$278,19,FALSE)</f>
        <v>0</v>
      </c>
      <c r="V315">
        <f>VLOOKUP(C315,[1]panoids!A$2:Z$278,20,FALSE)</f>
        <v>2.8890787760416699E-2</v>
      </c>
      <c r="W315">
        <f>VLOOKUP(C315,[1]panoids!A$2:Z$278,21,FALSE)</f>
        <v>2.1972656249999999E-5</v>
      </c>
      <c r="X315">
        <f>VLOOKUP(C315,[1]panoids!A$2:Z$278,22,FALSE)</f>
        <v>0</v>
      </c>
      <c r="Y315">
        <f>VLOOKUP(C315,[1]panoids!A$2:Z$278,23,FALSE)</f>
        <v>0</v>
      </c>
      <c r="Z315">
        <f>VLOOKUP(C315,[1]panoids!A$2:Z$278,24,FALSE)</f>
        <v>0</v>
      </c>
      <c r="AA315">
        <f>VLOOKUP(C315,[1]panoids!A$2:Z$278,25,FALSE)</f>
        <v>1.79036458333333E-5</v>
      </c>
      <c r="AB315">
        <f>VLOOKUP(C315,[1]panoids!A$2:Z$278,26,FALSE)</f>
        <v>1.53483072916667E-2</v>
      </c>
    </row>
    <row r="316" spans="1:28" x14ac:dyDescent="0.25">
      <c r="A316" t="s">
        <v>495</v>
      </c>
      <c r="B316">
        <v>170311504014020</v>
      </c>
      <c r="C316" t="s">
        <v>496</v>
      </c>
      <c r="D316" t="str">
        <f>VLOOKUP(C316,[1]panoids!A$2:Z$278,2,FALSE)</f>
        <v>2019-05</v>
      </c>
      <c r="E316">
        <f>VLOOKUP(C316,[1]panoids!A$2:Z$278,3,FALSE)</f>
        <v>41.9604042176544</v>
      </c>
      <c r="F316">
        <f>VLOOKUP(C316,[1]panoids!A$2:Z$278,4,FALSE)</f>
        <v>-87.772646231970697</v>
      </c>
      <c r="G316">
        <f>VLOOKUP(C316,[1]panoids!A$2:Z$278,5,FALSE)</f>
        <v>170311504014020</v>
      </c>
      <c r="H316">
        <f>VLOOKUP(C316,[1]panoids!A$2:Z$278,6,FALSE)</f>
        <v>4</v>
      </c>
      <c r="I316">
        <f>VLOOKUP(C316,[1]panoids!A$2:Z$278,7,FALSE)</f>
        <v>0.2087744140625</v>
      </c>
      <c r="J316">
        <f>VLOOKUP(C316,[1]panoids!A$2:Z$278,8,FALSE)</f>
        <v>4.5790201822916703E-2</v>
      </c>
      <c r="K316">
        <f>VLOOKUP(C316,[1]panoids!A$2:Z$278,9,FALSE)</f>
        <v>0.25191569010416698</v>
      </c>
      <c r="L316">
        <f>VLOOKUP(C316,[1]panoids!A$2:Z$278,10,FALSE)</f>
        <v>1.23697916666667E-4</v>
      </c>
      <c r="M316">
        <f>VLOOKUP(C316,[1]panoids!A$2:Z$278,11,FALSE)</f>
        <v>2.5724283854166698E-3</v>
      </c>
      <c r="N316">
        <f>VLOOKUP(C316,[1]panoids!A$2:Z$278,12,FALSE)</f>
        <v>1.2637532552083299E-2</v>
      </c>
      <c r="O316">
        <f>VLOOKUP(C316,[1]panoids!A$2:Z$278,13,FALSE)</f>
        <v>5.7210286458333299E-4</v>
      </c>
      <c r="P316">
        <f>VLOOKUP(C316,[1]panoids!A$2:Z$278,14,FALSE)</f>
        <v>1.1767578125000001E-3</v>
      </c>
      <c r="Q316">
        <f>VLOOKUP(C316,[1]panoids!A$2:Z$278,15,FALSE)</f>
        <v>0.12237060546875</v>
      </c>
      <c r="R316">
        <f>VLOOKUP(C316,[1]panoids!A$2:Z$278,16,FALSE)</f>
        <v>6.5063476562499997E-3</v>
      </c>
      <c r="S316">
        <f>VLOOKUP(C316,[1]panoids!A$2:Z$278,17,FALSE)</f>
        <v>0.21620442708333301</v>
      </c>
      <c r="T316">
        <f>VLOOKUP(C316,[1]panoids!A$2:Z$278,18,FALSE)</f>
        <v>1.38346354166667E-5</v>
      </c>
      <c r="U316">
        <f>VLOOKUP(C316,[1]panoids!A$2:Z$278,19,FALSE)</f>
        <v>0</v>
      </c>
      <c r="V316">
        <f>VLOOKUP(C316,[1]panoids!A$2:Z$278,20,FALSE)</f>
        <v>0.116851399739583</v>
      </c>
      <c r="W316">
        <f>VLOOKUP(C316,[1]panoids!A$2:Z$278,21,FALSE)</f>
        <v>8.3821614583333296E-4</v>
      </c>
      <c r="X316">
        <f>VLOOKUP(C316,[1]panoids!A$2:Z$278,22,FALSE)</f>
        <v>0</v>
      </c>
      <c r="Y316">
        <f>VLOOKUP(C316,[1]panoids!A$2:Z$278,23,FALSE)</f>
        <v>0</v>
      </c>
      <c r="Z316">
        <f>VLOOKUP(C316,[1]panoids!A$2:Z$278,24,FALSE)</f>
        <v>1.3590494791666701E-4</v>
      </c>
      <c r="AA316">
        <f>VLOOKUP(C316,[1]panoids!A$2:Z$278,25,FALSE)</f>
        <v>1.5787760416666699E-3</v>
      </c>
      <c r="AB316">
        <f>VLOOKUP(C316,[1]panoids!A$2:Z$278,26,FALSE)</f>
        <v>1.19376627604167E-2</v>
      </c>
    </row>
    <row r="317" spans="1:28" x14ac:dyDescent="0.25">
      <c r="A317" t="s">
        <v>497</v>
      </c>
      <c r="B317">
        <v>170311504014020</v>
      </c>
      <c r="C317" t="s">
        <v>496</v>
      </c>
      <c r="D317" t="str">
        <f>VLOOKUP(C317,[1]panoids!A$2:Z$278,2,FALSE)</f>
        <v>2019-05</v>
      </c>
      <c r="E317">
        <f>VLOOKUP(C317,[1]panoids!A$2:Z$278,3,FALSE)</f>
        <v>41.9604042176544</v>
      </c>
      <c r="F317">
        <f>VLOOKUP(C317,[1]panoids!A$2:Z$278,4,FALSE)</f>
        <v>-87.772646231970697</v>
      </c>
      <c r="G317">
        <f>VLOOKUP(C317,[1]panoids!A$2:Z$278,5,FALSE)</f>
        <v>170311504014020</v>
      </c>
      <c r="H317">
        <f>VLOOKUP(C317,[1]panoids!A$2:Z$278,6,FALSE)</f>
        <v>4</v>
      </c>
      <c r="I317">
        <f>VLOOKUP(C317,[1]panoids!A$2:Z$278,7,FALSE)</f>
        <v>0.2087744140625</v>
      </c>
      <c r="J317">
        <f>VLOOKUP(C317,[1]panoids!A$2:Z$278,8,FALSE)</f>
        <v>4.5790201822916703E-2</v>
      </c>
      <c r="K317">
        <f>VLOOKUP(C317,[1]panoids!A$2:Z$278,9,FALSE)</f>
        <v>0.25191569010416698</v>
      </c>
      <c r="L317">
        <f>VLOOKUP(C317,[1]panoids!A$2:Z$278,10,FALSE)</f>
        <v>1.23697916666667E-4</v>
      </c>
      <c r="M317">
        <f>VLOOKUP(C317,[1]panoids!A$2:Z$278,11,FALSE)</f>
        <v>2.5724283854166698E-3</v>
      </c>
      <c r="N317">
        <f>VLOOKUP(C317,[1]panoids!A$2:Z$278,12,FALSE)</f>
        <v>1.2637532552083299E-2</v>
      </c>
      <c r="O317">
        <f>VLOOKUP(C317,[1]panoids!A$2:Z$278,13,FALSE)</f>
        <v>5.7210286458333299E-4</v>
      </c>
      <c r="P317">
        <f>VLOOKUP(C317,[1]panoids!A$2:Z$278,14,FALSE)</f>
        <v>1.1767578125000001E-3</v>
      </c>
      <c r="Q317">
        <f>VLOOKUP(C317,[1]panoids!A$2:Z$278,15,FALSE)</f>
        <v>0.12237060546875</v>
      </c>
      <c r="R317">
        <f>VLOOKUP(C317,[1]panoids!A$2:Z$278,16,FALSE)</f>
        <v>6.5063476562499997E-3</v>
      </c>
      <c r="S317">
        <f>VLOOKUP(C317,[1]panoids!A$2:Z$278,17,FALSE)</f>
        <v>0.21620442708333301</v>
      </c>
      <c r="T317">
        <f>VLOOKUP(C317,[1]panoids!A$2:Z$278,18,FALSE)</f>
        <v>1.38346354166667E-5</v>
      </c>
      <c r="U317">
        <f>VLOOKUP(C317,[1]panoids!A$2:Z$278,19,FALSE)</f>
        <v>0</v>
      </c>
      <c r="V317">
        <f>VLOOKUP(C317,[1]panoids!A$2:Z$278,20,FALSE)</f>
        <v>0.116851399739583</v>
      </c>
      <c r="W317">
        <f>VLOOKUP(C317,[1]panoids!A$2:Z$278,21,FALSE)</f>
        <v>8.3821614583333296E-4</v>
      </c>
      <c r="X317">
        <f>VLOOKUP(C317,[1]panoids!A$2:Z$278,22,FALSE)</f>
        <v>0</v>
      </c>
      <c r="Y317">
        <f>VLOOKUP(C317,[1]panoids!A$2:Z$278,23,FALSE)</f>
        <v>0</v>
      </c>
      <c r="Z317">
        <f>VLOOKUP(C317,[1]panoids!A$2:Z$278,24,FALSE)</f>
        <v>1.3590494791666701E-4</v>
      </c>
      <c r="AA317">
        <f>VLOOKUP(C317,[1]panoids!A$2:Z$278,25,FALSE)</f>
        <v>1.5787760416666699E-3</v>
      </c>
      <c r="AB317">
        <f>VLOOKUP(C317,[1]panoids!A$2:Z$278,26,FALSE)</f>
        <v>1.19376627604167E-2</v>
      </c>
    </row>
    <row r="318" spans="1:28" x14ac:dyDescent="0.25">
      <c r="A318" t="s">
        <v>498</v>
      </c>
      <c r="B318">
        <v>170311504021018</v>
      </c>
      <c r="C318" t="s">
        <v>499</v>
      </c>
      <c r="D318" t="str">
        <f>VLOOKUP(C318,[1]panoids!A$2:Z$278,2,FALSE)</f>
        <v>2019-05</v>
      </c>
      <c r="E318">
        <f>VLOOKUP(C318,[1]panoids!A$2:Z$278,3,FALSE)</f>
        <v>41.953219736168201</v>
      </c>
      <c r="F318">
        <f>VLOOKUP(C318,[1]panoids!A$2:Z$278,4,FALSE)</f>
        <v>-87.769445722946202</v>
      </c>
      <c r="G318">
        <f>VLOOKUP(C318,[1]panoids!A$2:Z$278,5,FALSE)</f>
        <v>170311504021018</v>
      </c>
      <c r="H318">
        <f>VLOOKUP(C318,[1]panoids!A$2:Z$278,6,FALSE)</f>
        <v>4</v>
      </c>
      <c r="I318">
        <f>VLOOKUP(C318,[1]panoids!A$2:Z$278,7,FALSE)</f>
        <v>0.36641927083333298</v>
      </c>
      <c r="J318">
        <f>VLOOKUP(C318,[1]panoids!A$2:Z$278,8,FALSE)</f>
        <v>3.6616210937499998E-2</v>
      </c>
      <c r="K318">
        <f>VLOOKUP(C318,[1]panoids!A$2:Z$278,9,FALSE)</f>
        <v>5.5052897135416702E-2</v>
      </c>
      <c r="L318">
        <f>VLOOKUP(C318,[1]panoids!A$2:Z$278,10,FALSE)</f>
        <v>3.5807291666666701E-5</v>
      </c>
      <c r="M318">
        <f>VLOOKUP(C318,[1]panoids!A$2:Z$278,11,FALSE)</f>
        <v>1.4460449218749999E-2</v>
      </c>
      <c r="N318">
        <f>VLOOKUP(C318,[1]panoids!A$2:Z$278,12,FALSE)</f>
        <v>1.442138671875E-2</v>
      </c>
      <c r="O318">
        <f>VLOOKUP(C318,[1]panoids!A$2:Z$278,13,FALSE)</f>
        <v>4.4759114583333299E-4</v>
      </c>
      <c r="P318">
        <f>VLOOKUP(C318,[1]panoids!A$2:Z$278,14,FALSE)</f>
        <v>9.72737630208333E-3</v>
      </c>
      <c r="Q318">
        <f>VLOOKUP(C318,[1]panoids!A$2:Z$278,15,FALSE)</f>
        <v>0.13165771484375</v>
      </c>
      <c r="R318">
        <f>VLOOKUP(C318,[1]panoids!A$2:Z$278,16,FALSE)</f>
        <v>6.3338216145833303E-3</v>
      </c>
      <c r="S318">
        <f>VLOOKUP(C318,[1]panoids!A$2:Z$278,17,FALSE)</f>
        <v>0.32608723958333302</v>
      </c>
      <c r="T318">
        <f>VLOOKUP(C318,[1]panoids!A$2:Z$278,18,FALSE)</f>
        <v>6.2174479166666704E-4</v>
      </c>
      <c r="U318">
        <f>VLOOKUP(C318,[1]panoids!A$2:Z$278,19,FALSE)</f>
        <v>0</v>
      </c>
      <c r="V318">
        <f>VLOOKUP(C318,[1]panoids!A$2:Z$278,20,FALSE)</f>
        <v>2.5734863281249999E-2</v>
      </c>
      <c r="W318">
        <f>VLOOKUP(C318,[1]panoids!A$2:Z$278,21,FALSE)</f>
        <v>3.4480794270833298E-3</v>
      </c>
      <c r="X318">
        <f>VLOOKUP(C318,[1]panoids!A$2:Z$278,22,FALSE)</f>
        <v>0</v>
      </c>
      <c r="Y318">
        <f>VLOOKUP(C318,[1]panoids!A$2:Z$278,23,FALSE)</f>
        <v>0</v>
      </c>
      <c r="Z318">
        <f>VLOOKUP(C318,[1]panoids!A$2:Z$278,24,FALSE)</f>
        <v>0</v>
      </c>
      <c r="AA318">
        <f>VLOOKUP(C318,[1]panoids!A$2:Z$278,25,FALSE)</f>
        <v>0</v>
      </c>
      <c r="AB318">
        <f>VLOOKUP(C318,[1]panoids!A$2:Z$278,26,FALSE)</f>
        <v>8.9355468750000003E-3</v>
      </c>
    </row>
    <row r="319" spans="1:28" x14ac:dyDescent="0.25">
      <c r="A319" t="s">
        <v>500</v>
      </c>
      <c r="B319">
        <v>170311504021018</v>
      </c>
      <c r="C319" t="s">
        <v>499</v>
      </c>
      <c r="D319" t="str">
        <f>VLOOKUP(C319,[1]panoids!A$2:Z$278,2,FALSE)</f>
        <v>2019-05</v>
      </c>
      <c r="E319">
        <f>VLOOKUP(C319,[1]panoids!A$2:Z$278,3,FALSE)</f>
        <v>41.953219736168201</v>
      </c>
      <c r="F319">
        <f>VLOOKUP(C319,[1]panoids!A$2:Z$278,4,FALSE)</f>
        <v>-87.769445722946202</v>
      </c>
      <c r="G319">
        <f>VLOOKUP(C319,[1]panoids!A$2:Z$278,5,FALSE)</f>
        <v>170311504021018</v>
      </c>
      <c r="H319">
        <f>VLOOKUP(C319,[1]panoids!A$2:Z$278,6,FALSE)</f>
        <v>4</v>
      </c>
      <c r="I319">
        <f>VLOOKUP(C319,[1]panoids!A$2:Z$278,7,FALSE)</f>
        <v>0.36641927083333298</v>
      </c>
      <c r="J319">
        <f>VLOOKUP(C319,[1]panoids!A$2:Z$278,8,FALSE)</f>
        <v>3.6616210937499998E-2</v>
      </c>
      <c r="K319">
        <f>VLOOKUP(C319,[1]panoids!A$2:Z$278,9,FALSE)</f>
        <v>5.5052897135416702E-2</v>
      </c>
      <c r="L319">
        <f>VLOOKUP(C319,[1]panoids!A$2:Z$278,10,FALSE)</f>
        <v>3.5807291666666701E-5</v>
      </c>
      <c r="M319">
        <f>VLOOKUP(C319,[1]panoids!A$2:Z$278,11,FALSE)</f>
        <v>1.4460449218749999E-2</v>
      </c>
      <c r="N319">
        <f>VLOOKUP(C319,[1]panoids!A$2:Z$278,12,FALSE)</f>
        <v>1.442138671875E-2</v>
      </c>
      <c r="O319">
        <f>VLOOKUP(C319,[1]panoids!A$2:Z$278,13,FALSE)</f>
        <v>4.4759114583333299E-4</v>
      </c>
      <c r="P319">
        <f>VLOOKUP(C319,[1]panoids!A$2:Z$278,14,FALSE)</f>
        <v>9.72737630208333E-3</v>
      </c>
      <c r="Q319">
        <f>VLOOKUP(C319,[1]panoids!A$2:Z$278,15,FALSE)</f>
        <v>0.13165771484375</v>
      </c>
      <c r="R319">
        <f>VLOOKUP(C319,[1]panoids!A$2:Z$278,16,FALSE)</f>
        <v>6.3338216145833303E-3</v>
      </c>
      <c r="S319">
        <f>VLOOKUP(C319,[1]panoids!A$2:Z$278,17,FALSE)</f>
        <v>0.32608723958333302</v>
      </c>
      <c r="T319">
        <f>VLOOKUP(C319,[1]panoids!A$2:Z$278,18,FALSE)</f>
        <v>6.2174479166666704E-4</v>
      </c>
      <c r="U319">
        <f>VLOOKUP(C319,[1]panoids!A$2:Z$278,19,FALSE)</f>
        <v>0</v>
      </c>
      <c r="V319">
        <f>VLOOKUP(C319,[1]panoids!A$2:Z$278,20,FALSE)</f>
        <v>2.5734863281249999E-2</v>
      </c>
      <c r="W319">
        <f>VLOOKUP(C319,[1]panoids!A$2:Z$278,21,FALSE)</f>
        <v>3.4480794270833298E-3</v>
      </c>
      <c r="X319">
        <f>VLOOKUP(C319,[1]panoids!A$2:Z$278,22,FALSE)</f>
        <v>0</v>
      </c>
      <c r="Y319">
        <f>VLOOKUP(C319,[1]panoids!A$2:Z$278,23,FALSE)</f>
        <v>0</v>
      </c>
      <c r="Z319">
        <f>VLOOKUP(C319,[1]panoids!A$2:Z$278,24,FALSE)</f>
        <v>0</v>
      </c>
      <c r="AA319">
        <f>VLOOKUP(C319,[1]panoids!A$2:Z$278,25,FALSE)</f>
        <v>0</v>
      </c>
      <c r="AB319">
        <f>VLOOKUP(C319,[1]panoids!A$2:Z$278,26,FALSE)</f>
        <v>8.9355468750000003E-3</v>
      </c>
    </row>
    <row r="320" spans="1:28" x14ac:dyDescent="0.25">
      <c r="A320" t="s">
        <v>501</v>
      </c>
      <c r="B320">
        <v>170311504021018</v>
      </c>
      <c r="C320" t="s">
        <v>502</v>
      </c>
      <c r="D320" t="str">
        <f>VLOOKUP(C320,[1]panoids!A$2:Z$278,2,FALSE)</f>
        <v>2019-05</v>
      </c>
      <c r="E320">
        <f>VLOOKUP(C320,[1]panoids!A$2:Z$278,3,FALSE)</f>
        <v>41.953149384026801</v>
      </c>
      <c r="F320">
        <f>VLOOKUP(C320,[1]panoids!A$2:Z$278,4,FALSE)</f>
        <v>-87.769829770787396</v>
      </c>
      <c r="G320">
        <f>VLOOKUP(C320,[1]panoids!A$2:Z$278,5,FALSE)</f>
        <v>170311504021018</v>
      </c>
      <c r="H320">
        <f>VLOOKUP(C320,[1]panoids!A$2:Z$278,6,FALSE)</f>
        <v>4</v>
      </c>
      <c r="I320">
        <f>VLOOKUP(C320,[1]panoids!A$2:Z$278,7,FALSE)</f>
        <v>0.29048177083333299</v>
      </c>
      <c r="J320">
        <f>VLOOKUP(C320,[1]panoids!A$2:Z$278,8,FALSE)</f>
        <v>5.3793131510416703E-2</v>
      </c>
      <c r="K320">
        <f>VLOOKUP(C320,[1]panoids!A$2:Z$278,9,FALSE)</f>
        <v>0.14881429036458299</v>
      </c>
      <c r="L320">
        <f>VLOOKUP(C320,[1]panoids!A$2:Z$278,10,FALSE)</f>
        <v>7.7473958333333301E-3</v>
      </c>
      <c r="M320">
        <f>VLOOKUP(C320,[1]panoids!A$2:Z$278,11,FALSE)</f>
        <v>1.82568359375E-2</v>
      </c>
      <c r="N320">
        <f>VLOOKUP(C320,[1]panoids!A$2:Z$278,12,FALSE)</f>
        <v>1.5700683593750001E-2</v>
      </c>
      <c r="O320">
        <f>VLOOKUP(C320,[1]panoids!A$2:Z$278,13,FALSE)</f>
        <v>2.44059244791667E-3</v>
      </c>
      <c r="P320">
        <f>VLOOKUP(C320,[1]panoids!A$2:Z$278,14,FALSE)</f>
        <v>4.3505859375000001E-3</v>
      </c>
      <c r="Q320">
        <f>VLOOKUP(C320,[1]panoids!A$2:Z$278,15,FALSE)</f>
        <v>9.5303548177083294E-2</v>
      </c>
      <c r="R320">
        <f>VLOOKUP(C320,[1]panoids!A$2:Z$278,16,FALSE)</f>
        <v>3.3349609375E-3</v>
      </c>
      <c r="S320">
        <f>VLOOKUP(C320,[1]panoids!A$2:Z$278,17,FALSE)</f>
        <v>0.29090901692708299</v>
      </c>
      <c r="T320">
        <f>VLOOKUP(C320,[1]panoids!A$2:Z$278,18,FALSE)</f>
        <v>9.2041015625E-4</v>
      </c>
      <c r="U320">
        <f>VLOOKUP(C320,[1]panoids!A$2:Z$278,19,FALSE)</f>
        <v>0</v>
      </c>
      <c r="V320">
        <f>VLOOKUP(C320,[1]panoids!A$2:Z$278,20,FALSE)</f>
        <v>6.0729166666666702E-2</v>
      </c>
      <c r="W320">
        <f>VLOOKUP(C320,[1]panoids!A$2:Z$278,21,FALSE)</f>
        <v>0</v>
      </c>
      <c r="X320">
        <f>VLOOKUP(C320,[1]panoids!A$2:Z$278,22,FALSE)</f>
        <v>0</v>
      </c>
      <c r="Y320">
        <f>VLOOKUP(C320,[1]panoids!A$2:Z$278,23,FALSE)</f>
        <v>0</v>
      </c>
      <c r="Z320">
        <f>VLOOKUP(C320,[1]panoids!A$2:Z$278,24,FALSE)</f>
        <v>1.04166666666667E-4</v>
      </c>
      <c r="AA320">
        <f>VLOOKUP(C320,[1]panoids!A$2:Z$278,25,FALSE)</f>
        <v>8.6263020833333306E-5</v>
      </c>
      <c r="AB320">
        <f>VLOOKUP(C320,[1]panoids!A$2:Z$278,26,FALSE)</f>
        <v>7.0271809895833303E-3</v>
      </c>
    </row>
    <row r="321" spans="1:28" x14ac:dyDescent="0.25">
      <c r="A321" t="s">
        <v>503</v>
      </c>
      <c r="B321">
        <v>170311504021018</v>
      </c>
      <c r="C321" t="s">
        <v>502</v>
      </c>
      <c r="D321" t="str">
        <f>VLOOKUP(C321,[1]panoids!A$2:Z$278,2,FALSE)</f>
        <v>2019-05</v>
      </c>
      <c r="E321">
        <f>VLOOKUP(C321,[1]panoids!A$2:Z$278,3,FALSE)</f>
        <v>41.953149384026801</v>
      </c>
      <c r="F321">
        <f>VLOOKUP(C321,[1]panoids!A$2:Z$278,4,FALSE)</f>
        <v>-87.769829770787396</v>
      </c>
      <c r="G321">
        <f>VLOOKUP(C321,[1]panoids!A$2:Z$278,5,FALSE)</f>
        <v>170311504021018</v>
      </c>
      <c r="H321">
        <f>VLOOKUP(C321,[1]panoids!A$2:Z$278,6,FALSE)</f>
        <v>4</v>
      </c>
      <c r="I321">
        <f>VLOOKUP(C321,[1]panoids!A$2:Z$278,7,FALSE)</f>
        <v>0.29048177083333299</v>
      </c>
      <c r="J321">
        <f>VLOOKUP(C321,[1]panoids!A$2:Z$278,8,FALSE)</f>
        <v>5.3793131510416703E-2</v>
      </c>
      <c r="K321">
        <f>VLOOKUP(C321,[1]panoids!A$2:Z$278,9,FALSE)</f>
        <v>0.14881429036458299</v>
      </c>
      <c r="L321">
        <f>VLOOKUP(C321,[1]panoids!A$2:Z$278,10,FALSE)</f>
        <v>7.7473958333333301E-3</v>
      </c>
      <c r="M321">
        <f>VLOOKUP(C321,[1]panoids!A$2:Z$278,11,FALSE)</f>
        <v>1.82568359375E-2</v>
      </c>
      <c r="N321">
        <f>VLOOKUP(C321,[1]panoids!A$2:Z$278,12,FALSE)</f>
        <v>1.5700683593750001E-2</v>
      </c>
      <c r="O321">
        <f>VLOOKUP(C321,[1]panoids!A$2:Z$278,13,FALSE)</f>
        <v>2.44059244791667E-3</v>
      </c>
      <c r="P321">
        <f>VLOOKUP(C321,[1]panoids!A$2:Z$278,14,FALSE)</f>
        <v>4.3505859375000001E-3</v>
      </c>
      <c r="Q321">
        <f>VLOOKUP(C321,[1]panoids!A$2:Z$278,15,FALSE)</f>
        <v>9.5303548177083294E-2</v>
      </c>
      <c r="R321">
        <f>VLOOKUP(C321,[1]panoids!A$2:Z$278,16,FALSE)</f>
        <v>3.3349609375E-3</v>
      </c>
      <c r="S321">
        <f>VLOOKUP(C321,[1]panoids!A$2:Z$278,17,FALSE)</f>
        <v>0.29090901692708299</v>
      </c>
      <c r="T321">
        <f>VLOOKUP(C321,[1]panoids!A$2:Z$278,18,FALSE)</f>
        <v>9.2041015625E-4</v>
      </c>
      <c r="U321">
        <f>VLOOKUP(C321,[1]panoids!A$2:Z$278,19,FALSE)</f>
        <v>0</v>
      </c>
      <c r="V321">
        <f>VLOOKUP(C321,[1]panoids!A$2:Z$278,20,FALSE)</f>
        <v>6.0729166666666702E-2</v>
      </c>
      <c r="W321">
        <f>VLOOKUP(C321,[1]panoids!A$2:Z$278,21,FALSE)</f>
        <v>0</v>
      </c>
      <c r="X321">
        <f>VLOOKUP(C321,[1]panoids!A$2:Z$278,22,FALSE)</f>
        <v>0</v>
      </c>
      <c r="Y321">
        <f>VLOOKUP(C321,[1]panoids!A$2:Z$278,23,FALSE)</f>
        <v>0</v>
      </c>
      <c r="Z321">
        <f>VLOOKUP(C321,[1]panoids!A$2:Z$278,24,FALSE)</f>
        <v>1.04166666666667E-4</v>
      </c>
      <c r="AA321">
        <f>VLOOKUP(C321,[1]panoids!A$2:Z$278,25,FALSE)</f>
        <v>8.6263020833333306E-5</v>
      </c>
      <c r="AB321">
        <f>VLOOKUP(C321,[1]panoids!A$2:Z$278,26,FALSE)</f>
        <v>7.0271809895833303E-3</v>
      </c>
    </row>
    <row r="322" spans="1:28" x14ac:dyDescent="0.25">
      <c r="A322" t="s">
        <v>504</v>
      </c>
      <c r="B322">
        <v>170311504022018</v>
      </c>
      <c r="C322" t="s">
        <v>505</v>
      </c>
      <c r="D322" t="str">
        <f>VLOOKUP(C322,[1]panoids!A$2:Z$278,2,FALSE)</f>
        <v>2019-05</v>
      </c>
      <c r="E322">
        <f>VLOOKUP(C322,[1]panoids!A$2:Z$278,3,FALSE)</f>
        <v>41.953075022324199</v>
      </c>
      <c r="F322">
        <f>VLOOKUP(C322,[1]panoids!A$2:Z$278,4,FALSE)</f>
        <v>-87.775251172093107</v>
      </c>
      <c r="G322">
        <f>VLOOKUP(C322,[1]panoids!A$2:Z$278,5,FALSE)</f>
        <v>170311504022018</v>
      </c>
      <c r="H322">
        <f>VLOOKUP(C322,[1]panoids!A$2:Z$278,6,FALSE)</f>
        <v>4</v>
      </c>
      <c r="I322">
        <f>VLOOKUP(C322,[1]panoids!A$2:Z$278,7,FALSE)</f>
        <v>0.26630452473958299</v>
      </c>
      <c r="J322">
        <f>VLOOKUP(C322,[1]panoids!A$2:Z$278,8,FALSE)</f>
        <v>0.120625813802083</v>
      </c>
      <c r="K322">
        <f>VLOOKUP(C322,[1]panoids!A$2:Z$278,9,FALSE)</f>
        <v>0.15165690104166701</v>
      </c>
      <c r="L322">
        <f>VLOOKUP(C322,[1]panoids!A$2:Z$278,10,FALSE)</f>
        <v>9.4401041666666705E-5</v>
      </c>
      <c r="M322">
        <f>VLOOKUP(C322,[1]panoids!A$2:Z$278,11,FALSE)</f>
        <v>2.7062174479166701E-2</v>
      </c>
      <c r="N322">
        <f>VLOOKUP(C322,[1]panoids!A$2:Z$278,12,FALSE)</f>
        <v>1.8094075520833301E-2</v>
      </c>
      <c r="O322">
        <f>VLOOKUP(C322,[1]panoids!A$2:Z$278,13,FALSE)</f>
        <v>4.3538411458333298E-4</v>
      </c>
      <c r="P322">
        <f>VLOOKUP(C322,[1]panoids!A$2:Z$278,14,FALSE)</f>
        <v>5.7649739583333299E-3</v>
      </c>
      <c r="Q322">
        <f>VLOOKUP(C322,[1]panoids!A$2:Z$278,15,FALSE)</f>
        <v>0.119525553385417</v>
      </c>
      <c r="R322">
        <f>VLOOKUP(C322,[1]panoids!A$2:Z$278,16,FALSE)</f>
        <v>7.3274739583333304E-3</v>
      </c>
      <c r="S322">
        <f>VLOOKUP(C322,[1]panoids!A$2:Z$278,17,FALSE)</f>
        <v>0.254877115885417</v>
      </c>
      <c r="T322">
        <f>VLOOKUP(C322,[1]panoids!A$2:Z$278,18,FALSE)</f>
        <v>1.33056640625E-3</v>
      </c>
      <c r="U322">
        <f>VLOOKUP(C322,[1]panoids!A$2:Z$278,19,FALSE)</f>
        <v>0</v>
      </c>
      <c r="V322">
        <f>VLOOKUP(C322,[1]panoids!A$2:Z$278,20,FALSE)</f>
        <v>1.6446940104166701E-3</v>
      </c>
      <c r="W322">
        <f>VLOOKUP(C322,[1]panoids!A$2:Z$278,21,FALSE)</f>
        <v>4.2659505208333297E-3</v>
      </c>
      <c r="X322">
        <f>VLOOKUP(C322,[1]panoids!A$2:Z$278,22,FALSE)</f>
        <v>1.0498046875E-4</v>
      </c>
      <c r="Y322">
        <f>VLOOKUP(C322,[1]panoids!A$2:Z$278,23,FALSE)</f>
        <v>0</v>
      </c>
      <c r="Z322">
        <f>VLOOKUP(C322,[1]panoids!A$2:Z$278,24,FALSE)</f>
        <v>0</v>
      </c>
      <c r="AA322">
        <f>VLOOKUP(C322,[1]panoids!A$2:Z$278,25,FALSE)</f>
        <v>1.7659505208333299E-4</v>
      </c>
      <c r="AB322">
        <f>VLOOKUP(C322,[1]panoids!A$2:Z$278,26,FALSE)</f>
        <v>2.07088216145833E-2</v>
      </c>
    </row>
    <row r="323" spans="1:28" x14ac:dyDescent="0.25">
      <c r="A323" t="s">
        <v>506</v>
      </c>
      <c r="B323">
        <v>170311504022018</v>
      </c>
      <c r="C323" t="s">
        <v>505</v>
      </c>
      <c r="D323" t="str">
        <f>VLOOKUP(C323,[1]panoids!A$2:Z$278,2,FALSE)</f>
        <v>2019-05</v>
      </c>
      <c r="E323">
        <f>VLOOKUP(C323,[1]panoids!A$2:Z$278,3,FALSE)</f>
        <v>41.953075022324199</v>
      </c>
      <c r="F323">
        <f>VLOOKUP(C323,[1]panoids!A$2:Z$278,4,FALSE)</f>
        <v>-87.775251172093107</v>
      </c>
      <c r="G323">
        <f>VLOOKUP(C323,[1]panoids!A$2:Z$278,5,FALSE)</f>
        <v>170311504022018</v>
      </c>
      <c r="H323">
        <f>VLOOKUP(C323,[1]panoids!A$2:Z$278,6,FALSE)</f>
        <v>4</v>
      </c>
      <c r="I323">
        <f>VLOOKUP(C323,[1]panoids!A$2:Z$278,7,FALSE)</f>
        <v>0.26630452473958299</v>
      </c>
      <c r="J323">
        <f>VLOOKUP(C323,[1]panoids!A$2:Z$278,8,FALSE)</f>
        <v>0.120625813802083</v>
      </c>
      <c r="K323">
        <f>VLOOKUP(C323,[1]panoids!A$2:Z$278,9,FALSE)</f>
        <v>0.15165690104166701</v>
      </c>
      <c r="L323">
        <f>VLOOKUP(C323,[1]panoids!A$2:Z$278,10,FALSE)</f>
        <v>9.4401041666666705E-5</v>
      </c>
      <c r="M323">
        <f>VLOOKUP(C323,[1]panoids!A$2:Z$278,11,FALSE)</f>
        <v>2.7062174479166701E-2</v>
      </c>
      <c r="N323">
        <f>VLOOKUP(C323,[1]panoids!A$2:Z$278,12,FALSE)</f>
        <v>1.8094075520833301E-2</v>
      </c>
      <c r="O323">
        <f>VLOOKUP(C323,[1]panoids!A$2:Z$278,13,FALSE)</f>
        <v>4.3538411458333298E-4</v>
      </c>
      <c r="P323">
        <f>VLOOKUP(C323,[1]panoids!A$2:Z$278,14,FALSE)</f>
        <v>5.7649739583333299E-3</v>
      </c>
      <c r="Q323">
        <f>VLOOKUP(C323,[1]panoids!A$2:Z$278,15,FALSE)</f>
        <v>0.119525553385417</v>
      </c>
      <c r="R323">
        <f>VLOOKUP(C323,[1]panoids!A$2:Z$278,16,FALSE)</f>
        <v>7.3274739583333304E-3</v>
      </c>
      <c r="S323">
        <f>VLOOKUP(C323,[1]panoids!A$2:Z$278,17,FALSE)</f>
        <v>0.254877115885417</v>
      </c>
      <c r="T323">
        <f>VLOOKUP(C323,[1]panoids!A$2:Z$278,18,FALSE)</f>
        <v>1.33056640625E-3</v>
      </c>
      <c r="U323">
        <f>VLOOKUP(C323,[1]panoids!A$2:Z$278,19,FALSE)</f>
        <v>0</v>
      </c>
      <c r="V323">
        <f>VLOOKUP(C323,[1]panoids!A$2:Z$278,20,FALSE)</f>
        <v>1.6446940104166701E-3</v>
      </c>
      <c r="W323">
        <f>VLOOKUP(C323,[1]panoids!A$2:Z$278,21,FALSE)</f>
        <v>4.2659505208333297E-3</v>
      </c>
      <c r="X323">
        <f>VLOOKUP(C323,[1]panoids!A$2:Z$278,22,FALSE)</f>
        <v>1.0498046875E-4</v>
      </c>
      <c r="Y323">
        <f>VLOOKUP(C323,[1]panoids!A$2:Z$278,23,FALSE)</f>
        <v>0</v>
      </c>
      <c r="Z323">
        <f>VLOOKUP(C323,[1]panoids!A$2:Z$278,24,FALSE)</f>
        <v>0</v>
      </c>
      <c r="AA323">
        <f>VLOOKUP(C323,[1]panoids!A$2:Z$278,25,FALSE)</f>
        <v>1.7659505208333299E-4</v>
      </c>
      <c r="AB323">
        <f>VLOOKUP(C323,[1]panoids!A$2:Z$278,26,FALSE)</f>
        <v>2.07088216145833E-2</v>
      </c>
    </row>
    <row r="324" spans="1:28" x14ac:dyDescent="0.25">
      <c r="A324" t="s">
        <v>507</v>
      </c>
      <c r="B324">
        <v>170311504022018</v>
      </c>
      <c r="C324" t="s">
        <v>508</v>
      </c>
      <c r="D324" t="str">
        <f>VLOOKUP(C324,[1]panoids!A$2:Z$278,2,FALSE)</f>
        <v>2019-05</v>
      </c>
      <c r="E324">
        <f>VLOOKUP(C324,[1]panoids!A$2:Z$278,3,FALSE)</f>
        <v>41.953077191253897</v>
      </c>
      <c r="F324">
        <f>VLOOKUP(C324,[1]panoids!A$2:Z$278,4,FALSE)</f>
        <v>-87.775130280930298</v>
      </c>
      <c r="G324">
        <f>VLOOKUP(C324,[1]panoids!A$2:Z$278,5,FALSE)</f>
        <v>170311504022018</v>
      </c>
      <c r="H324">
        <f>VLOOKUP(C324,[1]panoids!A$2:Z$278,6,FALSE)</f>
        <v>4</v>
      </c>
      <c r="I324">
        <f>VLOOKUP(C324,[1]panoids!A$2:Z$278,7,FALSE)</f>
        <v>0.29850179036458302</v>
      </c>
      <c r="J324">
        <f>VLOOKUP(C324,[1]panoids!A$2:Z$278,8,FALSE)</f>
        <v>9.23551432291667E-2</v>
      </c>
      <c r="K324">
        <f>VLOOKUP(C324,[1]panoids!A$2:Z$278,9,FALSE)</f>
        <v>0.109937337239583</v>
      </c>
      <c r="L324">
        <f>VLOOKUP(C324,[1]panoids!A$2:Z$278,10,FALSE)</f>
        <v>6.9335937499999997E-4</v>
      </c>
      <c r="M324">
        <f>VLOOKUP(C324,[1]panoids!A$2:Z$278,11,FALSE)</f>
        <v>2.9330240885416699E-2</v>
      </c>
      <c r="N324">
        <f>VLOOKUP(C324,[1]panoids!A$2:Z$278,12,FALSE)</f>
        <v>1.6267089843749999E-2</v>
      </c>
      <c r="O324">
        <f>VLOOKUP(C324,[1]panoids!A$2:Z$278,13,FALSE)</f>
        <v>2.0589192708333299E-4</v>
      </c>
      <c r="P324">
        <f>VLOOKUP(C324,[1]panoids!A$2:Z$278,14,FALSE)</f>
        <v>2.4511718749999998E-3</v>
      </c>
      <c r="Q324">
        <f>VLOOKUP(C324,[1]panoids!A$2:Z$278,15,FALSE)</f>
        <v>0.113768717447917</v>
      </c>
      <c r="R324">
        <f>VLOOKUP(C324,[1]panoids!A$2:Z$278,16,FALSE)</f>
        <v>1.0447591145833299E-2</v>
      </c>
      <c r="S324">
        <f>VLOOKUP(C324,[1]panoids!A$2:Z$278,17,FALSE)</f>
        <v>0.30299804687499998</v>
      </c>
      <c r="T324">
        <f>VLOOKUP(C324,[1]panoids!A$2:Z$278,18,FALSE)</f>
        <v>3.97135416666667E-4</v>
      </c>
      <c r="U324">
        <f>VLOOKUP(C324,[1]panoids!A$2:Z$278,19,FALSE)</f>
        <v>4.8828125000000001E-6</v>
      </c>
      <c r="V324">
        <f>VLOOKUP(C324,[1]panoids!A$2:Z$278,20,FALSE)</f>
        <v>5.2661132812500001E-3</v>
      </c>
      <c r="W324">
        <f>VLOOKUP(C324,[1]panoids!A$2:Z$278,21,FALSE)</f>
        <v>9.5296223958333301E-4</v>
      </c>
      <c r="X324">
        <f>VLOOKUP(C324,[1]panoids!A$2:Z$278,22,FALSE)</f>
        <v>3.7434895833333303E-5</v>
      </c>
      <c r="Y324">
        <f>VLOOKUP(C324,[1]panoids!A$2:Z$278,23,FALSE)</f>
        <v>0</v>
      </c>
      <c r="Z324">
        <f>VLOOKUP(C324,[1]panoids!A$2:Z$278,24,FALSE)</f>
        <v>0</v>
      </c>
      <c r="AA324">
        <f>VLOOKUP(C324,[1]panoids!A$2:Z$278,25,FALSE)</f>
        <v>0</v>
      </c>
      <c r="AB324">
        <f>VLOOKUP(C324,[1]panoids!A$2:Z$278,26,FALSE)</f>
        <v>1.6385091145833301E-2</v>
      </c>
    </row>
    <row r="325" spans="1:28" x14ac:dyDescent="0.25">
      <c r="A325" t="s">
        <v>509</v>
      </c>
      <c r="B325">
        <v>170311504022018</v>
      </c>
      <c r="C325" t="s">
        <v>508</v>
      </c>
      <c r="D325" t="str">
        <f>VLOOKUP(C325,[1]panoids!A$2:Z$278,2,FALSE)</f>
        <v>2019-05</v>
      </c>
      <c r="E325">
        <f>VLOOKUP(C325,[1]panoids!A$2:Z$278,3,FALSE)</f>
        <v>41.953077191253897</v>
      </c>
      <c r="F325">
        <f>VLOOKUP(C325,[1]panoids!A$2:Z$278,4,FALSE)</f>
        <v>-87.775130280930298</v>
      </c>
      <c r="G325">
        <f>VLOOKUP(C325,[1]panoids!A$2:Z$278,5,FALSE)</f>
        <v>170311504022018</v>
      </c>
      <c r="H325">
        <f>VLOOKUP(C325,[1]panoids!A$2:Z$278,6,FALSE)</f>
        <v>4</v>
      </c>
      <c r="I325">
        <f>VLOOKUP(C325,[1]panoids!A$2:Z$278,7,FALSE)</f>
        <v>0.29850179036458302</v>
      </c>
      <c r="J325">
        <f>VLOOKUP(C325,[1]panoids!A$2:Z$278,8,FALSE)</f>
        <v>9.23551432291667E-2</v>
      </c>
      <c r="K325">
        <f>VLOOKUP(C325,[1]panoids!A$2:Z$278,9,FALSE)</f>
        <v>0.109937337239583</v>
      </c>
      <c r="L325">
        <f>VLOOKUP(C325,[1]panoids!A$2:Z$278,10,FALSE)</f>
        <v>6.9335937499999997E-4</v>
      </c>
      <c r="M325">
        <f>VLOOKUP(C325,[1]panoids!A$2:Z$278,11,FALSE)</f>
        <v>2.9330240885416699E-2</v>
      </c>
      <c r="N325">
        <f>VLOOKUP(C325,[1]panoids!A$2:Z$278,12,FALSE)</f>
        <v>1.6267089843749999E-2</v>
      </c>
      <c r="O325">
        <f>VLOOKUP(C325,[1]panoids!A$2:Z$278,13,FALSE)</f>
        <v>2.0589192708333299E-4</v>
      </c>
      <c r="P325">
        <f>VLOOKUP(C325,[1]panoids!A$2:Z$278,14,FALSE)</f>
        <v>2.4511718749999998E-3</v>
      </c>
      <c r="Q325">
        <f>VLOOKUP(C325,[1]panoids!A$2:Z$278,15,FALSE)</f>
        <v>0.113768717447917</v>
      </c>
      <c r="R325">
        <f>VLOOKUP(C325,[1]panoids!A$2:Z$278,16,FALSE)</f>
        <v>1.0447591145833299E-2</v>
      </c>
      <c r="S325">
        <f>VLOOKUP(C325,[1]panoids!A$2:Z$278,17,FALSE)</f>
        <v>0.30299804687499998</v>
      </c>
      <c r="T325">
        <f>VLOOKUP(C325,[1]panoids!A$2:Z$278,18,FALSE)</f>
        <v>3.97135416666667E-4</v>
      </c>
      <c r="U325">
        <f>VLOOKUP(C325,[1]panoids!A$2:Z$278,19,FALSE)</f>
        <v>4.8828125000000001E-6</v>
      </c>
      <c r="V325">
        <f>VLOOKUP(C325,[1]panoids!A$2:Z$278,20,FALSE)</f>
        <v>5.2661132812500001E-3</v>
      </c>
      <c r="W325">
        <f>VLOOKUP(C325,[1]panoids!A$2:Z$278,21,FALSE)</f>
        <v>9.5296223958333301E-4</v>
      </c>
      <c r="X325">
        <f>VLOOKUP(C325,[1]panoids!A$2:Z$278,22,FALSE)</f>
        <v>3.7434895833333303E-5</v>
      </c>
      <c r="Y325">
        <f>VLOOKUP(C325,[1]panoids!A$2:Z$278,23,FALSE)</f>
        <v>0</v>
      </c>
      <c r="Z325">
        <f>VLOOKUP(C325,[1]panoids!A$2:Z$278,24,FALSE)</f>
        <v>0</v>
      </c>
      <c r="AA325">
        <f>VLOOKUP(C325,[1]panoids!A$2:Z$278,25,FALSE)</f>
        <v>0</v>
      </c>
      <c r="AB325">
        <f>VLOOKUP(C325,[1]panoids!A$2:Z$278,26,FALSE)</f>
        <v>1.6385091145833301E-2</v>
      </c>
    </row>
    <row r="326" spans="1:28" x14ac:dyDescent="0.25">
      <c r="A326" t="s">
        <v>510</v>
      </c>
      <c r="B326">
        <v>170311506002000</v>
      </c>
      <c r="C326" t="s">
        <v>511</v>
      </c>
      <c r="D326" t="str">
        <f>VLOOKUP(C326,[1]panoids!A$2:Z$278,2,FALSE)</f>
        <v>2019-05</v>
      </c>
      <c r="E326">
        <f>VLOOKUP(C326,[1]panoids!A$2:Z$278,3,FALSE)</f>
        <v>41.949321461480899</v>
      </c>
      <c r="F326">
        <f>VLOOKUP(C326,[1]panoids!A$2:Z$278,4,FALSE)</f>
        <v>-87.766871122397603</v>
      </c>
      <c r="G326">
        <f>VLOOKUP(C326,[1]panoids!A$2:Z$278,5,FALSE)</f>
        <v>170311506002000</v>
      </c>
      <c r="H326">
        <f>VLOOKUP(C326,[1]panoids!A$2:Z$278,6,FALSE)</f>
        <v>4</v>
      </c>
      <c r="I326">
        <f>VLOOKUP(C326,[1]panoids!A$2:Z$278,7,FALSE)</f>
        <v>0.24014811197916699</v>
      </c>
      <c r="J326">
        <f>VLOOKUP(C326,[1]panoids!A$2:Z$278,8,FALSE)</f>
        <v>5.8082682291666701E-2</v>
      </c>
      <c r="K326">
        <f>VLOOKUP(C326,[1]panoids!A$2:Z$278,9,FALSE)</f>
        <v>7.3484700520833293E-2</v>
      </c>
      <c r="L326">
        <f>VLOOKUP(C326,[1]panoids!A$2:Z$278,10,FALSE)</f>
        <v>1.2451171874999999E-3</v>
      </c>
      <c r="M326">
        <f>VLOOKUP(C326,[1]panoids!A$2:Z$278,11,FALSE)</f>
        <v>4.6665852864583302E-2</v>
      </c>
      <c r="N326">
        <f>VLOOKUP(C326,[1]panoids!A$2:Z$278,12,FALSE)</f>
        <v>1.09635416666667E-2</v>
      </c>
      <c r="O326">
        <f>VLOOKUP(C326,[1]panoids!A$2:Z$278,13,FALSE)</f>
        <v>1.5917968749999999E-3</v>
      </c>
      <c r="P326">
        <f>VLOOKUP(C326,[1]panoids!A$2:Z$278,14,FALSE)</f>
        <v>4.1634114583333302E-3</v>
      </c>
      <c r="Q326">
        <f>VLOOKUP(C326,[1]panoids!A$2:Z$278,15,FALSE)</f>
        <v>0.2783837890625</v>
      </c>
      <c r="R326">
        <f>VLOOKUP(C326,[1]panoids!A$2:Z$278,16,FALSE)</f>
        <v>6.5727539062500007E-2</v>
      </c>
      <c r="S326">
        <f>VLOOKUP(C326,[1]panoids!A$2:Z$278,17,FALSE)</f>
        <v>0.18959554036458301</v>
      </c>
      <c r="T326">
        <f>VLOOKUP(C326,[1]panoids!A$2:Z$278,18,FALSE)</f>
        <v>3.5807291666666701E-5</v>
      </c>
      <c r="U326">
        <f>VLOOKUP(C326,[1]panoids!A$2:Z$278,19,FALSE)</f>
        <v>0</v>
      </c>
      <c r="V326">
        <f>VLOOKUP(C326,[1]panoids!A$2:Z$278,20,FALSE)</f>
        <v>1.0504557291666701E-2</v>
      </c>
      <c r="W326">
        <f>VLOOKUP(C326,[1]panoids!A$2:Z$278,21,FALSE)</f>
        <v>0</v>
      </c>
      <c r="X326">
        <f>VLOOKUP(C326,[1]panoids!A$2:Z$278,22,FALSE)</f>
        <v>0</v>
      </c>
      <c r="Y326">
        <f>VLOOKUP(C326,[1]panoids!A$2:Z$278,23,FALSE)</f>
        <v>0</v>
      </c>
      <c r="Z326">
        <f>VLOOKUP(C326,[1]panoids!A$2:Z$278,24,FALSE)</f>
        <v>0</v>
      </c>
      <c r="AA326">
        <f>VLOOKUP(C326,[1]panoids!A$2:Z$278,25,FALSE)</f>
        <v>0</v>
      </c>
      <c r="AB326">
        <f>VLOOKUP(C326,[1]panoids!A$2:Z$278,26,FALSE)</f>
        <v>1.94075520833333E-2</v>
      </c>
    </row>
    <row r="327" spans="1:28" x14ac:dyDescent="0.25">
      <c r="A327" t="s">
        <v>512</v>
      </c>
      <c r="B327">
        <v>170311506002000</v>
      </c>
      <c r="C327" t="s">
        <v>511</v>
      </c>
      <c r="D327" t="str">
        <f>VLOOKUP(C327,[1]panoids!A$2:Z$278,2,FALSE)</f>
        <v>2019-05</v>
      </c>
      <c r="E327">
        <f>VLOOKUP(C327,[1]panoids!A$2:Z$278,3,FALSE)</f>
        <v>41.949321461480899</v>
      </c>
      <c r="F327">
        <f>VLOOKUP(C327,[1]panoids!A$2:Z$278,4,FALSE)</f>
        <v>-87.766871122397603</v>
      </c>
      <c r="G327">
        <f>VLOOKUP(C327,[1]panoids!A$2:Z$278,5,FALSE)</f>
        <v>170311506002000</v>
      </c>
      <c r="H327">
        <f>VLOOKUP(C327,[1]panoids!A$2:Z$278,6,FALSE)</f>
        <v>4</v>
      </c>
      <c r="I327">
        <f>VLOOKUP(C327,[1]panoids!A$2:Z$278,7,FALSE)</f>
        <v>0.24014811197916699</v>
      </c>
      <c r="J327">
        <f>VLOOKUP(C327,[1]panoids!A$2:Z$278,8,FALSE)</f>
        <v>5.8082682291666701E-2</v>
      </c>
      <c r="K327">
        <f>VLOOKUP(C327,[1]panoids!A$2:Z$278,9,FALSE)</f>
        <v>7.3484700520833293E-2</v>
      </c>
      <c r="L327">
        <f>VLOOKUP(C327,[1]panoids!A$2:Z$278,10,FALSE)</f>
        <v>1.2451171874999999E-3</v>
      </c>
      <c r="M327">
        <f>VLOOKUP(C327,[1]panoids!A$2:Z$278,11,FALSE)</f>
        <v>4.6665852864583302E-2</v>
      </c>
      <c r="N327">
        <f>VLOOKUP(C327,[1]panoids!A$2:Z$278,12,FALSE)</f>
        <v>1.09635416666667E-2</v>
      </c>
      <c r="O327">
        <f>VLOOKUP(C327,[1]panoids!A$2:Z$278,13,FALSE)</f>
        <v>1.5917968749999999E-3</v>
      </c>
      <c r="P327">
        <f>VLOOKUP(C327,[1]panoids!A$2:Z$278,14,FALSE)</f>
        <v>4.1634114583333302E-3</v>
      </c>
      <c r="Q327">
        <f>VLOOKUP(C327,[1]panoids!A$2:Z$278,15,FALSE)</f>
        <v>0.2783837890625</v>
      </c>
      <c r="R327">
        <f>VLOOKUP(C327,[1]panoids!A$2:Z$278,16,FALSE)</f>
        <v>6.5727539062500007E-2</v>
      </c>
      <c r="S327">
        <f>VLOOKUP(C327,[1]panoids!A$2:Z$278,17,FALSE)</f>
        <v>0.18959554036458301</v>
      </c>
      <c r="T327">
        <f>VLOOKUP(C327,[1]panoids!A$2:Z$278,18,FALSE)</f>
        <v>3.5807291666666701E-5</v>
      </c>
      <c r="U327">
        <f>VLOOKUP(C327,[1]panoids!A$2:Z$278,19,FALSE)</f>
        <v>0</v>
      </c>
      <c r="V327">
        <f>VLOOKUP(C327,[1]panoids!A$2:Z$278,20,FALSE)</f>
        <v>1.0504557291666701E-2</v>
      </c>
      <c r="W327">
        <f>VLOOKUP(C327,[1]panoids!A$2:Z$278,21,FALSE)</f>
        <v>0</v>
      </c>
      <c r="X327">
        <f>VLOOKUP(C327,[1]panoids!A$2:Z$278,22,FALSE)</f>
        <v>0</v>
      </c>
      <c r="Y327">
        <f>VLOOKUP(C327,[1]panoids!A$2:Z$278,23,FALSE)</f>
        <v>0</v>
      </c>
      <c r="Z327">
        <f>VLOOKUP(C327,[1]panoids!A$2:Z$278,24,FALSE)</f>
        <v>0</v>
      </c>
      <c r="AA327">
        <f>VLOOKUP(C327,[1]panoids!A$2:Z$278,25,FALSE)</f>
        <v>0</v>
      </c>
      <c r="AB327">
        <f>VLOOKUP(C327,[1]panoids!A$2:Z$278,26,FALSE)</f>
        <v>1.94075520833333E-2</v>
      </c>
    </row>
    <row r="328" spans="1:28" x14ac:dyDescent="0.25">
      <c r="A328" t="s">
        <v>513</v>
      </c>
      <c r="B328">
        <v>170311506002000</v>
      </c>
      <c r="C328" t="s">
        <v>514</v>
      </c>
      <c r="D328" t="str">
        <f>VLOOKUP(C328,[1]panoids!A$2:Z$278,2,FALSE)</f>
        <v>2019-05</v>
      </c>
      <c r="E328">
        <f>VLOOKUP(C328,[1]panoids!A$2:Z$278,3,FALSE)</f>
        <v>41.949213563703402</v>
      </c>
      <c r="F328">
        <f>VLOOKUP(C328,[1]panoids!A$2:Z$278,4,FALSE)</f>
        <v>-87.766868284227201</v>
      </c>
      <c r="G328">
        <f>VLOOKUP(C328,[1]panoids!A$2:Z$278,5,FALSE)</f>
        <v>170311506002000</v>
      </c>
      <c r="H328">
        <f>VLOOKUP(C328,[1]panoids!A$2:Z$278,6,FALSE)</f>
        <v>4</v>
      </c>
      <c r="I328">
        <f>VLOOKUP(C328,[1]panoids!A$2:Z$278,7,FALSE)</f>
        <v>0.23691813151041699</v>
      </c>
      <c r="J328">
        <f>VLOOKUP(C328,[1]panoids!A$2:Z$278,8,FALSE)</f>
        <v>4.6552734375000002E-2</v>
      </c>
      <c r="K328">
        <f>VLOOKUP(C328,[1]panoids!A$2:Z$278,9,FALSE)</f>
        <v>9.4493001302083296E-2</v>
      </c>
      <c r="L328">
        <f>VLOOKUP(C328,[1]panoids!A$2:Z$278,10,FALSE)</f>
        <v>2.2949218749999999E-4</v>
      </c>
      <c r="M328">
        <f>VLOOKUP(C328,[1]panoids!A$2:Z$278,11,FALSE)</f>
        <v>5.69514973958333E-2</v>
      </c>
      <c r="N328">
        <f>VLOOKUP(C328,[1]panoids!A$2:Z$278,12,FALSE)</f>
        <v>8.2112630208333297E-3</v>
      </c>
      <c r="O328">
        <f>VLOOKUP(C328,[1]panoids!A$2:Z$278,13,FALSE)</f>
        <v>5.15950520833333E-4</v>
      </c>
      <c r="P328">
        <f>VLOOKUP(C328,[1]panoids!A$2:Z$278,14,FALSE)</f>
        <v>2.1647135416666698E-3</v>
      </c>
      <c r="Q328">
        <f>VLOOKUP(C328,[1]panoids!A$2:Z$278,15,FALSE)</f>
        <v>0.18348876953125001</v>
      </c>
      <c r="R328">
        <f>VLOOKUP(C328,[1]panoids!A$2:Z$278,16,FALSE)</f>
        <v>4.6129557291666699E-2</v>
      </c>
      <c r="S328">
        <f>VLOOKUP(C328,[1]panoids!A$2:Z$278,17,FALSE)</f>
        <v>0.266483561197917</v>
      </c>
      <c r="T328">
        <f>VLOOKUP(C328,[1]panoids!A$2:Z$278,18,FALSE)</f>
        <v>1.9368489583333301E-4</v>
      </c>
      <c r="U328">
        <f>VLOOKUP(C328,[1]panoids!A$2:Z$278,19,FALSE)</f>
        <v>0</v>
      </c>
      <c r="V328">
        <f>VLOOKUP(C328,[1]panoids!A$2:Z$278,20,FALSE)</f>
        <v>4.5753580729166701E-2</v>
      </c>
      <c r="W328">
        <f>VLOOKUP(C328,[1]panoids!A$2:Z$278,21,FALSE)</f>
        <v>1.171875E-4</v>
      </c>
      <c r="X328">
        <f>VLOOKUP(C328,[1]panoids!A$2:Z$278,22,FALSE)</f>
        <v>5.0374348958333304E-4</v>
      </c>
      <c r="Y328">
        <f>VLOOKUP(C328,[1]panoids!A$2:Z$278,23,FALSE)</f>
        <v>0</v>
      </c>
      <c r="Z328">
        <f>VLOOKUP(C328,[1]panoids!A$2:Z$278,24,FALSE)</f>
        <v>0</v>
      </c>
      <c r="AA328">
        <f>VLOOKUP(C328,[1]panoids!A$2:Z$278,25,FALSE)</f>
        <v>1.953125E-5</v>
      </c>
      <c r="AB328">
        <f>VLOOKUP(C328,[1]panoids!A$2:Z$278,26,FALSE)</f>
        <v>1.12736002604167E-2</v>
      </c>
    </row>
    <row r="329" spans="1:28" x14ac:dyDescent="0.25">
      <c r="A329" t="s">
        <v>515</v>
      </c>
      <c r="B329">
        <v>170311506002000</v>
      </c>
      <c r="C329" t="s">
        <v>514</v>
      </c>
      <c r="D329" t="str">
        <f>VLOOKUP(C329,[1]panoids!A$2:Z$278,2,FALSE)</f>
        <v>2019-05</v>
      </c>
      <c r="E329">
        <f>VLOOKUP(C329,[1]panoids!A$2:Z$278,3,FALSE)</f>
        <v>41.949213563703402</v>
      </c>
      <c r="F329">
        <f>VLOOKUP(C329,[1]panoids!A$2:Z$278,4,FALSE)</f>
        <v>-87.766868284227201</v>
      </c>
      <c r="G329">
        <f>VLOOKUP(C329,[1]panoids!A$2:Z$278,5,FALSE)</f>
        <v>170311506002000</v>
      </c>
      <c r="H329">
        <f>VLOOKUP(C329,[1]panoids!A$2:Z$278,6,FALSE)</f>
        <v>4</v>
      </c>
      <c r="I329">
        <f>VLOOKUP(C329,[1]panoids!A$2:Z$278,7,FALSE)</f>
        <v>0.23691813151041699</v>
      </c>
      <c r="J329">
        <f>VLOOKUP(C329,[1]panoids!A$2:Z$278,8,FALSE)</f>
        <v>4.6552734375000002E-2</v>
      </c>
      <c r="K329">
        <f>VLOOKUP(C329,[1]panoids!A$2:Z$278,9,FALSE)</f>
        <v>9.4493001302083296E-2</v>
      </c>
      <c r="L329">
        <f>VLOOKUP(C329,[1]panoids!A$2:Z$278,10,FALSE)</f>
        <v>2.2949218749999999E-4</v>
      </c>
      <c r="M329">
        <f>VLOOKUP(C329,[1]panoids!A$2:Z$278,11,FALSE)</f>
        <v>5.69514973958333E-2</v>
      </c>
      <c r="N329">
        <f>VLOOKUP(C329,[1]panoids!A$2:Z$278,12,FALSE)</f>
        <v>8.2112630208333297E-3</v>
      </c>
      <c r="O329">
        <f>VLOOKUP(C329,[1]panoids!A$2:Z$278,13,FALSE)</f>
        <v>5.15950520833333E-4</v>
      </c>
      <c r="P329">
        <f>VLOOKUP(C329,[1]panoids!A$2:Z$278,14,FALSE)</f>
        <v>2.1647135416666698E-3</v>
      </c>
      <c r="Q329">
        <f>VLOOKUP(C329,[1]panoids!A$2:Z$278,15,FALSE)</f>
        <v>0.18348876953125001</v>
      </c>
      <c r="R329">
        <f>VLOOKUP(C329,[1]panoids!A$2:Z$278,16,FALSE)</f>
        <v>4.6129557291666699E-2</v>
      </c>
      <c r="S329">
        <f>VLOOKUP(C329,[1]panoids!A$2:Z$278,17,FALSE)</f>
        <v>0.266483561197917</v>
      </c>
      <c r="T329">
        <f>VLOOKUP(C329,[1]panoids!A$2:Z$278,18,FALSE)</f>
        <v>1.9368489583333301E-4</v>
      </c>
      <c r="U329">
        <f>VLOOKUP(C329,[1]panoids!A$2:Z$278,19,FALSE)</f>
        <v>0</v>
      </c>
      <c r="V329">
        <f>VLOOKUP(C329,[1]panoids!A$2:Z$278,20,FALSE)</f>
        <v>4.5753580729166701E-2</v>
      </c>
      <c r="W329">
        <f>VLOOKUP(C329,[1]panoids!A$2:Z$278,21,FALSE)</f>
        <v>1.171875E-4</v>
      </c>
      <c r="X329">
        <f>VLOOKUP(C329,[1]panoids!A$2:Z$278,22,FALSE)</f>
        <v>5.0374348958333304E-4</v>
      </c>
      <c r="Y329">
        <f>VLOOKUP(C329,[1]panoids!A$2:Z$278,23,FALSE)</f>
        <v>0</v>
      </c>
      <c r="Z329">
        <f>VLOOKUP(C329,[1]panoids!A$2:Z$278,24,FALSE)</f>
        <v>0</v>
      </c>
      <c r="AA329">
        <f>VLOOKUP(C329,[1]panoids!A$2:Z$278,25,FALSE)</f>
        <v>1.953125E-5</v>
      </c>
      <c r="AB329">
        <f>VLOOKUP(C329,[1]panoids!A$2:Z$278,26,FALSE)</f>
        <v>1.12736002604167E-2</v>
      </c>
    </row>
    <row r="330" spans="1:28" x14ac:dyDescent="0.25">
      <c r="A330" t="s">
        <v>516</v>
      </c>
      <c r="B330">
        <v>170311506002010</v>
      </c>
      <c r="C330" t="s">
        <v>517</v>
      </c>
      <c r="D330" t="str">
        <f>VLOOKUP(C330,[1]panoids!A$2:Z$278,2,FALSE)</f>
        <v>2019-05</v>
      </c>
      <c r="E330">
        <f>VLOOKUP(C330,[1]panoids!A$2:Z$278,3,FALSE)</f>
        <v>41.947694035774703</v>
      </c>
      <c r="F330">
        <f>VLOOKUP(C330,[1]panoids!A$2:Z$278,4,FALSE)</f>
        <v>-87.767005771380099</v>
      </c>
      <c r="G330">
        <f>VLOOKUP(C330,[1]panoids!A$2:Z$278,5,FALSE)</f>
        <v>170311506002010</v>
      </c>
      <c r="H330">
        <f>VLOOKUP(C330,[1]panoids!A$2:Z$278,6,FALSE)</f>
        <v>4</v>
      </c>
      <c r="I330">
        <f>VLOOKUP(C330,[1]panoids!A$2:Z$278,7,FALSE)</f>
        <v>0.25119547526041702</v>
      </c>
      <c r="J330">
        <f>VLOOKUP(C330,[1]panoids!A$2:Z$278,8,FALSE)</f>
        <v>4.358642578125E-2</v>
      </c>
      <c r="K330">
        <f>VLOOKUP(C330,[1]panoids!A$2:Z$278,9,FALSE)</f>
        <v>0.16127685546875001</v>
      </c>
      <c r="L330">
        <f>VLOOKUP(C330,[1]panoids!A$2:Z$278,10,FALSE)</f>
        <v>9.5296223958333301E-4</v>
      </c>
      <c r="M330">
        <f>VLOOKUP(C330,[1]panoids!A$2:Z$278,11,FALSE)</f>
        <v>3.0598958333333298E-3</v>
      </c>
      <c r="N330">
        <f>VLOOKUP(C330,[1]panoids!A$2:Z$278,12,FALSE)</f>
        <v>1.4312337239583301E-2</v>
      </c>
      <c r="O330">
        <f>VLOOKUP(C330,[1]panoids!A$2:Z$278,13,FALSE)</f>
        <v>2.0019531249999999E-4</v>
      </c>
      <c r="P330">
        <f>VLOOKUP(C330,[1]panoids!A$2:Z$278,14,FALSE)</f>
        <v>1.23291015625E-2</v>
      </c>
      <c r="Q330">
        <f>VLOOKUP(C330,[1]panoids!A$2:Z$278,15,FALSE)</f>
        <v>4.87744140625E-2</v>
      </c>
      <c r="R330">
        <f>VLOOKUP(C330,[1]panoids!A$2:Z$278,16,FALSE)</f>
        <v>8.1347656250000001E-3</v>
      </c>
      <c r="S330">
        <f>VLOOKUP(C330,[1]panoids!A$2:Z$278,17,FALSE)</f>
        <v>0.31575032552083299</v>
      </c>
      <c r="T330">
        <f>VLOOKUP(C330,[1]panoids!A$2:Z$278,18,FALSE)</f>
        <v>6.0791015624999997E-3</v>
      </c>
      <c r="U330">
        <f>VLOOKUP(C330,[1]panoids!A$2:Z$278,19,FALSE)</f>
        <v>1.2207031250000001E-5</v>
      </c>
      <c r="V330">
        <f>VLOOKUP(C330,[1]panoids!A$2:Z$278,20,FALSE)</f>
        <v>9.1673990885416695E-2</v>
      </c>
      <c r="W330">
        <f>VLOOKUP(C330,[1]panoids!A$2:Z$278,21,FALSE)</f>
        <v>1.9466145833333299E-3</v>
      </c>
      <c r="X330">
        <f>VLOOKUP(C330,[1]panoids!A$2:Z$278,22,FALSE)</f>
        <v>5.8772786458333301E-3</v>
      </c>
      <c r="Y330">
        <f>VLOOKUP(C330,[1]panoids!A$2:Z$278,23,FALSE)</f>
        <v>0</v>
      </c>
      <c r="Z330">
        <f>VLOOKUP(C330,[1]panoids!A$2:Z$278,24,FALSE)</f>
        <v>0</v>
      </c>
      <c r="AA330">
        <f>VLOOKUP(C330,[1]panoids!A$2:Z$278,25,FALSE)</f>
        <v>3.70035807291667E-3</v>
      </c>
      <c r="AB330">
        <f>VLOOKUP(C330,[1]panoids!A$2:Z$278,26,FALSE)</f>
        <v>3.1137695312500002E-2</v>
      </c>
    </row>
    <row r="331" spans="1:28" x14ac:dyDescent="0.25">
      <c r="A331" t="s">
        <v>518</v>
      </c>
      <c r="B331">
        <v>170311506002010</v>
      </c>
      <c r="C331" t="s">
        <v>517</v>
      </c>
      <c r="D331" t="str">
        <f>VLOOKUP(C331,[1]panoids!A$2:Z$278,2,FALSE)</f>
        <v>2019-05</v>
      </c>
      <c r="E331">
        <f>VLOOKUP(C331,[1]panoids!A$2:Z$278,3,FALSE)</f>
        <v>41.947694035774703</v>
      </c>
      <c r="F331">
        <f>VLOOKUP(C331,[1]panoids!A$2:Z$278,4,FALSE)</f>
        <v>-87.767005771380099</v>
      </c>
      <c r="G331">
        <f>VLOOKUP(C331,[1]panoids!A$2:Z$278,5,FALSE)</f>
        <v>170311506002010</v>
      </c>
      <c r="H331">
        <f>VLOOKUP(C331,[1]panoids!A$2:Z$278,6,FALSE)</f>
        <v>4</v>
      </c>
      <c r="I331">
        <f>VLOOKUP(C331,[1]panoids!A$2:Z$278,7,FALSE)</f>
        <v>0.25119547526041702</v>
      </c>
      <c r="J331">
        <f>VLOOKUP(C331,[1]panoids!A$2:Z$278,8,FALSE)</f>
        <v>4.358642578125E-2</v>
      </c>
      <c r="K331">
        <f>VLOOKUP(C331,[1]panoids!A$2:Z$278,9,FALSE)</f>
        <v>0.16127685546875001</v>
      </c>
      <c r="L331">
        <f>VLOOKUP(C331,[1]panoids!A$2:Z$278,10,FALSE)</f>
        <v>9.5296223958333301E-4</v>
      </c>
      <c r="M331">
        <f>VLOOKUP(C331,[1]panoids!A$2:Z$278,11,FALSE)</f>
        <v>3.0598958333333298E-3</v>
      </c>
      <c r="N331">
        <f>VLOOKUP(C331,[1]panoids!A$2:Z$278,12,FALSE)</f>
        <v>1.4312337239583301E-2</v>
      </c>
      <c r="O331">
        <f>VLOOKUP(C331,[1]panoids!A$2:Z$278,13,FALSE)</f>
        <v>2.0019531249999999E-4</v>
      </c>
      <c r="P331">
        <f>VLOOKUP(C331,[1]panoids!A$2:Z$278,14,FALSE)</f>
        <v>1.23291015625E-2</v>
      </c>
      <c r="Q331">
        <f>VLOOKUP(C331,[1]panoids!A$2:Z$278,15,FALSE)</f>
        <v>4.87744140625E-2</v>
      </c>
      <c r="R331">
        <f>VLOOKUP(C331,[1]panoids!A$2:Z$278,16,FALSE)</f>
        <v>8.1347656250000001E-3</v>
      </c>
      <c r="S331">
        <f>VLOOKUP(C331,[1]panoids!A$2:Z$278,17,FALSE)</f>
        <v>0.31575032552083299</v>
      </c>
      <c r="T331">
        <f>VLOOKUP(C331,[1]panoids!A$2:Z$278,18,FALSE)</f>
        <v>6.0791015624999997E-3</v>
      </c>
      <c r="U331">
        <f>VLOOKUP(C331,[1]panoids!A$2:Z$278,19,FALSE)</f>
        <v>1.2207031250000001E-5</v>
      </c>
      <c r="V331">
        <f>VLOOKUP(C331,[1]panoids!A$2:Z$278,20,FALSE)</f>
        <v>9.1673990885416695E-2</v>
      </c>
      <c r="W331">
        <f>VLOOKUP(C331,[1]panoids!A$2:Z$278,21,FALSE)</f>
        <v>1.9466145833333299E-3</v>
      </c>
      <c r="X331">
        <f>VLOOKUP(C331,[1]panoids!A$2:Z$278,22,FALSE)</f>
        <v>5.8772786458333301E-3</v>
      </c>
      <c r="Y331">
        <f>VLOOKUP(C331,[1]panoids!A$2:Z$278,23,FALSE)</f>
        <v>0</v>
      </c>
      <c r="Z331">
        <f>VLOOKUP(C331,[1]panoids!A$2:Z$278,24,FALSE)</f>
        <v>0</v>
      </c>
      <c r="AA331">
        <f>VLOOKUP(C331,[1]panoids!A$2:Z$278,25,FALSE)</f>
        <v>3.70035807291667E-3</v>
      </c>
      <c r="AB331">
        <f>VLOOKUP(C331,[1]panoids!A$2:Z$278,26,FALSE)</f>
        <v>3.1137695312500002E-2</v>
      </c>
    </row>
    <row r="332" spans="1:28" x14ac:dyDescent="0.25">
      <c r="A332" t="s">
        <v>519</v>
      </c>
      <c r="B332">
        <v>170311506002010</v>
      </c>
      <c r="C332" t="s">
        <v>520</v>
      </c>
      <c r="D332" t="str">
        <f>VLOOKUP(C332,[1]panoids!A$2:Z$278,2,FALSE)</f>
        <v>2019-05</v>
      </c>
      <c r="E332">
        <f>VLOOKUP(C332,[1]panoids!A$2:Z$278,3,FALSE)</f>
        <v>41.947109801040803</v>
      </c>
      <c r="F332">
        <f>VLOOKUP(C332,[1]panoids!A$2:Z$278,4,FALSE)</f>
        <v>-87.766794634507804</v>
      </c>
      <c r="G332">
        <f>VLOOKUP(C332,[1]panoids!A$2:Z$278,5,FALSE)</f>
        <v>170311506002010</v>
      </c>
      <c r="H332">
        <f>VLOOKUP(C332,[1]panoids!A$2:Z$278,6,FALSE)</f>
        <v>4</v>
      </c>
      <c r="I332">
        <f>VLOOKUP(C332,[1]panoids!A$2:Z$278,7,FALSE)</f>
        <v>0.24068196614583301</v>
      </c>
      <c r="J332">
        <f>VLOOKUP(C332,[1]panoids!A$2:Z$278,8,FALSE)</f>
        <v>8.0818684895833298E-2</v>
      </c>
      <c r="K332">
        <f>VLOOKUP(C332,[1]panoids!A$2:Z$278,9,FALSE)</f>
        <v>8.9655761718750004E-2</v>
      </c>
      <c r="L332">
        <f>VLOOKUP(C332,[1]panoids!A$2:Z$278,10,FALSE)</f>
        <v>1.52180989583333E-4</v>
      </c>
      <c r="M332">
        <f>VLOOKUP(C332,[1]panoids!A$2:Z$278,11,FALSE)</f>
        <v>2.0965169270833299E-2</v>
      </c>
      <c r="N332">
        <f>VLOOKUP(C332,[1]panoids!A$2:Z$278,12,FALSE)</f>
        <v>1.03841145833333E-2</v>
      </c>
      <c r="O332">
        <f>VLOOKUP(C332,[1]panoids!A$2:Z$278,13,FALSE)</f>
        <v>2.75065104166667E-4</v>
      </c>
      <c r="P332">
        <f>VLOOKUP(C332,[1]panoids!A$2:Z$278,14,FALSE)</f>
        <v>2.8377278645833298E-3</v>
      </c>
      <c r="Q332">
        <f>VLOOKUP(C332,[1]panoids!A$2:Z$278,15,FALSE)</f>
        <v>5.4890950520833301E-2</v>
      </c>
      <c r="R332">
        <f>VLOOKUP(C332,[1]panoids!A$2:Z$278,16,FALSE)</f>
        <v>9.4396972656249994E-2</v>
      </c>
      <c r="S332">
        <f>VLOOKUP(C332,[1]panoids!A$2:Z$278,17,FALSE)</f>
        <v>0.37651041666666701</v>
      </c>
      <c r="T332">
        <f>VLOOKUP(C332,[1]panoids!A$2:Z$278,18,FALSE)</f>
        <v>6.5104166666666706E-5</v>
      </c>
      <c r="U332">
        <f>VLOOKUP(C332,[1]panoids!A$2:Z$278,19,FALSE)</f>
        <v>0</v>
      </c>
      <c r="V332">
        <f>VLOOKUP(C332,[1]panoids!A$2:Z$278,20,FALSE)</f>
        <v>3.94449869791667E-3</v>
      </c>
      <c r="W332">
        <f>VLOOKUP(C332,[1]panoids!A$2:Z$278,21,FALSE)</f>
        <v>3.23567708333333E-3</v>
      </c>
      <c r="X332">
        <f>VLOOKUP(C332,[1]panoids!A$2:Z$278,22,FALSE)</f>
        <v>2.685546875E-5</v>
      </c>
      <c r="Y332">
        <f>VLOOKUP(C332,[1]panoids!A$2:Z$278,23,FALSE)</f>
        <v>0</v>
      </c>
      <c r="Z332">
        <f>VLOOKUP(C332,[1]panoids!A$2:Z$278,24,FALSE)</f>
        <v>0</v>
      </c>
      <c r="AA332">
        <f>VLOOKUP(C332,[1]panoids!A$2:Z$278,25,FALSE)</f>
        <v>0</v>
      </c>
      <c r="AB332">
        <f>VLOOKUP(C332,[1]panoids!A$2:Z$278,26,FALSE)</f>
        <v>2.1158854166666699E-2</v>
      </c>
    </row>
    <row r="333" spans="1:28" x14ac:dyDescent="0.25">
      <c r="A333" t="s">
        <v>521</v>
      </c>
      <c r="B333">
        <v>170311506002010</v>
      </c>
      <c r="C333" t="s">
        <v>520</v>
      </c>
      <c r="D333" t="str">
        <f>VLOOKUP(C333,[1]panoids!A$2:Z$278,2,FALSE)</f>
        <v>2019-05</v>
      </c>
      <c r="E333">
        <f>VLOOKUP(C333,[1]panoids!A$2:Z$278,3,FALSE)</f>
        <v>41.947109801040803</v>
      </c>
      <c r="F333">
        <f>VLOOKUP(C333,[1]panoids!A$2:Z$278,4,FALSE)</f>
        <v>-87.766794634507804</v>
      </c>
      <c r="G333">
        <f>VLOOKUP(C333,[1]panoids!A$2:Z$278,5,FALSE)</f>
        <v>170311506002010</v>
      </c>
      <c r="H333">
        <f>VLOOKUP(C333,[1]panoids!A$2:Z$278,6,FALSE)</f>
        <v>4</v>
      </c>
      <c r="I333">
        <f>VLOOKUP(C333,[1]panoids!A$2:Z$278,7,FALSE)</f>
        <v>0.24068196614583301</v>
      </c>
      <c r="J333">
        <f>VLOOKUP(C333,[1]panoids!A$2:Z$278,8,FALSE)</f>
        <v>8.0818684895833298E-2</v>
      </c>
      <c r="K333">
        <f>VLOOKUP(C333,[1]panoids!A$2:Z$278,9,FALSE)</f>
        <v>8.9655761718750004E-2</v>
      </c>
      <c r="L333">
        <f>VLOOKUP(C333,[1]panoids!A$2:Z$278,10,FALSE)</f>
        <v>1.52180989583333E-4</v>
      </c>
      <c r="M333">
        <f>VLOOKUP(C333,[1]panoids!A$2:Z$278,11,FALSE)</f>
        <v>2.0965169270833299E-2</v>
      </c>
      <c r="N333">
        <f>VLOOKUP(C333,[1]panoids!A$2:Z$278,12,FALSE)</f>
        <v>1.03841145833333E-2</v>
      </c>
      <c r="O333">
        <f>VLOOKUP(C333,[1]panoids!A$2:Z$278,13,FALSE)</f>
        <v>2.75065104166667E-4</v>
      </c>
      <c r="P333">
        <f>VLOOKUP(C333,[1]panoids!A$2:Z$278,14,FALSE)</f>
        <v>2.8377278645833298E-3</v>
      </c>
      <c r="Q333">
        <f>VLOOKUP(C333,[1]panoids!A$2:Z$278,15,FALSE)</f>
        <v>5.4890950520833301E-2</v>
      </c>
      <c r="R333">
        <f>VLOOKUP(C333,[1]panoids!A$2:Z$278,16,FALSE)</f>
        <v>9.4396972656249994E-2</v>
      </c>
      <c r="S333">
        <f>VLOOKUP(C333,[1]panoids!A$2:Z$278,17,FALSE)</f>
        <v>0.37651041666666701</v>
      </c>
      <c r="T333">
        <f>VLOOKUP(C333,[1]panoids!A$2:Z$278,18,FALSE)</f>
        <v>6.5104166666666706E-5</v>
      </c>
      <c r="U333">
        <f>VLOOKUP(C333,[1]panoids!A$2:Z$278,19,FALSE)</f>
        <v>0</v>
      </c>
      <c r="V333">
        <f>VLOOKUP(C333,[1]panoids!A$2:Z$278,20,FALSE)</f>
        <v>3.94449869791667E-3</v>
      </c>
      <c r="W333">
        <f>VLOOKUP(C333,[1]panoids!A$2:Z$278,21,FALSE)</f>
        <v>3.23567708333333E-3</v>
      </c>
      <c r="X333">
        <f>VLOOKUP(C333,[1]panoids!A$2:Z$278,22,FALSE)</f>
        <v>2.685546875E-5</v>
      </c>
      <c r="Y333">
        <f>VLOOKUP(C333,[1]panoids!A$2:Z$278,23,FALSE)</f>
        <v>0</v>
      </c>
      <c r="Z333">
        <f>VLOOKUP(C333,[1]panoids!A$2:Z$278,24,FALSE)</f>
        <v>0</v>
      </c>
      <c r="AA333">
        <f>VLOOKUP(C333,[1]panoids!A$2:Z$278,25,FALSE)</f>
        <v>0</v>
      </c>
      <c r="AB333">
        <f>VLOOKUP(C333,[1]panoids!A$2:Z$278,26,FALSE)</f>
        <v>2.1158854166666699E-2</v>
      </c>
    </row>
    <row r="334" spans="1:28" x14ac:dyDescent="0.25">
      <c r="A334" t="s">
        <v>522</v>
      </c>
      <c r="B334">
        <v>170311511004002</v>
      </c>
      <c r="C334" t="s">
        <v>523</v>
      </c>
      <c r="D334" t="str">
        <f>VLOOKUP(C334,[1]panoids!A$2:Z$278,2,FALSE)</f>
        <v>2019-05</v>
      </c>
      <c r="E334">
        <f>VLOOKUP(C334,[1]panoids!A$2:Z$278,3,FALSE)</f>
        <v>41.945553909023801</v>
      </c>
      <c r="F334">
        <f>VLOOKUP(C334,[1]panoids!A$2:Z$278,4,FALSE)</f>
        <v>-87.766737095838195</v>
      </c>
      <c r="G334">
        <f>VLOOKUP(C334,[1]panoids!A$2:Z$278,5,FALSE)</f>
        <v>170311511004002</v>
      </c>
      <c r="H334">
        <f>VLOOKUP(C334,[1]panoids!A$2:Z$278,6,FALSE)</f>
        <v>4</v>
      </c>
      <c r="I334">
        <f>VLOOKUP(C334,[1]panoids!A$2:Z$278,7,FALSE)</f>
        <v>0.246831868489583</v>
      </c>
      <c r="J334">
        <f>VLOOKUP(C334,[1]panoids!A$2:Z$278,8,FALSE)</f>
        <v>3.9060058593750002E-2</v>
      </c>
      <c r="K334">
        <f>VLOOKUP(C334,[1]panoids!A$2:Z$278,9,FALSE)</f>
        <v>0.18706217447916701</v>
      </c>
      <c r="L334">
        <f>VLOOKUP(C334,[1]panoids!A$2:Z$278,10,FALSE)</f>
        <v>6.3647460937500001E-3</v>
      </c>
      <c r="M334">
        <f>VLOOKUP(C334,[1]panoids!A$2:Z$278,11,FALSE)</f>
        <v>6.5393880208333297E-2</v>
      </c>
      <c r="N334">
        <f>VLOOKUP(C334,[1]panoids!A$2:Z$278,12,FALSE)</f>
        <v>8.9680989583333301E-3</v>
      </c>
      <c r="O334">
        <f>VLOOKUP(C334,[1]panoids!A$2:Z$278,13,FALSE)</f>
        <v>3.38541666666667E-4</v>
      </c>
      <c r="P334">
        <f>VLOOKUP(C334,[1]panoids!A$2:Z$278,14,FALSE)</f>
        <v>5.1098632812499999E-3</v>
      </c>
      <c r="Q334">
        <f>VLOOKUP(C334,[1]panoids!A$2:Z$278,15,FALSE)</f>
        <v>4.8327636718749997E-2</v>
      </c>
      <c r="R334">
        <f>VLOOKUP(C334,[1]panoids!A$2:Z$278,16,FALSE)</f>
        <v>1.6092122395833301E-2</v>
      </c>
      <c r="S334">
        <f>VLOOKUP(C334,[1]panoids!A$2:Z$278,17,FALSE)</f>
        <v>0.26462320963541702</v>
      </c>
      <c r="T334">
        <f>VLOOKUP(C334,[1]panoids!A$2:Z$278,18,FALSE)</f>
        <v>4.3050130208333297E-4</v>
      </c>
      <c r="U334">
        <f>VLOOKUP(C334,[1]panoids!A$2:Z$278,19,FALSE)</f>
        <v>0</v>
      </c>
      <c r="V334">
        <f>VLOOKUP(C334,[1]panoids!A$2:Z$278,20,FALSE)</f>
        <v>9.4324544270833297E-2</v>
      </c>
      <c r="W334">
        <f>VLOOKUP(C334,[1]panoids!A$2:Z$278,21,FALSE)</f>
        <v>8.4065755208333301E-4</v>
      </c>
      <c r="X334">
        <f>VLOOKUP(C334,[1]panoids!A$2:Z$278,22,FALSE)</f>
        <v>0</v>
      </c>
      <c r="Y334">
        <f>VLOOKUP(C334,[1]panoids!A$2:Z$278,23,FALSE)</f>
        <v>0</v>
      </c>
      <c r="Z334">
        <f>VLOOKUP(C334,[1]panoids!A$2:Z$278,24,FALSE)</f>
        <v>0</v>
      </c>
      <c r="AA334">
        <f>VLOOKUP(C334,[1]panoids!A$2:Z$278,25,FALSE)</f>
        <v>0</v>
      </c>
      <c r="AB334">
        <f>VLOOKUP(C334,[1]panoids!A$2:Z$278,26,FALSE)</f>
        <v>1.6232096354166701E-2</v>
      </c>
    </row>
    <row r="335" spans="1:28" x14ac:dyDescent="0.25">
      <c r="A335" t="s">
        <v>524</v>
      </c>
      <c r="B335">
        <v>170311511004002</v>
      </c>
      <c r="C335" t="s">
        <v>523</v>
      </c>
      <c r="D335" t="str">
        <f>VLOOKUP(C335,[1]panoids!A$2:Z$278,2,FALSE)</f>
        <v>2019-05</v>
      </c>
      <c r="E335">
        <f>VLOOKUP(C335,[1]panoids!A$2:Z$278,3,FALSE)</f>
        <v>41.945553909023801</v>
      </c>
      <c r="F335">
        <f>VLOOKUP(C335,[1]panoids!A$2:Z$278,4,FALSE)</f>
        <v>-87.766737095838195</v>
      </c>
      <c r="G335">
        <f>VLOOKUP(C335,[1]panoids!A$2:Z$278,5,FALSE)</f>
        <v>170311511004002</v>
      </c>
      <c r="H335">
        <f>VLOOKUP(C335,[1]panoids!A$2:Z$278,6,FALSE)</f>
        <v>4</v>
      </c>
      <c r="I335">
        <f>VLOOKUP(C335,[1]panoids!A$2:Z$278,7,FALSE)</f>
        <v>0.246831868489583</v>
      </c>
      <c r="J335">
        <f>VLOOKUP(C335,[1]panoids!A$2:Z$278,8,FALSE)</f>
        <v>3.9060058593750002E-2</v>
      </c>
      <c r="K335">
        <f>VLOOKUP(C335,[1]panoids!A$2:Z$278,9,FALSE)</f>
        <v>0.18706217447916701</v>
      </c>
      <c r="L335">
        <f>VLOOKUP(C335,[1]panoids!A$2:Z$278,10,FALSE)</f>
        <v>6.3647460937500001E-3</v>
      </c>
      <c r="M335">
        <f>VLOOKUP(C335,[1]panoids!A$2:Z$278,11,FALSE)</f>
        <v>6.5393880208333297E-2</v>
      </c>
      <c r="N335">
        <f>VLOOKUP(C335,[1]panoids!A$2:Z$278,12,FALSE)</f>
        <v>8.9680989583333301E-3</v>
      </c>
      <c r="O335">
        <f>VLOOKUP(C335,[1]panoids!A$2:Z$278,13,FALSE)</f>
        <v>3.38541666666667E-4</v>
      </c>
      <c r="P335">
        <f>VLOOKUP(C335,[1]panoids!A$2:Z$278,14,FALSE)</f>
        <v>5.1098632812499999E-3</v>
      </c>
      <c r="Q335">
        <f>VLOOKUP(C335,[1]panoids!A$2:Z$278,15,FALSE)</f>
        <v>4.8327636718749997E-2</v>
      </c>
      <c r="R335">
        <f>VLOOKUP(C335,[1]panoids!A$2:Z$278,16,FALSE)</f>
        <v>1.6092122395833301E-2</v>
      </c>
      <c r="S335">
        <f>VLOOKUP(C335,[1]panoids!A$2:Z$278,17,FALSE)</f>
        <v>0.26462320963541702</v>
      </c>
      <c r="T335">
        <f>VLOOKUP(C335,[1]panoids!A$2:Z$278,18,FALSE)</f>
        <v>4.3050130208333297E-4</v>
      </c>
      <c r="U335">
        <f>VLOOKUP(C335,[1]panoids!A$2:Z$278,19,FALSE)</f>
        <v>0</v>
      </c>
      <c r="V335">
        <f>VLOOKUP(C335,[1]panoids!A$2:Z$278,20,FALSE)</f>
        <v>9.4324544270833297E-2</v>
      </c>
      <c r="W335">
        <f>VLOOKUP(C335,[1]panoids!A$2:Z$278,21,FALSE)</f>
        <v>8.4065755208333301E-4</v>
      </c>
      <c r="X335">
        <f>VLOOKUP(C335,[1]panoids!A$2:Z$278,22,FALSE)</f>
        <v>0</v>
      </c>
      <c r="Y335">
        <f>VLOOKUP(C335,[1]panoids!A$2:Z$278,23,FALSE)</f>
        <v>0</v>
      </c>
      <c r="Z335">
        <f>VLOOKUP(C335,[1]panoids!A$2:Z$278,24,FALSE)</f>
        <v>0</v>
      </c>
      <c r="AA335">
        <f>VLOOKUP(C335,[1]panoids!A$2:Z$278,25,FALSE)</f>
        <v>0</v>
      </c>
      <c r="AB335">
        <f>VLOOKUP(C335,[1]panoids!A$2:Z$278,26,FALSE)</f>
        <v>1.6232096354166701E-2</v>
      </c>
    </row>
    <row r="336" spans="1:28" x14ac:dyDescent="0.25">
      <c r="A336" t="s">
        <v>525</v>
      </c>
      <c r="B336">
        <v>170311511004002</v>
      </c>
      <c r="C336" t="s">
        <v>526</v>
      </c>
      <c r="D336" t="str">
        <f>VLOOKUP(C336,[1]panoids!A$2:Z$278,2,FALSE)</f>
        <v>2019-05</v>
      </c>
      <c r="E336">
        <f>VLOOKUP(C336,[1]panoids!A$2:Z$278,3,FALSE)</f>
        <v>41.945742012707001</v>
      </c>
      <c r="F336">
        <f>VLOOKUP(C336,[1]panoids!A$2:Z$278,4,FALSE)</f>
        <v>-87.766745322546498</v>
      </c>
      <c r="G336">
        <f>VLOOKUP(C336,[1]panoids!A$2:Z$278,5,FALSE)</f>
        <v>170311511004002</v>
      </c>
      <c r="H336">
        <f>VLOOKUP(C336,[1]panoids!A$2:Z$278,6,FALSE)</f>
        <v>4</v>
      </c>
      <c r="I336">
        <f>VLOOKUP(C336,[1]panoids!A$2:Z$278,7,FALSE)</f>
        <v>0.26958496093750001</v>
      </c>
      <c r="J336">
        <f>VLOOKUP(C336,[1]panoids!A$2:Z$278,8,FALSE)</f>
        <v>4.4699707031250001E-2</v>
      </c>
      <c r="K336">
        <f>VLOOKUP(C336,[1]panoids!A$2:Z$278,9,FALSE)</f>
        <v>0.16844563802083301</v>
      </c>
      <c r="L336">
        <f>VLOOKUP(C336,[1]panoids!A$2:Z$278,10,FALSE)</f>
        <v>2.0923665364583299E-2</v>
      </c>
      <c r="M336">
        <f>VLOOKUP(C336,[1]panoids!A$2:Z$278,11,FALSE)</f>
        <v>1.76302083333333E-2</v>
      </c>
      <c r="N336">
        <f>VLOOKUP(C336,[1]panoids!A$2:Z$278,12,FALSE)</f>
        <v>2.05419921875E-2</v>
      </c>
      <c r="O336">
        <f>VLOOKUP(C336,[1]panoids!A$2:Z$278,13,FALSE)</f>
        <v>5.5965169270833304E-3</v>
      </c>
      <c r="P336">
        <f>VLOOKUP(C336,[1]panoids!A$2:Z$278,14,FALSE)</f>
        <v>4.3570963541666704E-3</v>
      </c>
      <c r="Q336">
        <f>VLOOKUP(C336,[1]panoids!A$2:Z$278,15,FALSE)</f>
        <v>3.5329589843750002E-2</v>
      </c>
      <c r="R336">
        <f>VLOOKUP(C336,[1]panoids!A$2:Z$278,16,FALSE)</f>
        <v>8.5880533854166708E-3</v>
      </c>
      <c r="S336">
        <f>VLOOKUP(C336,[1]panoids!A$2:Z$278,17,FALSE)</f>
        <v>0.29355468750000002</v>
      </c>
      <c r="T336">
        <f>VLOOKUP(C336,[1]panoids!A$2:Z$278,18,FALSE)</f>
        <v>1.44368489583333E-3</v>
      </c>
      <c r="U336">
        <f>VLOOKUP(C336,[1]panoids!A$2:Z$278,19,FALSE)</f>
        <v>4.8828125000000001E-6</v>
      </c>
      <c r="V336">
        <f>VLOOKUP(C336,[1]panoids!A$2:Z$278,20,FALSE)</f>
        <v>8.0292968749999999E-2</v>
      </c>
      <c r="W336">
        <f>VLOOKUP(C336,[1]panoids!A$2:Z$278,21,FALSE)</f>
        <v>1.9775390625000001E-4</v>
      </c>
      <c r="X336">
        <f>VLOOKUP(C336,[1]panoids!A$2:Z$278,22,FALSE)</f>
        <v>0</v>
      </c>
      <c r="Y336">
        <f>VLOOKUP(C336,[1]panoids!A$2:Z$278,23,FALSE)</f>
        <v>0</v>
      </c>
      <c r="Z336">
        <f>VLOOKUP(C336,[1]panoids!A$2:Z$278,24,FALSE)</f>
        <v>1.30208333333333E-5</v>
      </c>
      <c r="AA336">
        <f>VLOOKUP(C336,[1]panoids!A$2:Z$278,25,FALSE)</f>
        <v>0</v>
      </c>
      <c r="AB336">
        <f>VLOOKUP(C336,[1]panoids!A$2:Z$278,26,FALSE)</f>
        <v>2.8795572916666699E-2</v>
      </c>
    </row>
    <row r="337" spans="1:28" x14ac:dyDescent="0.25">
      <c r="A337" t="s">
        <v>527</v>
      </c>
      <c r="B337">
        <v>170311511004002</v>
      </c>
      <c r="C337" t="s">
        <v>526</v>
      </c>
      <c r="D337" t="str">
        <f>VLOOKUP(C337,[1]panoids!A$2:Z$278,2,FALSE)</f>
        <v>2019-05</v>
      </c>
      <c r="E337">
        <f>VLOOKUP(C337,[1]panoids!A$2:Z$278,3,FALSE)</f>
        <v>41.945742012707001</v>
      </c>
      <c r="F337">
        <f>VLOOKUP(C337,[1]panoids!A$2:Z$278,4,FALSE)</f>
        <v>-87.766745322546498</v>
      </c>
      <c r="G337">
        <f>VLOOKUP(C337,[1]panoids!A$2:Z$278,5,FALSE)</f>
        <v>170311511004002</v>
      </c>
      <c r="H337">
        <f>VLOOKUP(C337,[1]panoids!A$2:Z$278,6,FALSE)</f>
        <v>4</v>
      </c>
      <c r="I337">
        <f>VLOOKUP(C337,[1]panoids!A$2:Z$278,7,FALSE)</f>
        <v>0.26958496093750001</v>
      </c>
      <c r="J337">
        <f>VLOOKUP(C337,[1]panoids!A$2:Z$278,8,FALSE)</f>
        <v>4.4699707031250001E-2</v>
      </c>
      <c r="K337">
        <f>VLOOKUP(C337,[1]panoids!A$2:Z$278,9,FALSE)</f>
        <v>0.16844563802083301</v>
      </c>
      <c r="L337">
        <f>VLOOKUP(C337,[1]panoids!A$2:Z$278,10,FALSE)</f>
        <v>2.0923665364583299E-2</v>
      </c>
      <c r="M337">
        <f>VLOOKUP(C337,[1]panoids!A$2:Z$278,11,FALSE)</f>
        <v>1.76302083333333E-2</v>
      </c>
      <c r="N337">
        <f>VLOOKUP(C337,[1]panoids!A$2:Z$278,12,FALSE)</f>
        <v>2.05419921875E-2</v>
      </c>
      <c r="O337">
        <f>VLOOKUP(C337,[1]panoids!A$2:Z$278,13,FALSE)</f>
        <v>5.5965169270833304E-3</v>
      </c>
      <c r="P337">
        <f>VLOOKUP(C337,[1]panoids!A$2:Z$278,14,FALSE)</f>
        <v>4.3570963541666704E-3</v>
      </c>
      <c r="Q337">
        <f>VLOOKUP(C337,[1]panoids!A$2:Z$278,15,FALSE)</f>
        <v>3.5329589843750002E-2</v>
      </c>
      <c r="R337">
        <f>VLOOKUP(C337,[1]panoids!A$2:Z$278,16,FALSE)</f>
        <v>8.5880533854166708E-3</v>
      </c>
      <c r="S337">
        <f>VLOOKUP(C337,[1]panoids!A$2:Z$278,17,FALSE)</f>
        <v>0.29355468750000002</v>
      </c>
      <c r="T337">
        <f>VLOOKUP(C337,[1]panoids!A$2:Z$278,18,FALSE)</f>
        <v>1.44368489583333E-3</v>
      </c>
      <c r="U337">
        <f>VLOOKUP(C337,[1]panoids!A$2:Z$278,19,FALSE)</f>
        <v>4.8828125000000001E-6</v>
      </c>
      <c r="V337">
        <f>VLOOKUP(C337,[1]panoids!A$2:Z$278,20,FALSE)</f>
        <v>8.0292968749999999E-2</v>
      </c>
      <c r="W337">
        <f>VLOOKUP(C337,[1]panoids!A$2:Z$278,21,FALSE)</f>
        <v>1.9775390625000001E-4</v>
      </c>
      <c r="X337">
        <f>VLOOKUP(C337,[1]panoids!A$2:Z$278,22,FALSE)</f>
        <v>0</v>
      </c>
      <c r="Y337">
        <f>VLOOKUP(C337,[1]panoids!A$2:Z$278,23,FALSE)</f>
        <v>0</v>
      </c>
      <c r="Z337">
        <f>VLOOKUP(C337,[1]panoids!A$2:Z$278,24,FALSE)</f>
        <v>1.30208333333333E-5</v>
      </c>
      <c r="AA337">
        <f>VLOOKUP(C337,[1]panoids!A$2:Z$278,25,FALSE)</f>
        <v>0</v>
      </c>
      <c r="AB337">
        <f>VLOOKUP(C337,[1]panoids!A$2:Z$278,26,FALSE)</f>
        <v>2.8795572916666699E-2</v>
      </c>
    </row>
    <row r="338" spans="1:28" x14ac:dyDescent="0.25">
      <c r="A338" t="s">
        <v>528</v>
      </c>
      <c r="B338">
        <v>170311511004007</v>
      </c>
      <c r="C338" t="s">
        <v>529</v>
      </c>
      <c r="D338" t="str">
        <f>VLOOKUP(C338,[1]panoids!A$2:Z$278,2,FALSE)</f>
        <v>2019-05</v>
      </c>
      <c r="E338">
        <f>VLOOKUP(C338,[1]panoids!A$2:Z$278,3,FALSE)</f>
        <v>41.944293455682299</v>
      </c>
      <c r="F338">
        <f>VLOOKUP(C338,[1]panoids!A$2:Z$278,4,FALSE)</f>
        <v>-87.766698319117097</v>
      </c>
      <c r="G338">
        <f>VLOOKUP(C338,[1]panoids!A$2:Z$278,5,FALSE)</f>
        <v>170311511004007</v>
      </c>
      <c r="H338">
        <f>VLOOKUP(C338,[1]panoids!A$2:Z$278,6,FALSE)</f>
        <v>4</v>
      </c>
      <c r="I338">
        <f>VLOOKUP(C338,[1]panoids!A$2:Z$278,7,FALSE)</f>
        <v>0.2204931640625</v>
      </c>
      <c r="J338">
        <f>VLOOKUP(C338,[1]panoids!A$2:Z$278,8,FALSE)</f>
        <v>6.9742838541666699E-2</v>
      </c>
      <c r="K338">
        <f>VLOOKUP(C338,[1]panoids!A$2:Z$278,9,FALSE)</f>
        <v>8.8114420572916699E-2</v>
      </c>
      <c r="L338">
        <f>VLOOKUP(C338,[1]panoids!A$2:Z$278,10,FALSE)</f>
        <v>0</v>
      </c>
      <c r="M338">
        <f>VLOOKUP(C338,[1]panoids!A$2:Z$278,11,FALSE)</f>
        <v>5.4167480468750001E-2</v>
      </c>
      <c r="N338">
        <f>VLOOKUP(C338,[1]panoids!A$2:Z$278,12,FALSE)</f>
        <v>1.0013020833333299E-2</v>
      </c>
      <c r="O338">
        <f>VLOOKUP(C338,[1]panoids!A$2:Z$278,13,FALSE)</f>
        <v>4.6386718750000001E-5</v>
      </c>
      <c r="P338">
        <f>VLOOKUP(C338,[1]panoids!A$2:Z$278,14,FALSE)</f>
        <v>2.5577799479166701E-3</v>
      </c>
      <c r="Q338">
        <f>VLOOKUP(C338,[1]panoids!A$2:Z$278,15,FALSE)</f>
        <v>0.27022705078124998</v>
      </c>
      <c r="R338">
        <f>VLOOKUP(C338,[1]panoids!A$2:Z$278,16,FALSE)</f>
        <v>4.2892252604166702E-2</v>
      </c>
      <c r="S338">
        <f>VLOOKUP(C338,[1]panoids!A$2:Z$278,17,FALSE)</f>
        <v>0.19102376302083299</v>
      </c>
      <c r="T338">
        <f>VLOOKUP(C338,[1]panoids!A$2:Z$278,18,FALSE)</f>
        <v>1.171875E-4</v>
      </c>
      <c r="U338">
        <f>VLOOKUP(C338,[1]panoids!A$2:Z$278,19,FALSE)</f>
        <v>0</v>
      </c>
      <c r="V338">
        <f>VLOOKUP(C338,[1]panoids!A$2:Z$278,20,FALSE)</f>
        <v>4.2054036458333298E-2</v>
      </c>
      <c r="W338">
        <f>VLOOKUP(C338,[1]panoids!A$2:Z$278,21,FALSE)</f>
        <v>1.09049479166667E-4</v>
      </c>
      <c r="X338">
        <f>VLOOKUP(C338,[1]panoids!A$2:Z$278,22,FALSE)</f>
        <v>1.15804036458333E-3</v>
      </c>
      <c r="Y338">
        <f>VLOOKUP(C338,[1]panoids!A$2:Z$278,23,FALSE)</f>
        <v>0</v>
      </c>
      <c r="Z338">
        <f>VLOOKUP(C338,[1]panoids!A$2:Z$278,24,FALSE)</f>
        <v>0</v>
      </c>
      <c r="AA338">
        <f>VLOOKUP(C338,[1]panoids!A$2:Z$278,25,FALSE)</f>
        <v>0</v>
      </c>
      <c r="AB338">
        <f>VLOOKUP(C338,[1]panoids!A$2:Z$278,26,FALSE)</f>
        <v>7.2835286458333296E-3</v>
      </c>
    </row>
    <row r="339" spans="1:28" x14ac:dyDescent="0.25">
      <c r="A339" t="s">
        <v>530</v>
      </c>
      <c r="B339">
        <v>170311511004007</v>
      </c>
      <c r="C339" t="s">
        <v>529</v>
      </c>
      <c r="D339" t="str">
        <f>VLOOKUP(C339,[1]panoids!A$2:Z$278,2,FALSE)</f>
        <v>2019-05</v>
      </c>
      <c r="E339">
        <f>VLOOKUP(C339,[1]panoids!A$2:Z$278,3,FALSE)</f>
        <v>41.944293455682299</v>
      </c>
      <c r="F339">
        <f>VLOOKUP(C339,[1]panoids!A$2:Z$278,4,FALSE)</f>
        <v>-87.766698319117097</v>
      </c>
      <c r="G339">
        <f>VLOOKUP(C339,[1]panoids!A$2:Z$278,5,FALSE)</f>
        <v>170311511004007</v>
      </c>
      <c r="H339">
        <f>VLOOKUP(C339,[1]panoids!A$2:Z$278,6,FALSE)</f>
        <v>4</v>
      </c>
      <c r="I339">
        <f>VLOOKUP(C339,[1]panoids!A$2:Z$278,7,FALSE)</f>
        <v>0.2204931640625</v>
      </c>
      <c r="J339">
        <f>VLOOKUP(C339,[1]panoids!A$2:Z$278,8,FALSE)</f>
        <v>6.9742838541666699E-2</v>
      </c>
      <c r="K339">
        <f>VLOOKUP(C339,[1]panoids!A$2:Z$278,9,FALSE)</f>
        <v>8.8114420572916699E-2</v>
      </c>
      <c r="L339">
        <f>VLOOKUP(C339,[1]panoids!A$2:Z$278,10,FALSE)</f>
        <v>0</v>
      </c>
      <c r="M339">
        <f>VLOOKUP(C339,[1]panoids!A$2:Z$278,11,FALSE)</f>
        <v>5.4167480468750001E-2</v>
      </c>
      <c r="N339">
        <f>VLOOKUP(C339,[1]panoids!A$2:Z$278,12,FALSE)</f>
        <v>1.0013020833333299E-2</v>
      </c>
      <c r="O339">
        <f>VLOOKUP(C339,[1]panoids!A$2:Z$278,13,FALSE)</f>
        <v>4.6386718750000001E-5</v>
      </c>
      <c r="P339">
        <f>VLOOKUP(C339,[1]panoids!A$2:Z$278,14,FALSE)</f>
        <v>2.5577799479166701E-3</v>
      </c>
      <c r="Q339">
        <f>VLOOKUP(C339,[1]panoids!A$2:Z$278,15,FALSE)</f>
        <v>0.27022705078124998</v>
      </c>
      <c r="R339">
        <f>VLOOKUP(C339,[1]panoids!A$2:Z$278,16,FALSE)</f>
        <v>4.2892252604166702E-2</v>
      </c>
      <c r="S339">
        <f>VLOOKUP(C339,[1]panoids!A$2:Z$278,17,FALSE)</f>
        <v>0.19102376302083299</v>
      </c>
      <c r="T339">
        <f>VLOOKUP(C339,[1]panoids!A$2:Z$278,18,FALSE)</f>
        <v>1.171875E-4</v>
      </c>
      <c r="U339">
        <f>VLOOKUP(C339,[1]panoids!A$2:Z$278,19,FALSE)</f>
        <v>0</v>
      </c>
      <c r="V339">
        <f>VLOOKUP(C339,[1]panoids!A$2:Z$278,20,FALSE)</f>
        <v>4.2054036458333298E-2</v>
      </c>
      <c r="W339">
        <f>VLOOKUP(C339,[1]panoids!A$2:Z$278,21,FALSE)</f>
        <v>1.09049479166667E-4</v>
      </c>
      <c r="X339">
        <f>VLOOKUP(C339,[1]panoids!A$2:Z$278,22,FALSE)</f>
        <v>1.15804036458333E-3</v>
      </c>
      <c r="Y339">
        <f>VLOOKUP(C339,[1]panoids!A$2:Z$278,23,FALSE)</f>
        <v>0</v>
      </c>
      <c r="Z339">
        <f>VLOOKUP(C339,[1]panoids!A$2:Z$278,24,FALSE)</f>
        <v>0</v>
      </c>
      <c r="AA339">
        <f>VLOOKUP(C339,[1]panoids!A$2:Z$278,25,FALSE)</f>
        <v>0</v>
      </c>
      <c r="AB339">
        <f>VLOOKUP(C339,[1]panoids!A$2:Z$278,26,FALSE)</f>
        <v>7.2835286458333296E-3</v>
      </c>
    </row>
    <row r="340" spans="1:28" x14ac:dyDescent="0.25">
      <c r="A340" t="s">
        <v>531</v>
      </c>
      <c r="B340">
        <v>170311511004007</v>
      </c>
      <c r="C340" t="s">
        <v>532</v>
      </c>
      <c r="D340" t="str">
        <f>VLOOKUP(C340,[1]panoids!A$2:Z$278,2,FALSE)</f>
        <v>2019-05</v>
      </c>
      <c r="E340">
        <f>VLOOKUP(C340,[1]panoids!A$2:Z$278,3,FALSE)</f>
        <v>41.944045893715298</v>
      </c>
      <c r="F340">
        <f>VLOOKUP(C340,[1]panoids!A$2:Z$278,4,FALSE)</f>
        <v>-87.766531753602607</v>
      </c>
      <c r="G340">
        <f>VLOOKUP(C340,[1]panoids!A$2:Z$278,5,FALSE)</f>
        <v>170311511004007</v>
      </c>
      <c r="H340">
        <f>VLOOKUP(C340,[1]panoids!A$2:Z$278,6,FALSE)</f>
        <v>4</v>
      </c>
      <c r="I340">
        <f>VLOOKUP(C340,[1]panoids!A$2:Z$278,7,FALSE)</f>
        <v>0.21508544921875</v>
      </c>
      <c r="J340">
        <f>VLOOKUP(C340,[1]panoids!A$2:Z$278,8,FALSE)</f>
        <v>0.12454752604166699</v>
      </c>
      <c r="K340">
        <f>VLOOKUP(C340,[1]panoids!A$2:Z$278,9,FALSE)</f>
        <v>0.141240234375</v>
      </c>
      <c r="L340">
        <f>VLOOKUP(C340,[1]panoids!A$2:Z$278,10,FALSE)</f>
        <v>4.6386718749999998E-4</v>
      </c>
      <c r="M340">
        <f>VLOOKUP(C340,[1]panoids!A$2:Z$278,11,FALSE)</f>
        <v>2.3362630208333301E-2</v>
      </c>
      <c r="N340">
        <f>VLOOKUP(C340,[1]panoids!A$2:Z$278,12,FALSE)</f>
        <v>1.3740234375E-2</v>
      </c>
      <c r="O340">
        <f>VLOOKUP(C340,[1]panoids!A$2:Z$278,13,FALSE)</f>
        <v>1.3346354166666701E-4</v>
      </c>
      <c r="P340">
        <f>VLOOKUP(C340,[1]panoids!A$2:Z$278,14,FALSE)</f>
        <v>6.8701171875000001E-3</v>
      </c>
      <c r="Q340">
        <f>VLOOKUP(C340,[1]panoids!A$2:Z$278,15,FALSE)</f>
        <v>5.9006347656249999E-2</v>
      </c>
      <c r="R340">
        <f>VLOOKUP(C340,[1]panoids!A$2:Z$278,16,FALSE)</f>
        <v>5.1521809895833303E-3</v>
      </c>
      <c r="S340">
        <f>VLOOKUP(C340,[1]panoids!A$2:Z$278,17,FALSE)</f>
        <v>0.33845865885416698</v>
      </c>
      <c r="T340">
        <f>VLOOKUP(C340,[1]panoids!A$2:Z$278,18,FALSE)</f>
        <v>3.6376953125E-4</v>
      </c>
      <c r="U340">
        <f>VLOOKUP(C340,[1]panoids!A$2:Z$278,19,FALSE)</f>
        <v>0</v>
      </c>
      <c r="V340">
        <f>VLOOKUP(C340,[1]panoids!A$2:Z$278,20,FALSE)</f>
        <v>2.9698079427083302E-2</v>
      </c>
      <c r="W340">
        <f>VLOOKUP(C340,[1]panoids!A$2:Z$278,21,FALSE)</f>
        <v>1.47705078125E-3</v>
      </c>
      <c r="X340">
        <f>VLOOKUP(C340,[1]panoids!A$2:Z$278,22,FALSE)</f>
        <v>4.7607421874999999E-4</v>
      </c>
      <c r="Y340">
        <f>VLOOKUP(C340,[1]panoids!A$2:Z$278,23,FALSE)</f>
        <v>0</v>
      </c>
      <c r="Z340">
        <f>VLOOKUP(C340,[1]panoids!A$2:Z$278,24,FALSE)</f>
        <v>0</v>
      </c>
      <c r="AA340">
        <f>VLOOKUP(C340,[1]panoids!A$2:Z$278,25,FALSE)</f>
        <v>6.2662760416666704E-5</v>
      </c>
      <c r="AB340">
        <f>VLOOKUP(C340,[1]panoids!A$2:Z$278,26,FALSE)</f>
        <v>3.98616536458333E-2</v>
      </c>
    </row>
    <row r="341" spans="1:28" x14ac:dyDescent="0.25">
      <c r="A341" t="s">
        <v>533</v>
      </c>
      <c r="B341">
        <v>170311511004007</v>
      </c>
      <c r="C341" t="s">
        <v>532</v>
      </c>
      <c r="D341" t="str">
        <f>VLOOKUP(C341,[1]panoids!A$2:Z$278,2,FALSE)</f>
        <v>2019-05</v>
      </c>
      <c r="E341">
        <f>VLOOKUP(C341,[1]panoids!A$2:Z$278,3,FALSE)</f>
        <v>41.944045893715298</v>
      </c>
      <c r="F341">
        <f>VLOOKUP(C341,[1]panoids!A$2:Z$278,4,FALSE)</f>
        <v>-87.766531753602607</v>
      </c>
      <c r="G341">
        <f>VLOOKUP(C341,[1]panoids!A$2:Z$278,5,FALSE)</f>
        <v>170311511004007</v>
      </c>
      <c r="H341">
        <f>VLOOKUP(C341,[1]panoids!A$2:Z$278,6,FALSE)</f>
        <v>4</v>
      </c>
      <c r="I341">
        <f>VLOOKUP(C341,[1]panoids!A$2:Z$278,7,FALSE)</f>
        <v>0.21508544921875</v>
      </c>
      <c r="J341">
        <f>VLOOKUP(C341,[1]panoids!A$2:Z$278,8,FALSE)</f>
        <v>0.12454752604166699</v>
      </c>
      <c r="K341">
        <f>VLOOKUP(C341,[1]panoids!A$2:Z$278,9,FALSE)</f>
        <v>0.141240234375</v>
      </c>
      <c r="L341">
        <f>VLOOKUP(C341,[1]panoids!A$2:Z$278,10,FALSE)</f>
        <v>4.6386718749999998E-4</v>
      </c>
      <c r="M341">
        <f>VLOOKUP(C341,[1]panoids!A$2:Z$278,11,FALSE)</f>
        <v>2.3362630208333301E-2</v>
      </c>
      <c r="N341">
        <f>VLOOKUP(C341,[1]panoids!A$2:Z$278,12,FALSE)</f>
        <v>1.3740234375E-2</v>
      </c>
      <c r="O341">
        <f>VLOOKUP(C341,[1]panoids!A$2:Z$278,13,FALSE)</f>
        <v>1.3346354166666701E-4</v>
      </c>
      <c r="P341">
        <f>VLOOKUP(C341,[1]panoids!A$2:Z$278,14,FALSE)</f>
        <v>6.8701171875000001E-3</v>
      </c>
      <c r="Q341">
        <f>VLOOKUP(C341,[1]panoids!A$2:Z$278,15,FALSE)</f>
        <v>5.9006347656249999E-2</v>
      </c>
      <c r="R341">
        <f>VLOOKUP(C341,[1]panoids!A$2:Z$278,16,FALSE)</f>
        <v>5.1521809895833303E-3</v>
      </c>
      <c r="S341">
        <f>VLOOKUP(C341,[1]panoids!A$2:Z$278,17,FALSE)</f>
        <v>0.33845865885416698</v>
      </c>
      <c r="T341">
        <f>VLOOKUP(C341,[1]panoids!A$2:Z$278,18,FALSE)</f>
        <v>3.6376953125E-4</v>
      </c>
      <c r="U341">
        <f>VLOOKUP(C341,[1]panoids!A$2:Z$278,19,FALSE)</f>
        <v>0</v>
      </c>
      <c r="V341">
        <f>VLOOKUP(C341,[1]panoids!A$2:Z$278,20,FALSE)</f>
        <v>2.9698079427083302E-2</v>
      </c>
      <c r="W341">
        <f>VLOOKUP(C341,[1]panoids!A$2:Z$278,21,FALSE)</f>
        <v>1.47705078125E-3</v>
      </c>
      <c r="X341">
        <f>VLOOKUP(C341,[1]panoids!A$2:Z$278,22,FALSE)</f>
        <v>4.7607421874999999E-4</v>
      </c>
      <c r="Y341">
        <f>VLOOKUP(C341,[1]panoids!A$2:Z$278,23,FALSE)</f>
        <v>0</v>
      </c>
      <c r="Z341">
        <f>VLOOKUP(C341,[1]panoids!A$2:Z$278,24,FALSE)</f>
        <v>0</v>
      </c>
      <c r="AA341">
        <f>VLOOKUP(C341,[1]panoids!A$2:Z$278,25,FALSE)</f>
        <v>6.2662760416666704E-5</v>
      </c>
      <c r="AB341">
        <f>VLOOKUP(C341,[1]panoids!A$2:Z$278,26,FALSE)</f>
        <v>3.98616536458333E-2</v>
      </c>
    </row>
    <row r="342" spans="1:28" x14ac:dyDescent="0.25">
      <c r="A342" t="s">
        <v>534</v>
      </c>
      <c r="B342">
        <v>170311511004018</v>
      </c>
      <c r="C342" t="s">
        <v>535</v>
      </c>
      <c r="D342" t="str">
        <f>VLOOKUP(C342,[1]panoids!A$2:Z$278,2,FALSE)</f>
        <v>2019-05</v>
      </c>
      <c r="E342">
        <f>VLOOKUP(C342,[1]panoids!A$2:Z$278,3,FALSE)</f>
        <v>41.942892175263999</v>
      </c>
      <c r="F342">
        <f>VLOOKUP(C342,[1]panoids!A$2:Z$278,4,FALSE)</f>
        <v>-87.766653504773203</v>
      </c>
      <c r="G342">
        <f>VLOOKUP(C342,[1]panoids!A$2:Z$278,5,FALSE)</f>
        <v>170311511004018</v>
      </c>
      <c r="H342">
        <f>VLOOKUP(C342,[1]panoids!A$2:Z$278,6,FALSE)</f>
        <v>4</v>
      </c>
      <c r="I342">
        <f>VLOOKUP(C342,[1]panoids!A$2:Z$278,7,FALSE)</f>
        <v>0.2283935546875</v>
      </c>
      <c r="J342">
        <f>VLOOKUP(C342,[1]panoids!A$2:Z$278,8,FALSE)</f>
        <v>2.3937988281249999E-2</v>
      </c>
      <c r="K342">
        <f>VLOOKUP(C342,[1]panoids!A$2:Z$278,9,FALSE)</f>
        <v>0.115185546875</v>
      </c>
      <c r="L342">
        <f>VLOOKUP(C342,[1]panoids!A$2:Z$278,10,FALSE)</f>
        <v>5.4280598958333297E-4</v>
      </c>
      <c r="M342">
        <f>VLOOKUP(C342,[1]panoids!A$2:Z$278,11,FALSE)</f>
        <v>3.6236165364583302E-2</v>
      </c>
      <c r="N342">
        <f>VLOOKUP(C342,[1]panoids!A$2:Z$278,12,FALSE)</f>
        <v>1.04899088541667E-2</v>
      </c>
      <c r="O342">
        <f>VLOOKUP(C342,[1]panoids!A$2:Z$278,13,FALSE)</f>
        <v>1.3509114583333301E-4</v>
      </c>
      <c r="P342">
        <f>VLOOKUP(C342,[1]panoids!A$2:Z$278,14,FALSE)</f>
        <v>3.5709635416666702E-3</v>
      </c>
      <c r="Q342">
        <f>VLOOKUP(C342,[1]panoids!A$2:Z$278,15,FALSE)</f>
        <v>0.27696126302083302</v>
      </c>
      <c r="R342">
        <f>VLOOKUP(C342,[1]panoids!A$2:Z$278,16,FALSE)</f>
        <v>7.0892740885416694E-2</v>
      </c>
      <c r="S342">
        <f>VLOOKUP(C342,[1]panoids!A$2:Z$278,17,FALSE)</f>
        <v>0.164029134114583</v>
      </c>
      <c r="T342">
        <f>VLOOKUP(C342,[1]panoids!A$2:Z$278,18,FALSE)</f>
        <v>6.42903645833333E-5</v>
      </c>
      <c r="U342">
        <f>VLOOKUP(C342,[1]panoids!A$2:Z$278,19,FALSE)</f>
        <v>0</v>
      </c>
      <c r="V342">
        <f>VLOOKUP(C342,[1]panoids!A$2:Z$278,20,FALSE)</f>
        <v>5.4719238281249999E-2</v>
      </c>
      <c r="W342">
        <f>VLOOKUP(C342,[1]panoids!A$2:Z$278,21,FALSE)</f>
        <v>4.1503906250000003E-5</v>
      </c>
      <c r="X342">
        <f>VLOOKUP(C342,[1]panoids!A$2:Z$278,22,FALSE)</f>
        <v>0</v>
      </c>
      <c r="Y342">
        <f>VLOOKUP(C342,[1]panoids!A$2:Z$278,23,FALSE)</f>
        <v>0</v>
      </c>
      <c r="Z342">
        <f>VLOOKUP(C342,[1]panoids!A$2:Z$278,24,FALSE)</f>
        <v>0</v>
      </c>
      <c r="AA342">
        <f>VLOOKUP(C342,[1]panoids!A$2:Z$278,25,FALSE)</f>
        <v>0</v>
      </c>
      <c r="AB342">
        <f>VLOOKUP(C342,[1]panoids!A$2:Z$278,26,FALSE)</f>
        <v>1.4799804687499999E-2</v>
      </c>
    </row>
    <row r="343" spans="1:28" x14ac:dyDescent="0.25">
      <c r="A343" t="s">
        <v>536</v>
      </c>
      <c r="B343">
        <v>170311511004018</v>
      </c>
      <c r="C343" t="s">
        <v>535</v>
      </c>
      <c r="D343" t="str">
        <f>VLOOKUP(C343,[1]panoids!A$2:Z$278,2,FALSE)</f>
        <v>2019-05</v>
      </c>
      <c r="E343">
        <f>VLOOKUP(C343,[1]panoids!A$2:Z$278,3,FALSE)</f>
        <v>41.942892175263999</v>
      </c>
      <c r="F343">
        <f>VLOOKUP(C343,[1]panoids!A$2:Z$278,4,FALSE)</f>
        <v>-87.766653504773203</v>
      </c>
      <c r="G343">
        <f>VLOOKUP(C343,[1]panoids!A$2:Z$278,5,FALSE)</f>
        <v>170311511004018</v>
      </c>
      <c r="H343">
        <f>VLOOKUP(C343,[1]panoids!A$2:Z$278,6,FALSE)</f>
        <v>4</v>
      </c>
      <c r="I343">
        <f>VLOOKUP(C343,[1]panoids!A$2:Z$278,7,FALSE)</f>
        <v>0.2283935546875</v>
      </c>
      <c r="J343">
        <f>VLOOKUP(C343,[1]panoids!A$2:Z$278,8,FALSE)</f>
        <v>2.3937988281249999E-2</v>
      </c>
      <c r="K343">
        <f>VLOOKUP(C343,[1]panoids!A$2:Z$278,9,FALSE)</f>
        <v>0.115185546875</v>
      </c>
      <c r="L343">
        <f>VLOOKUP(C343,[1]panoids!A$2:Z$278,10,FALSE)</f>
        <v>5.4280598958333297E-4</v>
      </c>
      <c r="M343">
        <f>VLOOKUP(C343,[1]panoids!A$2:Z$278,11,FALSE)</f>
        <v>3.6236165364583302E-2</v>
      </c>
      <c r="N343">
        <f>VLOOKUP(C343,[1]panoids!A$2:Z$278,12,FALSE)</f>
        <v>1.04899088541667E-2</v>
      </c>
      <c r="O343">
        <f>VLOOKUP(C343,[1]panoids!A$2:Z$278,13,FALSE)</f>
        <v>1.3509114583333301E-4</v>
      </c>
      <c r="P343">
        <f>VLOOKUP(C343,[1]panoids!A$2:Z$278,14,FALSE)</f>
        <v>3.5709635416666702E-3</v>
      </c>
      <c r="Q343">
        <f>VLOOKUP(C343,[1]panoids!A$2:Z$278,15,FALSE)</f>
        <v>0.27696126302083302</v>
      </c>
      <c r="R343">
        <f>VLOOKUP(C343,[1]panoids!A$2:Z$278,16,FALSE)</f>
        <v>7.0892740885416694E-2</v>
      </c>
      <c r="S343">
        <f>VLOOKUP(C343,[1]panoids!A$2:Z$278,17,FALSE)</f>
        <v>0.164029134114583</v>
      </c>
      <c r="T343">
        <f>VLOOKUP(C343,[1]panoids!A$2:Z$278,18,FALSE)</f>
        <v>6.42903645833333E-5</v>
      </c>
      <c r="U343">
        <f>VLOOKUP(C343,[1]panoids!A$2:Z$278,19,FALSE)</f>
        <v>0</v>
      </c>
      <c r="V343">
        <f>VLOOKUP(C343,[1]panoids!A$2:Z$278,20,FALSE)</f>
        <v>5.4719238281249999E-2</v>
      </c>
      <c r="W343">
        <f>VLOOKUP(C343,[1]panoids!A$2:Z$278,21,FALSE)</f>
        <v>4.1503906250000003E-5</v>
      </c>
      <c r="X343">
        <f>VLOOKUP(C343,[1]panoids!A$2:Z$278,22,FALSE)</f>
        <v>0</v>
      </c>
      <c r="Y343">
        <f>VLOOKUP(C343,[1]panoids!A$2:Z$278,23,FALSE)</f>
        <v>0</v>
      </c>
      <c r="Z343">
        <f>VLOOKUP(C343,[1]panoids!A$2:Z$278,24,FALSE)</f>
        <v>0</v>
      </c>
      <c r="AA343">
        <f>VLOOKUP(C343,[1]panoids!A$2:Z$278,25,FALSE)</f>
        <v>0</v>
      </c>
      <c r="AB343">
        <f>VLOOKUP(C343,[1]panoids!A$2:Z$278,26,FALSE)</f>
        <v>1.4799804687499999E-2</v>
      </c>
    </row>
    <row r="344" spans="1:28" x14ac:dyDescent="0.25">
      <c r="A344" t="s">
        <v>537</v>
      </c>
      <c r="B344">
        <v>170311511004018</v>
      </c>
      <c r="C344" t="s">
        <v>538</v>
      </c>
      <c r="D344" t="str">
        <f>VLOOKUP(C344,[1]panoids!A$2:Z$278,2,FALSE)</f>
        <v>2019-05</v>
      </c>
      <c r="E344">
        <f>VLOOKUP(C344,[1]panoids!A$2:Z$278,3,FALSE)</f>
        <v>41.942628172737301</v>
      </c>
      <c r="F344">
        <f>VLOOKUP(C344,[1]panoids!A$2:Z$278,4,FALSE)</f>
        <v>-87.766643623377405</v>
      </c>
      <c r="G344">
        <f>VLOOKUP(C344,[1]panoids!A$2:Z$278,5,FALSE)</f>
        <v>170311511004018</v>
      </c>
      <c r="H344">
        <f>VLOOKUP(C344,[1]panoids!A$2:Z$278,6,FALSE)</f>
        <v>4</v>
      </c>
      <c r="I344">
        <f>VLOOKUP(C344,[1]panoids!A$2:Z$278,7,FALSE)</f>
        <v>0.168946940104167</v>
      </c>
      <c r="J344">
        <f>VLOOKUP(C344,[1]panoids!A$2:Z$278,8,FALSE)</f>
        <v>0.1110986328125</v>
      </c>
      <c r="K344">
        <f>VLOOKUP(C344,[1]panoids!A$2:Z$278,9,FALSE)</f>
        <v>7.4099934895833303E-2</v>
      </c>
      <c r="L344">
        <f>VLOOKUP(C344,[1]panoids!A$2:Z$278,10,FALSE)</f>
        <v>2.8157552083333301E-4</v>
      </c>
      <c r="M344">
        <f>VLOOKUP(C344,[1]panoids!A$2:Z$278,11,FALSE)</f>
        <v>2.9250488281250001E-2</v>
      </c>
      <c r="N344">
        <f>VLOOKUP(C344,[1]panoids!A$2:Z$278,12,FALSE)</f>
        <v>1.8239746093749998E-2</v>
      </c>
      <c r="O344">
        <f>VLOOKUP(C344,[1]panoids!A$2:Z$278,13,FALSE)</f>
        <v>1.9368489583333301E-4</v>
      </c>
      <c r="P344">
        <f>VLOOKUP(C344,[1]panoids!A$2:Z$278,14,FALSE)</f>
        <v>3.92903645833333E-3</v>
      </c>
      <c r="Q344">
        <f>VLOOKUP(C344,[1]panoids!A$2:Z$278,15,FALSE)</f>
        <v>0.302737630208333</v>
      </c>
      <c r="R344">
        <f>VLOOKUP(C344,[1]panoids!A$2:Z$278,16,FALSE)</f>
        <v>5.3979492187499999E-2</v>
      </c>
      <c r="S344">
        <f>VLOOKUP(C344,[1]panoids!A$2:Z$278,17,FALSE)</f>
        <v>0.18135904947916701</v>
      </c>
      <c r="T344">
        <f>VLOOKUP(C344,[1]panoids!A$2:Z$278,18,FALSE)</f>
        <v>0</v>
      </c>
      <c r="U344">
        <f>VLOOKUP(C344,[1]panoids!A$2:Z$278,19,FALSE)</f>
        <v>0</v>
      </c>
      <c r="V344">
        <f>VLOOKUP(C344,[1]panoids!A$2:Z$278,20,FALSE)</f>
        <v>1.894775390625E-2</v>
      </c>
      <c r="W344">
        <f>VLOOKUP(C344,[1]panoids!A$2:Z$278,21,FALSE)</f>
        <v>2.7587890624999997E-4</v>
      </c>
      <c r="X344">
        <f>VLOOKUP(C344,[1]panoids!A$2:Z$278,22,FALSE)</f>
        <v>6.9173177083333304E-4</v>
      </c>
      <c r="Y344">
        <f>VLOOKUP(C344,[1]panoids!A$2:Z$278,23,FALSE)</f>
        <v>0</v>
      </c>
      <c r="Z344">
        <f>VLOOKUP(C344,[1]panoids!A$2:Z$278,24,FALSE)</f>
        <v>0</v>
      </c>
      <c r="AA344">
        <f>VLOOKUP(C344,[1]panoids!A$2:Z$278,25,FALSE)</f>
        <v>0</v>
      </c>
      <c r="AB344">
        <f>VLOOKUP(C344,[1]panoids!A$2:Z$278,26,FALSE)</f>
        <v>3.5968424479166698E-2</v>
      </c>
    </row>
    <row r="345" spans="1:28" x14ac:dyDescent="0.25">
      <c r="A345" t="s">
        <v>539</v>
      </c>
      <c r="B345">
        <v>170311511004018</v>
      </c>
      <c r="C345" t="s">
        <v>538</v>
      </c>
      <c r="D345" t="str">
        <f>VLOOKUP(C345,[1]panoids!A$2:Z$278,2,FALSE)</f>
        <v>2019-05</v>
      </c>
      <c r="E345">
        <f>VLOOKUP(C345,[1]panoids!A$2:Z$278,3,FALSE)</f>
        <v>41.942628172737301</v>
      </c>
      <c r="F345">
        <f>VLOOKUP(C345,[1]panoids!A$2:Z$278,4,FALSE)</f>
        <v>-87.766643623377405</v>
      </c>
      <c r="G345">
        <f>VLOOKUP(C345,[1]panoids!A$2:Z$278,5,FALSE)</f>
        <v>170311511004018</v>
      </c>
      <c r="H345">
        <f>VLOOKUP(C345,[1]panoids!A$2:Z$278,6,FALSE)</f>
        <v>4</v>
      </c>
      <c r="I345">
        <f>VLOOKUP(C345,[1]panoids!A$2:Z$278,7,FALSE)</f>
        <v>0.168946940104167</v>
      </c>
      <c r="J345">
        <f>VLOOKUP(C345,[1]panoids!A$2:Z$278,8,FALSE)</f>
        <v>0.1110986328125</v>
      </c>
      <c r="K345">
        <f>VLOOKUP(C345,[1]panoids!A$2:Z$278,9,FALSE)</f>
        <v>7.4099934895833303E-2</v>
      </c>
      <c r="L345">
        <f>VLOOKUP(C345,[1]panoids!A$2:Z$278,10,FALSE)</f>
        <v>2.8157552083333301E-4</v>
      </c>
      <c r="M345">
        <f>VLOOKUP(C345,[1]panoids!A$2:Z$278,11,FALSE)</f>
        <v>2.9250488281250001E-2</v>
      </c>
      <c r="N345">
        <f>VLOOKUP(C345,[1]panoids!A$2:Z$278,12,FALSE)</f>
        <v>1.8239746093749998E-2</v>
      </c>
      <c r="O345">
        <f>VLOOKUP(C345,[1]panoids!A$2:Z$278,13,FALSE)</f>
        <v>1.9368489583333301E-4</v>
      </c>
      <c r="P345">
        <f>VLOOKUP(C345,[1]panoids!A$2:Z$278,14,FALSE)</f>
        <v>3.92903645833333E-3</v>
      </c>
      <c r="Q345">
        <f>VLOOKUP(C345,[1]panoids!A$2:Z$278,15,FALSE)</f>
        <v>0.302737630208333</v>
      </c>
      <c r="R345">
        <f>VLOOKUP(C345,[1]panoids!A$2:Z$278,16,FALSE)</f>
        <v>5.3979492187499999E-2</v>
      </c>
      <c r="S345">
        <f>VLOOKUP(C345,[1]panoids!A$2:Z$278,17,FALSE)</f>
        <v>0.18135904947916701</v>
      </c>
      <c r="T345">
        <f>VLOOKUP(C345,[1]panoids!A$2:Z$278,18,FALSE)</f>
        <v>0</v>
      </c>
      <c r="U345">
        <f>VLOOKUP(C345,[1]panoids!A$2:Z$278,19,FALSE)</f>
        <v>0</v>
      </c>
      <c r="V345">
        <f>VLOOKUP(C345,[1]panoids!A$2:Z$278,20,FALSE)</f>
        <v>1.894775390625E-2</v>
      </c>
      <c r="W345">
        <f>VLOOKUP(C345,[1]panoids!A$2:Z$278,21,FALSE)</f>
        <v>2.7587890624999997E-4</v>
      </c>
      <c r="X345">
        <f>VLOOKUP(C345,[1]panoids!A$2:Z$278,22,FALSE)</f>
        <v>6.9173177083333304E-4</v>
      </c>
      <c r="Y345">
        <f>VLOOKUP(C345,[1]panoids!A$2:Z$278,23,FALSE)</f>
        <v>0</v>
      </c>
      <c r="Z345">
        <f>VLOOKUP(C345,[1]panoids!A$2:Z$278,24,FALSE)</f>
        <v>0</v>
      </c>
      <c r="AA345">
        <f>VLOOKUP(C345,[1]panoids!A$2:Z$278,25,FALSE)</f>
        <v>0</v>
      </c>
      <c r="AB345">
        <f>VLOOKUP(C345,[1]panoids!A$2:Z$278,26,FALSE)</f>
        <v>3.5968424479166698E-2</v>
      </c>
    </row>
    <row r="346" spans="1:28" x14ac:dyDescent="0.25">
      <c r="A346" t="s">
        <v>540</v>
      </c>
      <c r="B346">
        <v>170311602001005</v>
      </c>
      <c r="C346" t="s">
        <v>541</v>
      </c>
      <c r="D346" t="str">
        <f>VLOOKUP(C346,[1]panoids!A$2:Z$278,2,FALSE)</f>
        <v>2018-07</v>
      </c>
      <c r="E346">
        <f>VLOOKUP(C346,[1]panoids!A$2:Z$278,3,FALSE)</f>
        <v>41.960976130541098</v>
      </c>
      <c r="F346">
        <f>VLOOKUP(C346,[1]panoids!A$2:Z$278,4,FALSE)</f>
        <v>-87.731538903582603</v>
      </c>
      <c r="G346">
        <f>VLOOKUP(C346,[1]panoids!A$2:Z$278,5,FALSE)</f>
        <v>170311602001005</v>
      </c>
      <c r="H346">
        <f>VLOOKUP(C346,[1]panoids!A$2:Z$278,6,FALSE)</f>
        <v>4</v>
      </c>
      <c r="I346">
        <f>VLOOKUP(C346,[1]panoids!A$2:Z$278,7,FALSE)</f>
        <v>0.34635091145833302</v>
      </c>
      <c r="J346">
        <f>VLOOKUP(C346,[1]panoids!A$2:Z$278,8,FALSE)</f>
        <v>3.5353190104166703E-2</v>
      </c>
      <c r="K346">
        <f>VLOOKUP(C346,[1]panoids!A$2:Z$278,9,FALSE)</f>
        <v>8.3955078124999999E-2</v>
      </c>
      <c r="L346">
        <f>VLOOKUP(C346,[1]panoids!A$2:Z$278,10,FALSE)</f>
        <v>1.3264973958333301E-4</v>
      </c>
      <c r="M346">
        <f>VLOOKUP(C346,[1]panoids!A$2:Z$278,11,FALSE)</f>
        <v>1.50406901041667E-2</v>
      </c>
      <c r="N346">
        <f>VLOOKUP(C346,[1]panoids!A$2:Z$278,12,FALSE)</f>
        <v>1.81453450520833E-2</v>
      </c>
      <c r="O346">
        <f>VLOOKUP(C346,[1]panoids!A$2:Z$278,13,FALSE)</f>
        <v>1.7578124999999999E-4</v>
      </c>
      <c r="P346">
        <f>VLOOKUP(C346,[1]panoids!A$2:Z$278,14,FALSE)</f>
        <v>2.8108723958333299E-3</v>
      </c>
      <c r="Q346">
        <f>VLOOKUP(C346,[1]panoids!A$2:Z$278,15,FALSE)</f>
        <v>0.10917073567708301</v>
      </c>
      <c r="R346">
        <f>VLOOKUP(C346,[1]panoids!A$2:Z$278,16,FALSE)</f>
        <v>1.3178710937499999E-2</v>
      </c>
      <c r="S346">
        <f>VLOOKUP(C346,[1]panoids!A$2:Z$278,17,FALSE)</f>
        <v>0.32618570963541699</v>
      </c>
      <c r="T346">
        <f>VLOOKUP(C346,[1]panoids!A$2:Z$278,18,FALSE)</f>
        <v>8.3251953125000003E-4</v>
      </c>
      <c r="U346">
        <f>VLOOKUP(C346,[1]panoids!A$2:Z$278,19,FALSE)</f>
        <v>0</v>
      </c>
      <c r="V346">
        <f>VLOOKUP(C346,[1]panoids!A$2:Z$278,20,FALSE)</f>
        <v>2.3484700520833301E-2</v>
      </c>
      <c r="W346">
        <f>VLOOKUP(C346,[1]panoids!A$2:Z$278,21,FALSE)</f>
        <v>4.4392903645833299E-3</v>
      </c>
      <c r="X346">
        <f>VLOOKUP(C346,[1]panoids!A$2:Z$278,22,FALSE)</f>
        <v>3.1738281250000001E-5</v>
      </c>
      <c r="Y346">
        <f>VLOOKUP(C346,[1]panoids!A$2:Z$278,23,FALSE)</f>
        <v>0</v>
      </c>
      <c r="Z346">
        <f>VLOOKUP(C346,[1]panoids!A$2:Z$278,24,FALSE)</f>
        <v>0</v>
      </c>
      <c r="AA346">
        <f>VLOOKUP(C346,[1]panoids!A$2:Z$278,25,FALSE)</f>
        <v>6.5104166666666696E-6</v>
      </c>
      <c r="AB346">
        <f>VLOOKUP(C346,[1]panoids!A$2:Z$278,26,FALSE)</f>
        <v>2.0705566406250001E-2</v>
      </c>
    </row>
    <row r="347" spans="1:28" x14ac:dyDescent="0.25">
      <c r="A347" t="s">
        <v>542</v>
      </c>
      <c r="B347">
        <v>170311602001005</v>
      </c>
      <c r="C347" t="s">
        <v>541</v>
      </c>
      <c r="D347" t="str">
        <f>VLOOKUP(C347,[1]panoids!A$2:Z$278,2,FALSE)</f>
        <v>2018-07</v>
      </c>
      <c r="E347">
        <f>VLOOKUP(C347,[1]panoids!A$2:Z$278,3,FALSE)</f>
        <v>41.960976130541098</v>
      </c>
      <c r="F347">
        <f>VLOOKUP(C347,[1]panoids!A$2:Z$278,4,FALSE)</f>
        <v>-87.731538903582603</v>
      </c>
      <c r="G347">
        <f>VLOOKUP(C347,[1]panoids!A$2:Z$278,5,FALSE)</f>
        <v>170311602001005</v>
      </c>
      <c r="H347">
        <f>VLOOKUP(C347,[1]panoids!A$2:Z$278,6,FALSE)</f>
        <v>4</v>
      </c>
      <c r="I347">
        <f>VLOOKUP(C347,[1]panoids!A$2:Z$278,7,FALSE)</f>
        <v>0.34635091145833302</v>
      </c>
      <c r="J347">
        <f>VLOOKUP(C347,[1]panoids!A$2:Z$278,8,FALSE)</f>
        <v>3.5353190104166703E-2</v>
      </c>
      <c r="K347">
        <f>VLOOKUP(C347,[1]panoids!A$2:Z$278,9,FALSE)</f>
        <v>8.3955078124999999E-2</v>
      </c>
      <c r="L347">
        <f>VLOOKUP(C347,[1]panoids!A$2:Z$278,10,FALSE)</f>
        <v>1.3264973958333301E-4</v>
      </c>
      <c r="M347">
        <f>VLOOKUP(C347,[1]panoids!A$2:Z$278,11,FALSE)</f>
        <v>1.50406901041667E-2</v>
      </c>
      <c r="N347">
        <f>VLOOKUP(C347,[1]panoids!A$2:Z$278,12,FALSE)</f>
        <v>1.81453450520833E-2</v>
      </c>
      <c r="O347">
        <f>VLOOKUP(C347,[1]panoids!A$2:Z$278,13,FALSE)</f>
        <v>1.7578124999999999E-4</v>
      </c>
      <c r="P347">
        <f>VLOOKUP(C347,[1]panoids!A$2:Z$278,14,FALSE)</f>
        <v>2.8108723958333299E-3</v>
      </c>
      <c r="Q347">
        <f>VLOOKUP(C347,[1]panoids!A$2:Z$278,15,FALSE)</f>
        <v>0.10917073567708301</v>
      </c>
      <c r="R347">
        <f>VLOOKUP(C347,[1]panoids!A$2:Z$278,16,FALSE)</f>
        <v>1.3178710937499999E-2</v>
      </c>
      <c r="S347">
        <f>VLOOKUP(C347,[1]panoids!A$2:Z$278,17,FALSE)</f>
        <v>0.32618570963541699</v>
      </c>
      <c r="T347">
        <f>VLOOKUP(C347,[1]panoids!A$2:Z$278,18,FALSE)</f>
        <v>8.3251953125000003E-4</v>
      </c>
      <c r="U347">
        <f>VLOOKUP(C347,[1]panoids!A$2:Z$278,19,FALSE)</f>
        <v>0</v>
      </c>
      <c r="V347">
        <f>VLOOKUP(C347,[1]panoids!A$2:Z$278,20,FALSE)</f>
        <v>2.3484700520833301E-2</v>
      </c>
      <c r="W347">
        <f>VLOOKUP(C347,[1]panoids!A$2:Z$278,21,FALSE)</f>
        <v>4.4392903645833299E-3</v>
      </c>
      <c r="X347">
        <f>VLOOKUP(C347,[1]panoids!A$2:Z$278,22,FALSE)</f>
        <v>3.1738281250000001E-5</v>
      </c>
      <c r="Y347">
        <f>VLOOKUP(C347,[1]panoids!A$2:Z$278,23,FALSE)</f>
        <v>0</v>
      </c>
      <c r="Z347">
        <f>VLOOKUP(C347,[1]panoids!A$2:Z$278,24,FALSE)</f>
        <v>0</v>
      </c>
      <c r="AA347">
        <f>VLOOKUP(C347,[1]panoids!A$2:Z$278,25,FALSE)</f>
        <v>6.5104166666666696E-6</v>
      </c>
      <c r="AB347">
        <f>VLOOKUP(C347,[1]panoids!A$2:Z$278,26,FALSE)</f>
        <v>2.0705566406250001E-2</v>
      </c>
    </row>
    <row r="348" spans="1:28" x14ac:dyDescent="0.25">
      <c r="A348" t="s">
        <v>543</v>
      </c>
      <c r="B348">
        <v>170311602001005</v>
      </c>
      <c r="C348" t="s">
        <v>544</v>
      </c>
      <c r="D348" t="str">
        <f>VLOOKUP(C348,[1]panoids!A$2:Z$278,2,FALSE)</f>
        <v>2018-10</v>
      </c>
      <c r="E348">
        <f>VLOOKUP(C348,[1]panoids!A$2:Z$278,3,FALSE)</f>
        <v>41.960927086487899</v>
      </c>
      <c r="F348">
        <f>VLOOKUP(C348,[1]panoids!A$2:Z$278,4,FALSE)</f>
        <v>-87.730977734524799</v>
      </c>
      <c r="G348">
        <f>VLOOKUP(C348,[1]panoids!A$2:Z$278,5,FALSE)</f>
        <v>170311602001005</v>
      </c>
      <c r="H348">
        <f>VLOOKUP(C348,[1]panoids!A$2:Z$278,6,FALSE)</f>
        <v>4</v>
      </c>
      <c r="I348">
        <f>VLOOKUP(C348,[1]panoids!A$2:Z$278,7,FALSE)</f>
        <v>0.28891438802083302</v>
      </c>
      <c r="J348">
        <f>VLOOKUP(C348,[1]panoids!A$2:Z$278,8,FALSE)</f>
        <v>4.53580729166667E-2</v>
      </c>
      <c r="K348">
        <f>VLOOKUP(C348,[1]panoids!A$2:Z$278,9,FALSE)</f>
        <v>8.3654785156249994E-2</v>
      </c>
      <c r="L348">
        <f>VLOOKUP(C348,[1]panoids!A$2:Z$278,10,FALSE)</f>
        <v>1.4648437499999999E-5</v>
      </c>
      <c r="M348">
        <f>VLOOKUP(C348,[1]panoids!A$2:Z$278,11,FALSE)</f>
        <v>4.9720052083333299E-2</v>
      </c>
      <c r="N348">
        <f>VLOOKUP(C348,[1]panoids!A$2:Z$278,12,FALSE)</f>
        <v>1.6900227864583301E-2</v>
      </c>
      <c r="O348">
        <f>VLOOKUP(C348,[1]panoids!A$2:Z$278,13,FALSE)</f>
        <v>7.2102864583333296E-4</v>
      </c>
      <c r="P348">
        <f>VLOOKUP(C348,[1]panoids!A$2:Z$278,14,FALSE)</f>
        <v>4.73795572916667E-3</v>
      </c>
      <c r="Q348">
        <f>VLOOKUP(C348,[1]panoids!A$2:Z$278,15,FALSE)</f>
        <v>5.9232584635416703E-2</v>
      </c>
      <c r="R348">
        <f>VLOOKUP(C348,[1]panoids!A$2:Z$278,16,FALSE)</f>
        <v>4.4596354166666699E-4</v>
      </c>
      <c r="S348">
        <f>VLOOKUP(C348,[1]panoids!A$2:Z$278,17,FALSE)</f>
        <v>0.35487223307291699</v>
      </c>
      <c r="T348">
        <f>VLOOKUP(C348,[1]panoids!A$2:Z$278,18,FALSE)</f>
        <v>3.8411458333333299E-4</v>
      </c>
      <c r="U348">
        <f>VLOOKUP(C348,[1]panoids!A$2:Z$278,19,FALSE)</f>
        <v>0</v>
      </c>
      <c r="V348">
        <f>VLOOKUP(C348,[1]panoids!A$2:Z$278,20,FALSE)</f>
        <v>8.1656901041666702E-2</v>
      </c>
      <c r="W348">
        <f>VLOOKUP(C348,[1]panoids!A$2:Z$278,21,FALSE)</f>
        <v>2.3038736979166699E-3</v>
      </c>
      <c r="X348">
        <f>VLOOKUP(C348,[1]panoids!A$2:Z$278,22,FALSE)</f>
        <v>2.4934895833333302E-3</v>
      </c>
      <c r="Y348">
        <f>VLOOKUP(C348,[1]panoids!A$2:Z$278,23,FALSE)</f>
        <v>0</v>
      </c>
      <c r="Z348">
        <f>VLOOKUP(C348,[1]panoids!A$2:Z$278,24,FALSE)</f>
        <v>0</v>
      </c>
      <c r="AA348">
        <f>VLOOKUP(C348,[1]panoids!A$2:Z$278,25,FALSE)</f>
        <v>4.2887369791666698E-4</v>
      </c>
      <c r="AB348">
        <f>VLOOKUP(C348,[1]panoids!A$2:Z$278,26,FALSE)</f>
        <v>8.1608072916666708E-3</v>
      </c>
    </row>
    <row r="349" spans="1:28" x14ac:dyDescent="0.25">
      <c r="A349" t="s">
        <v>545</v>
      </c>
      <c r="B349">
        <v>170311602001005</v>
      </c>
      <c r="C349" t="s">
        <v>544</v>
      </c>
      <c r="D349" t="str">
        <f>VLOOKUP(C349,[1]panoids!A$2:Z$278,2,FALSE)</f>
        <v>2018-10</v>
      </c>
      <c r="E349">
        <f>VLOOKUP(C349,[1]panoids!A$2:Z$278,3,FALSE)</f>
        <v>41.960927086487899</v>
      </c>
      <c r="F349">
        <f>VLOOKUP(C349,[1]panoids!A$2:Z$278,4,FALSE)</f>
        <v>-87.730977734524799</v>
      </c>
      <c r="G349">
        <f>VLOOKUP(C349,[1]panoids!A$2:Z$278,5,FALSE)</f>
        <v>170311602001005</v>
      </c>
      <c r="H349">
        <f>VLOOKUP(C349,[1]panoids!A$2:Z$278,6,FALSE)</f>
        <v>4</v>
      </c>
      <c r="I349">
        <f>VLOOKUP(C349,[1]panoids!A$2:Z$278,7,FALSE)</f>
        <v>0.28891438802083302</v>
      </c>
      <c r="J349">
        <f>VLOOKUP(C349,[1]panoids!A$2:Z$278,8,FALSE)</f>
        <v>4.53580729166667E-2</v>
      </c>
      <c r="K349">
        <f>VLOOKUP(C349,[1]panoids!A$2:Z$278,9,FALSE)</f>
        <v>8.3654785156249994E-2</v>
      </c>
      <c r="L349">
        <f>VLOOKUP(C349,[1]panoids!A$2:Z$278,10,FALSE)</f>
        <v>1.4648437499999999E-5</v>
      </c>
      <c r="M349">
        <f>VLOOKUP(C349,[1]panoids!A$2:Z$278,11,FALSE)</f>
        <v>4.9720052083333299E-2</v>
      </c>
      <c r="N349">
        <f>VLOOKUP(C349,[1]panoids!A$2:Z$278,12,FALSE)</f>
        <v>1.6900227864583301E-2</v>
      </c>
      <c r="O349">
        <f>VLOOKUP(C349,[1]panoids!A$2:Z$278,13,FALSE)</f>
        <v>7.2102864583333296E-4</v>
      </c>
      <c r="P349">
        <f>VLOOKUP(C349,[1]panoids!A$2:Z$278,14,FALSE)</f>
        <v>4.73795572916667E-3</v>
      </c>
      <c r="Q349">
        <f>VLOOKUP(C349,[1]panoids!A$2:Z$278,15,FALSE)</f>
        <v>5.9232584635416703E-2</v>
      </c>
      <c r="R349">
        <f>VLOOKUP(C349,[1]panoids!A$2:Z$278,16,FALSE)</f>
        <v>4.4596354166666699E-4</v>
      </c>
      <c r="S349">
        <f>VLOOKUP(C349,[1]panoids!A$2:Z$278,17,FALSE)</f>
        <v>0.35487223307291699</v>
      </c>
      <c r="T349">
        <f>VLOOKUP(C349,[1]panoids!A$2:Z$278,18,FALSE)</f>
        <v>3.8411458333333299E-4</v>
      </c>
      <c r="U349">
        <f>VLOOKUP(C349,[1]panoids!A$2:Z$278,19,FALSE)</f>
        <v>0</v>
      </c>
      <c r="V349">
        <f>VLOOKUP(C349,[1]panoids!A$2:Z$278,20,FALSE)</f>
        <v>8.1656901041666702E-2</v>
      </c>
      <c r="W349">
        <f>VLOOKUP(C349,[1]panoids!A$2:Z$278,21,FALSE)</f>
        <v>2.3038736979166699E-3</v>
      </c>
      <c r="X349">
        <f>VLOOKUP(C349,[1]panoids!A$2:Z$278,22,FALSE)</f>
        <v>2.4934895833333302E-3</v>
      </c>
      <c r="Y349">
        <f>VLOOKUP(C349,[1]panoids!A$2:Z$278,23,FALSE)</f>
        <v>0</v>
      </c>
      <c r="Z349">
        <f>VLOOKUP(C349,[1]panoids!A$2:Z$278,24,FALSE)</f>
        <v>0</v>
      </c>
      <c r="AA349">
        <f>VLOOKUP(C349,[1]panoids!A$2:Z$278,25,FALSE)</f>
        <v>4.2887369791666698E-4</v>
      </c>
      <c r="AB349">
        <f>VLOOKUP(C349,[1]panoids!A$2:Z$278,26,FALSE)</f>
        <v>8.1608072916666708E-3</v>
      </c>
    </row>
    <row r="350" spans="1:28" x14ac:dyDescent="0.25">
      <c r="A350" t="s">
        <v>546</v>
      </c>
      <c r="B350">
        <v>170311602001007</v>
      </c>
      <c r="C350" t="s">
        <v>547</v>
      </c>
      <c r="D350" t="str">
        <f>VLOOKUP(C350,[1]panoids!A$2:Z$278,2,FALSE)</f>
        <v>2018-07</v>
      </c>
      <c r="E350">
        <f>VLOOKUP(C350,[1]panoids!A$2:Z$278,3,FALSE)</f>
        <v>41.960964199999999</v>
      </c>
      <c r="F350">
        <f>VLOOKUP(C350,[1]panoids!A$2:Z$278,4,FALSE)</f>
        <v>-87.7327133</v>
      </c>
      <c r="G350">
        <f>VLOOKUP(C350,[1]panoids!A$2:Z$278,5,FALSE)</f>
        <v>170311602001007</v>
      </c>
      <c r="H350">
        <f>VLOOKUP(C350,[1]panoids!A$2:Z$278,6,FALSE)</f>
        <v>4</v>
      </c>
      <c r="I350">
        <f>VLOOKUP(C350,[1]panoids!A$2:Z$278,7,FALSE)</f>
        <v>0.24277343749999999</v>
      </c>
      <c r="J350">
        <f>VLOOKUP(C350,[1]panoids!A$2:Z$278,8,FALSE)</f>
        <v>8.3142903645833294E-2</v>
      </c>
      <c r="K350">
        <f>VLOOKUP(C350,[1]panoids!A$2:Z$278,9,FALSE)</f>
        <v>0.16901936848958299</v>
      </c>
      <c r="L350">
        <f>VLOOKUP(C350,[1]panoids!A$2:Z$278,10,FALSE)</f>
        <v>4.86165364583333E-3</v>
      </c>
      <c r="M350">
        <f>VLOOKUP(C350,[1]panoids!A$2:Z$278,11,FALSE)</f>
        <v>1.50911458333333E-2</v>
      </c>
      <c r="N350">
        <f>VLOOKUP(C350,[1]panoids!A$2:Z$278,12,FALSE)</f>
        <v>2.4041341145833301E-2</v>
      </c>
      <c r="O350">
        <f>VLOOKUP(C350,[1]panoids!A$2:Z$278,13,FALSE)</f>
        <v>1.03531901041667E-2</v>
      </c>
      <c r="P350">
        <f>VLOOKUP(C350,[1]panoids!A$2:Z$278,14,FALSE)</f>
        <v>5.40934244791667E-3</v>
      </c>
      <c r="Q350">
        <f>VLOOKUP(C350,[1]panoids!A$2:Z$278,15,FALSE)</f>
        <v>0.13909261067708301</v>
      </c>
      <c r="R350">
        <f>VLOOKUP(C350,[1]panoids!A$2:Z$278,16,FALSE)</f>
        <v>4.3768717447916702E-2</v>
      </c>
      <c r="S350">
        <f>VLOOKUP(C350,[1]panoids!A$2:Z$278,17,FALSE)</f>
        <v>0.21058512369791699</v>
      </c>
      <c r="T350">
        <f>VLOOKUP(C350,[1]panoids!A$2:Z$278,18,FALSE)</f>
        <v>2.8247070312500001E-3</v>
      </c>
      <c r="U350">
        <f>VLOOKUP(C350,[1]panoids!A$2:Z$278,19,FALSE)</f>
        <v>0</v>
      </c>
      <c r="V350">
        <f>VLOOKUP(C350,[1]panoids!A$2:Z$278,20,FALSE)</f>
        <v>2.2941080729166698E-2</v>
      </c>
      <c r="W350">
        <f>VLOOKUP(C350,[1]panoids!A$2:Z$278,21,FALSE)</f>
        <v>3.25520833333333E-3</v>
      </c>
      <c r="X350">
        <f>VLOOKUP(C350,[1]panoids!A$2:Z$278,22,FALSE)</f>
        <v>8.9518229166666701E-5</v>
      </c>
      <c r="Y350">
        <f>VLOOKUP(C350,[1]panoids!A$2:Z$278,23,FALSE)</f>
        <v>0</v>
      </c>
      <c r="Z350">
        <f>VLOOKUP(C350,[1]panoids!A$2:Z$278,24,FALSE)</f>
        <v>0</v>
      </c>
      <c r="AA350">
        <f>VLOOKUP(C350,[1]panoids!A$2:Z$278,25,FALSE)</f>
        <v>1.1393229166666699E-5</v>
      </c>
      <c r="AB350">
        <f>VLOOKUP(C350,[1]panoids!A$2:Z$278,26,FALSE)</f>
        <v>2.27392578125E-2</v>
      </c>
    </row>
    <row r="351" spans="1:28" x14ac:dyDescent="0.25">
      <c r="A351" t="s">
        <v>548</v>
      </c>
      <c r="B351">
        <v>170311602001007</v>
      </c>
      <c r="C351" t="s">
        <v>547</v>
      </c>
      <c r="D351" t="str">
        <f>VLOOKUP(C351,[1]panoids!A$2:Z$278,2,FALSE)</f>
        <v>2018-07</v>
      </c>
      <c r="E351">
        <f>VLOOKUP(C351,[1]panoids!A$2:Z$278,3,FALSE)</f>
        <v>41.960964199999999</v>
      </c>
      <c r="F351">
        <f>VLOOKUP(C351,[1]panoids!A$2:Z$278,4,FALSE)</f>
        <v>-87.7327133</v>
      </c>
      <c r="G351">
        <f>VLOOKUP(C351,[1]panoids!A$2:Z$278,5,FALSE)</f>
        <v>170311602001007</v>
      </c>
      <c r="H351">
        <f>VLOOKUP(C351,[1]panoids!A$2:Z$278,6,FALSE)</f>
        <v>4</v>
      </c>
      <c r="I351">
        <f>VLOOKUP(C351,[1]panoids!A$2:Z$278,7,FALSE)</f>
        <v>0.24277343749999999</v>
      </c>
      <c r="J351">
        <f>VLOOKUP(C351,[1]panoids!A$2:Z$278,8,FALSE)</f>
        <v>8.3142903645833294E-2</v>
      </c>
      <c r="K351">
        <f>VLOOKUP(C351,[1]panoids!A$2:Z$278,9,FALSE)</f>
        <v>0.16901936848958299</v>
      </c>
      <c r="L351">
        <f>VLOOKUP(C351,[1]panoids!A$2:Z$278,10,FALSE)</f>
        <v>4.86165364583333E-3</v>
      </c>
      <c r="M351">
        <f>VLOOKUP(C351,[1]panoids!A$2:Z$278,11,FALSE)</f>
        <v>1.50911458333333E-2</v>
      </c>
      <c r="N351">
        <f>VLOOKUP(C351,[1]panoids!A$2:Z$278,12,FALSE)</f>
        <v>2.4041341145833301E-2</v>
      </c>
      <c r="O351">
        <f>VLOOKUP(C351,[1]panoids!A$2:Z$278,13,FALSE)</f>
        <v>1.03531901041667E-2</v>
      </c>
      <c r="P351">
        <f>VLOOKUP(C351,[1]panoids!A$2:Z$278,14,FALSE)</f>
        <v>5.40934244791667E-3</v>
      </c>
      <c r="Q351">
        <f>VLOOKUP(C351,[1]panoids!A$2:Z$278,15,FALSE)</f>
        <v>0.13909261067708301</v>
      </c>
      <c r="R351">
        <f>VLOOKUP(C351,[1]panoids!A$2:Z$278,16,FALSE)</f>
        <v>4.3768717447916702E-2</v>
      </c>
      <c r="S351">
        <f>VLOOKUP(C351,[1]panoids!A$2:Z$278,17,FALSE)</f>
        <v>0.21058512369791699</v>
      </c>
      <c r="T351">
        <f>VLOOKUP(C351,[1]panoids!A$2:Z$278,18,FALSE)</f>
        <v>2.8247070312500001E-3</v>
      </c>
      <c r="U351">
        <f>VLOOKUP(C351,[1]panoids!A$2:Z$278,19,FALSE)</f>
        <v>0</v>
      </c>
      <c r="V351">
        <f>VLOOKUP(C351,[1]panoids!A$2:Z$278,20,FALSE)</f>
        <v>2.2941080729166698E-2</v>
      </c>
      <c r="W351">
        <f>VLOOKUP(C351,[1]panoids!A$2:Z$278,21,FALSE)</f>
        <v>3.25520833333333E-3</v>
      </c>
      <c r="X351">
        <f>VLOOKUP(C351,[1]panoids!A$2:Z$278,22,FALSE)</f>
        <v>8.9518229166666701E-5</v>
      </c>
      <c r="Y351">
        <f>VLOOKUP(C351,[1]panoids!A$2:Z$278,23,FALSE)</f>
        <v>0</v>
      </c>
      <c r="Z351">
        <f>VLOOKUP(C351,[1]panoids!A$2:Z$278,24,FALSE)</f>
        <v>0</v>
      </c>
      <c r="AA351">
        <f>VLOOKUP(C351,[1]panoids!A$2:Z$278,25,FALSE)</f>
        <v>1.1393229166666699E-5</v>
      </c>
      <c r="AB351">
        <f>VLOOKUP(C351,[1]panoids!A$2:Z$278,26,FALSE)</f>
        <v>2.27392578125E-2</v>
      </c>
    </row>
    <row r="352" spans="1:28" x14ac:dyDescent="0.25">
      <c r="A352" t="s">
        <v>549</v>
      </c>
      <c r="B352">
        <v>170311602001007</v>
      </c>
      <c r="C352" t="s">
        <v>550</v>
      </c>
      <c r="D352" t="str">
        <f>VLOOKUP(C352,[1]panoids!A$2:Z$278,2,FALSE)</f>
        <v>2018-10</v>
      </c>
      <c r="E352">
        <f>VLOOKUP(C352,[1]panoids!A$2:Z$278,3,FALSE)</f>
        <v>41.960898673335102</v>
      </c>
      <c r="F352">
        <f>VLOOKUP(C352,[1]panoids!A$2:Z$278,4,FALSE)</f>
        <v>-87.733198055556301</v>
      </c>
      <c r="G352">
        <f>VLOOKUP(C352,[1]panoids!A$2:Z$278,5,FALSE)</f>
        <v>170311602001007</v>
      </c>
      <c r="H352">
        <f>VLOOKUP(C352,[1]panoids!A$2:Z$278,6,FALSE)</f>
        <v>4</v>
      </c>
      <c r="I352">
        <f>VLOOKUP(C352,[1]panoids!A$2:Z$278,7,FALSE)</f>
        <v>0.252747395833333</v>
      </c>
      <c r="J352">
        <f>VLOOKUP(C352,[1]panoids!A$2:Z$278,8,FALSE)</f>
        <v>4.74910481770833E-2</v>
      </c>
      <c r="K352">
        <f>VLOOKUP(C352,[1]panoids!A$2:Z$278,9,FALSE)</f>
        <v>0.20502604166666699</v>
      </c>
      <c r="L352">
        <f>VLOOKUP(C352,[1]panoids!A$2:Z$278,10,FALSE)</f>
        <v>3.6376953125E-4</v>
      </c>
      <c r="M352">
        <f>VLOOKUP(C352,[1]panoids!A$2:Z$278,11,FALSE)</f>
        <v>6.9142252604166704E-2</v>
      </c>
      <c r="N352">
        <f>VLOOKUP(C352,[1]panoids!A$2:Z$278,12,FALSE)</f>
        <v>1.4685872395833299E-2</v>
      </c>
      <c r="O352">
        <f>VLOOKUP(C352,[1]panoids!A$2:Z$278,13,FALSE)</f>
        <v>3.6458333333333302E-4</v>
      </c>
      <c r="P352">
        <f>VLOOKUP(C352,[1]panoids!A$2:Z$278,14,FALSE)</f>
        <v>1.8986002604166701E-3</v>
      </c>
      <c r="Q352">
        <f>VLOOKUP(C352,[1]panoids!A$2:Z$278,15,FALSE)</f>
        <v>6.9477539062499996E-2</v>
      </c>
      <c r="R352">
        <f>VLOOKUP(C352,[1]panoids!A$2:Z$278,16,FALSE)</f>
        <v>1.1515299479166699E-3</v>
      </c>
      <c r="S352">
        <f>VLOOKUP(C352,[1]panoids!A$2:Z$278,17,FALSE)</f>
        <v>0.26101562499999997</v>
      </c>
      <c r="T352">
        <f>VLOOKUP(C352,[1]panoids!A$2:Z$278,18,FALSE)</f>
        <v>1.123046875E-4</v>
      </c>
      <c r="U352">
        <f>VLOOKUP(C352,[1]panoids!A$2:Z$278,19,FALSE)</f>
        <v>0</v>
      </c>
      <c r="V352">
        <f>VLOOKUP(C352,[1]panoids!A$2:Z$278,20,FALSE)</f>
        <v>4.2888183593749997E-2</v>
      </c>
      <c r="W352">
        <f>VLOOKUP(C352,[1]panoids!A$2:Z$278,21,FALSE)</f>
        <v>2.85701497395833E-2</v>
      </c>
      <c r="X352">
        <f>VLOOKUP(C352,[1]panoids!A$2:Z$278,22,FALSE)</f>
        <v>0</v>
      </c>
      <c r="Y352">
        <f>VLOOKUP(C352,[1]panoids!A$2:Z$278,23,FALSE)</f>
        <v>0</v>
      </c>
      <c r="Z352">
        <f>VLOOKUP(C352,[1]panoids!A$2:Z$278,24,FALSE)</f>
        <v>0</v>
      </c>
      <c r="AA352">
        <f>VLOOKUP(C352,[1]panoids!A$2:Z$278,25,FALSE)</f>
        <v>0</v>
      </c>
      <c r="AB352">
        <f>VLOOKUP(C352,[1]panoids!A$2:Z$278,26,FALSE)</f>
        <v>5.06510416666667E-3</v>
      </c>
    </row>
    <row r="353" spans="1:28" x14ac:dyDescent="0.25">
      <c r="A353" t="s">
        <v>551</v>
      </c>
      <c r="B353">
        <v>170311602001007</v>
      </c>
      <c r="C353" t="s">
        <v>550</v>
      </c>
      <c r="D353" t="str">
        <f>VLOOKUP(C353,[1]panoids!A$2:Z$278,2,FALSE)</f>
        <v>2018-10</v>
      </c>
      <c r="E353">
        <f>VLOOKUP(C353,[1]panoids!A$2:Z$278,3,FALSE)</f>
        <v>41.960898673335102</v>
      </c>
      <c r="F353">
        <f>VLOOKUP(C353,[1]panoids!A$2:Z$278,4,FALSE)</f>
        <v>-87.733198055556301</v>
      </c>
      <c r="G353">
        <f>VLOOKUP(C353,[1]panoids!A$2:Z$278,5,FALSE)</f>
        <v>170311602001007</v>
      </c>
      <c r="H353">
        <f>VLOOKUP(C353,[1]panoids!A$2:Z$278,6,FALSE)</f>
        <v>4</v>
      </c>
      <c r="I353">
        <f>VLOOKUP(C353,[1]panoids!A$2:Z$278,7,FALSE)</f>
        <v>0.252747395833333</v>
      </c>
      <c r="J353">
        <f>VLOOKUP(C353,[1]panoids!A$2:Z$278,8,FALSE)</f>
        <v>4.74910481770833E-2</v>
      </c>
      <c r="K353">
        <f>VLOOKUP(C353,[1]panoids!A$2:Z$278,9,FALSE)</f>
        <v>0.20502604166666699</v>
      </c>
      <c r="L353">
        <f>VLOOKUP(C353,[1]panoids!A$2:Z$278,10,FALSE)</f>
        <v>3.6376953125E-4</v>
      </c>
      <c r="M353">
        <f>VLOOKUP(C353,[1]panoids!A$2:Z$278,11,FALSE)</f>
        <v>6.9142252604166704E-2</v>
      </c>
      <c r="N353">
        <f>VLOOKUP(C353,[1]panoids!A$2:Z$278,12,FALSE)</f>
        <v>1.4685872395833299E-2</v>
      </c>
      <c r="O353">
        <f>VLOOKUP(C353,[1]panoids!A$2:Z$278,13,FALSE)</f>
        <v>3.6458333333333302E-4</v>
      </c>
      <c r="P353">
        <f>VLOOKUP(C353,[1]panoids!A$2:Z$278,14,FALSE)</f>
        <v>1.8986002604166701E-3</v>
      </c>
      <c r="Q353">
        <f>VLOOKUP(C353,[1]panoids!A$2:Z$278,15,FALSE)</f>
        <v>6.9477539062499996E-2</v>
      </c>
      <c r="R353">
        <f>VLOOKUP(C353,[1]panoids!A$2:Z$278,16,FALSE)</f>
        <v>1.1515299479166699E-3</v>
      </c>
      <c r="S353">
        <f>VLOOKUP(C353,[1]panoids!A$2:Z$278,17,FALSE)</f>
        <v>0.26101562499999997</v>
      </c>
      <c r="T353">
        <f>VLOOKUP(C353,[1]panoids!A$2:Z$278,18,FALSE)</f>
        <v>1.123046875E-4</v>
      </c>
      <c r="U353">
        <f>VLOOKUP(C353,[1]panoids!A$2:Z$278,19,FALSE)</f>
        <v>0</v>
      </c>
      <c r="V353">
        <f>VLOOKUP(C353,[1]panoids!A$2:Z$278,20,FALSE)</f>
        <v>4.2888183593749997E-2</v>
      </c>
      <c r="W353">
        <f>VLOOKUP(C353,[1]panoids!A$2:Z$278,21,FALSE)</f>
        <v>2.85701497395833E-2</v>
      </c>
      <c r="X353">
        <f>VLOOKUP(C353,[1]panoids!A$2:Z$278,22,FALSE)</f>
        <v>0</v>
      </c>
      <c r="Y353">
        <f>VLOOKUP(C353,[1]panoids!A$2:Z$278,23,FALSE)</f>
        <v>0</v>
      </c>
      <c r="Z353">
        <f>VLOOKUP(C353,[1]panoids!A$2:Z$278,24,FALSE)</f>
        <v>0</v>
      </c>
      <c r="AA353">
        <f>VLOOKUP(C353,[1]panoids!A$2:Z$278,25,FALSE)</f>
        <v>0</v>
      </c>
      <c r="AB353">
        <f>VLOOKUP(C353,[1]panoids!A$2:Z$278,26,FALSE)</f>
        <v>5.06510416666667E-3</v>
      </c>
    </row>
    <row r="354" spans="1:28" x14ac:dyDescent="0.25">
      <c r="A354" t="s">
        <v>552</v>
      </c>
      <c r="B354">
        <v>170311604001000</v>
      </c>
      <c r="C354" t="s">
        <v>553</v>
      </c>
      <c r="D354" t="str">
        <f>VLOOKUP(C354,[1]panoids!A$2:Z$278,2,FALSE)</f>
        <v>2018-11</v>
      </c>
      <c r="E354">
        <f>VLOOKUP(C354,[1]panoids!A$2:Z$278,3,FALSE)</f>
        <v>41.9609277624334</v>
      </c>
      <c r="F354">
        <f>VLOOKUP(C354,[1]panoids!A$2:Z$278,4,FALSE)</f>
        <v>-87.719254549676194</v>
      </c>
      <c r="G354">
        <f>VLOOKUP(C354,[1]panoids!A$2:Z$278,5,FALSE)</f>
        <v>170311604001000</v>
      </c>
      <c r="H354">
        <f>VLOOKUP(C354,[1]panoids!A$2:Z$278,6,FALSE)</f>
        <v>4</v>
      </c>
      <c r="I354">
        <f>VLOOKUP(C354,[1]panoids!A$2:Z$278,7,FALSE)</f>
        <v>0.1666259765625</v>
      </c>
      <c r="J354">
        <f>VLOOKUP(C354,[1]panoids!A$2:Z$278,8,FALSE)</f>
        <v>3.52783203125E-2</v>
      </c>
      <c r="K354">
        <f>VLOOKUP(C354,[1]panoids!A$2:Z$278,9,FALSE)</f>
        <v>0.158357747395833</v>
      </c>
      <c r="L354">
        <f>VLOOKUP(C354,[1]panoids!A$2:Z$278,10,FALSE)</f>
        <v>8.9518229166666701E-6</v>
      </c>
      <c r="M354">
        <f>VLOOKUP(C354,[1]panoids!A$2:Z$278,11,FALSE)</f>
        <v>6.7281901041666703E-2</v>
      </c>
      <c r="N354">
        <f>VLOOKUP(C354,[1]panoids!A$2:Z$278,12,FALSE)</f>
        <v>1.1569010416666701E-2</v>
      </c>
      <c r="O354">
        <f>VLOOKUP(C354,[1]panoids!A$2:Z$278,13,FALSE)</f>
        <v>3.4342447916666701E-4</v>
      </c>
      <c r="P354">
        <f>VLOOKUP(C354,[1]panoids!A$2:Z$278,14,FALSE)</f>
        <v>9.4303385416666698E-3</v>
      </c>
      <c r="Q354">
        <f>VLOOKUP(C354,[1]panoids!A$2:Z$278,15,FALSE)</f>
        <v>0.209013671875</v>
      </c>
      <c r="R354">
        <f>VLOOKUP(C354,[1]panoids!A$2:Z$278,16,FALSE)</f>
        <v>0.15856201171875001</v>
      </c>
      <c r="S354">
        <f>VLOOKUP(C354,[1]panoids!A$2:Z$278,17,FALSE)</f>
        <v>0.14742431640625001</v>
      </c>
      <c r="T354">
        <f>VLOOKUP(C354,[1]panoids!A$2:Z$278,18,FALSE)</f>
        <v>3.7923177083333298E-4</v>
      </c>
      <c r="U354">
        <f>VLOOKUP(C354,[1]panoids!A$2:Z$278,19,FALSE)</f>
        <v>0</v>
      </c>
      <c r="V354">
        <f>VLOOKUP(C354,[1]panoids!A$2:Z$278,20,FALSE)</f>
        <v>1.44051106770833E-2</v>
      </c>
      <c r="W354">
        <f>VLOOKUP(C354,[1]panoids!A$2:Z$278,21,FALSE)</f>
        <v>0</v>
      </c>
      <c r="X354">
        <f>VLOOKUP(C354,[1]panoids!A$2:Z$278,22,FALSE)</f>
        <v>0</v>
      </c>
      <c r="Y354">
        <f>VLOOKUP(C354,[1]panoids!A$2:Z$278,23,FALSE)</f>
        <v>0</v>
      </c>
      <c r="Z354">
        <f>VLOOKUP(C354,[1]panoids!A$2:Z$278,24,FALSE)</f>
        <v>0</v>
      </c>
      <c r="AA354">
        <f>VLOOKUP(C354,[1]panoids!A$2:Z$278,25,FALSE)</f>
        <v>0</v>
      </c>
      <c r="AB354">
        <f>VLOOKUP(C354,[1]panoids!A$2:Z$278,26,FALSE)</f>
        <v>2.1319986979166702E-2</v>
      </c>
    </row>
    <row r="355" spans="1:28" x14ac:dyDescent="0.25">
      <c r="A355" t="s">
        <v>554</v>
      </c>
      <c r="B355">
        <v>170311604001000</v>
      </c>
      <c r="C355" t="s">
        <v>553</v>
      </c>
      <c r="D355" t="str">
        <f>VLOOKUP(C355,[1]panoids!A$2:Z$278,2,FALSE)</f>
        <v>2018-11</v>
      </c>
      <c r="E355">
        <f>VLOOKUP(C355,[1]panoids!A$2:Z$278,3,FALSE)</f>
        <v>41.9609277624334</v>
      </c>
      <c r="F355">
        <f>VLOOKUP(C355,[1]panoids!A$2:Z$278,4,FALSE)</f>
        <v>-87.719254549676194</v>
      </c>
      <c r="G355">
        <f>VLOOKUP(C355,[1]panoids!A$2:Z$278,5,FALSE)</f>
        <v>170311604001000</v>
      </c>
      <c r="H355">
        <f>VLOOKUP(C355,[1]panoids!A$2:Z$278,6,FALSE)</f>
        <v>4</v>
      </c>
      <c r="I355">
        <f>VLOOKUP(C355,[1]panoids!A$2:Z$278,7,FALSE)</f>
        <v>0.1666259765625</v>
      </c>
      <c r="J355">
        <f>VLOOKUP(C355,[1]panoids!A$2:Z$278,8,FALSE)</f>
        <v>3.52783203125E-2</v>
      </c>
      <c r="K355">
        <f>VLOOKUP(C355,[1]panoids!A$2:Z$278,9,FALSE)</f>
        <v>0.158357747395833</v>
      </c>
      <c r="L355">
        <f>VLOOKUP(C355,[1]panoids!A$2:Z$278,10,FALSE)</f>
        <v>8.9518229166666701E-6</v>
      </c>
      <c r="M355">
        <f>VLOOKUP(C355,[1]panoids!A$2:Z$278,11,FALSE)</f>
        <v>6.7281901041666703E-2</v>
      </c>
      <c r="N355">
        <f>VLOOKUP(C355,[1]panoids!A$2:Z$278,12,FALSE)</f>
        <v>1.1569010416666701E-2</v>
      </c>
      <c r="O355">
        <f>VLOOKUP(C355,[1]panoids!A$2:Z$278,13,FALSE)</f>
        <v>3.4342447916666701E-4</v>
      </c>
      <c r="P355">
        <f>VLOOKUP(C355,[1]panoids!A$2:Z$278,14,FALSE)</f>
        <v>9.4303385416666698E-3</v>
      </c>
      <c r="Q355">
        <f>VLOOKUP(C355,[1]panoids!A$2:Z$278,15,FALSE)</f>
        <v>0.209013671875</v>
      </c>
      <c r="R355">
        <f>VLOOKUP(C355,[1]panoids!A$2:Z$278,16,FALSE)</f>
        <v>0.15856201171875001</v>
      </c>
      <c r="S355">
        <f>VLOOKUP(C355,[1]panoids!A$2:Z$278,17,FALSE)</f>
        <v>0.14742431640625001</v>
      </c>
      <c r="T355">
        <f>VLOOKUP(C355,[1]panoids!A$2:Z$278,18,FALSE)</f>
        <v>3.7923177083333298E-4</v>
      </c>
      <c r="U355">
        <f>VLOOKUP(C355,[1]panoids!A$2:Z$278,19,FALSE)</f>
        <v>0</v>
      </c>
      <c r="V355">
        <f>VLOOKUP(C355,[1]panoids!A$2:Z$278,20,FALSE)</f>
        <v>1.44051106770833E-2</v>
      </c>
      <c r="W355">
        <f>VLOOKUP(C355,[1]panoids!A$2:Z$278,21,FALSE)</f>
        <v>0</v>
      </c>
      <c r="X355">
        <f>VLOOKUP(C355,[1]panoids!A$2:Z$278,22,FALSE)</f>
        <v>0</v>
      </c>
      <c r="Y355">
        <f>VLOOKUP(C355,[1]panoids!A$2:Z$278,23,FALSE)</f>
        <v>0</v>
      </c>
      <c r="Z355">
        <f>VLOOKUP(C355,[1]panoids!A$2:Z$278,24,FALSE)</f>
        <v>0</v>
      </c>
      <c r="AA355">
        <f>VLOOKUP(C355,[1]panoids!A$2:Z$278,25,FALSE)</f>
        <v>0</v>
      </c>
      <c r="AB355">
        <f>VLOOKUP(C355,[1]panoids!A$2:Z$278,26,FALSE)</f>
        <v>2.1319986979166702E-2</v>
      </c>
    </row>
    <row r="356" spans="1:28" x14ac:dyDescent="0.25">
      <c r="A356" t="s">
        <v>555</v>
      </c>
      <c r="B356">
        <v>170311604001000</v>
      </c>
      <c r="C356" t="s">
        <v>556</v>
      </c>
      <c r="D356" t="str">
        <f>VLOOKUP(C356,[1]panoids!A$2:Z$278,2,FALSE)</f>
        <v>2018-11</v>
      </c>
      <c r="E356">
        <f>VLOOKUP(C356,[1]panoids!A$2:Z$278,3,FALSE)</f>
        <v>41.960945881627303</v>
      </c>
      <c r="F356">
        <f>VLOOKUP(C356,[1]panoids!A$2:Z$278,4,FALSE)</f>
        <v>-87.718027826427601</v>
      </c>
      <c r="G356">
        <f>VLOOKUP(C356,[1]panoids!A$2:Z$278,5,FALSE)</f>
        <v>170311604001000</v>
      </c>
      <c r="H356">
        <f>VLOOKUP(C356,[1]panoids!A$2:Z$278,6,FALSE)</f>
        <v>4</v>
      </c>
      <c r="I356">
        <f>VLOOKUP(C356,[1]panoids!A$2:Z$278,7,FALSE)</f>
        <v>0.25186116536458297</v>
      </c>
      <c r="J356">
        <f>VLOOKUP(C356,[1]panoids!A$2:Z$278,8,FALSE)</f>
        <v>5.6542968749999999E-2</v>
      </c>
      <c r="K356">
        <f>VLOOKUP(C356,[1]panoids!A$2:Z$278,9,FALSE)</f>
        <v>0.16927408854166701</v>
      </c>
      <c r="L356">
        <f>VLOOKUP(C356,[1]panoids!A$2:Z$278,10,FALSE)</f>
        <v>1.6989746093750001E-2</v>
      </c>
      <c r="M356">
        <f>VLOOKUP(C356,[1]panoids!A$2:Z$278,11,FALSE)</f>
        <v>3.3224283854166703E-2</v>
      </c>
      <c r="N356">
        <f>VLOOKUP(C356,[1]panoids!A$2:Z$278,12,FALSE)</f>
        <v>2.2508951822916699E-2</v>
      </c>
      <c r="O356">
        <f>VLOOKUP(C356,[1]panoids!A$2:Z$278,13,FALSE)</f>
        <v>4.7371419270833296E-3</v>
      </c>
      <c r="P356">
        <f>VLOOKUP(C356,[1]panoids!A$2:Z$278,14,FALSE)</f>
        <v>6.8562825520833296E-3</v>
      </c>
      <c r="Q356">
        <f>VLOOKUP(C356,[1]panoids!A$2:Z$278,15,FALSE)</f>
        <v>0.16604003906250001</v>
      </c>
      <c r="R356">
        <f>VLOOKUP(C356,[1]panoids!A$2:Z$278,16,FALSE)</f>
        <v>6.5484212239583298E-2</v>
      </c>
      <c r="S356">
        <f>VLOOKUP(C356,[1]panoids!A$2:Z$278,17,FALSE)</f>
        <v>0.18530029296875</v>
      </c>
      <c r="T356">
        <f>VLOOKUP(C356,[1]panoids!A$2:Z$278,18,FALSE)</f>
        <v>2.8483072916666701E-5</v>
      </c>
      <c r="U356">
        <f>VLOOKUP(C356,[1]panoids!A$2:Z$278,19,FALSE)</f>
        <v>0</v>
      </c>
      <c r="V356">
        <f>VLOOKUP(C356,[1]panoids!A$2:Z$278,20,FALSE)</f>
        <v>1.0927734375E-2</v>
      </c>
      <c r="W356">
        <f>VLOOKUP(C356,[1]panoids!A$2:Z$278,21,FALSE)</f>
        <v>2.1468098958333302E-3</v>
      </c>
      <c r="X356">
        <f>VLOOKUP(C356,[1]panoids!A$2:Z$278,22,FALSE)</f>
        <v>0</v>
      </c>
      <c r="Y356">
        <f>VLOOKUP(C356,[1]panoids!A$2:Z$278,23,FALSE)</f>
        <v>0</v>
      </c>
      <c r="Z356">
        <f>VLOOKUP(C356,[1]panoids!A$2:Z$278,24,FALSE)</f>
        <v>0</v>
      </c>
      <c r="AA356">
        <f>VLOOKUP(C356,[1]panoids!A$2:Z$278,25,FALSE)</f>
        <v>0</v>
      </c>
      <c r="AB356">
        <f>VLOOKUP(C356,[1]panoids!A$2:Z$278,26,FALSE)</f>
        <v>8.07779947916667E-3</v>
      </c>
    </row>
    <row r="357" spans="1:28" x14ac:dyDescent="0.25">
      <c r="A357" t="s">
        <v>557</v>
      </c>
      <c r="B357">
        <v>170311604001000</v>
      </c>
      <c r="C357" t="s">
        <v>556</v>
      </c>
      <c r="D357" t="str">
        <f>VLOOKUP(C357,[1]panoids!A$2:Z$278,2,FALSE)</f>
        <v>2018-11</v>
      </c>
      <c r="E357">
        <f>VLOOKUP(C357,[1]panoids!A$2:Z$278,3,FALSE)</f>
        <v>41.960945881627303</v>
      </c>
      <c r="F357">
        <f>VLOOKUP(C357,[1]panoids!A$2:Z$278,4,FALSE)</f>
        <v>-87.718027826427601</v>
      </c>
      <c r="G357">
        <f>VLOOKUP(C357,[1]panoids!A$2:Z$278,5,FALSE)</f>
        <v>170311604001000</v>
      </c>
      <c r="H357">
        <f>VLOOKUP(C357,[1]panoids!A$2:Z$278,6,FALSE)</f>
        <v>4</v>
      </c>
      <c r="I357">
        <f>VLOOKUP(C357,[1]panoids!A$2:Z$278,7,FALSE)</f>
        <v>0.25186116536458297</v>
      </c>
      <c r="J357">
        <f>VLOOKUP(C357,[1]panoids!A$2:Z$278,8,FALSE)</f>
        <v>5.6542968749999999E-2</v>
      </c>
      <c r="K357">
        <f>VLOOKUP(C357,[1]panoids!A$2:Z$278,9,FALSE)</f>
        <v>0.16927408854166701</v>
      </c>
      <c r="L357">
        <f>VLOOKUP(C357,[1]panoids!A$2:Z$278,10,FALSE)</f>
        <v>1.6989746093750001E-2</v>
      </c>
      <c r="M357">
        <f>VLOOKUP(C357,[1]panoids!A$2:Z$278,11,FALSE)</f>
        <v>3.3224283854166703E-2</v>
      </c>
      <c r="N357">
        <f>VLOOKUP(C357,[1]panoids!A$2:Z$278,12,FALSE)</f>
        <v>2.2508951822916699E-2</v>
      </c>
      <c r="O357">
        <f>VLOOKUP(C357,[1]panoids!A$2:Z$278,13,FALSE)</f>
        <v>4.7371419270833296E-3</v>
      </c>
      <c r="P357">
        <f>VLOOKUP(C357,[1]panoids!A$2:Z$278,14,FALSE)</f>
        <v>6.8562825520833296E-3</v>
      </c>
      <c r="Q357">
        <f>VLOOKUP(C357,[1]panoids!A$2:Z$278,15,FALSE)</f>
        <v>0.16604003906250001</v>
      </c>
      <c r="R357">
        <f>VLOOKUP(C357,[1]panoids!A$2:Z$278,16,FALSE)</f>
        <v>6.5484212239583298E-2</v>
      </c>
      <c r="S357">
        <f>VLOOKUP(C357,[1]panoids!A$2:Z$278,17,FALSE)</f>
        <v>0.18530029296875</v>
      </c>
      <c r="T357">
        <f>VLOOKUP(C357,[1]panoids!A$2:Z$278,18,FALSE)</f>
        <v>2.8483072916666701E-5</v>
      </c>
      <c r="U357">
        <f>VLOOKUP(C357,[1]panoids!A$2:Z$278,19,FALSE)</f>
        <v>0</v>
      </c>
      <c r="V357">
        <f>VLOOKUP(C357,[1]panoids!A$2:Z$278,20,FALSE)</f>
        <v>1.0927734375E-2</v>
      </c>
      <c r="W357">
        <f>VLOOKUP(C357,[1]panoids!A$2:Z$278,21,FALSE)</f>
        <v>2.1468098958333302E-3</v>
      </c>
      <c r="X357">
        <f>VLOOKUP(C357,[1]panoids!A$2:Z$278,22,FALSE)</f>
        <v>0</v>
      </c>
      <c r="Y357">
        <f>VLOOKUP(C357,[1]panoids!A$2:Z$278,23,FALSE)</f>
        <v>0</v>
      </c>
      <c r="Z357">
        <f>VLOOKUP(C357,[1]panoids!A$2:Z$278,24,FALSE)</f>
        <v>0</v>
      </c>
      <c r="AA357">
        <f>VLOOKUP(C357,[1]panoids!A$2:Z$278,25,FALSE)</f>
        <v>0</v>
      </c>
      <c r="AB357">
        <f>VLOOKUP(C357,[1]panoids!A$2:Z$278,26,FALSE)</f>
        <v>8.07779947916667E-3</v>
      </c>
    </row>
    <row r="358" spans="1:28" x14ac:dyDescent="0.25">
      <c r="A358" t="s">
        <v>558</v>
      </c>
      <c r="B358">
        <v>170311604002003</v>
      </c>
      <c r="C358" t="s">
        <v>559</v>
      </c>
      <c r="D358" t="str">
        <f>VLOOKUP(C358,[1]panoids!A$2:Z$278,2,FALSE)</f>
        <v>2018-11</v>
      </c>
      <c r="E358">
        <f>VLOOKUP(C358,[1]panoids!A$2:Z$278,3,FALSE)</f>
        <v>41.957213098152003</v>
      </c>
      <c r="F358">
        <f>VLOOKUP(C358,[1]panoids!A$2:Z$278,4,FALSE)</f>
        <v>-87.724279588246901</v>
      </c>
      <c r="G358">
        <f>VLOOKUP(C358,[1]panoids!A$2:Z$278,5,FALSE)</f>
        <v>170311604002003</v>
      </c>
      <c r="H358">
        <f>VLOOKUP(C358,[1]panoids!A$2:Z$278,6,FALSE)</f>
        <v>4</v>
      </c>
      <c r="I358">
        <f>VLOOKUP(C358,[1]panoids!A$2:Z$278,7,FALSE)</f>
        <v>0.32519287109375</v>
      </c>
      <c r="J358">
        <f>VLOOKUP(C358,[1]panoids!A$2:Z$278,8,FALSE)</f>
        <v>2.7032063802083301E-2</v>
      </c>
      <c r="K358">
        <f>VLOOKUP(C358,[1]panoids!A$2:Z$278,9,FALSE)</f>
        <v>0.200438639322917</v>
      </c>
      <c r="L358">
        <f>VLOOKUP(C358,[1]panoids!A$2:Z$278,10,FALSE)</f>
        <v>4.4759114583333303E-5</v>
      </c>
      <c r="M358">
        <f>VLOOKUP(C358,[1]panoids!A$2:Z$278,11,FALSE)</f>
        <v>3.1567382812500003E-2</v>
      </c>
      <c r="N358">
        <f>VLOOKUP(C358,[1]panoids!A$2:Z$278,12,FALSE)</f>
        <v>1.0972493489583301E-2</v>
      </c>
      <c r="O358">
        <f>VLOOKUP(C358,[1]panoids!A$2:Z$278,13,FALSE)</f>
        <v>3.1656901041666698E-4</v>
      </c>
      <c r="P358">
        <f>VLOOKUP(C358,[1]panoids!A$2:Z$278,14,FALSE)</f>
        <v>2.66438802083333E-3</v>
      </c>
      <c r="Q358">
        <f>VLOOKUP(C358,[1]panoids!A$2:Z$278,15,FALSE)</f>
        <v>5.5483398437499998E-2</v>
      </c>
      <c r="R358">
        <f>VLOOKUP(C358,[1]panoids!A$2:Z$278,16,FALSE)</f>
        <v>2.0821126302083302E-2</v>
      </c>
      <c r="S358">
        <f>VLOOKUP(C358,[1]panoids!A$2:Z$278,17,FALSE)</f>
        <v>0.27098551432291701</v>
      </c>
      <c r="T358">
        <f>VLOOKUP(C358,[1]panoids!A$2:Z$278,18,FALSE)</f>
        <v>1.6031901041666701E-4</v>
      </c>
      <c r="U358">
        <f>VLOOKUP(C358,[1]panoids!A$2:Z$278,19,FALSE)</f>
        <v>2.1972656249999999E-5</v>
      </c>
      <c r="V358">
        <f>VLOOKUP(C358,[1]panoids!A$2:Z$278,20,FALSE)</f>
        <v>4.5098470052083298E-2</v>
      </c>
      <c r="W358">
        <f>VLOOKUP(C358,[1]panoids!A$2:Z$278,21,FALSE)</f>
        <v>2.4381510416666701E-3</v>
      </c>
      <c r="X358">
        <f>VLOOKUP(C358,[1]panoids!A$2:Z$278,22,FALSE)</f>
        <v>2.4414062500000001E-6</v>
      </c>
      <c r="Y358">
        <f>VLOOKUP(C358,[1]panoids!A$2:Z$278,23,FALSE)</f>
        <v>0</v>
      </c>
      <c r="Z358">
        <f>VLOOKUP(C358,[1]panoids!A$2:Z$278,24,FALSE)</f>
        <v>0</v>
      </c>
      <c r="AA358">
        <f>VLOOKUP(C358,[1]panoids!A$2:Z$278,25,FALSE)</f>
        <v>0</v>
      </c>
      <c r="AB358">
        <f>VLOOKUP(C358,[1]panoids!A$2:Z$278,26,FALSE)</f>
        <v>6.7594401041666703E-3</v>
      </c>
    </row>
    <row r="359" spans="1:28" x14ac:dyDescent="0.25">
      <c r="A359" t="s">
        <v>560</v>
      </c>
      <c r="B359">
        <v>170311604002003</v>
      </c>
      <c r="C359" t="s">
        <v>559</v>
      </c>
      <c r="D359" t="str">
        <f>VLOOKUP(C359,[1]panoids!A$2:Z$278,2,FALSE)</f>
        <v>2018-11</v>
      </c>
      <c r="E359">
        <f>VLOOKUP(C359,[1]panoids!A$2:Z$278,3,FALSE)</f>
        <v>41.957213098152003</v>
      </c>
      <c r="F359">
        <f>VLOOKUP(C359,[1]panoids!A$2:Z$278,4,FALSE)</f>
        <v>-87.724279588246901</v>
      </c>
      <c r="G359">
        <f>VLOOKUP(C359,[1]panoids!A$2:Z$278,5,FALSE)</f>
        <v>170311604002003</v>
      </c>
      <c r="H359">
        <f>VLOOKUP(C359,[1]panoids!A$2:Z$278,6,FALSE)</f>
        <v>4</v>
      </c>
      <c r="I359">
        <f>VLOOKUP(C359,[1]panoids!A$2:Z$278,7,FALSE)</f>
        <v>0.32519287109375</v>
      </c>
      <c r="J359">
        <f>VLOOKUP(C359,[1]panoids!A$2:Z$278,8,FALSE)</f>
        <v>2.7032063802083301E-2</v>
      </c>
      <c r="K359">
        <f>VLOOKUP(C359,[1]panoids!A$2:Z$278,9,FALSE)</f>
        <v>0.200438639322917</v>
      </c>
      <c r="L359">
        <f>VLOOKUP(C359,[1]panoids!A$2:Z$278,10,FALSE)</f>
        <v>4.4759114583333303E-5</v>
      </c>
      <c r="M359">
        <f>VLOOKUP(C359,[1]panoids!A$2:Z$278,11,FALSE)</f>
        <v>3.1567382812500003E-2</v>
      </c>
      <c r="N359">
        <f>VLOOKUP(C359,[1]panoids!A$2:Z$278,12,FALSE)</f>
        <v>1.0972493489583301E-2</v>
      </c>
      <c r="O359">
        <f>VLOOKUP(C359,[1]panoids!A$2:Z$278,13,FALSE)</f>
        <v>3.1656901041666698E-4</v>
      </c>
      <c r="P359">
        <f>VLOOKUP(C359,[1]panoids!A$2:Z$278,14,FALSE)</f>
        <v>2.66438802083333E-3</v>
      </c>
      <c r="Q359">
        <f>VLOOKUP(C359,[1]panoids!A$2:Z$278,15,FALSE)</f>
        <v>5.5483398437499998E-2</v>
      </c>
      <c r="R359">
        <f>VLOOKUP(C359,[1]panoids!A$2:Z$278,16,FALSE)</f>
        <v>2.0821126302083302E-2</v>
      </c>
      <c r="S359">
        <f>VLOOKUP(C359,[1]panoids!A$2:Z$278,17,FALSE)</f>
        <v>0.27098551432291701</v>
      </c>
      <c r="T359">
        <f>VLOOKUP(C359,[1]panoids!A$2:Z$278,18,FALSE)</f>
        <v>1.6031901041666701E-4</v>
      </c>
      <c r="U359">
        <f>VLOOKUP(C359,[1]panoids!A$2:Z$278,19,FALSE)</f>
        <v>2.1972656249999999E-5</v>
      </c>
      <c r="V359">
        <f>VLOOKUP(C359,[1]panoids!A$2:Z$278,20,FALSE)</f>
        <v>4.5098470052083298E-2</v>
      </c>
      <c r="W359">
        <f>VLOOKUP(C359,[1]panoids!A$2:Z$278,21,FALSE)</f>
        <v>2.4381510416666701E-3</v>
      </c>
      <c r="X359">
        <f>VLOOKUP(C359,[1]panoids!A$2:Z$278,22,FALSE)</f>
        <v>2.4414062500000001E-6</v>
      </c>
      <c r="Y359">
        <f>VLOOKUP(C359,[1]panoids!A$2:Z$278,23,FALSE)</f>
        <v>0</v>
      </c>
      <c r="Z359">
        <f>VLOOKUP(C359,[1]panoids!A$2:Z$278,24,FALSE)</f>
        <v>0</v>
      </c>
      <c r="AA359">
        <f>VLOOKUP(C359,[1]panoids!A$2:Z$278,25,FALSE)</f>
        <v>0</v>
      </c>
      <c r="AB359">
        <f>VLOOKUP(C359,[1]panoids!A$2:Z$278,26,FALSE)</f>
        <v>6.7594401041666703E-3</v>
      </c>
    </row>
    <row r="360" spans="1:28" x14ac:dyDescent="0.25">
      <c r="A360" t="s">
        <v>561</v>
      </c>
      <c r="B360">
        <v>170311604002003</v>
      </c>
      <c r="C360" t="s">
        <v>562</v>
      </c>
      <c r="D360" t="str">
        <f>VLOOKUP(C360,[1]panoids!A$2:Z$278,2,FALSE)</f>
        <v>2018-11</v>
      </c>
      <c r="E360">
        <f>VLOOKUP(C360,[1]panoids!A$2:Z$278,3,FALSE)</f>
        <v>41.957304109480503</v>
      </c>
      <c r="F360">
        <f>VLOOKUP(C360,[1]panoids!A$2:Z$278,4,FALSE)</f>
        <v>-87.724427093463703</v>
      </c>
      <c r="G360">
        <f>VLOOKUP(C360,[1]panoids!A$2:Z$278,5,FALSE)</f>
        <v>170311604002003</v>
      </c>
      <c r="H360">
        <f>VLOOKUP(C360,[1]panoids!A$2:Z$278,6,FALSE)</f>
        <v>4</v>
      </c>
      <c r="I360">
        <f>VLOOKUP(C360,[1]panoids!A$2:Z$278,7,FALSE)</f>
        <v>0.31410563151041698</v>
      </c>
      <c r="J360">
        <f>VLOOKUP(C360,[1]panoids!A$2:Z$278,8,FALSE)</f>
        <v>2.3911946614583301E-2</v>
      </c>
      <c r="K360">
        <f>VLOOKUP(C360,[1]panoids!A$2:Z$278,9,FALSE)</f>
        <v>0.22446370442708299</v>
      </c>
      <c r="L360">
        <f>VLOOKUP(C360,[1]panoids!A$2:Z$278,10,FALSE)</f>
        <v>2.1240234375E-4</v>
      </c>
      <c r="M360">
        <f>VLOOKUP(C360,[1]panoids!A$2:Z$278,11,FALSE)</f>
        <v>1.117919921875E-2</v>
      </c>
      <c r="N360">
        <f>VLOOKUP(C360,[1]panoids!A$2:Z$278,12,FALSE)</f>
        <v>1.2797037760416701E-2</v>
      </c>
      <c r="O360">
        <f>VLOOKUP(C360,[1]panoids!A$2:Z$278,13,FALSE)</f>
        <v>1.18001302083333E-4</v>
      </c>
      <c r="P360">
        <f>VLOOKUP(C360,[1]panoids!A$2:Z$278,14,FALSE)</f>
        <v>3.1599934895833299E-3</v>
      </c>
      <c r="Q360">
        <f>VLOOKUP(C360,[1]panoids!A$2:Z$278,15,FALSE)</f>
        <v>8.33219401041667E-2</v>
      </c>
      <c r="R360">
        <f>VLOOKUP(C360,[1]panoids!A$2:Z$278,16,FALSE)</f>
        <v>1.510009765625E-2</v>
      </c>
      <c r="S360">
        <f>VLOOKUP(C360,[1]panoids!A$2:Z$278,17,FALSE)</f>
        <v>0.237918294270833</v>
      </c>
      <c r="T360">
        <f>VLOOKUP(C360,[1]panoids!A$2:Z$278,18,FALSE)</f>
        <v>1.6682942708333301E-4</v>
      </c>
      <c r="U360">
        <f>VLOOKUP(C360,[1]panoids!A$2:Z$278,19,FALSE)</f>
        <v>0</v>
      </c>
      <c r="V360">
        <f>VLOOKUP(C360,[1]panoids!A$2:Z$278,20,FALSE)</f>
        <v>6.4609374999999997E-2</v>
      </c>
      <c r="W360">
        <f>VLOOKUP(C360,[1]panoids!A$2:Z$278,21,FALSE)</f>
        <v>2.6855468750000002E-4</v>
      </c>
      <c r="X360">
        <f>VLOOKUP(C360,[1]panoids!A$2:Z$278,22,FALSE)</f>
        <v>0</v>
      </c>
      <c r="Y360">
        <f>VLOOKUP(C360,[1]panoids!A$2:Z$278,23,FALSE)</f>
        <v>0</v>
      </c>
      <c r="Z360">
        <f>VLOOKUP(C360,[1]panoids!A$2:Z$278,24,FALSE)</f>
        <v>0</v>
      </c>
      <c r="AA360">
        <f>VLOOKUP(C360,[1]panoids!A$2:Z$278,25,FALSE)</f>
        <v>0</v>
      </c>
      <c r="AB360">
        <f>VLOOKUP(C360,[1]panoids!A$2:Z$278,26,FALSE)</f>
        <v>8.6669921875E-3</v>
      </c>
    </row>
    <row r="361" spans="1:28" x14ac:dyDescent="0.25">
      <c r="A361" t="s">
        <v>563</v>
      </c>
      <c r="B361">
        <v>170311604002003</v>
      </c>
      <c r="C361" t="s">
        <v>562</v>
      </c>
      <c r="D361" t="str">
        <f>VLOOKUP(C361,[1]panoids!A$2:Z$278,2,FALSE)</f>
        <v>2018-11</v>
      </c>
      <c r="E361">
        <f>VLOOKUP(C361,[1]panoids!A$2:Z$278,3,FALSE)</f>
        <v>41.957304109480503</v>
      </c>
      <c r="F361">
        <f>VLOOKUP(C361,[1]panoids!A$2:Z$278,4,FALSE)</f>
        <v>-87.724427093463703</v>
      </c>
      <c r="G361">
        <f>VLOOKUP(C361,[1]panoids!A$2:Z$278,5,FALSE)</f>
        <v>170311604002003</v>
      </c>
      <c r="H361">
        <f>VLOOKUP(C361,[1]panoids!A$2:Z$278,6,FALSE)</f>
        <v>4</v>
      </c>
      <c r="I361">
        <f>VLOOKUP(C361,[1]panoids!A$2:Z$278,7,FALSE)</f>
        <v>0.31410563151041698</v>
      </c>
      <c r="J361">
        <f>VLOOKUP(C361,[1]panoids!A$2:Z$278,8,FALSE)</f>
        <v>2.3911946614583301E-2</v>
      </c>
      <c r="K361">
        <f>VLOOKUP(C361,[1]panoids!A$2:Z$278,9,FALSE)</f>
        <v>0.22446370442708299</v>
      </c>
      <c r="L361">
        <f>VLOOKUP(C361,[1]panoids!A$2:Z$278,10,FALSE)</f>
        <v>2.1240234375E-4</v>
      </c>
      <c r="M361">
        <f>VLOOKUP(C361,[1]panoids!A$2:Z$278,11,FALSE)</f>
        <v>1.117919921875E-2</v>
      </c>
      <c r="N361">
        <f>VLOOKUP(C361,[1]panoids!A$2:Z$278,12,FALSE)</f>
        <v>1.2797037760416701E-2</v>
      </c>
      <c r="O361">
        <f>VLOOKUP(C361,[1]panoids!A$2:Z$278,13,FALSE)</f>
        <v>1.18001302083333E-4</v>
      </c>
      <c r="P361">
        <f>VLOOKUP(C361,[1]panoids!A$2:Z$278,14,FALSE)</f>
        <v>3.1599934895833299E-3</v>
      </c>
      <c r="Q361">
        <f>VLOOKUP(C361,[1]panoids!A$2:Z$278,15,FALSE)</f>
        <v>8.33219401041667E-2</v>
      </c>
      <c r="R361">
        <f>VLOOKUP(C361,[1]panoids!A$2:Z$278,16,FALSE)</f>
        <v>1.510009765625E-2</v>
      </c>
      <c r="S361">
        <f>VLOOKUP(C361,[1]panoids!A$2:Z$278,17,FALSE)</f>
        <v>0.237918294270833</v>
      </c>
      <c r="T361">
        <f>VLOOKUP(C361,[1]panoids!A$2:Z$278,18,FALSE)</f>
        <v>1.6682942708333301E-4</v>
      </c>
      <c r="U361">
        <f>VLOOKUP(C361,[1]panoids!A$2:Z$278,19,FALSE)</f>
        <v>0</v>
      </c>
      <c r="V361">
        <f>VLOOKUP(C361,[1]panoids!A$2:Z$278,20,FALSE)</f>
        <v>6.4609374999999997E-2</v>
      </c>
      <c r="W361">
        <f>VLOOKUP(C361,[1]panoids!A$2:Z$278,21,FALSE)</f>
        <v>2.6855468750000002E-4</v>
      </c>
      <c r="X361">
        <f>VLOOKUP(C361,[1]panoids!A$2:Z$278,22,FALSE)</f>
        <v>0</v>
      </c>
      <c r="Y361">
        <f>VLOOKUP(C361,[1]panoids!A$2:Z$278,23,FALSE)</f>
        <v>0</v>
      </c>
      <c r="Z361">
        <f>VLOOKUP(C361,[1]panoids!A$2:Z$278,24,FALSE)</f>
        <v>0</v>
      </c>
      <c r="AA361">
        <f>VLOOKUP(C361,[1]panoids!A$2:Z$278,25,FALSE)</f>
        <v>0</v>
      </c>
      <c r="AB361">
        <f>VLOOKUP(C361,[1]panoids!A$2:Z$278,26,FALSE)</f>
        <v>8.6669921875E-3</v>
      </c>
    </row>
    <row r="362" spans="1:28" x14ac:dyDescent="0.25">
      <c r="A362" t="s">
        <v>564</v>
      </c>
      <c r="B362">
        <v>170311604002007</v>
      </c>
      <c r="C362" t="s">
        <v>565</v>
      </c>
      <c r="D362" t="str">
        <f>VLOOKUP(C362,[1]panoids!A$2:Z$278,2,FALSE)</f>
        <v>2018-10</v>
      </c>
      <c r="E362">
        <f>VLOOKUP(C362,[1]panoids!A$2:Z$278,3,FALSE)</f>
        <v>41.956174886480397</v>
      </c>
      <c r="F362">
        <f>VLOOKUP(C362,[1]panoids!A$2:Z$278,4,FALSE)</f>
        <v>-87.727673868422002</v>
      </c>
      <c r="G362">
        <f>VLOOKUP(C362,[1]panoids!A$2:Z$278,5,FALSE)</f>
        <v>170311604002007</v>
      </c>
      <c r="H362">
        <f>VLOOKUP(C362,[1]panoids!A$2:Z$278,6,FALSE)</f>
        <v>4</v>
      </c>
      <c r="I362">
        <f>VLOOKUP(C362,[1]panoids!A$2:Z$278,7,FALSE)</f>
        <v>0.26532714843749999</v>
      </c>
      <c r="J362">
        <f>VLOOKUP(C362,[1]panoids!A$2:Z$278,8,FALSE)</f>
        <v>4.9475097656250001E-2</v>
      </c>
      <c r="K362">
        <f>VLOOKUP(C362,[1]panoids!A$2:Z$278,9,FALSE)</f>
        <v>0.283384602864583</v>
      </c>
      <c r="L362">
        <f>VLOOKUP(C362,[1]panoids!A$2:Z$278,10,FALSE)</f>
        <v>2.6603190104166701E-3</v>
      </c>
      <c r="M362">
        <f>VLOOKUP(C362,[1]panoids!A$2:Z$278,11,FALSE)</f>
        <v>1.8778483072916699E-2</v>
      </c>
      <c r="N362">
        <f>VLOOKUP(C362,[1]panoids!A$2:Z$278,12,FALSE)</f>
        <v>7.5138346354166703E-3</v>
      </c>
      <c r="O362">
        <f>VLOOKUP(C362,[1]panoids!A$2:Z$278,13,FALSE)</f>
        <v>6.6731770833333302E-5</v>
      </c>
      <c r="P362">
        <f>VLOOKUP(C362,[1]panoids!A$2:Z$278,14,FALSE)</f>
        <v>1.8180338541666701E-3</v>
      </c>
      <c r="Q362">
        <f>VLOOKUP(C362,[1]panoids!A$2:Z$278,15,FALSE)</f>
        <v>8.7659505208333294E-2</v>
      </c>
      <c r="R362">
        <f>VLOOKUP(C362,[1]panoids!A$2:Z$278,16,FALSE)</f>
        <v>1.02783203125E-3</v>
      </c>
      <c r="S362">
        <f>VLOOKUP(C362,[1]panoids!A$2:Z$278,17,FALSE)</f>
        <v>0.20883951822916699</v>
      </c>
      <c r="T362">
        <f>VLOOKUP(C362,[1]panoids!A$2:Z$278,18,FALSE)</f>
        <v>1.7171223958333299E-4</v>
      </c>
      <c r="U362">
        <f>VLOOKUP(C362,[1]panoids!A$2:Z$278,19,FALSE)</f>
        <v>0</v>
      </c>
      <c r="V362">
        <f>VLOOKUP(C362,[1]panoids!A$2:Z$278,20,FALSE)</f>
        <v>6.3344726562499995E-2</v>
      </c>
      <c r="W362">
        <f>VLOOKUP(C362,[1]panoids!A$2:Z$278,21,FALSE)</f>
        <v>1.708984375E-3</v>
      </c>
      <c r="X362">
        <f>VLOOKUP(C362,[1]panoids!A$2:Z$278,22,FALSE)</f>
        <v>1.7496744791666699E-4</v>
      </c>
      <c r="Y362">
        <f>VLOOKUP(C362,[1]panoids!A$2:Z$278,23,FALSE)</f>
        <v>0</v>
      </c>
      <c r="Z362">
        <f>VLOOKUP(C362,[1]panoids!A$2:Z$278,24,FALSE)</f>
        <v>0</v>
      </c>
      <c r="AA362">
        <f>VLOOKUP(C362,[1]panoids!A$2:Z$278,25,FALSE)</f>
        <v>0</v>
      </c>
      <c r="AB362">
        <f>VLOOKUP(C362,[1]panoids!A$2:Z$278,26,FALSE)</f>
        <v>8.0485026041666706E-3</v>
      </c>
    </row>
    <row r="363" spans="1:28" x14ac:dyDescent="0.25">
      <c r="A363" t="s">
        <v>566</v>
      </c>
      <c r="B363">
        <v>170311604002007</v>
      </c>
      <c r="C363" t="s">
        <v>565</v>
      </c>
      <c r="D363" t="str">
        <f>VLOOKUP(C363,[1]panoids!A$2:Z$278,2,FALSE)</f>
        <v>2018-10</v>
      </c>
      <c r="E363">
        <f>VLOOKUP(C363,[1]panoids!A$2:Z$278,3,FALSE)</f>
        <v>41.956174886480397</v>
      </c>
      <c r="F363">
        <f>VLOOKUP(C363,[1]panoids!A$2:Z$278,4,FALSE)</f>
        <v>-87.727673868422002</v>
      </c>
      <c r="G363">
        <f>VLOOKUP(C363,[1]panoids!A$2:Z$278,5,FALSE)</f>
        <v>170311604002007</v>
      </c>
      <c r="H363">
        <f>VLOOKUP(C363,[1]panoids!A$2:Z$278,6,FALSE)</f>
        <v>4</v>
      </c>
      <c r="I363">
        <f>VLOOKUP(C363,[1]panoids!A$2:Z$278,7,FALSE)</f>
        <v>0.26532714843749999</v>
      </c>
      <c r="J363">
        <f>VLOOKUP(C363,[1]panoids!A$2:Z$278,8,FALSE)</f>
        <v>4.9475097656250001E-2</v>
      </c>
      <c r="K363">
        <f>VLOOKUP(C363,[1]panoids!A$2:Z$278,9,FALSE)</f>
        <v>0.283384602864583</v>
      </c>
      <c r="L363">
        <f>VLOOKUP(C363,[1]panoids!A$2:Z$278,10,FALSE)</f>
        <v>2.6603190104166701E-3</v>
      </c>
      <c r="M363">
        <f>VLOOKUP(C363,[1]panoids!A$2:Z$278,11,FALSE)</f>
        <v>1.8778483072916699E-2</v>
      </c>
      <c r="N363">
        <f>VLOOKUP(C363,[1]panoids!A$2:Z$278,12,FALSE)</f>
        <v>7.5138346354166703E-3</v>
      </c>
      <c r="O363">
        <f>VLOOKUP(C363,[1]panoids!A$2:Z$278,13,FALSE)</f>
        <v>6.6731770833333302E-5</v>
      </c>
      <c r="P363">
        <f>VLOOKUP(C363,[1]panoids!A$2:Z$278,14,FALSE)</f>
        <v>1.8180338541666701E-3</v>
      </c>
      <c r="Q363">
        <f>VLOOKUP(C363,[1]panoids!A$2:Z$278,15,FALSE)</f>
        <v>8.7659505208333294E-2</v>
      </c>
      <c r="R363">
        <f>VLOOKUP(C363,[1]panoids!A$2:Z$278,16,FALSE)</f>
        <v>1.02783203125E-3</v>
      </c>
      <c r="S363">
        <f>VLOOKUP(C363,[1]panoids!A$2:Z$278,17,FALSE)</f>
        <v>0.20883951822916699</v>
      </c>
      <c r="T363">
        <f>VLOOKUP(C363,[1]panoids!A$2:Z$278,18,FALSE)</f>
        <v>1.7171223958333299E-4</v>
      </c>
      <c r="U363">
        <f>VLOOKUP(C363,[1]panoids!A$2:Z$278,19,FALSE)</f>
        <v>0</v>
      </c>
      <c r="V363">
        <f>VLOOKUP(C363,[1]panoids!A$2:Z$278,20,FALSE)</f>
        <v>6.3344726562499995E-2</v>
      </c>
      <c r="W363">
        <f>VLOOKUP(C363,[1]panoids!A$2:Z$278,21,FALSE)</f>
        <v>1.708984375E-3</v>
      </c>
      <c r="X363">
        <f>VLOOKUP(C363,[1]panoids!A$2:Z$278,22,FALSE)</f>
        <v>1.7496744791666699E-4</v>
      </c>
      <c r="Y363">
        <f>VLOOKUP(C363,[1]panoids!A$2:Z$278,23,FALSE)</f>
        <v>0</v>
      </c>
      <c r="Z363">
        <f>VLOOKUP(C363,[1]panoids!A$2:Z$278,24,FALSE)</f>
        <v>0</v>
      </c>
      <c r="AA363">
        <f>VLOOKUP(C363,[1]panoids!A$2:Z$278,25,FALSE)</f>
        <v>0</v>
      </c>
      <c r="AB363">
        <f>VLOOKUP(C363,[1]panoids!A$2:Z$278,26,FALSE)</f>
        <v>8.0485026041666706E-3</v>
      </c>
    </row>
    <row r="364" spans="1:28" x14ac:dyDescent="0.25">
      <c r="A364" t="s">
        <v>567</v>
      </c>
      <c r="B364">
        <v>170311604002007</v>
      </c>
      <c r="C364" t="s">
        <v>568</v>
      </c>
      <c r="D364" t="str">
        <f>VLOOKUP(C364,[1]panoids!A$2:Z$278,2,FALSE)</f>
        <v>2018-10</v>
      </c>
      <c r="E364">
        <f>VLOOKUP(C364,[1]panoids!A$2:Z$278,3,FALSE)</f>
        <v>41.9571089004586</v>
      </c>
      <c r="F364">
        <f>VLOOKUP(C364,[1]panoids!A$2:Z$278,4,FALSE)</f>
        <v>-87.727690453843294</v>
      </c>
      <c r="G364">
        <f>VLOOKUP(C364,[1]panoids!A$2:Z$278,5,FALSE)</f>
        <v>170311604002007</v>
      </c>
      <c r="H364">
        <f>VLOOKUP(C364,[1]panoids!A$2:Z$278,6,FALSE)</f>
        <v>4</v>
      </c>
      <c r="I364">
        <f>VLOOKUP(C364,[1]panoids!A$2:Z$278,7,FALSE)</f>
        <v>0.279178873697917</v>
      </c>
      <c r="J364">
        <f>VLOOKUP(C364,[1]panoids!A$2:Z$278,8,FALSE)</f>
        <v>5.3610839843750001E-2</v>
      </c>
      <c r="K364">
        <f>VLOOKUP(C364,[1]panoids!A$2:Z$278,9,FALSE)</f>
        <v>0.16714111328125</v>
      </c>
      <c r="L364">
        <f>VLOOKUP(C364,[1]panoids!A$2:Z$278,10,FALSE)</f>
        <v>8.0729166666666699E-4</v>
      </c>
      <c r="M364">
        <f>VLOOKUP(C364,[1]panoids!A$2:Z$278,11,FALSE)</f>
        <v>2.4679361979166699E-2</v>
      </c>
      <c r="N364">
        <f>VLOOKUP(C364,[1]panoids!A$2:Z$278,12,FALSE)</f>
        <v>1.1865234375E-2</v>
      </c>
      <c r="O364">
        <f>VLOOKUP(C364,[1]panoids!A$2:Z$278,13,FALSE)</f>
        <v>5.8105468749999997E-4</v>
      </c>
      <c r="P364">
        <f>VLOOKUP(C364,[1]panoids!A$2:Z$278,14,FALSE)</f>
        <v>7.6928710937500004E-3</v>
      </c>
      <c r="Q364">
        <f>VLOOKUP(C364,[1]panoids!A$2:Z$278,15,FALSE)</f>
        <v>0.145843098958333</v>
      </c>
      <c r="R364">
        <f>VLOOKUP(C364,[1]panoids!A$2:Z$278,16,FALSE)</f>
        <v>3.0615234375000001E-2</v>
      </c>
      <c r="S364">
        <f>VLOOKUP(C364,[1]panoids!A$2:Z$278,17,FALSE)</f>
        <v>0.23035725911458299</v>
      </c>
      <c r="T364">
        <f>VLOOKUP(C364,[1]panoids!A$2:Z$278,18,FALSE)</f>
        <v>0</v>
      </c>
      <c r="U364">
        <f>VLOOKUP(C364,[1]panoids!A$2:Z$278,19,FALSE)</f>
        <v>0</v>
      </c>
      <c r="V364">
        <f>VLOOKUP(C364,[1]panoids!A$2:Z$278,20,FALSE)</f>
        <v>4.1180826822916697E-2</v>
      </c>
      <c r="W364">
        <f>VLOOKUP(C364,[1]panoids!A$2:Z$278,21,FALSE)</f>
        <v>1.025390625E-4</v>
      </c>
      <c r="X364">
        <f>VLOOKUP(C364,[1]panoids!A$2:Z$278,22,FALSE)</f>
        <v>0</v>
      </c>
      <c r="Y364">
        <f>VLOOKUP(C364,[1]panoids!A$2:Z$278,23,FALSE)</f>
        <v>0</v>
      </c>
      <c r="Z364">
        <f>VLOOKUP(C364,[1]panoids!A$2:Z$278,24,FALSE)</f>
        <v>0</v>
      </c>
      <c r="AA364">
        <f>VLOOKUP(C364,[1]panoids!A$2:Z$278,25,FALSE)</f>
        <v>1.79036458333333E-5</v>
      </c>
      <c r="AB364">
        <f>VLOOKUP(C364,[1]panoids!A$2:Z$278,26,FALSE)</f>
        <v>6.32649739583333E-3</v>
      </c>
    </row>
    <row r="365" spans="1:28" x14ac:dyDescent="0.25">
      <c r="A365" t="s">
        <v>569</v>
      </c>
      <c r="B365">
        <v>170311604002007</v>
      </c>
      <c r="C365" t="s">
        <v>568</v>
      </c>
      <c r="D365" t="str">
        <f>VLOOKUP(C365,[1]panoids!A$2:Z$278,2,FALSE)</f>
        <v>2018-10</v>
      </c>
      <c r="E365">
        <f>VLOOKUP(C365,[1]panoids!A$2:Z$278,3,FALSE)</f>
        <v>41.9571089004586</v>
      </c>
      <c r="F365">
        <f>VLOOKUP(C365,[1]panoids!A$2:Z$278,4,FALSE)</f>
        <v>-87.727690453843294</v>
      </c>
      <c r="G365">
        <f>VLOOKUP(C365,[1]panoids!A$2:Z$278,5,FALSE)</f>
        <v>170311604002007</v>
      </c>
      <c r="H365">
        <f>VLOOKUP(C365,[1]panoids!A$2:Z$278,6,FALSE)</f>
        <v>4</v>
      </c>
      <c r="I365">
        <f>VLOOKUP(C365,[1]panoids!A$2:Z$278,7,FALSE)</f>
        <v>0.279178873697917</v>
      </c>
      <c r="J365">
        <f>VLOOKUP(C365,[1]panoids!A$2:Z$278,8,FALSE)</f>
        <v>5.3610839843750001E-2</v>
      </c>
      <c r="K365">
        <f>VLOOKUP(C365,[1]panoids!A$2:Z$278,9,FALSE)</f>
        <v>0.16714111328125</v>
      </c>
      <c r="L365">
        <f>VLOOKUP(C365,[1]panoids!A$2:Z$278,10,FALSE)</f>
        <v>8.0729166666666699E-4</v>
      </c>
      <c r="M365">
        <f>VLOOKUP(C365,[1]panoids!A$2:Z$278,11,FALSE)</f>
        <v>2.4679361979166699E-2</v>
      </c>
      <c r="N365">
        <f>VLOOKUP(C365,[1]panoids!A$2:Z$278,12,FALSE)</f>
        <v>1.1865234375E-2</v>
      </c>
      <c r="O365">
        <f>VLOOKUP(C365,[1]panoids!A$2:Z$278,13,FALSE)</f>
        <v>5.8105468749999997E-4</v>
      </c>
      <c r="P365">
        <f>VLOOKUP(C365,[1]panoids!A$2:Z$278,14,FALSE)</f>
        <v>7.6928710937500004E-3</v>
      </c>
      <c r="Q365">
        <f>VLOOKUP(C365,[1]panoids!A$2:Z$278,15,FALSE)</f>
        <v>0.145843098958333</v>
      </c>
      <c r="R365">
        <f>VLOOKUP(C365,[1]panoids!A$2:Z$278,16,FALSE)</f>
        <v>3.0615234375000001E-2</v>
      </c>
      <c r="S365">
        <f>VLOOKUP(C365,[1]panoids!A$2:Z$278,17,FALSE)</f>
        <v>0.23035725911458299</v>
      </c>
      <c r="T365">
        <f>VLOOKUP(C365,[1]panoids!A$2:Z$278,18,FALSE)</f>
        <v>0</v>
      </c>
      <c r="U365">
        <f>VLOOKUP(C365,[1]panoids!A$2:Z$278,19,FALSE)</f>
        <v>0</v>
      </c>
      <c r="V365">
        <f>VLOOKUP(C365,[1]panoids!A$2:Z$278,20,FALSE)</f>
        <v>4.1180826822916697E-2</v>
      </c>
      <c r="W365">
        <f>VLOOKUP(C365,[1]panoids!A$2:Z$278,21,FALSE)</f>
        <v>1.025390625E-4</v>
      </c>
      <c r="X365">
        <f>VLOOKUP(C365,[1]panoids!A$2:Z$278,22,FALSE)</f>
        <v>0</v>
      </c>
      <c r="Y365">
        <f>VLOOKUP(C365,[1]panoids!A$2:Z$278,23,FALSE)</f>
        <v>0</v>
      </c>
      <c r="Z365">
        <f>VLOOKUP(C365,[1]panoids!A$2:Z$278,24,FALSE)</f>
        <v>0</v>
      </c>
      <c r="AA365">
        <f>VLOOKUP(C365,[1]panoids!A$2:Z$278,25,FALSE)</f>
        <v>1.79036458333333E-5</v>
      </c>
      <c r="AB365">
        <f>VLOOKUP(C365,[1]panoids!A$2:Z$278,26,FALSE)</f>
        <v>6.32649739583333E-3</v>
      </c>
    </row>
    <row r="366" spans="1:28" x14ac:dyDescent="0.25">
      <c r="A366" t="s">
        <v>570</v>
      </c>
      <c r="B366">
        <v>170311604002009</v>
      </c>
      <c r="C366" t="s">
        <v>571</v>
      </c>
      <c r="D366" t="str">
        <f>VLOOKUP(C366,[1]panoids!A$2:Z$278,2,FALSE)</f>
        <v>2018-07</v>
      </c>
      <c r="E366">
        <f>VLOOKUP(C366,[1]panoids!A$2:Z$278,3,FALSE)</f>
        <v>41.953725681171498</v>
      </c>
      <c r="F366">
        <f>VLOOKUP(C366,[1]panoids!A$2:Z$278,4,FALSE)</f>
        <v>-87.726450945062695</v>
      </c>
      <c r="G366">
        <f>VLOOKUP(C366,[1]panoids!A$2:Z$278,5,FALSE)</f>
        <v>170311604002009</v>
      </c>
      <c r="H366">
        <f>VLOOKUP(C366,[1]panoids!A$2:Z$278,6,FALSE)</f>
        <v>4</v>
      </c>
      <c r="I366">
        <f>VLOOKUP(C366,[1]panoids!A$2:Z$278,7,FALSE)</f>
        <v>0.33072835286458302</v>
      </c>
      <c r="J366">
        <f>VLOOKUP(C366,[1]panoids!A$2:Z$278,8,FALSE)</f>
        <v>2.310546875E-2</v>
      </c>
      <c r="K366">
        <f>VLOOKUP(C366,[1]panoids!A$2:Z$278,9,FALSE)</f>
        <v>0.10517008463541699</v>
      </c>
      <c r="L366">
        <f>VLOOKUP(C366,[1]panoids!A$2:Z$278,10,FALSE)</f>
        <v>3.33658854166667E-3</v>
      </c>
      <c r="M366">
        <f>VLOOKUP(C366,[1]panoids!A$2:Z$278,11,FALSE)</f>
        <v>3.0329589843750001E-2</v>
      </c>
      <c r="N366">
        <f>VLOOKUP(C366,[1]panoids!A$2:Z$278,12,FALSE)</f>
        <v>8.5359700520833293E-3</v>
      </c>
      <c r="O366">
        <f>VLOOKUP(C366,[1]panoids!A$2:Z$278,13,FALSE)</f>
        <v>8.3007812500000006E-5</v>
      </c>
      <c r="P366">
        <f>VLOOKUP(C366,[1]panoids!A$2:Z$278,14,FALSE)</f>
        <v>4.4433593749999998E-3</v>
      </c>
      <c r="Q366">
        <f>VLOOKUP(C366,[1]panoids!A$2:Z$278,15,FALSE)</f>
        <v>9.7423502604166698E-2</v>
      </c>
      <c r="R366">
        <f>VLOOKUP(C366,[1]panoids!A$2:Z$278,16,FALSE)</f>
        <v>9.1349283854166696E-3</v>
      </c>
      <c r="S366">
        <f>VLOOKUP(C366,[1]panoids!A$2:Z$278,17,FALSE)</f>
        <v>0.316165364583333</v>
      </c>
      <c r="T366">
        <f>VLOOKUP(C366,[1]panoids!A$2:Z$278,18,FALSE)</f>
        <v>3.1738281250000001E-5</v>
      </c>
      <c r="U366">
        <f>VLOOKUP(C366,[1]panoids!A$2:Z$278,19,FALSE)</f>
        <v>0</v>
      </c>
      <c r="V366">
        <f>VLOOKUP(C366,[1]panoids!A$2:Z$278,20,FALSE)</f>
        <v>5.8630371093750001E-2</v>
      </c>
      <c r="W366">
        <f>VLOOKUP(C366,[1]panoids!A$2:Z$278,21,FALSE)</f>
        <v>2.0426432291666699E-4</v>
      </c>
      <c r="X366">
        <f>VLOOKUP(C366,[1]panoids!A$2:Z$278,22,FALSE)</f>
        <v>3.9062500000000001E-5</v>
      </c>
      <c r="Y366">
        <f>VLOOKUP(C366,[1]panoids!A$2:Z$278,23,FALSE)</f>
        <v>0</v>
      </c>
      <c r="Z366">
        <f>VLOOKUP(C366,[1]panoids!A$2:Z$278,24,FALSE)</f>
        <v>0</v>
      </c>
      <c r="AA366">
        <f>VLOOKUP(C366,[1]panoids!A$2:Z$278,25,FALSE)</f>
        <v>0</v>
      </c>
      <c r="AB366">
        <f>VLOOKUP(C366,[1]panoids!A$2:Z$278,26,FALSE)</f>
        <v>1.2638346354166699E-2</v>
      </c>
    </row>
    <row r="367" spans="1:28" x14ac:dyDescent="0.25">
      <c r="A367" t="s">
        <v>572</v>
      </c>
      <c r="B367">
        <v>170311604002009</v>
      </c>
      <c r="C367" t="s">
        <v>571</v>
      </c>
      <c r="D367" t="str">
        <f>VLOOKUP(C367,[1]panoids!A$2:Z$278,2,FALSE)</f>
        <v>2018-07</v>
      </c>
      <c r="E367">
        <f>VLOOKUP(C367,[1]panoids!A$2:Z$278,3,FALSE)</f>
        <v>41.953725681171498</v>
      </c>
      <c r="F367">
        <f>VLOOKUP(C367,[1]panoids!A$2:Z$278,4,FALSE)</f>
        <v>-87.726450945062695</v>
      </c>
      <c r="G367">
        <f>VLOOKUP(C367,[1]panoids!A$2:Z$278,5,FALSE)</f>
        <v>170311604002009</v>
      </c>
      <c r="H367">
        <f>VLOOKUP(C367,[1]panoids!A$2:Z$278,6,FALSE)</f>
        <v>4</v>
      </c>
      <c r="I367">
        <f>VLOOKUP(C367,[1]panoids!A$2:Z$278,7,FALSE)</f>
        <v>0.33072835286458302</v>
      </c>
      <c r="J367">
        <f>VLOOKUP(C367,[1]panoids!A$2:Z$278,8,FALSE)</f>
        <v>2.310546875E-2</v>
      </c>
      <c r="K367">
        <f>VLOOKUP(C367,[1]panoids!A$2:Z$278,9,FALSE)</f>
        <v>0.10517008463541699</v>
      </c>
      <c r="L367">
        <f>VLOOKUP(C367,[1]panoids!A$2:Z$278,10,FALSE)</f>
        <v>3.33658854166667E-3</v>
      </c>
      <c r="M367">
        <f>VLOOKUP(C367,[1]panoids!A$2:Z$278,11,FALSE)</f>
        <v>3.0329589843750001E-2</v>
      </c>
      <c r="N367">
        <f>VLOOKUP(C367,[1]panoids!A$2:Z$278,12,FALSE)</f>
        <v>8.5359700520833293E-3</v>
      </c>
      <c r="O367">
        <f>VLOOKUP(C367,[1]panoids!A$2:Z$278,13,FALSE)</f>
        <v>8.3007812500000006E-5</v>
      </c>
      <c r="P367">
        <f>VLOOKUP(C367,[1]panoids!A$2:Z$278,14,FALSE)</f>
        <v>4.4433593749999998E-3</v>
      </c>
      <c r="Q367">
        <f>VLOOKUP(C367,[1]panoids!A$2:Z$278,15,FALSE)</f>
        <v>9.7423502604166698E-2</v>
      </c>
      <c r="R367">
        <f>VLOOKUP(C367,[1]panoids!A$2:Z$278,16,FALSE)</f>
        <v>9.1349283854166696E-3</v>
      </c>
      <c r="S367">
        <f>VLOOKUP(C367,[1]panoids!A$2:Z$278,17,FALSE)</f>
        <v>0.316165364583333</v>
      </c>
      <c r="T367">
        <f>VLOOKUP(C367,[1]panoids!A$2:Z$278,18,FALSE)</f>
        <v>3.1738281250000001E-5</v>
      </c>
      <c r="U367">
        <f>VLOOKUP(C367,[1]panoids!A$2:Z$278,19,FALSE)</f>
        <v>0</v>
      </c>
      <c r="V367">
        <f>VLOOKUP(C367,[1]panoids!A$2:Z$278,20,FALSE)</f>
        <v>5.8630371093750001E-2</v>
      </c>
      <c r="W367">
        <f>VLOOKUP(C367,[1]panoids!A$2:Z$278,21,FALSE)</f>
        <v>2.0426432291666699E-4</v>
      </c>
      <c r="X367">
        <f>VLOOKUP(C367,[1]panoids!A$2:Z$278,22,FALSE)</f>
        <v>3.9062500000000001E-5</v>
      </c>
      <c r="Y367">
        <f>VLOOKUP(C367,[1]panoids!A$2:Z$278,23,FALSE)</f>
        <v>0</v>
      </c>
      <c r="Z367">
        <f>VLOOKUP(C367,[1]panoids!A$2:Z$278,24,FALSE)</f>
        <v>0</v>
      </c>
      <c r="AA367">
        <f>VLOOKUP(C367,[1]panoids!A$2:Z$278,25,FALSE)</f>
        <v>0</v>
      </c>
      <c r="AB367">
        <f>VLOOKUP(C367,[1]panoids!A$2:Z$278,26,FALSE)</f>
        <v>1.2638346354166699E-2</v>
      </c>
    </row>
    <row r="368" spans="1:28" x14ac:dyDescent="0.25">
      <c r="A368" t="s">
        <v>573</v>
      </c>
      <c r="B368">
        <v>170311604002009</v>
      </c>
      <c r="C368" t="s">
        <v>574</v>
      </c>
      <c r="D368" t="str">
        <f>VLOOKUP(C368,[1]panoids!A$2:Z$278,2,FALSE)</f>
        <v>2018-07</v>
      </c>
      <c r="E368">
        <f>VLOOKUP(C368,[1]panoids!A$2:Z$278,3,FALSE)</f>
        <v>41.953720982091902</v>
      </c>
      <c r="F368">
        <f>VLOOKUP(C368,[1]panoids!A$2:Z$278,4,FALSE)</f>
        <v>-87.726704814326098</v>
      </c>
      <c r="G368">
        <f>VLOOKUP(C368,[1]panoids!A$2:Z$278,5,FALSE)</f>
        <v>170311604002009</v>
      </c>
      <c r="H368">
        <f>VLOOKUP(C368,[1]panoids!A$2:Z$278,6,FALSE)</f>
        <v>4</v>
      </c>
      <c r="I368">
        <f>VLOOKUP(C368,[1]panoids!A$2:Z$278,7,FALSE)</f>
        <v>0.29130208333333302</v>
      </c>
      <c r="J368">
        <f>VLOOKUP(C368,[1]panoids!A$2:Z$278,8,FALSE)</f>
        <v>1.93391927083333E-2</v>
      </c>
      <c r="K368">
        <f>VLOOKUP(C368,[1]panoids!A$2:Z$278,9,FALSE)</f>
        <v>0.12483805338541699</v>
      </c>
      <c r="L368">
        <f>VLOOKUP(C368,[1]panoids!A$2:Z$278,10,FALSE)</f>
        <v>4.6923828124999997E-3</v>
      </c>
      <c r="M368">
        <f>VLOOKUP(C368,[1]panoids!A$2:Z$278,11,FALSE)</f>
        <v>1.8133951822916699E-2</v>
      </c>
      <c r="N368">
        <f>VLOOKUP(C368,[1]panoids!A$2:Z$278,12,FALSE)</f>
        <v>1.03751627604167E-2</v>
      </c>
      <c r="O368">
        <f>VLOOKUP(C368,[1]panoids!A$2:Z$278,13,FALSE)</f>
        <v>1.3590494791666701E-4</v>
      </c>
      <c r="P368">
        <f>VLOOKUP(C368,[1]panoids!A$2:Z$278,14,FALSE)</f>
        <v>2.8605143229166702E-3</v>
      </c>
      <c r="Q368">
        <f>VLOOKUP(C368,[1]panoids!A$2:Z$278,15,FALSE)</f>
        <v>0.10382893880208301</v>
      </c>
      <c r="R368">
        <f>VLOOKUP(C368,[1]panoids!A$2:Z$278,16,FALSE)</f>
        <v>5.3629557291666702E-4</v>
      </c>
      <c r="S368">
        <f>VLOOKUP(C368,[1]panoids!A$2:Z$278,17,FALSE)</f>
        <v>0.30170328776041699</v>
      </c>
      <c r="T368">
        <f>VLOOKUP(C368,[1]panoids!A$2:Z$278,18,FALSE)</f>
        <v>9.7656250000000002E-6</v>
      </c>
      <c r="U368">
        <f>VLOOKUP(C368,[1]panoids!A$2:Z$278,19,FALSE)</f>
        <v>0</v>
      </c>
      <c r="V368">
        <f>VLOOKUP(C368,[1]panoids!A$2:Z$278,20,FALSE)</f>
        <v>0.10376953125</v>
      </c>
      <c r="W368">
        <f>VLOOKUP(C368,[1]panoids!A$2:Z$278,21,FALSE)</f>
        <v>9.9951171874999994E-3</v>
      </c>
      <c r="X368">
        <f>VLOOKUP(C368,[1]panoids!A$2:Z$278,22,FALSE)</f>
        <v>0</v>
      </c>
      <c r="Y368">
        <f>VLOOKUP(C368,[1]panoids!A$2:Z$278,23,FALSE)</f>
        <v>0</v>
      </c>
      <c r="Z368">
        <f>VLOOKUP(C368,[1]panoids!A$2:Z$278,24,FALSE)</f>
        <v>0</v>
      </c>
      <c r="AA368">
        <f>VLOOKUP(C368,[1]panoids!A$2:Z$278,25,FALSE)</f>
        <v>0</v>
      </c>
      <c r="AB368">
        <f>VLOOKUP(C368,[1]panoids!A$2:Z$278,26,FALSE)</f>
        <v>8.4798177083333301E-3</v>
      </c>
    </row>
    <row r="369" spans="1:28" x14ac:dyDescent="0.25">
      <c r="A369" t="s">
        <v>575</v>
      </c>
      <c r="B369">
        <v>170311604002009</v>
      </c>
      <c r="C369" t="s">
        <v>574</v>
      </c>
      <c r="D369" t="str">
        <f>VLOOKUP(C369,[1]panoids!A$2:Z$278,2,FALSE)</f>
        <v>2018-07</v>
      </c>
      <c r="E369">
        <f>VLOOKUP(C369,[1]panoids!A$2:Z$278,3,FALSE)</f>
        <v>41.953720982091902</v>
      </c>
      <c r="F369">
        <f>VLOOKUP(C369,[1]panoids!A$2:Z$278,4,FALSE)</f>
        <v>-87.726704814326098</v>
      </c>
      <c r="G369">
        <f>VLOOKUP(C369,[1]panoids!A$2:Z$278,5,FALSE)</f>
        <v>170311604002009</v>
      </c>
      <c r="H369">
        <f>VLOOKUP(C369,[1]panoids!A$2:Z$278,6,FALSE)</f>
        <v>4</v>
      </c>
      <c r="I369">
        <f>VLOOKUP(C369,[1]panoids!A$2:Z$278,7,FALSE)</f>
        <v>0.29130208333333302</v>
      </c>
      <c r="J369">
        <f>VLOOKUP(C369,[1]panoids!A$2:Z$278,8,FALSE)</f>
        <v>1.93391927083333E-2</v>
      </c>
      <c r="K369">
        <f>VLOOKUP(C369,[1]panoids!A$2:Z$278,9,FALSE)</f>
        <v>0.12483805338541699</v>
      </c>
      <c r="L369">
        <f>VLOOKUP(C369,[1]panoids!A$2:Z$278,10,FALSE)</f>
        <v>4.6923828124999997E-3</v>
      </c>
      <c r="M369">
        <f>VLOOKUP(C369,[1]panoids!A$2:Z$278,11,FALSE)</f>
        <v>1.8133951822916699E-2</v>
      </c>
      <c r="N369">
        <f>VLOOKUP(C369,[1]panoids!A$2:Z$278,12,FALSE)</f>
        <v>1.03751627604167E-2</v>
      </c>
      <c r="O369">
        <f>VLOOKUP(C369,[1]panoids!A$2:Z$278,13,FALSE)</f>
        <v>1.3590494791666701E-4</v>
      </c>
      <c r="P369">
        <f>VLOOKUP(C369,[1]panoids!A$2:Z$278,14,FALSE)</f>
        <v>2.8605143229166702E-3</v>
      </c>
      <c r="Q369">
        <f>VLOOKUP(C369,[1]panoids!A$2:Z$278,15,FALSE)</f>
        <v>0.10382893880208301</v>
      </c>
      <c r="R369">
        <f>VLOOKUP(C369,[1]panoids!A$2:Z$278,16,FALSE)</f>
        <v>5.3629557291666702E-4</v>
      </c>
      <c r="S369">
        <f>VLOOKUP(C369,[1]panoids!A$2:Z$278,17,FALSE)</f>
        <v>0.30170328776041699</v>
      </c>
      <c r="T369">
        <f>VLOOKUP(C369,[1]panoids!A$2:Z$278,18,FALSE)</f>
        <v>9.7656250000000002E-6</v>
      </c>
      <c r="U369">
        <f>VLOOKUP(C369,[1]panoids!A$2:Z$278,19,FALSE)</f>
        <v>0</v>
      </c>
      <c r="V369">
        <f>VLOOKUP(C369,[1]panoids!A$2:Z$278,20,FALSE)</f>
        <v>0.10376953125</v>
      </c>
      <c r="W369">
        <f>VLOOKUP(C369,[1]panoids!A$2:Z$278,21,FALSE)</f>
        <v>9.9951171874999994E-3</v>
      </c>
      <c r="X369">
        <f>VLOOKUP(C369,[1]panoids!A$2:Z$278,22,FALSE)</f>
        <v>0</v>
      </c>
      <c r="Y369">
        <f>VLOOKUP(C369,[1]panoids!A$2:Z$278,23,FALSE)</f>
        <v>0</v>
      </c>
      <c r="Z369">
        <f>VLOOKUP(C369,[1]panoids!A$2:Z$278,24,FALSE)</f>
        <v>0</v>
      </c>
      <c r="AA369">
        <f>VLOOKUP(C369,[1]panoids!A$2:Z$278,25,FALSE)</f>
        <v>0</v>
      </c>
      <c r="AB369">
        <f>VLOOKUP(C369,[1]panoids!A$2:Z$278,26,FALSE)</f>
        <v>8.4798177083333301E-3</v>
      </c>
    </row>
    <row r="370" spans="1:28" x14ac:dyDescent="0.25">
      <c r="A370" t="s">
        <v>576</v>
      </c>
      <c r="B370">
        <v>170311606021012</v>
      </c>
      <c r="C370" t="s">
        <v>577</v>
      </c>
      <c r="D370" t="str">
        <f>VLOOKUP(C370,[1]panoids!A$2:Z$278,2,FALSE)</f>
        <v>2018-10</v>
      </c>
      <c r="E370">
        <f>VLOOKUP(C370,[1]panoids!A$2:Z$278,3,FALSE)</f>
        <v>41.9540063295265</v>
      </c>
      <c r="F370">
        <f>VLOOKUP(C370,[1]panoids!A$2:Z$278,4,FALSE)</f>
        <v>-87.702856850339401</v>
      </c>
      <c r="G370">
        <f>VLOOKUP(C370,[1]panoids!A$2:Z$278,5,FALSE)</f>
        <v>170311606021012</v>
      </c>
      <c r="H370">
        <f>VLOOKUP(C370,[1]panoids!A$2:Z$278,6,FALSE)</f>
        <v>4</v>
      </c>
      <c r="I370">
        <f>VLOOKUP(C370,[1]panoids!A$2:Z$278,7,FALSE)</f>
        <v>0.25946940104166699</v>
      </c>
      <c r="J370">
        <f>VLOOKUP(C370,[1]panoids!A$2:Z$278,8,FALSE)</f>
        <v>2.58699544270833E-2</v>
      </c>
      <c r="K370">
        <f>VLOOKUP(C370,[1]panoids!A$2:Z$278,9,FALSE)</f>
        <v>0.21208251953125001</v>
      </c>
      <c r="L370">
        <f>VLOOKUP(C370,[1]panoids!A$2:Z$278,10,FALSE)</f>
        <v>3.3447265625000003E-4</v>
      </c>
      <c r="M370">
        <f>VLOOKUP(C370,[1]panoids!A$2:Z$278,11,FALSE)</f>
        <v>9.4873046874999999E-3</v>
      </c>
      <c r="N370">
        <f>VLOOKUP(C370,[1]panoids!A$2:Z$278,12,FALSE)</f>
        <v>1.2890624999999999E-2</v>
      </c>
      <c r="O370">
        <f>VLOOKUP(C370,[1]panoids!A$2:Z$278,13,FALSE)</f>
        <v>1.1027018229166699E-3</v>
      </c>
      <c r="P370">
        <f>VLOOKUP(C370,[1]panoids!A$2:Z$278,14,FALSE)</f>
        <v>5.9334309895833302E-3</v>
      </c>
      <c r="Q370">
        <f>VLOOKUP(C370,[1]panoids!A$2:Z$278,15,FALSE)</f>
        <v>4.9059244791666699E-2</v>
      </c>
      <c r="R370">
        <f>VLOOKUP(C370,[1]panoids!A$2:Z$278,16,FALSE)</f>
        <v>2.3356119791666701E-3</v>
      </c>
      <c r="S370">
        <f>VLOOKUP(C370,[1]panoids!A$2:Z$278,17,FALSE)</f>
        <v>0.26584554036458302</v>
      </c>
      <c r="T370">
        <f>VLOOKUP(C370,[1]panoids!A$2:Z$278,18,FALSE)</f>
        <v>2.2216796875000001E-4</v>
      </c>
      <c r="U370">
        <f>VLOOKUP(C370,[1]panoids!A$2:Z$278,19,FALSE)</f>
        <v>0</v>
      </c>
      <c r="V370">
        <f>VLOOKUP(C370,[1]panoids!A$2:Z$278,20,FALSE)</f>
        <v>9.1809082031250003E-2</v>
      </c>
      <c r="W370">
        <f>VLOOKUP(C370,[1]panoids!A$2:Z$278,21,FALSE)</f>
        <v>3.0182291666666701E-2</v>
      </c>
      <c r="X370">
        <f>VLOOKUP(C370,[1]panoids!A$2:Z$278,22,FALSE)</f>
        <v>0</v>
      </c>
      <c r="Y370">
        <f>VLOOKUP(C370,[1]panoids!A$2:Z$278,23,FALSE)</f>
        <v>0</v>
      </c>
      <c r="Z370">
        <f>VLOOKUP(C370,[1]panoids!A$2:Z$278,24,FALSE)</f>
        <v>0</v>
      </c>
      <c r="AA370">
        <f>VLOOKUP(C370,[1]panoids!A$2:Z$278,25,FALSE)</f>
        <v>1.3834635416666699E-4</v>
      </c>
      <c r="AB370">
        <f>VLOOKUP(C370,[1]panoids!A$2:Z$278,26,FALSE)</f>
        <v>3.3237304687499997E-2</v>
      </c>
    </row>
    <row r="371" spans="1:28" x14ac:dyDescent="0.25">
      <c r="A371" t="s">
        <v>578</v>
      </c>
      <c r="B371">
        <v>170311606021012</v>
      </c>
      <c r="C371" t="s">
        <v>577</v>
      </c>
      <c r="D371" t="str">
        <f>VLOOKUP(C371,[1]panoids!A$2:Z$278,2,FALSE)</f>
        <v>2018-10</v>
      </c>
      <c r="E371">
        <f>VLOOKUP(C371,[1]panoids!A$2:Z$278,3,FALSE)</f>
        <v>41.9540063295265</v>
      </c>
      <c r="F371">
        <f>VLOOKUP(C371,[1]panoids!A$2:Z$278,4,FALSE)</f>
        <v>-87.702856850339401</v>
      </c>
      <c r="G371">
        <f>VLOOKUP(C371,[1]panoids!A$2:Z$278,5,FALSE)</f>
        <v>170311606021012</v>
      </c>
      <c r="H371">
        <f>VLOOKUP(C371,[1]panoids!A$2:Z$278,6,FALSE)</f>
        <v>4</v>
      </c>
      <c r="I371">
        <f>VLOOKUP(C371,[1]panoids!A$2:Z$278,7,FALSE)</f>
        <v>0.25946940104166699</v>
      </c>
      <c r="J371">
        <f>VLOOKUP(C371,[1]panoids!A$2:Z$278,8,FALSE)</f>
        <v>2.58699544270833E-2</v>
      </c>
      <c r="K371">
        <f>VLOOKUP(C371,[1]panoids!A$2:Z$278,9,FALSE)</f>
        <v>0.21208251953125001</v>
      </c>
      <c r="L371">
        <f>VLOOKUP(C371,[1]panoids!A$2:Z$278,10,FALSE)</f>
        <v>3.3447265625000003E-4</v>
      </c>
      <c r="M371">
        <f>VLOOKUP(C371,[1]panoids!A$2:Z$278,11,FALSE)</f>
        <v>9.4873046874999999E-3</v>
      </c>
      <c r="N371">
        <f>VLOOKUP(C371,[1]panoids!A$2:Z$278,12,FALSE)</f>
        <v>1.2890624999999999E-2</v>
      </c>
      <c r="O371">
        <f>VLOOKUP(C371,[1]panoids!A$2:Z$278,13,FALSE)</f>
        <v>1.1027018229166699E-3</v>
      </c>
      <c r="P371">
        <f>VLOOKUP(C371,[1]panoids!A$2:Z$278,14,FALSE)</f>
        <v>5.9334309895833302E-3</v>
      </c>
      <c r="Q371">
        <f>VLOOKUP(C371,[1]panoids!A$2:Z$278,15,FALSE)</f>
        <v>4.9059244791666699E-2</v>
      </c>
      <c r="R371">
        <f>VLOOKUP(C371,[1]panoids!A$2:Z$278,16,FALSE)</f>
        <v>2.3356119791666701E-3</v>
      </c>
      <c r="S371">
        <f>VLOOKUP(C371,[1]panoids!A$2:Z$278,17,FALSE)</f>
        <v>0.26584554036458302</v>
      </c>
      <c r="T371">
        <f>VLOOKUP(C371,[1]panoids!A$2:Z$278,18,FALSE)</f>
        <v>2.2216796875000001E-4</v>
      </c>
      <c r="U371">
        <f>VLOOKUP(C371,[1]panoids!A$2:Z$278,19,FALSE)</f>
        <v>0</v>
      </c>
      <c r="V371">
        <f>VLOOKUP(C371,[1]panoids!A$2:Z$278,20,FALSE)</f>
        <v>9.1809082031250003E-2</v>
      </c>
      <c r="W371">
        <f>VLOOKUP(C371,[1]panoids!A$2:Z$278,21,FALSE)</f>
        <v>3.0182291666666701E-2</v>
      </c>
      <c r="X371">
        <f>VLOOKUP(C371,[1]panoids!A$2:Z$278,22,FALSE)</f>
        <v>0</v>
      </c>
      <c r="Y371">
        <f>VLOOKUP(C371,[1]panoids!A$2:Z$278,23,FALSE)</f>
        <v>0</v>
      </c>
      <c r="Z371">
        <f>VLOOKUP(C371,[1]panoids!A$2:Z$278,24,FALSE)</f>
        <v>0</v>
      </c>
      <c r="AA371">
        <f>VLOOKUP(C371,[1]panoids!A$2:Z$278,25,FALSE)</f>
        <v>1.3834635416666699E-4</v>
      </c>
      <c r="AB371">
        <f>VLOOKUP(C371,[1]panoids!A$2:Z$278,26,FALSE)</f>
        <v>3.3237304687499997E-2</v>
      </c>
    </row>
    <row r="372" spans="1:28" x14ac:dyDescent="0.25">
      <c r="A372" t="s">
        <v>579</v>
      </c>
      <c r="B372">
        <v>170311606021012</v>
      </c>
      <c r="C372" t="s">
        <v>580</v>
      </c>
      <c r="D372" t="str">
        <f>VLOOKUP(C372,[1]panoids!A$2:Z$278,2,FALSE)</f>
        <v>2018-07</v>
      </c>
      <c r="E372">
        <f>VLOOKUP(C372,[1]panoids!A$2:Z$278,3,FALSE)</f>
        <v>41.954061293062203</v>
      </c>
      <c r="F372">
        <f>VLOOKUP(C372,[1]panoids!A$2:Z$278,4,FALSE)</f>
        <v>-87.7031172968032</v>
      </c>
      <c r="G372">
        <f>VLOOKUP(C372,[1]panoids!A$2:Z$278,5,FALSE)</f>
        <v>170311606021012</v>
      </c>
      <c r="H372">
        <f>VLOOKUP(C372,[1]panoids!A$2:Z$278,6,FALSE)</f>
        <v>4</v>
      </c>
      <c r="I372">
        <f>VLOOKUP(C372,[1]panoids!A$2:Z$278,7,FALSE)</f>
        <v>0.200472819010417</v>
      </c>
      <c r="J372">
        <f>VLOOKUP(C372,[1]panoids!A$2:Z$278,8,FALSE)</f>
        <v>0.10781494140625</v>
      </c>
      <c r="K372">
        <f>VLOOKUP(C372,[1]panoids!A$2:Z$278,9,FALSE)</f>
        <v>0.14385253906250001</v>
      </c>
      <c r="L372">
        <f>VLOOKUP(C372,[1]panoids!A$2:Z$278,10,FALSE)</f>
        <v>0</v>
      </c>
      <c r="M372">
        <f>VLOOKUP(C372,[1]panoids!A$2:Z$278,11,FALSE)</f>
        <v>3.44327799479167E-2</v>
      </c>
      <c r="N372">
        <f>VLOOKUP(C372,[1]panoids!A$2:Z$278,12,FALSE)</f>
        <v>2.3625488281249999E-2</v>
      </c>
      <c r="O372">
        <f>VLOOKUP(C372,[1]panoids!A$2:Z$278,13,FALSE)</f>
        <v>3.31461588541667E-3</v>
      </c>
      <c r="P372">
        <f>VLOOKUP(C372,[1]panoids!A$2:Z$278,14,FALSE)</f>
        <v>3.8370768229166702E-3</v>
      </c>
      <c r="Q372">
        <f>VLOOKUP(C372,[1]panoids!A$2:Z$278,15,FALSE)</f>
        <v>0.19614339192708299</v>
      </c>
      <c r="R372">
        <f>VLOOKUP(C372,[1]panoids!A$2:Z$278,16,FALSE)</f>
        <v>9.4677734375000003E-3</v>
      </c>
      <c r="S372">
        <f>VLOOKUP(C372,[1]panoids!A$2:Z$278,17,FALSE)</f>
        <v>0.19484781901041701</v>
      </c>
      <c r="T372">
        <f>VLOOKUP(C372,[1]panoids!A$2:Z$278,18,FALSE)</f>
        <v>2.6782226562500002E-3</v>
      </c>
      <c r="U372">
        <f>VLOOKUP(C372,[1]panoids!A$2:Z$278,19,FALSE)</f>
        <v>0</v>
      </c>
      <c r="V372">
        <f>VLOOKUP(C372,[1]panoids!A$2:Z$278,20,FALSE)</f>
        <v>5.0852864583333303E-2</v>
      </c>
      <c r="W372">
        <f>VLOOKUP(C372,[1]panoids!A$2:Z$278,21,FALSE)</f>
        <v>3.3935546874999998E-4</v>
      </c>
      <c r="X372">
        <f>VLOOKUP(C372,[1]panoids!A$2:Z$278,22,FALSE)</f>
        <v>0</v>
      </c>
      <c r="Y372">
        <f>VLOOKUP(C372,[1]panoids!A$2:Z$278,23,FALSE)</f>
        <v>0</v>
      </c>
      <c r="Z372">
        <f>VLOOKUP(C372,[1]panoids!A$2:Z$278,24,FALSE)</f>
        <v>0</v>
      </c>
      <c r="AA372">
        <f>VLOOKUP(C372,[1]panoids!A$2:Z$278,25,FALSE)</f>
        <v>2.70751953125E-3</v>
      </c>
      <c r="AB372">
        <f>VLOOKUP(C372,[1]panoids!A$2:Z$278,26,FALSE)</f>
        <v>2.5612792968749999E-2</v>
      </c>
    </row>
    <row r="373" spans="1:28" x14ac:dyDescent="0.25">
      <c r="A373" t="s">
        <v>581</v>
      </c>
      <c r="B373">
        <v>170311606021012</v>
      </c>
      <c r="C373" t="s">
        <v>580</v>
      </c>
      <c r="D373" t="str">
        <f>VLOOKUP(C373,[1]panoids!A$2:Z$278,2,FALSE)</f>
        <v>2018-07</v>
      </c>
      <c r="E373">
        <f>VLOOKUP(C373,[1]panoids!A$2:Z$278,3,FALSE)</f>
        <v>41.954061293062203</v>
      </c>
      <c r="F373">
        <f>VLOOKUP(C373,[1]panoids!A$2:Z$278,4,FALSE)</f>
        <v>-87.7031172968032</v>
      </c>
      <c r="G373">
        <f>VLOOKUP(C373,[1]panoids!A$2:Z$278,5,FALSE)</f>
        <v>170311606021012</v>
      </c>
      <c r="H373">
        <f>VLOOKUP(C373,[1]panoids!A$2:Z$278,6,FALSE)</f>
        <v>4</v>
      </c>
      <c r="I373">
        <f>VLOOKUP(C373,[1]panoids!A$2:Z$278,7,FALSE)</f>
        <v>0.200472819010417</v>
      </c>
      <c r="J373">
        <f>VLOOKUP(C373,[1]panoids!A$2:Z$278,8,FALSE)</f>
        <v>0.10781494140625</v>
      </c>
      <c r="K373">
        <f>VLOOKUP(C373,[1]panoids!A$2:Z$278,9,FALSE)</f>
        <v>0.14385253906250001</v>
      </c>
      <c r="L373">
        <f>VLOOKUP(C373,[1]panoids!A$2:Z$278,10,FALSE)</f>
        <v>0</v>
      </c>
      <c r="M373">
        <f>VLOOKUP(C373,[1]panoids!A$2:Z$278,11,FALSE)</f>
        <v>3.44327799479167E-2</v>
      </c>
      <c r="N373">
        <f>VLOOKUP(C373,[1]panoids!A$2:Z$278,12,FALSE)</f>
        <v>2.3625488281249999E-2</v>
      </c>
      <c r="O373">
        <f>VLOOKUP(C373,[1]panoids!A$2:Z$278,13,FALSE)</f>
        <v>3.31461588541667E-3</v>
      </c>
      <c r="P373">
        <f>VLOOKUP(C373,[1]panoids!A$2:Z$278,14,FALSE)</f>
        <v>3.8370768229166702E-3</v>
      </c>
      <c r="Q373">
        <f>VLOOKUP(C373,[1]panoids!A$2:Z$278,15,FALSE)</f>
        <v>0.19614339192708299</v>
      </c>
      <c r="R373">
        <f>VLOOKUP(C373,[1]panoids!A$2:Z$278,16,FALSE)</f>
        <v>9.4677734375000003E-3</v>
      </c>
      <c r="S373">
        <f>VLOOKUP(C373,[1]panoids!A$2:Z$278,17,FALSE)</f>
        <v>0.19484781901041701</v>
      </c>
      <c r="T373">
        <f>VLOOKUP(C373,[1]panoids!A$2:Z$278,18,FALSE)</f>
        <v>2.6782226562500002E-3</v>
      </c>
      <c r="U373">
        <f>VLOOKUP(C373,[1]panoids!A$2:Z$278,19,FALSE)</f>
        <v>0</v>
      </c>
      <c r="V373">
        <f>VLOOKUP(C373,[1]panoids!A$2:Z$278,20,FALSE)</f>
        <v>5.0852864583333303E-2</v>
      </c>
      <c r="W373">
        <f>VLOOKUP(C373,[1]panoids!A$2:Z$278,21,FALSE)</f>
        <v>3.3935546874999998E-4</v>
      </c>
      <c r="X373">
        <f>VLOOKUP(C373,[1]panoids!A$2:Z$278,22,FALSE)</f>
        <v>0</v>
      </c>
      <c r="Y373">
        <f>VLOOKUP(C373,[1]panoids!A$2:Z$278,23,FALSE)</f>
        <v>0</v>
      </c>
      <c r="Z373">
        <f>VLOOKUP(C373,[1]panoids!A$2:Z$278,24,FALSE)</f>
        <v>0</v>
      </c>
      <c r="AA373">
        <f>VLOOKUP(C373,[1]panoids!A$2:Z$278,25,FALSE)</f>
        <v>2.70751953125E-3</v>
      </c>
      <c r="AB373">
        <f>VLOOKUP(C373,[1]panoids!A$2:Z$278,26,FALSE)</f>
        <v>2.5612792968749999E-2</v>
      </c>
    </row>
    <row r="374" spans="1:28" x14ac:dyDescent="0.25">
      <c r="A374" t="s">
        <v>582</v>
      </c>
      <c r="B374">
        <v>170311608001013</v>
      </c>
      <c r="C374" t="s">
        <v>583</v>
      </c>
      <c r="D374" t="str">
        <f>VLOOKUP(C374,[1]panoids!A$2:Z$278,2,FALSE)</f>
        <v>2018-06</v>
      </c>
      <c r="E374">
        <f>VLOOKUP(C374,[1]panoids!A$2:Z$278,3,FALSE)</f>
        <v>41.948450178933498</v>
      </c>
      <c r="F374">
        <f>VLOOKUP(C374,[1]panoids!A$2:Z$278,4,FALSE)</f>
        <v>-87.708037964808995</v>
      </c>
      <c r="G374">
        <f>VLOOKUP(C374,[1]panoids!A$2:Z$278,5,FALSE)</f>
        <v>170311608001013</v>
      </c>
      <c r="H374">
        <f>VLOOKUP(C374,[1]panoids!A$2:Z$278,6,FALSE)</f>
        <v>4</v>
      </c>
      <c r="I374">
        <f>VLOOKUP(C374,[1]panoids!A$2:Z$278,7,FALSE)</f>
        <v>0.15071044921874999</v>
      </c>
      <c r="J374">
        <f>VLOOKUP(C374,[1]panoids!A$2:Z$278,8,FALSE)</f>
        <v>2.2945149739583299E-2</v>
      </c>
      <c r="K374">
        <f>VLOOKUP(C374,[1]panoids!A$2:Z$278,9,FALSE)</f>
        <v>0.13996744791666699</v>
      </c>
      <c r="L374">
        <f>VLOOKUP(C374,[1]panoids!A$2:Z$278,10,FALSE)</f>
        <v>1.12874348958333E-3</v>
      </c>
      <c r="M374">
        <f>VLOOKUP(C374,[1]panoids!A$2:Z$278,11,FALSE)</f>
        <v>2.6725260416666698E-3</v>
      </c>
      <c r="N374">
        <f>VLOOKUP(C374,[1]panoids!A$2:Z$278,12,FALSE)</f>
        <v>6.1971028645833297E-3</v>
      </c>
      <c r="O374">
        <f>VLOOKUP(C374,[1]panoids!A$2:Z$278,13,FALSE)</f>
        <v>1.6276041666666699E-6</v>
      </c>
      <c r="P374">
        <f>VLOOKUP(C374,[1]panoids!A$2:Z$278,14,FALSE)</f>
        <v>3.2910156250000001E-3</v>
      </c>
      <c r="Q374">
        <f>VLOOKUP(C374,[1]panoids!A$2:Z$278,15,FALSE)</f>
        <v>0.3574169921875</v>
      </c>
      <c r="R374">
        <f>VLOOKUP(C374,[1]panoids!A$2:Z$278,16,FALSE)</f>
        <v>9.8553059895833295E-2</v>
      </c>
      <c r="S374">
        <f>VLOOKUP(C374,[1]panoids!A$2:Z$278,17,FALSE)</f>
        <v>7.9844563802083296E-2</v>
      </c>
      <c r="T374">
        <f>VLOOKUP(C374,[1]panoids!A$2:Z$278,18,FALSE)</f>
        <v>1.6031901041666701E-4</v>
      </c>
      <c r="U374">
        <f>VLOOKUP(C374,[1]panoids!A$2:Z$278,19,FALSE)</f>
        <v>0</v>
      </c>
      <c r="V374">
        <f>VLOOKUP(C374,[1]panoids!A$2:Z$278,20,FALSE)</f>
        <v>0.11661539713541701</v>
      </c>
      <c r="W374">
        <f>VLOOKUP(C374,[1]panoids!A$2:Z$278,21,FALSE)</f>
        <v>1.06608072916667E-4</v>
      </c>
      <c r="X374">
        <f>VLOOKUP(C374,[1]panoids!A$2:Z$278,22,FALSE)</f>
        <v>0</v>
      </c>
      <c r="Y374">
        <f>VLOOKUP(C374,[1]panoids!A$2:Z$278,23,FALSE)</f>
        <v>0</v>
      </c>
      <c r="Z374">
        <f>VLOOKUP(C374,[1]panoids!A$2:Z$278,24,FALSE)</f>
        <v>6.2662760416666704E-5</v>
      </c>
      <c r="AA374">
        <f>VLOOKUP(C374,[1]panoids!A$2:Z$278,25,FALSE)</f>
        <v>1.18001302083333E-4</v>
      </c>
      <c r="AB374">
        <f>VLOOKUP(C374,[1]panoids!A$2:Z$278,26,FALSE)</f>
        <v>2.02083333333333E-2</v>
      </c>
    </row>
    <row r="375" spans="1:28" x14ac:dyDescent="0.25">
      <c r="A375" t="s">
        <v>584</v>
      </c>
      <c r="B375">
        <v>170311608001013</v>
      </c>
      <c r="C375" t="s">
        <v>583</v>
      </c>
      <c r="D375" t="str">
        <f>VLOOKUP(C375,[1]panoids!A$2:Z$278,2,FALSE)</f>
        <v>2018-06</v>
      </c>
      <c r="E375">
        <f>VLOOKUP(C375,[1]panoids!A$2:Z$278,3,FALSE)</f>
        <v>41.948450178933498</v>
      </c>
      <c r="F375">
        <f>VLOOKUP(C375,[1]panoids!A$2:Z$278,4,FALSE)</f>
        <v>-87.708037964808995</v>
      </c>
      <c r="G375">
        <f>VLOOKUP(C375,[1]panoids!A$2:Z$278,5,FALSE)</f>
        <v>170311608001013</v>
      </c>
      <c r="H375">
        <f>VLOOKUP(C375,[1]panoids!A$2:Z$278,6,FALSE)</f>
        <v>4</v>
      </c>
      <c r="I375">
        <f>VLOOKUP(C375,[1]panoids!A$2:Z$278,7,FALSE)</f>
        <v>0.15071044921874999</v>
      </c>
      <c r="J375">
        <f>VLOOKUP(C375,[1]panoids!A$2:Z$278,8,FALSE)</f>
        <v>2.2945149739583299E-2</v>
      </c>
      <c r="K375">
        <f>VLOOKUP(C375,[1]panoids!A$2:Z$278,9,FALSE)</f>
        <v>0.13996744791666699</v>
      </c>
      <c r="L375">
        <f>VLOOKUP(C375,[1]panoids!A$2:Z$278,10,FALSE)</f>
        <v>1.12874348958333E-3</v>
      </c>
      <c r="M375">
        <f>VLOOKUP(C375,[1]panoids!A$2:Z$278,11,FALSE)</f>
        <v>2.6725260416666698E-3</v>
      </c>
      <c r="N375">
        <f>VLOOKUP(C375,[1]panoids!A$2:Z$278,12,FALSE)</f>
        <v>6.1971028645833297E-3</v>
      </c>
      <c r="O375">
        <f>VLOOKUP(C375,[1]panoids!A$2:Z$278,13,FALSE)</f>
        <v>1.6276041666666699E-6</v>
      </c>
      <c r="P375">
        <f>VLOOKUP(C375,[1]panoids!A$2:Z$278,14,FALSE)</f>
        <v>3.2910156250000001E-3</v>
      </c>
      <c r="Q375">
        <f>VLOOKUP(C375,[1]panoids!A$2:Z$278,15,FALSE)</f>
        <v>0.3574169921875</v>
      </c>
      <c r="R375">
        <f>VLOOKUP(C375,[1]panoids!A$2:Z$278,16,FALSE)</f>
        <v>9.8553059895833295E-2</v>
      </c>
      <c r="S375">
        <f>VLOOKUP(C375,[1]panoids!A$2:Z$278,17,FALSE)</f>
        <v>7.9844563802083296E-2</v>
      </c>
      <c r="T375">
        <f>VLOOKUP(C375,[1]panoids!A$2:Z$278,18,FALSE)</f>
        <v>1.6031901041666701E-4</v>
      </c>
      <c r="U375">
        <f>VLOOKUP(C375,[1]panoids!A$2:Z$278,19,FALSE)</f>
        <v>0</v>
      </c>
      <c r="V375">
        <f>VLOOKUP(C375,[1]panoids!A$2:Z$278,20,FALSE)</f>
        <v>0.11661539713541701</v>
      </c>
      <c r="W375">
        <f>VLOOKUP(C375,[1]panoids!A$2:Z$278,21,FALSE)</f>
        <v>1.06608072916667E-4</v>
      </c>
      <c r="X375">
        <f>VLOOKUP(C375,[1]panoids!A$2:Z$278,22,FALSE)</f>
        <v>0</v>
      </c>
      <c r="Y375">
        <f>VLOOKUP(C375,[1]panoids!A$2:Z$278,23,FALSE)</f>
        <v>0</v>
      </c>
      <c r="Z375">
        <f>VLOOKUP(C375,[1]panoids!A$2:Z$278,24,FALSE)</f>
        <v>6.2662760416666704E-5</v>
      </c>
      <c r="AA375">
        <f>VLOOKUP(C375,[1]panoids!A$2:Z$278,25,FALSE)</f>
        <v>1.18001302083333E-4</v>
      </c>
      <c r="AB375">
        <f>VLOOKUP(C375,[1]panoids!A$2:Z$278,26,FALSE)</f>
        <v>2.02083333333333E-2</v>
      </c>
    </row>
    <row r="376" spans="1:28" x14ac:dyDescent="0.25">
      <c r="A376" t="s">
        <v>585</v>
      </c>
      <c r="B376">
        <v>170311608001013</v>
      </c>
      <c r="C376" t="s">
        <v>586</v>
      </c>
      <c r="D376" t="str">
        <f>VLOOKUP(C376,[1]panoids!A$2:Z$278,2,FALSE)</f>
        <v>2018-11</v>
      </c>
      <c r="E376">
        <f>VLOOKUP(C376,[1]panoids!A$2:Z$278,3,FALSE)</f>
        <v>41.9488015491551</v>
      </c>
      <c r="F376">
        <f>VLOOKUP(C376,[1]panoids!A$2:Z$278,4,FALSE)</f>
        <v>-87.707866660062095</v>
      </c>
      <c r="G376">
        <f>VLOOKUP(C376,[1]panoids!A$2:Z$278,5,FALSE)</f>
        <v>170311608001013</v>
      </c>
      <c r="H376">
        <f>VLOOKUP(C376,[1]panoids!A$2:Z$278,6,FALSE)</f>
        <v>4</v>
      </c>
      <c r="I376">
        <f>VLOOKUP(C376,[1]panoids!A$2:Z$278,7,FALSE)</f>
        <v>0.20873046875000001</v>
      </c>
      <c r="J376">
        <f>VLOOKUP(C376,[1]panoids!A$2:Z$278,8,FALSE)</f>
        <v>6.3519694010416697E-2</v>
      </c>
      <c r="K376">
        <f>VLOOKUP(C376,[1]panoids!A$2:Z$278,9,FALSE)</f>
        <v>0.34094482421875</v>
      </c>
      <c r="L376">
        <f>VLOOKUP(C376,[1]panoids!A$2:Z$278,10,FALSE)</f>
        <v>0</v>
      </c>
      <c r="M376">
        <f>VLOOKUP(C376,[1]panoids!A$2:Z$278,11,FALSE)</f>
        <v>2.7541503906250001E-2</v>
      </c>
      <c r="N376">
        <f>VLOOKUP(C376,[1]panoids!A$2:Z$278,12,FALSE)</f>
        <v>1.99568684895833E-2</v>
      </c>
      <c r="O376">
        <f>VLOOKUP(C376,[1]panoids!A$2:Z$278,13,FALSE)</f>
        <v>0</v>
      </c>
      <c r="P376">
        <f>VLOOKUP(C376,[1]panoids!A$2:Z$278,14,FALSE)</f>
        <v>3.39518229166667E-3</v>
      </c>
      <c r="Q376">
        <f>VLOOKUP(C376,[1]panoids!A$2:Z$278,15,FALSE)</f>
        <v>9.1372884114583303E-2</v>
      </c>
      <c r="R376">
        <f>VLOOKUP(C376,[1]panoids!A$2:Z$278,16,FALSE)</f>
        <v>1.34969075520833E-2</v>
      </c>
      <c r="S376">
        <f>VLOOKUP(C376,[1]panoids!A$2:Z$278,17,FALSE)</f>
        <v>0.11587646484375</v>
      </c>
      <c r="T376">
        <f>VLOOKUP(C376,[1]panoids!A$2:Z$278,18,FALSE)</f>
        <v>2.5227864583333299E-5</v>
      </c>
      <c r="U376">
        <f>VLOOKUP(C376,[1]panoids!A$2:Z$278,19,FALSE)</f>
        <v>0</v>
      </c>
      <c r="V376">
        <f>VLOOKUP(C376,[1]panoids!A$2:Z$278,20,FALSE)</f>
        <v>0.107390950520833</v>
      </c>
      <c r="W376">
        <f>VLOOKUP(C376,[1]panoids!A$2:Z$278,21,FALSE)</f>
        <v>2.70589192708333E-3</v>
      </c>
      <c r="X376">
        <f>VLOOKUP(C376,[1]panoids!A$2:Z$278,22,FALSE)</f>
        <v>3.4993489583333301E-5</v>
      </c>
      <c r="Y376">
        <f>VLOOKUP(C376,[1]panoids!A$2:Z$278,23,FALSE)</f>
        <v>0</v>
      </c>
      <c r="Z376">
        <f>VLOOKUP(C376,[1]panoids!A$2:Z$278,24,FALSE)</f>
        <v>0</v>
      </c>
      <c r="AA376">
        <f>VLOOKUP(C376,[1]panoids!A$2:Z$278,25,FALSE)</f>
        <v>0</v>
      </c>
      <c r="AB376">
        <f>VLOOKUP(C376,[1]panoids!A$2:Z$278,26,FALSE)</f>
        <v>5.0081380208333304E-3</v>
      </c>
    </row>
    <row r="377" spans="1:28" x14ac:dyDescent="0.25">
      <c r="A377" t="s">
        <v>587</v>
      </c>
      <c r="B377">
        <v>170311608001013</v>
      </c>
      <c r="C377" t="s">
        <v>586</v>
      </c>
      <c r="D377" t="str">
        <f>VLOOKUP(C377,[1]panoids!A$2:Z$278,2,FALSE)</f>
        <v>2018-11</v>
      </c>
      <c r="E377">
        <f>VLOOKUP(C377,[1]panoids!A$2:Z$278,3,FALSE)</f>
        <v>41.9488015491551</v>
      </c>
      <c r="F377">
        <f>VLOOKUP(C377,[1]panoids!A$2:Z$278,4,FALSE)</f>
        <v>-87.707866660062095</v>
      </c>
      <c r="G377">
        <f>VLOOKUP(C377,[1]panoids!A$2:Z$278,5,FALSE)</f>
        <v>170311608001013</v>
      </c>
      <c r="H377">
        <f>VLOOKUP(C377,[1]panoids!A$2:Z$278,6,FALSE)</f>
        <v>4</v>
      </c>
      <c r="I377">
        <f>VLOOKUP(C377,[1]panoids!A$2:Z$278,7,FALSE)</f>
        <v>0.20873046875000001</v>
      </c>
      <c r="J377">
        <f>VLOOKUP(C377,[1]panoids!A$2:Z$278,8,FALSE)</f>
        <v>6.3519694010416697E-2</v>
      </c>
      <c r="K377">
        <f>VLOOKUP(C377,[1]panoids!A$2:Z$278,9,FALSE)</f>
        <v>0.34094482421875</v>
      </c>
      <c r="L377">
        <f>VLOOKUP(C377,[1]panoids!A$2:Z$278,10,FALSE)</f>
        <v>0</v>
      </c>
      <c r="M377">
        <f>VLOOKUP(C377,[1]panoids!A$2:Z$278,11,FALSE)</f>
        <v>2.7541503906250001E-2</v>
      </c>
      <c r="N377">
        <f>VLOOKUP(C377,[1]panoids!A$2:Z$278,12,FALSE)</f>
        <v>1.99568684895833E-2</v>
      </c>
      <c r="O377">
        <f>VLOOKUP(C377,[1]panoids!A$2:Z$278,13,FALSE)</f>
        <v>0</v>
      </c>
      <c r="P377">
        <f>VLOOKUP(C377,[1]panoids!A$2:Z$278,14,FALSE)</f>
        <v>3.39518229166667E-3</v>
      </c>
      <c r="Q377">
        <f>VLOOKUP(C377,[1]panoids!A$2:Z$278,15,FALSE)</f>
        <v>9.1372884114583303E-2</v>
      </c>
      <c r="R377">
        <f>VLOOKUP(C377,[1]panoids!A$2:Z$278,16,FALSE)</f>
        <v>1.34969075520833E-2</v>
      </c>
      <c r="S377">
        <f>VLOOKUP(C377,[1]panoids!A$2:Z$278,17,FALSE)</f>
        <v>0.11587646484375</v>
      </c>
      <c r="T377">
        <f>VLOOKUP(C377,[1]panoids!A$2:Z$278,18,FALSE)</f>
        <v>2.5227864583333299E-5</v>
      </c>
      <c r="U377">
        <f>VLOOKUP(C377,[1]panoids!A$2:Z$278,19,FALSE)</f>
        <v>0</v>
      </c>
      <c r="V377">
        <f>VLOOKUP(C377,[1]panoids!A$2:Z$278,20,FALSE)</f>
        <v>0.107390950520833</v>
      </c>
      <c r="W377">
        <f>VLOOKUP(C377,[1]panoids!A$2:Z$278,21,FALSE)</f>
        <v>2.70589192708333E-3</v>
      </c>
      <c r="X377">
        <f>VLOOKUP(C377,[1]panoids!A$2:Z$278,22,FALSE)</f>
        <v>3.4993489583333301E-5</v>
      </c>
      <c r="Y377">
        <f>VLOOKUP(C377,[1]panoids!A$2:Z$278,23,FALSE)</f>
        <v>0</v>
      </c>
      <c r="Z377">
        <f>VLOOKUP(C377,[1]panoids!A$2:Z$278,24,FALSE)</f>
        <v>0</v>
      </c>
      <c r="AA377">
        <f>VLOOKUP(C377,[1]panoids!A$2:Z$278,25,FALSE)</f>
        <v>0</v>
      </c>
      <c r="AB377">
        <f>VLOOKUP(C377,[1]panoids!A$2:Z$278,26,FALSE)</f>
        <v>5.0081380208333304E-3</v>
      </c>
    </row>
    <row r="378" spans="1:28" x14ac:dyDescent="0.25">
      <c r="A378" t="s">
        <v>588</v>
      </c>
      <c r="B378">
        <v>170311608003008</v>
      </c>
      <c r="C378" t="s">
        <v>589</v>
      </c>
      <c r="D378" t="str">
        <f>VLOOKUP(C378,[1]panoids!A$2:Z$278,2,FALSE)</f>
        <v>2018-11</v>
      </c>
      <c r="E378">
        <f>VLOOKUP(C378,[1]panoids!A$2:Z$278,3,FALSE)</f>
        <v>41.947057373221398</v>
      </c>
      <c r="F378">
        <f>VLOOKUP(C378,[1]panoids!A$2:Z$278,4,FALSE)</f>
        <v>-87.715178313999004</v>
      </c>
      <c r="G378">
        <f>VLOOKUP(C378,[1]panoids!A$2:Z$278,5,FALSE)</f>
        <v>170311608003008</v>
      </c>
      <c r="H378">
        <f>VLOOKUP(C378,[1]panoids!A$2:Z$278,6,FALSE)</f>
        <v>4</v>
      </c>
      <c r="I378">
        <f>VLOOKUP(C378,[1]panoids!A$2:Z$278,7,FALSE)</f>
        <v>0.15480387369791701</v>
      </c>
      <c r="J378">
        <f>VLOOKUP(C378,[1]panoids!A$2:Z$278,8,FALSE)</f>
        <v>2.88533528645833E-2</v>
      </c>
      <c r="K378">
        <f>VLOOKUP(C378,[1]panoids!A$2:Z$278,9,FALSE)</f>
        <v>7.9541829427083294E-2</v>
      </c>
      <c r="L378">
        <f>VLOOKUP(C378,[1]panoids!A$2:Z$278,10,FALSE)</f>
        <v>0</v>
      </c>
      <c r="M378">
        <f>VLOOKUP(C378,[1]panoids!A$2:Z$278,11,FALSE)</f>
        <v>4.6761067708333296E-3</v>
      </c>
      <c r="N378">
        <f>VLOOKUP(C378,[1]panoids!A$2:Z$278,12,FALSE)</f>
        <v>1.5934244791666701E-3</v>
      </c>
      <c r="O378">
        <f>VLOOKUP(C378,[1]panoids!A$2:Z$278,13,FALSE)</f>
        <v>5.9407552083333303E-5</v>
      </c>
      <c r="P378">
        <f>VLOOKUP(C378,[1]panoids!A$2:Z$278,14,FALSE)</f>
        <v>2.2753906250000001E-3</v>
      </c>
      <c r="Q378">
        <f>VLOOKUP(C378,[1]panoids!A$2:Z$278,15,FALSE)</f>
        <v>0.39771647135416699</v>
      </c>
      <c r="R378">
        <f>VLOOKUP(C378,[1]panoids!A$2:Z$278,16,FALSE)</f>
        <v>0.16430013020833301</v>
      </c>
      <c r="S378">
        <f>VLOOKUP(C378,[1]panoids!A$2:Z$278,17,FALSE)</f>
        <v>0.105174967447917</v>
      </c>
      <c r="T378">
        <f>VLOOKUP(C378,[1]panoids!A$2:Z$278,18,FALSE)</f>
        <v>3.5807291666666701E-5</v>
      </c>
      <c r="U378">
        <f>VLOOKUP(C378,[1]panoids!A$2:Z$278,19,FALSE)</f>
        <v>0</v>
      </c>
      <c r="V378">
        <f>VLOOKUP(C378,[1]panoids!A$2:Z$278,20,FALSE)</f>
        <v>1.193603515625E-2</v>
      </c>
      <c r="W378">
        <f>VLOOKUP(C378,[1]panoids!A$2:Z$278,21,FALSE)</f>
        <v>7.0149739583333305E-4</v>
      </c>
      <c r="X378">
        <f>VLOOKUP(C378,[1]panoids!A$2:Z$278,22,FALSE)</f>
        <v>9.7656250000000002E-6</v>
      </c>
      <c r="Y378">
        <f>VLOOKUP(C378,[1]panoids!A$2:Z$278,23,FALSE)</f>
        <v>0</v>
      </c>
      <c r="Z378">
        <f>VLOOKUP(C378,[1]panoids!A$2:Z$278,24,FALSE)</f>
        <v>0</v>
      </c>
      <c r="AA378">
        <f>VLOOKUP(C378,[1]panoids!A$2:Z$278,25,FALSE)</f>
        <v>4.06901041666667E-6</v>
      </c>
      <c r="AB378">
        <f>VLOOKUP(C378,[1]panoids!A$2:Z$278,26,FALSE)</f>
        <v>4.8317871093749999E-2</v>
      </c>
    </row>
    <row r="379" spans="1:28" x14ac:dyDescent="0.25">
      <c r="A379" t="s">
        <v>590</v>
      </c>
      <c r="B379">
        <v>170311608003008</v>
      </c>
      <c r="C379" t="s">
        <v>589</v>
      </c>
      <c r="D379" t="str">
        <f>VLOOKUP(C379,[1]panoids!A$2:Z$278,2,FALSE)</f>
        <v>2018-11</v>
      </c>
      <c r="E379">
        <f>VLOOKUP(C379,[1]panoids!A$2:Z$278,3,FALSE)</f>
        <v>41.947057373221398</v>
      </c>
      <c r="F379">
        <f>VLOOKUP(C379,[1]panoids!A$2:Z$278,4,FALSE)</f>
        <v>-87.715178313999004</v>
      </c>
      <c r="G379">
        <f>VLOOKUP(C379,[1]panoids!A$2:Z$278,5,FALSE)</f>
        <v>170311608003008</v>
      </c>
      <c r="H379">
        <f>VLOOKUP(C379,[1]panoids!A$2:Z$278,6,FALSE)</f>
        <v>4</v>
      </c>
      <c r="I379">
        <f>VLOOKUP(C379,[1]panoids!A$2:Z$278,7,FALSE)</f>
        <v>0.15480387369791701</v>
      </c>
      <c r="J379">
        <f>VLOOKUP(C379,[1]panoids!A$2:Z$278,8,FALSE)</f>
        <v>2.88533528645833E-2</v>
      </c>
      <c r="K379">
        <f>VLOOKUP(C379,[1]panoids!A$2:Z$278,9,FALSE)</f>
        <v>7.9541829427083294E-2</v>
      </c>
      <c r="L379">
        <f>VLOOKUP(C379,[1]panoids!A$2:Z$278,10,FALSE)</f>
        <v>0</v>
      </c>
      <c r="M379">
        <f>VLOOKUP(C379,[1]panoids!A$2:Z$278,11,FALSE)</f>
        <v>4.6761067708333296E-3</v>
      </c>
      <c r="N379">
        <f>VLOOKUP(C379,[1]panoids!A$2:Z$278,12,FALSE)</f>
        <v>1.5934244791666701E-3</v>
      </c>
      <c r="O379">
        <f>VLOOKUP(C379,[1]panoids!A$2:Z$278,13,FALSE)</f>
        <v>5.9407552083333303E-5</v>
      </c>
      <c r="P379">
        <f>VLOOKUP(C379,[1]panoids!A$2:Z$278,14,FALSE)</f>
        <v>2.2753906250000001E-3</v>
      </c>
      <c r="Q379">
        <f>VLOOKUP(C379,[1]panoids!A$2:Z$278,15,FALSE)</f>
        <v>0.39771647135416699</v>
      </c>
      <c r="R379">
        <f>VLOOKUP(C379,[1]panoids!A$2:Z$278,16,FALSE)</f>
        <v>0.16430013020833301</v>
      </c>
      <c r="S379">
        <f>VLOOKUP(C379,[1]panoids!A$2:Z$278,17,FALSE)</f>
        <v>0.105174967447917</v>
      </c>
      <c r="T379">
        <f>VLOOKUP(C379,[1]panoids!A$2:Z$278,18,FALSE)</f>
        <v>3.5807291666666701E-5</v>
      </c>
      <c r="U379">
        <f>VLOOKUP(C379,[1]panoids!A$2:Z$278,19,FALSE)</f>
        <v>0</v>
      </c>
      <c r="V379">
        <f>VLOOKUP(C379,[1]panoids!A$2:Z$278,20,FALSE)</f>
        <v>1.193603515625E-2</v>
      </c>
      <c r="W379">
        <f>VLOOKUP(C379,[1]panoids!A$2:Z$278,21,FALSE)</f>
        <v>7.0149739583333305E-4</v>
      </c>
      <c r="X379">
        <f>VLOOKUP(C379,[1]panoids!A$2:Z$278,22,FALSE)</f>
        <v>9.7656250000000002E-6</v>
      </c>
      <c r="Y379">
        <f>VLOOKUP(C379,[1]panoids!A$2:Z$278,23,FALSE)</f>
        <v>0</v>
      </c>
      <c r="Z379">
        <f>VLOOKUP(C379,[1]panoids!A$2:Z$278,24,FALSE)</f>
        <v>0</v>
      </c>
      <c r="AA379">
        <f>VLOOKUP(C379,[1]panoids!A$2:Z$278,25,FALSE)</f>
        <v>4.06901041666667E-6</v>
      </c>
      <c r="AB379">
        <f>VLOOKUP(C379,[1]panoids!A$2:Z$278,26,FALSE)</f>
        <v>4.8317871093749999E-2</v>
      </c>
    </row>
    <row r="380" spans="1:28" x14ac:dyDescent="0.25">
      <c r="A380" t="s">
        <v>591</v>
      </c>
      <c r="B380">
        <v>170311608003008</v>
      </c>
      <c r="C380" t="s">
        <v>592</v>
      </c>
      <c r="D380" t="str">
        <f>VLOOKUP(C380,[1]panoids!A$2:Z$278,2,FALSE)</f>
        <v>2018-11</v>
      </c>
      <c r="E380">
        <f>VLOOKUP(C380,[1]panoids!A$2:Z$278,3,FALSE)</f>
        <v>41.946539762168698</v>
      </c>
      <c r="F380">
        <f>VLOOKUP(C380,[1]panoids!A$2:Z$278,4,FALSE)</f>
        <v>-87.714970942022305</v>
      </c>
      <c r="G380">
        <f>VLOOKUP(C380,[1]panoids!A$2:Z$278,5,FALSE)</f>
        <v>170311608003008</v>
      </c>
      <c r="H380">
        <f>VLOOKUP(C380,[1]panoids!A$2:Z$278,6,FALSE)</f>
        <v>4</v>
      </c>
      <c r="I380">
        <f>VLOOKUP(C380,[1]panoids!A$2:Z$278,7,FALSE)</f>
        <v>0.27071695963541698</v>
      </c>
      <c r="J380">
        <f>VLOOKUP(C380,[1]panoids!A$2:Z$278,8,FALSE)</f>
        <v>6.1449381510416699E-2</v>
      </c>
      <c r="K380">
        <f>VLOOKUP(C380,[1]panoids!A$2:Z$278,9,FALSE)</f>
        <v>7.8156738281249999E-2</v>
      </c>
      <c r="L380">
        <f>VLOOKUP(C380,[1]panoids!A$2:Z$278,10,FALSE)</f>
        <v>9.7656250000000005E-5</v>
      </c>
      <c r="M380">
        <f>VLOOKUP(C380,[1]panoids!A$2:Z$278,11,FALSE)</f>
        <v>4.41805013020833E-2</v>
      </c>
      <c r="N380">
        <f>VLOOKUP(C380,[1]panoids!A$2:Z$278,12,FALSE)</f>
        <v>1.5831705729166701E-2</v>
      </c>
      <c r="O380">
        <f>VLOOKUP(C380,[1]panoids!A$2:Z$278,13,FALSE)</f>
        <v>2.9361979166666699E-3</v>
      </c>
      <c r="P380">
        <f>VLOOKUP(C380,[1]panoids!A$2:Z$278,14,FALSE)</f>
        <v>3.1608072916666698E-3</v>
      </c>
      <c r="Q380">
        <f>VLOOKUP(C380,[1]panoids!A$2:Z$278,15,FALSE)</f>
        <v>0.17669026692708301</v>
      </c>
      <c r="R380">
        <f>VLOOKUP(C380,[1]panoids!A$2:Z$278,16,FALSE)</f>
        <v>2.84244791666667E-2</v>
      </c>
      <c r="S380">
        <f>VLOOKUP(C380,[1]panoids!A$2:Z$278,17,FALSE)</f>
        <v>0.26014973958333298</v>
      </c>
      <c r="T380">
        <f>VLOOKUP(C380,[1]panoids!A$2:Z$278,18,FALSE)</f>
        <v>7.5683593749999999E-5</v>
      </c>
      <c r="U380">
        <f>VLOOKUP(C380,[1]panoids!A$2:Z$278,19,FALSE)</f>
        <v>0</v>
      </c>
      <c r="V380">
        <f>VLOOKUP(C380,[1]panoids!A$2:Z$278,20,FALSE)</f>
        <v>4.1920572916666697E-2</v>
      </c>
      <c r="W380">
        <f>VLOOKUP(C380,[1]panoids!A$2:Z$278,21,FALSE)</f>
        <v>4.4270833333333299E-4</v>
      </c>
      <c r="X380">
        <f>VLOOKUP(C380,[1]panoids!A$2:Z$278,22,FALSE)</f>
        <v>2.03531901041667E-3</v>
      </c>
      <c r="Y380">
        <f>VLOOKUP(C380,[1]panoids!A$2:Z$278,23,FALSE)</f>
        <v>0</v>
      </c>
      <c r="Z380">
        <f>VLOOKUP(C380,[1]panoids!A$2:Z$278,24,FALSE)</f>
        <v>0</v>
      </c>
      <c r="AA380">
        <f>VLOOKUP(C380,[1]panoids!A$2:Z$278,25,FALSE)</f>
        <v>0</v>
      </c>
      <c r="AB380">
        <f>VLOOKUP(C380,[1]panoids!A$2:Z$278,26,FALSE)</f>
        <v>1.37312825520833E-2</v>
      </c>
    </row>
    <row r="381" spans="1:28" x14ac:dyDescent="0.25">
      <c r="A381" t="s">
        <v>593</v>
      </c>
      <c r="B381">
        <v>170311608003008</v>
      </c>
      <c r="C381" t="s">
        <v>592</v>
      </c>
      <c r="D381" t="str">
        <f>VLOOKUP(C381,[1]panoids!A$2:Z$278,2,FALSE)</f>
        <v>2018-11</v>
      </c>
      <c r="E381">
        <f>VLOOKUP(C381,[1]panoids!A$2:Z$278,3,FALSE)</f>
        <v>41.946539762168698</v>
      </c>
      <c r="F381">
        <f>VLOOKUP(C381,[1]panoids!A$2:Z$278,4,FALSE)</f>
        <v>-87.714970942022305</v>
      </c>
      <c r="G381">
        <f>VLOOKUP(C381,[1]panoids!A$2:Z$278,5,FALSE)</f>
        <v>170311608003008</v>
      </c>
      <c r="H381">
        <f>VLOOKUP(C381,[1]panoids!A$2:Z$278,6,FALSE)</f>
        <v>4</v>
      </c>
      <c r="I381">
        <f>VLOOKUP(C381,[1]panoids!A$2:Z$278,7,FALSE)</f>
        <v>0.27071695963541698</v>
      </c>
      <c r="J381">
        <f>VLOOKUP(C381,[1]panoids!A$2:Z$278,8,FALSE)</f>
        <v>6.1449381510416699E-2</v>
      </c>
      <c r="K381">
        <f>VLOOKUP(C381,[1]panoids!A$2:Z$278,9,FALSE)</f>
        <v>7.8156738281249999E-2</v>
      </c>
      <c r="L381">
        <f>VLOOKUP(C381,[1]panoids!A$2:Z$278,10,FALSE)</f>
        <v>9.7656250000000005E-5</v>
      </c>
      <c r="M381">
        <f>VLOOKUP(C381,[1]panoids!A$2:Z$278,11,FALSE)</f>
        <v>4.41805013020833E-2</v>
      </c>
      <c r="N381">
        <f>VLOOKUP(C381,[1]panoids!A$2:Z$278,12,FALSE)</f>
        <v>1.5831705729166701E-2</v>
      </c>
      <c r="O381">
        <f>VLOOKUP(C381,[1]panoids!A$2:Z$278,13,FALSE)</f>
        <v>2.9361979166666699E-3</v>
      </c>
      <c r="P381">
        <f>VLOOKUP(C381,[1]panoids!A$2:Z$278,14,FALSE)</f>
        <v>3.1608072916666698E-3</v>
      </c>
      <c r="Q381">
        <f>VLOOKUP(C381,[1]panoids!A$2:Z$278,15,FALSE)</f>
        <v>0.17669026692708301</v>
      </c>
      <c r="R381">
        <f>VLOOKUP(C381,[1]panoids!A$2:Z$278,16,FALSE)</f>
        <v>2.84244791666667E-2</v>
      </c>
      <c r="S381">
        <f>VLOOKUP(C381,[1]panoids!A$2:Z$278,17,FALSE)</f>
        <v>0.26014973958333298</v>
      </c>
      <c r="T381">
        <f>VLOOKUP(C381,[1]panoids!A$2:Z$278,18,FALSE)</f>
        <v>7.5683593749999999E-5</v>
      </c>
      <c r="U381">
        <f>VLOOKUP(C381,[1]panoids!A$2:Z$278,19,FALSE)</f>
        <v>0</v>
      </c>
      <c r="V381">
        <f>VLOOKUP(C381,[1]panoids!A$2:Z$278,20,FALSE)</f>
        <v>4.1920572916666697E-2</v>
      </c>
      <c r="W381">
        <f>VLOOKUP(C381,[1]panoids!A$2:Z$278,21,FALSE)</f>
        <v>4.4270833333333299E-4</v>
      </c>
      <c r="X381">
        <f>VLOOKUP(C381,[1]panoids!A$2:Z$278,22,FALSE)</f>
        <v>2.03531901041667E-3</v>
      </c>
      <c r="Y381">
        <f>VLOOKUP(C381,[1]panoids!A$2:Z$278,23,FALSE)</f>
        <v>0</v>
      </c>
      <c r="Z381">
        <f>VLOOKUP(C381,[1]panoids!A$2:Z$278,24,FALSE)</f>
        <v>0</v>
      </c>
      <c r="AA381">
        <f>VLOOKUP(C381,[1]panoids!A$2:Z$278,25,FALSE)</f>
        <v>0</v>
      </c>
      <c r="AB381">
        <f>VLOOKUP(C381,[1]panoids!A$2:Z$278,26,FALSE)</f>
        <v>1.37312825520833E-2</v>
      </c>
    </row>
    <row r="382" spans="1:28" x14ac:dyDescent="0.25">
      <c r="A382" t="s">
        <v>594</v>
      </c>
      <c r="B382">
        <v>170311608005001</v>
      </c>
      <c r="C382" t="s">
        <v>595</v>
      </c>
      <c r="D382" t="str">
        <f>VLOOKUP(C382,[1]panoids!A$2:Z$278,2,FALSE)</f>
        <v>2018-11</v>
      </c>
      <c r="E382">
        <f>VLOOKUP(C382,[1]panoids!A$2:Z$278,3,FALSE)</f>
        <v>41.953575719848303</v>
      </c>
      <c r="F382">
        <f>VLOOKUP(C382,[1]panoids!A$2:Z$278,4,FALSE)</f>
        <v>-87.712885521331103</v>
      </c>
      <c r="G382">
        <f>VLOOKUP(C382,[1]panoids!A$2:Z$278,5,FALSE)</f>
        <v>170311608005001</v>
      </c>
      <c r="H382">
        <f>VLOOKUP(C382,[1]panoids!A$2:Z$278,6,FALSE)</f>
        <v>4</v>
      </c>
      <c r="I382">
        <f>VLOOKUP(C382,[1]panoids!A$2:Z$278,7,FALSE)</f>
        <v>0.262149251302083</v>
      </c>
      <c r="J382">
        <f>VLOOKUP(C382,[1]panoids!A$2:Z$278,8,FALSE)</f>
        <v>6.1885579427083302E-2</v>
      </c>
      <c r="K382">
        <f>VLOOKUP(C382,[1]panoids!A$2:Z$278,9,FALSE)</f>
        <v>0.123106282552083</v>
      </c>
      <c r="L382">
        <f>VLOOKUP(C382,[1]panoids!A$2:Z$278,10,FALSE)</f>
        <v>0</v>
      </c>
      <c r="M382">
        <f>VLOOKUP(C382,[1]panoids!A$2:Z$278,11,FALSE)</f>
        <v>4.5133463541666703E-2</v>
      </c>
      <c r="N382">
        <f>VLOOKUP(C382,[1]panoids!A$2:Z$278,12,FALSE)</f>
        <v>1.40625E-2</v>
      </c>
      <c r="O382">
        <f>VLOOKUP(C382,[1]panoids!A$2:Z$278,13,FALSE)</f>
        <v>5.0374348958333304E-4</v>
      </c>
      <c r="P382">
        <f>VLOOKUP(C382,[1]panoids!A$2:Z$278,14,FALSE)</f>
        <v>3.35611979166667E-3</v>
      </c>
      <c r="Q382">
        <f>VLOOKUP(C382,[1]panoids!A$2:Z$278,15,FALSE)</f>
        <v>0.13188639322916701</v>
      </c>
      <c r="R382">
        <f>VLOOKUP(C382,[1]panoids!A$2:Z$278,16,FALSE)</f>
        <v>6.3948567708333303E-3</v>
      </c>
      <c r="S382">
        <f>VLOOKUP(C382,[1]panoids!A$2:Z$278,17,FALSE)</f>
        <v>0.28153483072916702</v>
      </c>
      <c r="T382">
        <f>VLOOKUP(C382,[1]panoids!A$2:Z$278,18,FALSE)</f>
        <v>1.1515299479166699E-3</v>
      </c>
      <c r="U382">
        <f>VLOOKUP(C382,[1]panoids!A$2:Z$278,19,FALSE)</f>
        <v>1.2207031250000001E-5</v>
      </c>
      <c r="V382">
        <f>VLOOKUP(C382,[1]panoids!A$2:Z$278,20,FALSE)</f>
        <v>4.0034179687499998E-2</v>
      </c>
      <c r="W382">
        <f>VLOOKUP(C382,[1]panoids!A$2:Z$278,21,FALSE)</f>
        <v>2.5740559895833302E-3</v>
      </c>
      <c r="X382">
        <f>VLOOKUP(C382,[1]panoids!A$2:Z$278,22,FALSE)</f>
        <v>2.1972656249999999E-5</v>
      </c>
      <c r="Y382">
        <f>VLOOKUP(C382,[1]panoids!A$2:Z$278,23,FALSE)</f>
        <v>0</v>
      </c>
      <c r="Z382">
        <f>VLOOKUP(C382,[1]panoids!A$2:Z$278,24,FALSE)</f>
        <v>0</v>
      </c>
      <c r="AA382">
        <f>VLOOKUP(C382,[1]panoids!A$2:Z$278,25,FALSE)</f>
        <v>1.0498046875E-4</v>
      </c>
      <c r="AB382">
        <f>VLOOKUP(C382,[1]panoids!A$2:Z$278,26,FALSE)</f>
        <v>2.6088053385416698E-2</v>
      </c>
    </row>
    <row r="383" spans="1:28" x14ac:dyDescent="0.25">
      <c r="A383" t="s">
        <v>596</v>
      </c>
      <c r="B383">
        <v>170311608005001</v>
      </c>
      <c r="C383" t="s">
        <v>595</v>
      </c>
      <c r="D383" t="str">
        <f>VLOOKUP(C383,[1]panoids!A$2:Z$278,2,FALSE)</f>
        <v>2018-11</v>
      </c>
      <c r="E383">
        <f>VLOOKUP(C383,[1]panoids!A$2:Z$278,3,FALSE)</f>
        <v>41.953575719848303</v>
      </c>
      <c r="F383">
        <f>VLOOKUP(C383,[1]panoids!A$2:Z$278,4,FALSE)</f>
        <v>-87.712885521331103</v>
      </c>
      <c r="G383">
        <f>VLOOKUP(C383,[1]panoids!A$2:Z$278,5,FALSE)</f>
        <v>170311608005001</v>
      </c>
      <c r="H383">
        <f>VLOOKUP(C383,[1]panoids!A$2:Z$278,6,FALSE)</f>
        <v>4</v>
      </c>
      <c r="I383">
        <f>VLOOKUP(C383,[1]panoids!A$2:Z$278,7,FALSE)</f>
        <v>0.262149251302083</v>
      </c>
      <c r="J383">
        <f>VLOOKUP(C383,[1]panoids!A$2:Z$278,8,FALSE)</f>
        <v>6.1885579427083302E-2</v>
      </c>
      <c r="K383">
        <f>VLOOKUP(C383,[1]panoids!A$2:Z$278,9,FALSE)</f>
        <v>0.123106282552083</v>
      </c>
      <c r="L383">
        <f>VLOOKUP(C383,[1]panoids!A$2:Z$278,10,FALSE)</f>
        <v>0</v>
      </c>
      <c r="M383">
        <f>VLOOKUP(C383,[1]panoids!A$2:Z$278,11,FALSE)</f>
        <v>4.5133463541666703E-2</v>
      </c>
      <c r="N383">
        <f>VLOOKUP(C383,[1]panoids!A$2:Z$278,12,FALSE)</f>
        <v>1.40625E-2</v>
      </c>
      <c r="O383">
        <f>VLOOKUP(C383,[1]panoids!A$2:Z$278,13,FALSE)</f>
        <v>5.0374348958333304E-4</v>
      </c>
      <c r="P383">
        <f>VLOOKUP(C383,[1]panoids!A$2:Z$278,14,FALSE)</f>
        <v>3.35611979166667E-3</v>
      </c>
      <c r="Q383">
        <f>VLOOKUP(C383,[1]panoids!A$2:Z$278,15,FALSE)</f>
        <v>0.13188639322916701</v>
      </c>
      <c r="R383">
        <f>VLOOKUP(C383,[1]panoids!A$2:Z$278,16,FALSE)</f>
        <v>6.3948567708333303E-3</v>
      </c>
      <c r="S383">
        <f>VLOOKUP(C383,[1]panoids!A$2:Z$278,17,FALSE)</f>
        <v>0.28153483072916702</v>
      </c>
      <c r="T383">
        <f>VLOOKUP(C383,[1]panoids!A$2:Z$278,18,FALSE)</f>
        <v>1.1515299479166699E-3</v>
      </c>
      <c r="U383">
        <f>VLOOKUP(C383,[1]panoids!A$2:Z$278,19,FALSE)</f>
        <v>1.2207031250000001E-5</v>
      </c>
      <c r="V383">
        <f>VLOOKUP(C383,[1]panoids!A$2:Z$278,20,FALSE)</f>
        <v>4.0034179687499998E-2</v>
      </c>
      <c r="W383">
        <f>VLOOKUP(C383,[1]panoids!A$2:Z$278,21,FALSE)</f>
        <v>2.5740559895833302E-3</v>
      </c>
      <c r="X383">
        <f>VLOOKUP(C383,[1]panoids!A$2:Z$278,22,FALSE)</f>
        <v>2.1972656249999999E-5</v>
      </c>
      <c r="Y383">
        <f>VLOOKUP(C383,[1]panoids!A$2:Z$278,23,FALSE)</f>
        <v>0</v>
      </c>
      <c r="Z383">
        <f>VLOOKUP(C383,[1]panoids!A$2:Z$278,24,FALSE)</f>
        <v>0</v>
      </c>
      <c r="AA383">
        <f>VLOOKUP(C383,[1]panoids!A$2:Z$278,25,FALSE)</f>
        <v>1.0498046875E-4</v>
      </c>
      <c r="AB383">
        <f>VLOOKUP(C383,[1]panoids!A$2:Z$278,26,FALSE)</f>
        <v>2.6088053385416698E-2</v>
      </c>
    </row>
    <row r="384" spans="1:28" x14ac:dyDescent="0.25">
      <c r="A384" t="s">
        <v>597</v>
      </c>
      <c r="B384">
        <v>170311608005001</v>
      </c>
      <c r="C384" t="s">
        <v>598</v>
      </c>
      <c r="D384" t="str">
        <f>VLOOKUP(C384,[1]panoids!A$2:Z$278,2,FALSE)</f>
        <v>2018-06</v>
      </c>
      <c r="E384">
        <f>VLOOKUP(C384,[1]panoids!A$2:Z$278,3,FALSE)</f>
        <v>41.953819229397702</v>
      </c>
      <c r="F384">
        <f>VLOOKUP(C384,[1]panoids!A$2:Z$278,4,FALSE)</f>
        <v>-87.712474192103002</v>
      </c>
      <c r="G384">
        <f>VLOOKUP(C384,[1]panoids!A$2:Z$278,5,FALSE)</f>
        <v>170311608005001</v>
      </c>
      <c r="H384">
        <f>VLOOKUP(C384,[1]panoids!A$2:Z$278,6,FALSE)</f>
        <v>4</v>
      </c>
      <c r="I384">
        <f>VLOOKUP(C384,[1]panoids!A$2:Z$278,7,FALSE)</f>
        <v>0.28281819661458302</v>
      </c>
      <c r="J384">
        <f>VLOOKUP(C384,[1]panoids!A$2:Z$278,8,FALSE)</f>
        <v>4.9604492187500002E-2</v>
      </c>
      <c r="K384">
        <f>VLOOKUP(C384,[1]panoids!A$2:Z$278,9,FALSE)</f>
        <v>0.11492268880208301</v>
      </c>
      <c r="L384">
        <f>VLOOKUP(C384,[1]panoids!A$2:Z$278,10,FALSE)</f>
        <v>1.1360677083333301E-3</v>
      </c>
      <c r="M384">
        <f>VLOOKUP(C384,[1]panoids!A$2:Z$278,11,FALSE)</f>
        <v>1.9011230468750001E-2</v>
      </c>
      <c r="N384">
        <f>VLOOKUP(C384,[1]panoids!A$2:Z$278,12,FALSE)</f>
        <v>1.83194986979167E-2</v>
      </c>
      <c r="O384">
        <f>VLOOKUP(C384,[1]panoids!A$2:Z$278,13,FALSE)</f>
        <v>2.2216796875000001E-4</v>
      </c>
      <c r="P384">
        <f>VLOOKUP(C384,[1]panoids!A$2:Z$278,14,FALSE)</f>
        <v>3.3650716145833298E-3</v>
      </c>
      <c r="Q384">
        <f>VLOOKUP(C384,[1]panoids!A$2:Z$278,15,FALSE)</f>
        <v>0.18660725911458301</v>
      </c>
      <c r="R384">
        <f>VLOOKUP(C384,[1]panoids!A$2:Z$278,16,FALSE)</f>
        <v>5.1624348958333302E-2</v>
      </c>
      <c r="S384">
        <f>VLOOKUP(C384,[1]panoids!A$2:Z$278,17,FALSE)</f>
        <v>0.23982910156250001</v>
      </c>
      <c r="T384">
        <f>VLOOKUP(C384,[1]panoids!A$2:Z$278,18,FALSE)</f>
        <v>2.0670572916666699E-4</v>
      </c>
      <c r="U384">
        <f>VLOOKUP(C384,[1]panoids!A$2:Z$278,19,FALSE)</f>
        <v>0</v>
      </c>
      <c r="V384">
        <f>VLOOKUP(C384,[1]panoids!A$2:Z$278,20,FALSE)</f>
        <v>1.401123046875E-2</v>
      </c>
      <c r="W384">
        <f>VLOOKUP(C384,[1]panoids!A$2:Z$278,21,FALSE)</f>
        <v>4.3750000000000004E-3</v>
      </c>
      <c r="X384">
        <f>VLOOKUP(C384,[1]panoids!A$2:Z$278,22,FALSE)</f>
        <v>1.16373697916667E-4</v>
      </c>
      <c r="Y384">
        <f>VLOOKUP(C384,[1]panoids!A$2:Z$278,23,FALSE)</f>
        <v>0</v>
      </c>
      <c r="Z384">
        <f>VLOOKUP(C384,[1]panoids!A$2:Z$278,24,FALSE)</f>
        <v>0</v>
      </c>
      <c r="AA384">
        <f>VLOOKUP(C384,[1]panoids!A$2:Z$278,25,FALSE)</f>
        <v>0</v>
      </c>
      <c r="AB384">
        <f>VLOOKUP(C384,[1]panoids!A$2:Z$278,26,FALSE)</f>
        <v>1.383056640625E-2</v>
      </c>
    </row>
    <row r="385" spans="1:28" x14ac:dyDescent="0.25">
      <c r="A385" t="s">
        <v>599</v>
      </c>
      <c r="B385">
        <v>170311608005001</v>
      </c>
      <c r="C385" t="s">
        <v>598</v>
      </c>
      <c r="D385" t="str">
        <f>VLOOKUP(C385,[1]panoids!A$2:Z$278,2,FALSE)</f>
        <v>2018-06</v>
      </c>
      <c r="E385">
        <f>VLOOKUP(C385,[1]panoids!A$2:Z$278,3,FALSE)</f>
        <v>41.953819229397702</v>
      </c>
      <c r="F385">
        <f>VLOOKUP(C385,[1]panoids!A$2:Z$278,4,FALSE)</f>
        <v>-87.712474192103002</v>
      </c>
      <c r="G385">
        <f>VLOOKUP(C385,[1]panoids!A$2:Z$278,5,FALSE)</f>
        <v>170311608005001</v>
      </c>
      <c r="H385">
        <f>VLOOKUP(C385,[1]panoids!A$2:Z$278,6,FALSE)</f>
        <v>4</v>
      </c>
      <c r="I385">
        <f>VLOOKUP(C385,[1]panoids!A$2:Z$278,7,FALSE)</f>
        <v>0.28281819661458302</v>
      </c>
      <c r="J385">
        <f>VLOOKUP(C385,[1]panoids!A$2:Z$278,8,FALSE)</f>
        <v>4.9604492187500002E-2</v>
      </c>
      <c r="K385">
        <f>VLOOKUP(C385,[1]panoids!A$2:Z$278,9,FALSE)</f>
        <v>0.11492268880208301</v>
      </c>
      <c r="L385">
        <f>VLOOKUP(C385,[1]panoids!A$2:Z$278,10,FALSE)</f>
        <v>1.1360677083333301E-3</v>
      </c>
      <c r="M385">
        <f>VLOOKUP(C385,[1]panoids!A$2:Z$278,11,FALSE)</f>
        <v>1.9011230468750001E-2</v>
      </c>
      <c r="N385">
        <f>VLOOKUP(C385,[1]panoids!A$2:Z$278,12,FALSE)</f>
        <v>1.83194986979167E-2</v>
      </c>
      <c r="O385">
        <f>VLOOKUP(C385,[1]panoids!A$2:Z$278,13,FALSE)</f>
        <v>2.2216796875000001E-4</v>
      </c>
      <c r="P385">
        <f>VLOOKUP(C385,[1]panoids!A$2:Z$278,14,FALSE)</f>
        <v>3.3650716145833298E-3</v>
      </c>
      <c r="Q385">
        <f>VLOOKUP(C385,[1]panoids!A$2:Z$278,15,FALSE)</f>
        <v>0.18660725911458301</v>
      </c>
      <c r="R385">
        <f>VLOOKUP(C385,[1]panoids!A$2:Z$278,16,FALSE)</f>
        <v>5.1624348958333302E-2</v>
      </c>
      <c r="S385">
        <f>VLOOKUP(C385,[1]panoids!A$2:Z$278,17,FALSE)</f>
        <v>0.23982910156250001</v>
      </c>
      <c r="T385">
        <f>VLOOKUP(C385,[1]panoids!A$2:Z$278,18,FALSE)</f>
        <v>2.0670572916666699E-4</v>
      </c>
      <c r="U385">
        <f>VLOOKUP(C385,[1]panoids!A$2:Z$278,19,FALSE)</f>
        <v>0</v>
      </c>
      <c r="V385">
        <f>VLOOKUP(C385,[1]panoids!A$2:Z$278,20,FALSE)</f>
        <v>1.401123046875E-2</v>
      </c>
      <c r="W385">
        <f>VLOOKUP(C385,[1]panoids!A$2:Z$278,21,FALSE)</f>
        <v>4.3750000000000004E-3</v>
      </c>
      <c r="X385">
        <f>VLOOKUP(C385,[1]panoids!A$2:Z$278,22,FALSE)</f>
        <v>1.16373697916667E-4</v>
      </c>
      <c r="Y385">
        <f>VLOOKUP(C385,[1]panoids!A$2:Z$278,23,FALSE)</f>
        <v>0</v>
      </c>
      <c r="Z385">
        <f>VLOOKUP(C385,[1]panoids!A$2:Z$278,24,FALSE)</f>
        <v>0</v>
      </c>
      <c r="AA385">
        <f>VLOOKUP(C385,[1]panoids!A$2:Z$278,25,FALSE)</f>
        <v>0</v>
      </c>
      <c r="AB385">
        <f>VLOOKUP(C385,[1]panoids!A$2:Z$278,26,FALSE)</f>
        <v>1.383056640625E-2</v>
      </c>
    </row>
    <row r="386" spans="1:28" x14ac:dyDescent="0.25">
      <c r="A386" t="s">
        <v>600</v>
      </c>
      <c r="B386">
        <v>170311705003004</v>
      </c>
      <c r="C386" t="s">
        <v>601</v>
      </c>
      <c r="D386" t="str">
        <f>VLOOKUP(C386,[1]panoids!A$2:Z$278,2,FALSE)</f>
        <v>2018-10</v>
      </c>
      <c r="E386">
        <f>VLOOKUP(C386,[1]panoids!A$2:Z$278,3,FALSE)</f>
        <v>41.952103918464502</v>
      </c>
      <c r="F386">
        <f>VLOOKUP(C386,[1]panoids!A$2:Z$278,4,FALSE)</f>
        <v>-87.833146649582901</v>
      </c>
      <c r="G386">
        <f>VLOOKUP(C386,[1]panoids!A$2:Z$278,5,FALSE)</f>
        <v>170311705003004</v>
      </c>
      <c r="H386">
        <f>VLOOKUP(C386,[1]panoids!A$2:Z$278,6,FALSE)</f>
        <v>4</v>
      </c>
      <c r="I386">
        <f>VLOOKUP(C386,[1]panoids!A$2:Z$278,7,FALSE)</f>
        <v>0.30113281250000001</v>
      </c>
      <c r="J386">
        <f>VLOOKUP(C386,[1]panoids!A$2:Z$278,8,FALSE)</f>
        <v>3.3414713541666703E-2</v>
      </c>
      <c r="K386">
        <f>VLOOKUP(C386,[1]panoids!A$2:Z$278,9,FALSE)</f>
        <v>4.4667154947916697E-2</v>
      </c>
      <c r="L386">
        <f>VLOOKUP(C386,[1]panoids!A$2:Z$278,10,FALSE)</f>
        <v>4.9812825520833296E-3</v>
      </c>
      <c r="M386">
        <f>VLOOKUP(C386,[1]panoids!A$2:Z$278,11,FALSE)</f>
        <v>2.5699869791666699E-3</v>
      </c>
      <c r="N386">
        <f>VLOOKUP(C386,[1]panoids!A$2:Z$278,12,FALSE)</f>
        <v>1.0301106770833301E-2</v>
      </c>
      <c r="O386">
        <f>VLOOKUP(C386,[1]panoids!A$2:Z$278,13,FALSE)</f>
        <v>2.6123046875000002E-4</v>
      </c>
      <c r="P386">
        <f>VLOOKUP(C386,[1]panoids!A$2:Z$278,14,FALSE)</f>
        <v>2.7327473958333299E-3</v>
      </c>
      <c r="Q386">
        <f>VLOOKUP(C386,[1]panoids!A$2:Z$278,15,FALSE)</f>
        <v>0.281310221354167</v>
      </c>
      <c r="R386">
        <f>VLOOKUP(C386,[1]panoids!A$2:Z$278,16,FALSE)</f>
        <v>7.4980468750000001E-2</v>
      </c>
      <c r="S386">
        <f>VLOOKUP(C386,[1]panoids!A$2:Z$278,17,FALSE)</f>
        <v>0.20783610026041699</v>
      </c>
      <c r="T386">
        <f>VLOOKUP(C386,[1]panoids!A$2:Z$278,18,FALSE)</f>
        <v>2.4739583333333297E-4</v>
      </c>
      <c r="U386">
        <f>VLOOKUP(C386,[1]panoids!A$2:Z$278,19,FALSE)</f>
        <v>0</v>
      </c>
      <c r="V386">
        <f>VLOOKUP(C386,[1]panoids!A$2:Z$278,20,FALSE)</f>
        <v>1.50748697916667E-2</v>
      </c>
      <c r="W386">
        <f>VLOOKUP(C386,[1]panoids!A$2:Z$278,21,FALSE)</f>
        <v>1.03597005208333E-3</v>
      </c>
      <c r="X386">
        <f>VLOOKUP(C386,[1]panoids!A$2:Z$278,22,FALSE)</f>
        <v>4.8828125000000001E-6</v>
      </c>
      <c r="Y386">
        <f>VLOOKUP(C386,[1]panoids!A$2:Z$278,23,FALSE)</f>
        <v>0</v>
      </c>
      <c r="Z386">
        <f>VLOOKUP(C386,[1]panoids!A$2:Z$278,24,FALSE)</f>
        <v>0</v>
      </c>
      <c r="AA386">
        <f>VLOOKUP(C386,[1]panoids!A$2:Z$278,25,FALSE)</f>
        <v>0</v>
      </c>
      <c r="AB386">
        <f>VLOOKUP(C386,[1]panoids!A$2:Z$278,26,FALSE)</f>
        <v>1.9449055989583301E-2</v>
      </c>
    </row>
    <row r="387" spans="1:28" x14ac:dyDescent="0.25">
      <c r="A387" t="s">
        <v>602</v>
      </c>
      <c r="B387">
        <v>170311705003004</v>
      </c>
      <c r="C387" t="s">
        <v>601</v>
      </c>
      <c r="D387" t="str">
        <f>VLOOKUP(C387,[1]panoids!A$2:Z$278,2,FALSE)</f>
        <v>2018-10</v>
      </c>
      <c r="E387">
        <f>VLOOKUP(C387,[1]panoids!A$2:Z$278,3,FALSE)</f>
        <v>41.952103918464502</v>
      </c>
      <c r="F387">
        <f>VLOOKUP(C387,[1]panoids!A$2:Z$278,4,FALSE)</f>
        <v>-87.833146649582901</v>
      </c>
      <c r="G387">
        <f>VLOOKUP(C387,[1]panoids!A$2:Z$278,5,FALSE)</f>
        <v>170311705003004</v>
      </c>
      <c r="H387">
        <f>VLOOKUP(C387,[1]panoids!A$2:Z$278,6,FALSE)</f>
        <v>4</v>
      </c>
      <c r="I387">
        <f>VLOOKUP(C387,[1]panoids!A$2:Z$278,7,FALSE)</f>
        <v>0.30113281250000001</v>
      </c>
      <c r="J387">
        <f>VLOOKUP(C387,[1]panoids!A$2:Z$278,8,FALSE)</f>
        <v>3.3414713541666703E-2</v>
      </c>
      <c r="K387">
        <f>VLOOKUP(C387,[1]panoids!A$2:Z$278,9,FALSE)</f>
        <v>4.4667154947916697E-2</v>
      </c>
      <c r="L387">
        <f>VLOOKUP(C387,[1]panoids!A$2:Z$278,10,FALSE)</f>
        <v>4.9812825520833296E-3</v>
      </c>
      <c r="M387">
        <f>VLOOKUP(C387,[1]panoids!A$2:Z$278,11,FALSE)</f>
        <v>2.5699869791666699E-3</v>
      </c>
      <c r="N387">
        <f>VLOOKUP(C387,[1]panoids!A$2:Z$278,12,FALSE)</f>
        <v>1.0301106770833301E-2</v>
      </c>
      <c r="O387">
        <f>VLOOKUP(C387,[1]panoids!A$2:Z$278,13,FALSE)</f>
        <v>2.6123046875000002E-4</v>
      </c>
      <c r="P387">
        <f>VLOOKUP(C387,[1]panoids!A$2:Z$278,14,FALSE)</f>
        <v>2.7327473958333299E-3</v>
      </c>
      <c r="Q387">
        <f>VLOOKUP(C387,[1]panoids!A$2:Z$278,15,FALSE)</f>
        <v>0.281310221354167</v>
      </c>
      <c r="R387">
        <f>VLOOKUP(C387,[1]panoids!A$2:Z$278,16,FALSE)</f>
        <v>7.4980468750000001E-2</v>
      </c>
      <c r="S387">
        <f>VLOOKUP(C387,[1]panoids!A$2:Z$278,17,FALSE)</f>
        <v>0.20783610026041699</v>
      </c>
      <c r="T387">
        <f>VLOOKUP(C387,[1]panoids!A$2:Z$278,18,FALSE)</f>
        <v>2.4739583333333297E-4</v>
      </c>
      <c r="U387">
        <f>VLOOKUP(C387,[1]panoids!A$2:Z$278,19,FALSE)</f>
        <v>0</v>
      </c>
      <c r="V387">
        <f>VLOOKUP(C387,[1]panoids!A$2:Z$278,20,FALSE)</f>
        <v>1.50748697916667E-2</v>
      </c>
      <c r="W387">
        <f>VLOOKUP(C387,[1]panoids!A$2:Z$278,21,FALSE)</f>
        <v>1.03597005208333E-3</v>
      </c>
      <c r="X387">
        <f>VLOOKUP(C387,[1]panoids!A$2:Z$278,22,FALSE)</f>
        <v>4.8828125000000001E-6</v>
      </c>
      <c r="Y387">
        <f>VLOOKUP(C387,[1]panoids!A$2:Z$278,23,FALSE)</f>
        <v>0</v>
      </c>
      <c r="Z387">
        <f>VLOOKUP(C387,[1]panoids!A$2:Z$278,24,FALSE)</f>
        <v>0</v>
      </c>
      <c r="AA387">
        <f>VLOOKUP(C387,[1]panoids!A$2:Z$278,25,FALSE)</f>
        <v>0</v>
      </c>
      <c r="AB387">
        <f>VLOOKUP(C387,[1]panoids!A$2:Z$278,26,FALSE)</f>
        <v>1.9449055989583301E-2</v>
      </c>
    </row>
    <row r="388" spans="1:28" x14ac:dyDescent="0.25">
      <c r="A388" t="s">
        <v>603</v>
      </c>
      <c r="B388">
        <v>170311705003004</v>
      </c>
      <c r="C388" t="s">
        <v>604</v>
      </c>
      <c r="D388" t="str">
        <f>VLOOKUP(C388,[1]panoids!A$2:Z$278,2,FALSE)</f>
        <v>2018-10</v>
      </c>
      <c r="E388">
        <f>VLOOKUP(C388,[1]panoids!A$2:Z$278,3,FALSE)</f>
        <v>41.952091421430303</v>
      </c>
      <c r="F388">
        <f>VLOOKUP(C388,[1]panoids!A$2:Z$278,4,FALSE)</f>
        <v>-87.833856660927907</v>
      </c>
      <c r="G388">
        <f>VLOOKUP(C388,[1]panoids!A$2:Z$278,5,FALSE)</f>
        <v>170311705003004</v>
      </c>
      <c r="H388">
        <f>VLOOKUP(C388,[1]panoids!A$2:Z$278,6,FALSE)</f>
        <v>4</v>
      </c>
      <c r="I388">
        <f>VLOOKUP(C388,[1]panoids!A$2:Z$278,7,FALSE)</f>
        <v>0.243678385416667</v>
      </c>
      <c r="J388">
        <f>VLOOKUP(C388,[1]panoids!A$2:Z$278,8,FALSE)</f>
        <v>2.48738606770833E-2</v>
      </c>
      <c r="K388">
        <f>VLOOKUP(C388,[1]panoids!A$2:Z$278,9,FALSE)</f>
        <v>7.0551757812500004E-2</v>
      </c>
      <c r="L388">
        <f>VLOOKUP(C388,[1]panoids!A$2:Z$278,10,FALSE)</f>
        <v>2.0833333333333299E-4</v>
      </c>
      <c r="M388">
        <f>VLOOKUP(C388,[1]panoids!A$2:Z$278,11,FALSE)</f>
        <v>1.314208984375E-2</v>
      </c>
      <c r="N388">
        <f>VLOOKUP(C388,[1]panoids!A$2:Z$278,12,FALSE)</f>
        <v>1.0712890625000001E-2</v>
      </c>
      <c r="O388">
        <f>VLOOKUP(C388,[1]panoids!A$2:Z$278,13,FALSE)</f>
        <v>2.5797526041666699E-4</v>
      </c>
      <c r="P388">
        <f>VLOOKUP(C388,[1]panoids!A$2:Z$278,14,FALSE)</f>
        <v>1.30289713541667E-3</v>
      </c>
      <c r="Q388">
        <f>VLOOKUP(C388,[1]panoids!A$2:Z$278,15,FALSE)</f>
        <v>0.15834554036458301</v>
      </c>
      <c r="R388">
        <f>VLOOKUP(C388,[1]panoids!A$2:Z$278,16,FALSE)</f>
        <v>6.4611816406249994E-2</v>
      </c>
      <c r="S388">
        <f>VLOOKUP(C388,[1]panoids!A$2:Z$278,17,FALSE)</f>
        <v>0.309873860677083</v>
      </c>
      <c r="T388">
        <f>VLOOKUP(C388,[1]panoids!A$2:Z$278,18,FALSE)</f>
        <v>8.8704427083333295E-5</v>
      </c>
      <c r="U388">
        <f>VLOOKUP(C388,[1]panoids!A$2:Z$278,19,FALSE)</f>
        <v>0</v>
      </c>
      <c r="V388">
        <f>VLOOKUP(C388,[1]panoids!A$2:Z$278,20,FALSE)</f>
        <v>8.4157714843749995E-2</v>
      </c>
      <c r="W388">
        <f>VLOOKUP(C388,[1]panoids!A$2:Z$278,21,FALSE)</f>
        <v>1.1246744791666701E-3</v>
      </c>
      <c r="X388">
        <f>VLOOKUP(C388,[1]panoids!A$2:Z$278,22,FALSE)</f>
        <v>0</v>
      </c>
      <c r="Y388">
        <f>VLOOKUP(C388,[1]panoids!A$2:Z$278,23,FALSE)</f>
        <v>0</v>
      </c>
      <c r="Z388">
        <f>VLOOKUP(C388,[1]panoids!A$2:Z$278,24,FALSE)</f>
        <v>0</v>
      </c>
      <c r="AA388">
        <f>VLOOKUP(C388,[1]panoids!A$2:Z$278,25,FALSE)</f>
        <v>0</v>
      </c>
      <c r="AB388">
        <f>VLOOKUP(C388,[1]panoids!A$2:Z$278,26,FALSE)</f>
        <v>1.7069498697916699E-2</v>
      </c>
    </row>
    <row r="389" spans="1:28" x14ac:dyDescent="0.25">
      <c r="A389" t="s">
        <v>605</v>
      </c>
      <c r="B389">
        <v>170311705003004</v>
      </c>
      <c r="C389" t="s">
        <v>604</v>
      </c>
      <c r="D389" t="str">
        <f>VLOOKUP(C389,[1]panoids!A$2:Z$278,2,FALSE)</f>
        <v>2018-10</v>
      </c>
      <c r="E389">
        <f>VLOOKUP(C389,[1]panoids!A$2:Z$278,3,FALSE)</f>
        <v>41.952091421430303</v>
      </c>
      <c r="F389">
        <f>VLOOKUP(C389,[1]panoids!A$2:Z$278,4,FALSE)</f>
        <v>-87.833856660927907</v>
      </c>
      <c r="G389">
        <f>VLOOKUP(C389,[1]panoids!A$2:Z$278,5,FALSE)</f>
        <v>170311705003004</v>
      </c>
      <c r="H389">
        <f>VLOOKUP(C389,[1]panoids!A$2:Z$278,6,FALSE)</f>
        <v>4</v>
      </c>
      <c r="I389">
        <f>VLOOKUP(C389,[1]panoids!A$2:Z$278,7,FALSE)</f>
        <v>0.243678385416667</v>
      </c>
      <c r="J389">
        <f>VLOOKUP(C389,[1]panoids!A$2:Z$278,8,FALSE)</f>
        <v>2.48738606770833E-2</v>
      </c>
      <c r="K389">
        <f>VLOOKUP(C389,[1]panoids!A$2:Z$278,9,FALSE)</f>
        <v>7.0551757812500004E-2</v>
      </c>
      <c r="L389">
        <f>VLOOKUP(C389,[1]panoids!A$2:Z$278,10,FALSE)</f>
        <v>2.0833333333333299E-4</v>
      </c>
      <c r="M389">
        <f>VLOOKUP(C389,[1]panoids!A$2:Z$278,11,FALSE)</f>
        <v>1.314208984375E-2</v>
      </c>
      <c r="N389">
        <f>VLOOKUP(C389,[1]panoids!A$2:Z$278,12,FALSE)</f>
        <v>1.0712890625000001E-2</v>
      </c>
      <c r="O389">
        <f>VLOOKUP(C389,[1]panoids!A$2:Z$278,13,FALSE)</f>
        <v>2.5797526041666699E-4</v>
      </c>
      <c r="P389">
        <f>VLOOKUP(C389,[1]panoids!A$2:Z$278,14,FALSE)</f>
        <v>1.30289713541667E-3</v>
      </c>
      <c r="Q389">
        <f>VLOOKUP(C389,[1]panoids!A$2:Z$278,15,FALSE)</f>
        <v>0.15834554036458301</v>
      </c>
      <c r="R389">
        <f>VLOOKUP(C389,[1]panoids!A$2:Z$278,16,FALSE)</f>
        <v>6.4611816406249994E-2</v>
      </c>
      <c r="S389">
        <f>VLOOKUP(C389,[1]panoids!A$2:Z$278,17,FALSE)</f>
        <v>0.309873860677083</v>
      </c>
      <c r="T389">
        <f>VLOOKUP(C389,[1]panoids!A$2:Z$278,18,FALSE)</f>
        <v>8.8704427083333295E-5</v>
      </c>
      <c r="U389">
        <f>VLOOKUP(C389,[1]panoids!A$2:Z$278,19,FALSE)</f>
        <v>0</v>
      </c>
      <c r="V389">
        <f>VLOOKUP(C389,[1]panoids!A$2:Z$278,20,FALSE)</f>
        <v>8.4157714843749995E-2</v>
      </c>
      <c r="W389">
        <f>VLOOKUP(C389,[1]panoids!A$2:Z$278,21,FALSE)</f>
        <v>1.1246744791666701E-3</v>
      </c>
      <c r="X389">
        <f>VLOOKUP(C389,[1]panoids!A$2:Z$278,22,FALSE)</f>
        <v>0</v>
      </c>
      <c r="Y389">
        <f>VLOOKUP(C389,[1]panoids!A$2:Z$278,23,FALSE)</f>
        <v>0</v>
      </c>
      <c r="Z389">
        <f>VLOOKUP(C389,[1]panoids!A$2:Z$278,24,FALSE)</f>
        <v>0</v>
      </c>
      <c r="AA389">
        <f>VLOOKUP(C389,[1]panoids!A$2:Z$278,25,FALSE)</f>
        <v>0</v>
      </c>
      <c r="AB389">
        <f>VLOOKUP(C389,[1]panoids!A$2:Z$278,26,FALSE)</f>
        <v>1.7069498697916699E-2</v>
      </c>
    </row>
    <row r="390" spans="1:28" x14ac:dyDescent="0.25">
      <c r="A390" t="s">
        <v>606</v>
      </c>
      <c r="B390">
        <v>170311707001001</v>
      </c>
      <c r="C390" t="s">
        <v>607</v>
      </c>
      <c r="D390" t="str">
        <f>VLOOKUP(C390,[1]panoids!A$2:Z$278,2,FALSE)</f>
        <v>2018-08</v>
      </c>
      <c r="E390">
        <f>VLOOKUP(C390,[1]panoids!A$2:Z$278,3,FALSE)</f>
        <v>41.945117331748499</v>
      </c>
      <c r="F390">
        <f>VLOOKUP(C390,[1]panoids!A$2:Z$278,4,FALSE)</f>
        <v>-87.820449471185597</v>
      </c>
      <c r="G390">
        <f>VLOOKUP(C390,[1]panoids!A$2:Z$278,5,FALSE)</f>
        <v>170311707001001</v>
      </c>
      <c r="H390">
        <f>VLOOKUP(C390,[1]panoids!A$2:Z$278,6,FALSE)</f>
        <v>4</v>
      </c>
      <c r="I390">
        <f>VLOOKUP(C390,[1]panoids!A$2:Z$278,7,FALSE)</f>
        <v>0.235966796875</v>
      </c>
      <c r="J390">
        <f>VLOOKUP(C390,[1]panoids!A$2:Z$278,8,FALSE)</f>
        <v>3.1852213541666702E-2</v>
      </c>
      <c r="K390">
        <f>VLOOKUP(C390,[1]panoids!A$2:Z$278,9,FALSE)</f>
        <v>7.2558593749999997E-2</v>
      </c>
      <c r="L390">
        <f>VLOOKUP(C390,[1]panoids!A$2:Z$278,10,FALSE)</f>
        <v>2.6603190104166701E-3</v>
      </c>
      <c r="M390">
        <f>VLOOKUP(C390,[1]panoids!A$2:Z$278,11,FALSE)</f>
        <v>1.86197916666667E-3</v>
      </c>
      <c r="N390">
        <f>VLOOKUP(C390,[1]panoids!A$2:Z$278,12,FALSE)</f>
        <v>1.1060384114583301E-2</v>
      </c>
      <c r="O390">
        <f>VLOOKUP(C390,[1]panoids!A$2:Z$278,13,FALSE)</f>
        <v>2.8808593749999998E-4</v>
      </c>
      <c r="P390">
        <f>VLOOKUP(C390,[1]panoids!A$2:Z$278,14,FALSE)</f>
        <v>5.3531901041666699E-3</v>
      </c>
      <c r="Q390">
        <f>VLOOKUP(C390,[1]panoids!A$2:Z$278,15,FALSE)</f>
        <v>0.15651774088541701</v>
      </c>
      <c r="R390">
        <f>VLOOKUP(C390,[1]panoids!A$2:Z$278,16,FALSE)</f>
        <v>8.9035644531249999E-2</v>
      </c>
      <c r="S390">
        <f>VLOOKUP(C390,[1]panoids!A$2:Z$278,17,FALSE)</f>
        <v>0.316105143229167</v>
      </c>
      <c r="T390">
        <f>VLOOKUP(C390,[1]panoids!A$2:Z$278,18,FALSE)</f>
        <v>2.392578125E-4</v>
      </c>
      <c r="U390">
        <f>VLOOKUP(C390,[1]panoids!A$2:Z$278,19,FALSE)</f>
        <v>0</v>
      </c>
      <c r="V390">
        <f>VLOOKUP(C390,[1]panoids!A$2:Z$278,20,FALSE)</f>
        <v>5.01546223958333E-2</v>
      </c>
      <c r="W390">
        <f>VLOOKUP(C390,[1]panoids!A$2:Z$278,21,FALSE)</f>
        <v>5.5672200520833302E-3</v>
      </c>
      <c r="X390">
        <f>VLOOKUP(C390,[1]panoids!A$2:Z$278,22,FALSE)</f>
        <v>0</v>
      </c>
      <c r="Y390">
        <f>VLOOKUP(C390,[1]panoids!A$2:Z$278,23,FALSE)</f>
        <v>0</v>
      </c>
      <c r="Z390">
        <f>VLOOKUP(C390,[1]panoids!A$2:Z$278,24,FALSE)</f>
        <v>4.5572916666666703E-5</v>
      </c>
      <c r="AA390">
        <f>VLOOKUP(C390,[1]panoids!A$2:Z$278,25,FALSE)</f>
        <v>3.6621093749999999E-5</v>
      </c>
      <c r="AB390">
        <f>VLOOKUP(C390,[1]panoids!A$2:Z$278,26,FALSE)</f>
        <v>2.06966145833333E-2</v>
      </c>
    </row>
    <row r="391" spans="1:28" x14ac:dyDescent="0.25">
      <c r="A391" t="s">
        <v>608</v>
      </c>
      <c r="B391">
        <v>170311707001001</v>
      </c>
      <c r="C391" t="s">
        <v>607</v>
      </c>
      <c r="D391" t="str">
        <f>VLOOKUP(C391,[1]panoids!A$2:Z$278,2,FALSE)</f>
        <v>2018-08</v>
      </c>
      <c r="E391">
        <f>VLOOKUP(C391,[1]panoids!A$2:Z$278,3,FALSE)</f>
        <v>41.945117331748499</v>
      </c>
      <c r="F391">
        <f>VLOOKUP(C391,[1]panoids!A$2:Z$278,4,FALSE)</f>
        <v>-87.820449471185597</v>
      </c>
      <c r="G391">
        <f>VLOOKUP(C391,[1]panoids!A$2:Z$278,5,FALSE)</f>
        <v>170311707001001</v>
      </c>
      <c r="H391">
        <f>VLOOKUP(C391,[1]panoids!A$2:Z$278,6,FALSE)</f>
        <v>4</v>
      </c>
      <c r="I391">
        <f>VLOOKUP(C391,[1]panoids!A$2:Z$278,7,FALSE)</f>
        <v>0.235966796875</v>
      </c>
      <c r="J391">
        <f>VLOOKUP(C391,[1]panoids!A$2:Z$278,8,FALSE)</f>
        <v>3.1852213541666702E-2</v>
      </c>
      <c r="K391">
        <f>VLOOKUP(C391,[1]panoids!A$2:Z$278,9,FALSE)</f>
        <v>7.2558593749999997E-2</v>
      </c>
      <c r="L391">
        <f>VLOOKUP(C391,[1]panoids!A$2:Z$278,10,FALSE)</f>
        <v>2.6603190104166701E-3</v>
      </c>
      <c r="M391">
        <f>VLOOKUP(C391,[1]panoids!A$2:Z$278,11,FALSE)</f>
        <v>1.86197916666667E-3</v>
      </c>
      <c r="N391">
        <f>VLOOKUP(C391,[1]panoids!A$2:Z$278,12,FALSE)</f>
        <v>1.1060384114583301E-2</v>
      </c>
      <c r="O391">
        <f>VLOOKUP(C391,[1]panoids!A$2:Z$278,13,FALSE)</f>
        <v>2.8808593749999998E-4</v>
      </c>
      <c r="P391">
        <f>VLOOKUP(C391,[1]panoids!A$2:Z$278,14,FALSE)</f>
        <v>5.3531901041666699E-3</v>
      </c>
      <c r="Q391">
        <f>VLOOKUP(C391,[1]panoids!A$2:Z$278,15,FALSE)</f>
        <v>0.15651774088541701</v>
      </c>
      <c r="R391">
        <f>VLOOKUP(C391,[1]panoids!A$2:Z$278,16,FALSE)</f>
        <v>8.9035644531249999E-2</v>
      </c>
      <c r="S391">
        <f>VLOOKUP(C391,[1]panoids!A$2:Z$278,17,FALSE)</f>
        <v>0.316105143229167</v>
      </c>
      <c r="T391">
        <f>VLOOKUP(C391,[1]panoids!A$2:Z$278,18,FALSE)</f>
        <v>2.392578125E-4</v>
      </c>
      <c r="U391">
        <f>VLOOKUP(C391,[1]panoids!A$2:Z$278,19,FALSE)</f>
        <v>0</v>
      </c>
      <c r="V391">
        <f>VLOOKUP(C391,[1]panoids!A$2:Z$278,20,FALSE)</f>
        <v>5.01546223958333E-2</v>
      </c>
      <c r="W391">
        <f>VLOOKUP(C391,[1]panoids!A$2:Z$278,21,FALSE)</f>
        <v>5.5672200520833302E-3</v>
      </c>
      <c r="X391">
        <f>VLOOKUP(C391,[1]panoids!A$2:Z$278,22,FALSE)</f>
        <v>0</v>
      </c>
      <c r="Y391">
        <f>VLOOKUP(C391,[1]panoids!A$2:Z$278,23,FALSE)</f>
        <v>0</v>
      </c>
      <c r="Z391">
        <f>VLOOKUP(C391,[1]panoids!A$2:Z$278,24,FALSE)</f>
        <v>4.5572916666666703E-5</v>
      </c>
      <c r="AA391">
        <f>VLOOKUP(C391,[1]panoids!A$2:Z$278,25,FALSE)</f>
        <v>3.6621093749999999E-5</v>
      </c>
      <c r="AB391">
        <f>VLOOKUP(C391,[1]panoids!A$2:Z$278,26,FALSE)</f>
        <v>2.06966145833333E-2</v>
      </c>
    </row>
    <row r="392" spans="1:28" x14ac:dyDescent="0.25">
      <c r="A392" t="s">
        <v>609</v>
      </c>
      <c r="B392">
        <v>170311707001001</v>
      </c>
      <c r="C392" t="s">
        <v>610</v>
      </c>
      <c r="D392" t="str">
        <f>VLOOKUP(C392,[1]panoids!A$2:Z$278,2,FALSE)</f>
        <v>2018-11</v>
      </c>
      <c r="E392">
        <f>VLOOKUP(C392,[1]panoids!A$2:Z$278,3,FALSE)</f>
        <v>41.945203464537201</v>
      </c>
      <c r="F392">
        <f>VLOOKUP(C392,[1]panoids!A$2:Z$278,4,FALSE)</f>
        <v>-87.820199559605797</v>
      </c>
      <c r="G392">
        <f>VLOOKUP(C392,[1]panoids!A$2:Z$278,5,FALSE)</f>
        <v>170311707001001</v>
      </c>
      <c r="H392">
        <f>VLOOKUP(C392,[1]panoids!A$2:Z$278,6,FALSE)</f>
        <v>4</v>
      </c>
      <c r="I392">
        <f>VLOOKUP(C392,[1]panoids!A$2:Z$278,7,FALSE)</f>
        <v>0.26064290364583298</v>
      </c>
      <c r="J392">
        <f>VLOOKUP(C392,[1]panoids!A$2:Z$278,8,FALSE)</f>
        <v>5.6975097656250001E-2</v>
      </c>
      <c r="K392">
        <f>VLOOKUP(C392,[1]panoids!A$2:Z$278,9,FALSE)</f>
        <v>0.14644368489583301</v>
      </c>
      <c r="L392">
        <f>VLOOKUP(C392,[1]panoids!A$2:Z$278,10,FALSE)</f>
        <v>3.9624023437500001E-3</v>
      </c>
      <c r="M392">
        <f>VLOOKUP(C392,[1]panoids!A$2:Z$278,11,FALSE)</f>
        <v>9.8120117187499994E-3</v>
      </c>
      <c r="N392">
        <f>VLOOKUP(C392,[1]panoids!A$2:Z$278,12,FALSE)</f>
        <v>7.5415039062500001E-3</v>
      </c>
      <c r="O392">
        <f>VLOOKUP(C392,[1]panoids!A$2:Z$278,13,FALSE)</f>
        <v>3.2552083333333299E-5</v>
      </c>
      <c r="P392">
        <f>VLOOKUP(C392,[1]panoids!A$2:Z$278,14,FALSE)</f>
        <v>2.6375325520833302E-3</v>
      </c>
      <c r="Q392">
        <f>VLOOKUP(C392,[1]panoids!A$2:Z$278,15,FALSE)</f>
        <v>0.12687011718749999</v>
      </c>
      <c r="R392">
        <f>VLOOKUP(C392,[1]panoids!A$2:Z$278,16,FALSE)</f>
        <v>3.8623860677083302E-2</v>
      </c>
      <c r="S392">
        <f>VLOOKUP(C392,[1]panoids!A$2:Z$278,17,FALSE)</f>
        <v>0.28916585286458302</v>
      </c>
      <c r="T392">
        <f>VLOOKUP(C392,[1]panoids!A$2:Z$278,18,FALSE)</f>
        <v>1.4648437499999999E-5</v>
      </c>
      <c r="U392">
        <f>VLOOKUP(C392,[1]panoids!A$2:Z$278,19,FALSE)</f>
        <v>0</v>
      </c>
      <c r="V392">
        <f>VLOOKUP(C392,[1]panoids!A$2:Z$278,20,FALSE)</f>
        <v>3.9305826822916702E-2</v>
      </c>
      <c r="W392">
        <f>VLOOKUP(C392,[1]panoids!A$2:Z$278,21,FALSE)</f>
        <v>3.662109375E-4</v>
      </c>
      <c r="X392">
        <f>VLOOKUP(C392,[1]panoids!A$2:Z$278,22,FALSE)</f>
        <v>3.2552083333333302E-6</v>
      </c>
      <c r="Y392">
        <f>VLOOKUP(C392,[1]panoids!A$2:Z$278,23,FALSE)</f>
        <v>0</v>
      </c>
      <c r="Z392">
        <f>VLOOKUP(C392,[1]panoids!A$2:Z$278,24,FALSE)</f>
        <v>0</v>
      </c>
      <c r="AA392">
        <f>VLOOKUP(C392,[1]panoids!A$2:Z$278,25,FALSE)</f>
        <v>0</v>
      </c>
      <c r="AB392">
        <f>VLOOKUP(C392,[1]panoids!A$2:Z$278,26,FALSE)</f>
        <v>1.7602539062499999E-2</v>
      </c>
    </row>
    <row r="393" spans="1:28" x14ac:dyDescent="0.25">
      <c r="A393" t="s">
        <v>611</v>
      </c>
      <c r="B393">
        <v>170311707001001</v>
      </c>
      <c r="C393" t="s">
        <v>610</v>
      </c>
      <c r="D393" t="str">
        <f>VLOOKUP(C393,[1]panoids!A$2:Z$278,2,FALSE)</f>
        <v>2018-11</v>
      </c>
      <c r="E393">
        <f>VLOOKUP(C393,[1]panoids!A$2:Z$278,3,FALSE)</f>
        <v>41.945203464537201</v>
      </c>
      <c r="F393">
        <f>VLOOKUP(C393,[1]panoids!A$2:Z$278,4,FALSE)</f>
        <v>-87.820199559605797</v>
      </c>
      <c r="G393">
        <f>VLOOKUP(C393,[1]panoids!A$2:Z$278,5,FALSE)</f>
        <v>170311707001001</v>
      </c>
      <c r="H393">
        <f>VLOOKUP(C393,[1]panoids!A$2:Z$278,6,FALSE)</f>
        <v>4</v>
      </c>
      <c r="I393">
        <f>VLOOKUP(C393,[1]panoids!A$2:Z$278,7,FALSE)</f>
        <v>0.26064290364583298</v>
      </c>
      <c r="J393">
        <f>VLOOKUP(C393,[1]panoids!A$2:Z$278,8,FALSE)</f>
        <v>5.6975097656250001E-2</v>
      </c>
      <c r="K393">
        <f>VLOOKUP(C393,[1]panoids!A$2:Z$278,9,FALSE)</f>
        <v>0.14644368489583301</v>
      </c>
      <c r="L393">
        <f>VLOOKUP(C393,[1]panoids!A$2:Z$278,10,FALSE)</f>
        <v>3.9624023437500001E-3</v>
      </c>
      <c r="M393">
        <f>VLOOKUP(C393,[1]panoids!A$2:Z$278,11,FALSE)</f>
        <v>9.8120117187499994E-3</v>
      </c>
      <c r="N393">
        <f>VLOOKUP(C393,[1]panoids!A$2:Z$278,12,FALSE)</f>
        <v>7.5415039062500001E-3</v>
      </c>
      <c r="O393">
        <f>VLOOKUP(C393,[1]panoids!A$2:Z$278,13,FALSE)</f>
        <v>3.2552083333333299E-5</v>
      </c>
      <c r="P393">
        <f>VLOOKUP(C393,[1]panoids!A$2:Z$278,14,FALSE)</f>
        <v>2.6375325520833302E-3</v>
      </c>
      <c r="Q393">
        <f>VLOOKUP(C393,[1]panoids!A$2:Z$278,15,FALSE)</f>
        <v>0.12687011718749999</v>
      </c>
      <c r="R393">
        <f>VLOOKUP(C393,[1]panoids!A$2:Z$278,16,FALSE)</f>
        <v>3.8623860677083302E-2</v>
      </c>
      <c r="S393">
        <f>VLOOKUP(C393,[1]panoids!A$2:Z$278,17,FALSE)</f>
        <v>0.28916585286458302</v>
      </c>
      <c r="T393">
        <f>VLOOKUP(C393,[1]panoids!A$2:Z$278,18,FALSE)</f>
        <v>1.4648437499999999E-5</v>
      </c>
      <c r="U393">
        <f>VLOOKUP(C393,[1]panoids!A$2:Z$278,19,FALSE)</f>
        <v>0</v>
      </c>
      <c r="V393">
        <f>VLOOKUP(C393,[1]panoids!A$2:Z$278,20,FALSE)</f>
        <v>3.9305826822916702E-2</v>
      </c>
      <c r="W393">
        <f>VLOOKUP(C393,[1]panoids!A$2:Z$278,21,FALSE)</f>
        <v>3.662109375E-4</v>
      </c>
      <c r="X393">
        <f>VLOOKUP(C393,[1]panoids!A$2:Z$278,22,FALSE)</f>
        <v>3.2552083333333302E-6</v>
      </c>
      <c r="Y393">
        <f>VLOOKUP(C393,[1]panoids!A$2:Z$278,23,FALSE)</f>
        <v>0</v>
      </c>
      <c r="Z393">
        <f>VLOOKUP(C393,[1]panoids!A$2:Z$278,24,FALSE)</f>
        <v>0</v>
      </c>
      <c r="AA393">
        <f>VLOOKUP(C393,[1]panoids!A$2:Z$278,25,FALSE)</f>
        <v>0</v>
      </c>
      <c r="AB393">
        <f>VLOOKUP(C393,[1]panoids!A$2:Z$278,26,FALSE)</f>
        <v>1.7602539062499999E-2</v>
      </c>
    </row>
    <row r="394" spans="1:28" x14ac:dyDescent="0.25">
      <c r="A394" t="s">
        <v>612</v>
      </c>
      <c r="B394">
        <v>170311708003022</v>
      </c>
      <c r="C394" t="s">
        <v>613</v>
      </c>
      <c r="D394" t="str">
        <f>VLOOKUP(C394,[1]panoids!A$2:Z$278,2,FALSE)</f>
        <v>2018-10</v>
      </c>
      <c r="E394">
        <f>VLOOKUP(C394,[1]panoids!A$2:Z$278,3,FALSE)</f>
        <v>41.937915175377903</v>
      </c>
      <c r="F394">
        <f>VLOOKUP(C394,[1]panoids!A$2:Z$278,4,FALSE)</f>
        <v>-87.817539366424299</v>
      </c>
      <c r="G394">
        <f>VLOOKUP(C394,[1]panoids!A$2:Z$278,5,FALSE)</f>
        <v>170311708003022</v>
      </c>
      <c r="H394">
        <f>VLOOKUP(C394,[1]panoids!A$2:Z$278,6,FALSE)</f>
        <v>4</v>
      </c>
      <c r="I394">
        <f>VLOOKUP(C394,[1]panoids!A$2:Z$278,7,FALSE)</f>
        <v>0.28317952473958302</v>
      </c>
      <c r="J394">
        <f>VLOOKUP(C394,[1]panoids!A$2:Z$278,8,FALSE)</f>
        <v>2.138916015625E-2</v>
      </c>
      <c r="K394">
        <f>VLOOKUP(C394,[1]panoids!A$2:Z$278,9,FALSE)</f>
        <v>7.7214355468749996E-2</v>
      </c>
      <c r="L394">
        <f>VLOOKUP(C394,[1]panoids!A$2:Z$278,10,FALSE)</f>
        <v>1.0937500000000001E-3</v>
      </c>
      <c r="M394">
        <f>VLOOKUP(C394,[1]panoids!A$2:Z$278,11,FALSE)</f>
        <v>1.9173177083333302E-2</v>
      </c>
      <c r="N394">
        <f>VLOOKUP(C394,[1]panoids!A$2:Z$278,12,FALSE)</f>
        <v>9.1471354166666706E-3</v>
      </c>
      <c r="O394">
        <f>VLOOKUP(C394,[1]panoids!A$2:Z$278,13,FALSE)</f>
        <v>1.1555989583333299E-4</v>
      </c>
      <c r="P394">
        <f>VLOOKUP(C394,[1]panoids!A$2:Z$278,14,FALSE)</f>
        <v>2.351806640625E-2</v>
      </c>
      <c r="Q394">
        <f>VLOOKUP(C394,[1]panoids!A$2:Z$278,15,FALSE)</f>
        <v>0.18287679036458299</v>
      </c>
      <c r="R394">
        <f>VLOOKUP(C394,[1]panoids!A$2:Z$278,16,FALSE)</f>
        <v>8.7425944010416701E-2</v>
      </c>
      <c r="S394">
        <f>VLOOKUP(C394,[1]panoids!A$2:Z$278,17,FALSE)</f>
        <v>0.26376057942708298</v>
      </c>
      <c r="T394">
        <f>VLOOKUP(C394,[1]panoids!A$2:Z$278,18,FALSE)</f>
        <v>2.9296874999999999E-5</v>
      </c>
      <c r="U394">
        <f>VLOOKUP(C394,[1]panoids!A$2:Z$278,19,FALSE)</f>
        <v>0</v>
      </c>
      <c r="V394">
        <f>VLOOKUP(C394,[1]panoids!A$2:Z$278,20,FALSE)</f>
        <v>1.5061848958333301E-2</v>
      </c>
      <c r="W394">
        <f>VLOOKUP(C394,[1]panoids!A$2:Z$278,21,FALSE)</f>
        <v>7.3242187499999997E-6</v>
      </c>
      <c r="X394">
        <f>VLOOKUP(C394,[1]panoids!A$2:Z$278,22,FALSE)</f>
        <v>3.1738281250000001E-5</v>
      </c>
      <c r="Y394">
        <f>VLOOKUP(C394,[1]panoids!A$2:Z$278,23,FALSE)</f>
        <v>0</v>
      </c>
      <c r="Z394">
        <f>VLOOKUP(C394,[1]panoids!A$2:Z$278,24,FALSE)</f>
        <v>0</v>
      </c>
      <c r="AA394">
        <f>VLOOKUP(C394,[1]panoids!A$2:Z$278,25,FALSE)</f>
        <v>0</v>
      </c>
      <c r="AB394">
        <f>VLOOKUP(C394,[1]panoids!A$2:Z$278,26,FALSE)</f>
        <v>1.5975748697916702E-2</v>
      </c>
    </row>
    <row r="395" spans="1:28" x14ac:dyDescent="0.25">
      <c r="A395" t="s">
        <v>614</v>
      </c>
      <c r="B395">
        <v>170311708003022</v>
      </c>
      <c r="C395" t="s">
        <v>613</v>
      </c>
      <c r="D395" t="str">
        <f>VLOOKUP(C395,[1]panoids!A$2:Z$278,2,FALSE)</f>
        <v>2018-10</v>
      </c>
      <c r="E395">
        <f>VLOOKUP(C395,[1]panoids!A$2:Z$278,3,FALSE)</f>
        <v>41.937915175377903</v>
      </c>
      <c r="F395">
        <f>VLOOKUP(C395,[1]panoids!A$2:Z$278,4,FALSE)</f>
        <v>-87.817539366424299</v>
      </c>
      <c r="G395">
        <f>VLOOKUP(C395,[1]panoids!A$2:Z$278,5,FALSE)</f>
        <v>170311708003022</v>
      </c>
      <c r="H395">
        <f>VLOOKUP(C395,[1]panoids!A$2:Z$278,6,FALSE)</f>
        <v>4</v>
      </c>
      <c r="I395">
        <f>VLOOKUP(C395,[1]panoids!A$2:Z$278,7,FALSE)</f>
        <v>0.28317952473958302</v>
      </c>
      <c r="J395">
        <f>VLOOKUP(C395,[1]panoids!A$2:Z$278,8,FALSE)</f>
        <v>2.138916015625E-2</v>
      </c>
      <c r="K395">
        <f>VLOOKUP(C395,[1]panoids!A$2:Z$278,9,FALSE)</f>
        <v>7.7214355468749996E-2</v>
      </c>
      <c r="L395">
        <f>VLOOKUP(C395,[1]panoids!A$2:Z$278,10,FALSE)</f>
        <v>1.0937500000000001E-3</v>
      </c>
      <c r="M395">
        <f>VLOOKUP(C395,[1]panoids!A$2:Z$278,11,FALSE)</f>
        <v>1.9173177083333302E-2</v>
      </c>
      <c r="N395">
        <f>VLOOKUP(C395,[1]panoids!A$2:Z$278,12,FALSE)</f>
        <v>9.1471354166666706E-3</v>
      </c>
      <c r="O395">
        <f>VLOOKUP(C395,[1]panoids!A$2:Z$278,13,FALSE)</f>
        <v>1.1555989583333299E-4</v>
      </c>
      <c r="P395">
        <f>VLOOKUP(C395,[1]panoids!A$2:Z$278,14,FALSE)</f>
        <v>2.351806640625E-2</v>
      </c>
      <c r="Q395">
        <f>VLOOKUP(C395,[1]panoids!A$2:Z$278,15,FALSE)</f>
        <v>0.18287679036458299</v>
      </c>
      <c r="R395">
        <f>VLOOKUP(C395,[1]panoids!A$2:Z$278,16,FALSE)</f>
        <v>8.7425944010416701E-2</v>
      </c>
      <c r="S395">
        <f>VLOOKUP(C395,[1]panoids!A$2:Z$278,17,FALSE)</f>
        <v>0.26376057942708298</v>
      </c>
      <c r="T395">
        <f>VLOOKUP(C395,[1]panoids!A$2:Z$278,18,FALSE)</f>
        <v>2.9296874999999999E-5</v>
      </c>
      <c r="U395">
        <f>VLOOKUP(C395,[1]panoids!A$2:Z$278,19,FALSE)</f>
        <v>0</v>
      </c>
      <c r="V395">
        <f>VLOOKUP(C395,[1]panoids!A$2:Z$278,20,FALSE)</f>
        <v>1.5061848958333301E-2</v>
      </c>
      <c r="W395">
        <f>VLOOKUP(C395,[1]panoids!A$2:Z$278,21,FALSE)</f>
        <v>7.3242187499999997E-6</v>
      </c>
      <c r="X395">
        <f>VLOOKUP(C395,[1]panoids!A$2:Z$278,22,FALSE)</f>
        <v>3.1738281250000001E-5</v>
      </c>
      <c r="Y395">
        <f>VLOOKUP(C395,[1]panoids!A$2:Z$278,23,FALSE)</f>
        <v>0</v>
      </c>
      <c r="Z395">
        <f>VLOOKUP(C395,[1]panoids!A$2:Z$278,24,FALSE)</f>
        <v>0</v>
      </c>
      <c r="AA395">
        <f>VLOOKUP(C395,[1]panoids!A$2:Z$278,25,FALSE)</f>
        <v>0</v>
      </c>
      <c r="AB395">
        <f>VLOOKUP(C395,[1]panoids!A$2:Z$278,26,FALSE)</f>
        <v>1.5975748697916702E-2</v>
      </c>
    </row>
    <row r="396" spans="1:28" x14ac:dyDescent="0.25">
      <c r="A396" t="s">
        <v>615</v>
      </c>
      <c r="B396">
        <v>170311708003022</v>
      </c>
      <c r="C396" t="s">
        <v>616</v>
      </c>
      <c r="D396" t="str">
        <f>VLOOKUP(C396,[1]panoids!A$2:Z$278,2,FALSE)</f>
        <v>2018-10</v>
      </c>
      <c r="E396">
        <f>VLOOKUP(C396,[1]panoids!A$2:Z$278,3,FALSE)</f>
        <v>41.937916802864798</v>
      </c>
      <c r="F396">
        <f>VLOOKUP(C396,[1]panoids!A$2:Z$278,4,FALSE)</f>
        <v>-87.817418460269593</v>
      </c>
      <c r="G396">
        <f>VLOOKUP(C396,[1]panoids!A$2:Z$278,5,FALSE)</f>
        <v>170311708003022</v>
      </c>
      <c r="H396">
        <f>VLOOKUP(C396,[1]panoids!A$2:Z$278,6,FALSE)</f>
        <v>4</v>
      </c>
      <c r="I396">
        <f>VLOOKUP(C396,[1]panoids!A$2:Z$278,7,FALSE)</f>
        <v>0.26149820963541698</v>
      </c>
      <c r="J396">
        <f>VLOOKUP(C396,[1]panoids!A$2:Z$278,8,FALSE)</f>
        <v>4.0297851562500001E-2</v>
      </c>
      <c r="K396">
        <f>VLOOKUP(C396,[1]panoids!A$2:Z$278,9,FALSE)</f>
        <v>9.0043945312499998E-2</v>
      </c>
      <c r="L396">
        <f>VLOOKUP(C396,[1]panoids!A$2:Z$278,10,FALSE)</f>
        <v>5.4142252604166699E-3</v>
      </c>
      <c r="M396">
        <f>VLOOKUP(C396,[1]panoids!A$2:Z$278,11,FALSE)</f>
        <v>1.17106119791667E-2</v>
      </c>
      <c r="N396">
        <f>VLOOKUP(C396,[1]panoids!A$2:Z$278,12,FALSE)</f>
        <v>7.9630533854166703E-3</v>
      </c>
      <c r="O396">
        <f>VLOOKUP(C396,[1]panoids!A$2:Z$278,13,FALSE)</f>
        <v>7.3404947916666703E-4</v>
      </c>
      <c r="P396">
        <f>VLOOKUP(C396,[1]panoids!A$2:Z$278,14,FALSE)</f>
        <v>2.50325520833333E-3</v>
      </c>
      <c r="Q396">
        <f>VLOOKUP(C396,[1]panoids!A$2:Z$278,15,FALSE)</f>
        <v>0.15626627604166701</v>
      </c>
      <c r="R396">
        <f>VLOOKUP(C396,[1]panoids!A$2:Z$278,16,FALSE)</f>
        <v>3.7483723958333298E-2</v>
      </c>
      <c r="S396">
        <f>VLOOKUP(C396,[1]panoids!A$2:Z$278,17,FALSE)</f>
        <v>0.30269042968749998</v>
      </c>
      <c r="T396">
        <f>VLOOKUP(C396,[1]panoids!A$2:Z$278,18,FALSE)</f>
        <v>3.8736979166666699E-4</v>
      </c>
      <c r="U396">
        <f>VLOOKUP(C396,[1]panoids!A$2:Z$278,19,FALSE)</f>
        <v>0</v>
      </c>
      <c r="V396">
        <f>VLOOKUP(C396,[1]panoids!A$2:Z$278,20,FALSE)</f>
        <v>7.7682291666666695E-2</v>
      </c>
      <c r="W396">
        <f>VLOOKUP(C396,[1]panoids!A$2:Z$278,21,FALSE)</f>
        <v>1.62760416666667E-5</v>
      </c>
      <c r="X396">
        <f>VLOOKUP(C396,[1]panoids!A$2:Z$278,22,FALSE)</f>
        <v>6.6406250000000005E-4</v>
      </c>
      <c r="Y396">
        <f>VLOOKUP(C396,[1]panoids!A$2:Z$278,23,FALSE)</f>
        <v>0</v>
      </c>
      <c r="Z396">
        <f>VLOOKUP(C396,[1]panoids!A$2:Z$278,24,FALSE)</f>
        <v>0</v>
      </c>
      <c r="AA396">
        <f>VLOOKUP(C396,[1]panoids!A$2:Z$278,25,FALSE)</f>
        <v>1.48111979166667E-4</v>
      </c>
      <c r="AB396">
        <f>VLOOKUP(C396,[1]panoids!A$2:Z$278,26,FALSE)</f>
        <v>4.4962565104166704E-3</v>
      </c>
    </row>
    <row r="397" spans="1:28" x14ac:dyDescent="0.25">
      <c r="A397" t="s">
        <v>617</v>
      </c>
      <c r="B397">
        <v>170311708003022</v>
      </c>
      <c r="C397" t="s">
        <v>616</v>
      </c>
      <c r="D397" t="str">
        <f>VLOOKUP(C397,[1]panoids!A$2:Z$278,2,FALSE)</f>
        <v>2018-10</v>
      </c>
      <c r="E397">
        <f>VLOOKUP(C397,[1]panoids!A$2:Z$278,3,FALSE)</f>
        <v>41.937916802864798</v>
      </c>
      <c r="F397">
        <f>VLOOKUP(C397,[1]panoids!A$2:Z$278,4,FALSE)</f>
        <v>-87.817418460269593</v>
      </c>
      <c r="G397">
        <f>VLOOKUP(C397,[1]panoids!A$2:Z$278,5,FALSE)</f>
        <v>170311708003022</v>
      </c>
      <c r="H397">
        <f>VLOOKUP(C397,[1]panoids!A$2:Z$278,6,FALSE)</f>
        <v>4</v>
      </c>
      <c r="I397">
        <f>VLOOKUP(C397,[1]panoids!A$2:Z$278,7,FALSE)</f>
        <v>0.26149820963541698</v>
      </c>
      <c r="J397">
        <f>VLOOKUP(C397,[1]panoids!A$2:Z$278,8,FALSE)</f>
        <v>4.0297851562500001E-2</v>
      </c>
      <c r="K397">
        <f>VLOOKUP(C397,[1]panoids!A$2:Z$278,9,FALSE)</f>
        <v>9.0043945312499998E-2</v>
      </c>
      <c r="L397">
        <f>VLOOKUP(C397,[1]panoids!A$2:Z$278,10,FALSE)</f>
        <v>5.4142252604166699E-3</v>
      </c>
      <c r="M397">
        <f>VLOOKUP(C397,[1]panoids!A$2:Z$278,11,FALSE)</f>
        <v>1.17106119791667E-2</v>
      </c>
      <c r="N397">
        <f>VLOOKUP(C397,[1]panoids!A$2:Z$278,12,FALSE)</f>
        <v>7.9630533854166703E-3</v>
      </c>
      <c r="O397">
        <f>VLOOKUP(C397,[1]panoids!A$2:Z$278,13,FALSE)</f>
        <v>7.3404947916666703E-4</v>
      </c>
      <c r="P397">
        <f>VLOOKUP(C397,[1]panoids!A$2:Z$278,14,FALSE)</f>
        <v>2.50325520833333E-3</v>
      </c>
      <c r="Q397">
        <f>VLOOKUP(C397,[1]panoids!A$2:Z$278,15,FALSE)</f>
        <v>0.15626627604166701</v>
      </c>
      <c r="R397">
        <f>VLOOKUP(C397,[1]panoids!A$2:Z$278,16,FALSE)</f>
        <v>3.7483723958333298E-2</v>
      </c>
      <c r="S397">
        <f>VLOOKUP(C397,[1]panoids!A$2:Z$278,17,FALSE)</f>
        <v>0.30269042968749998</v>
      </c>
      <c r="T397">
        <f>VLOOKUP(C397,[1]panoids!A$2:Z$278,18,FALSE)</f>
        <v>3.8736979166666699E-4</v>
      </c>
      <c r="U397">
        <f>VLOOKUP(C397,[1]panoids!A$2:Z$278,19,FALSE)</f>
        <v>0</v>
      </c>
      <c r="V397">
        <f>VLOOKUP(C397,[1]panoids!A$2:Z$278,20,FALSE)</f>
        <v>7.7682291666666695E-2</v>
      </c>
      <c r="W397">
        <f>VLOOKUP(C397,[1]panoids!A$2:Z$278,21,FALSE)</f>
        <v>1.62760416666667E-5</v>
      </c>
      <c r="X397">
        <f>VLOOKUP(C397,[1]panoids!A$2:Z$278,22,FALSE)</f>
        <v>6.6406250000000005E-4</v>
      </c>
      <c r="Y397">
        <f>VLOOKUP(C397,[1]panoids!A$2:Z$278,23,FALSE)</f>
        <v>0</v>
      </c>
      <c r="Z397">
        <f>VLOOKUP(C397,[1]panoids!A$2:Z$278,24,FALSE)</f>
        <v>0</v>
      </c>
      <c r="AA397">
        <f>VLOOKUP(C397,[1]panoids!A$2:Z$278,25,FALSE)</f>
        <v>1.48111979166667E-4</v>
      </c>
      <c r="AB397">
        <f>VLOOKUP(C397,[1]panoids!A$2:Z$278,26,FALSE)</f>
        <v>4.4962565104166704E-3</v>
      </c>
    </row>
    <row r="398" spans="1:28" x14ac:dyDescent="0.25">
      <c r="A398" t="s">
        <v>618</v>
      </c>
      <c r="B398">
        <v>170311710002019</v>
      </c>
      <c r="C398" t="s">
        <v>619</v>
      </c>
      <c r="D398" t="str">
        <f>VLOOKUP(C398,[1]panoids!A$2:Z$278,2,FALSE)</f>
        <v>2019-05</v>
      </c>
      <c r="E398">
        <f>VLOOKUP(C398,[1]panoids!A$2:Z$278,3,FALSE)</f>
        <v>41.938265712650903</v>
      </c>
      <c r="F398">
        <f>VLOOKUP(C398,[1]panoids!A$2:Z$278,4,FALSE)</f>
        <v>-87.788777258818499</v>
      </c>
      <c r="G398">
        <f>VLOOKUP(C398,[1]panoids!A$2:Z$278,5,FALSE)</f>
        <v>170311710002019</v>
      </c>
      <c r="H398">
        <f>VLOOKUP(C398,[1]panoids!A$2:Z$278,6,FALSE)</f>
        <v>4</v>
      </c>
      <c r="I398">
        <f>VLOOKUP(C398,[1]panoids!A$2:Z$278,7,FALSE)</f>
        <v>0.21608398437500001</v>
      </c>
      <c r="J398">
        <f>VLOOKUP(C398,[1]panoids!A$2:Z$278,8,FALSE)</f>
        <v>9.8974609374999994E-2</v>
      </c>
      <c r="K398">
        <f>VLOOKUP(C398,[1]panoids!A$2:Z$278,9,FALSE)</f>
        <v>0.157443033854167</v>
      </c>
      <c r="L398">
        <f>VLOOKUP(C398,[1]panoids!A$2:Z$278,10,FALSE)</f>
        <v>3.4106445312500002E-3</v>
      </c>
      <c r="M398">
        <f>VLOOKUP(C398,[1]panoids!A$2:Z$278,11,FALSE)</f>
        <v>6.1194661458333299E-2</v>
      </c>
      <c r="N398">
        <f>VLOOKUP(C398,[1]panoids!A$2:Z$278,12,FALSE)</f>
        <v>1.12190755208333E-2</v>
      </c>
      <c r="O398">
        <f>VLOOKUP(C398,[1]panoids!A$2:Z$278,13,FALSE)</f>
        <v>1.6601562500000001E-4</v>
      </c>
      <c r="P398">
        <f>VLOOKUP(C398,[1]panoids!A$2:Z$278,14,FALSE)</f>
        <v>3.9542643229166698E-3</v>
      </c>
      <c r="Q398">
        <f>VLOOKUP(C398,[1]panoids!A$2:Z$278,15,FALSE)</f>
        <v>5.7799479166666702E-2</v>
      </c>
      <c r="R398">
        <f>VLOOKUP(C398,[1]panoids!A$2:Z$278,16,FALSE)</f>
        <v>3.13736979166667E-2</v>
      </c>
      <c r="S398">
        <f>VLOOKUP(C398,[1]panoids!A$2:Z$278,17,FALSE)</f>
        <v>0.32510823567708302</v>
      </c>
      <c r="T398">
        <f>VLOOKUP(C398,[1]panoids!A$2:Z$278,18,FALSE)</f>
        <v>2.5065104166666698E-4</v>
      </c>
      <c r="U398">
        <f>VLOOKUP(C398,[1]panoids!A$2:Z$278,19,FALSE)</f>
        <v>0</v>
      </c>
      <c r="V398">
        <f>VLOOKUP(C398,[1]panoids!A$2:Z$278,20,FALSE)</f>
        <v>1.23673502604167E-2</v>
      </c>
      <c r="W398">
        <f>VLOOKUP(C398,[1]panoids!A$2:Z$278,21,FALSE)</f>
        <v>3.8004557291666699E-4</v>
      </c>
      <c r="X398">
        <f>VLOOKUP(C398,[1]panoids!A$2:Z$278,22,FALSE)</f>
        <v>9.3587239583333299E-5</v>
      </c>
      <c r="Y398">
        <f>VLOOKUP(C398,[1]panoids!A$2:Z$278,23,FALSE)</f>
        <v>1.79036458333333E-5</v>
      </c>
      <c r="Z398">
        <f>VLOOKUP(C398,[1]panoids!A$2:Z$278,24,FALSE)</f>
        <v>0</v>
      </c>
      <c r="AA398">
        <f>VLOOKUP(C398,[1]panoids!A$2:Z$278,25,FALSE)</f>
        <v>5.6966145833333302E-6</v>
      </c>
      <c r="AB398">
        <f>VLOOKUP(C398,[1]panoids!A$2:Z$278,26,FALSE)</f>
        <v>2.0157063802083298E-2</v>
      </c>
    </row>
    <row r="399" spans="1:28" x14ac:dyDescent="0.25">
      <c r="A399" t="s">
        <v>620</v>
      </c>
      <c r="B399">
        <v>170311710002019</v>
      </c>
      <c r="C399" t="s">
        <v>619</v>
      </c>
      <c r="D399" t="str">
        <f>VLOOKUP(C399,[1]panoids!A$2:Z$278,2,FALSE)</f>
        <v>2019-05</v>
      </c>
      <c r="E399">
        <f>VLOOKUP(C399,[1]panoids!A$2:Z$278,3,FALSE)</f>
        <v>41.938265712650903</v>
      </c>
      <c r="F399">
        <f>VLOOKUP(C399,[1]panoids!A$2:Z$278,4,FALSE)</f>
        <v>-87.788777258818499</v>
      </c>
      <c r="G399">
        <f>VLOOKUP(C399,[1]panoids!A$2:Z$278,5,FALSE)</f>
        <v>170311710002019</v>
      </c>
      <c r="H399">
        <f>VLOOKUP(C399,[1]panoids!A$2:Z$278,6,FALSE)</f>
        <v>4</v>
      </c>
      <c r="I399">
        <f>VLOOKUP(C399,[1]panoids!A$2:Z$278,7,FALSE)</f>
        <v>0.21608398437500001</v>
      </c>
      <c r="J399">
        <f>VLOOKUP(C399,[1]panoids!A$2:Z$278,8,FALSE)</f>
        <v>9.8974609374999994E-2</v>
      </c>
      <c r="K399">
        <f>VLOOKUP(C399,[1]panoids!A$2:Z$278,9,FALSE)</f>
        <v>0.157443033854167</v>
      </c>
      <c r="L399">
        <f>VLOOKUP(C399,[1]panoids!A$2:Z$278,10,FALSE)</f>
        <v>3.4106445312500002E-3</v>
      </c>
      <c r="M399">
        <f>VLOOKUP(C399,[1]panoids!A$2:Z$278,11,FALSE)</f>
        <v>6.1194661458333299E-2</v>
      </c>
      <c r="N399">
        <f>VLOOKUP(C399,[1]panoids!A$2:Z$278,12,FALSE)</f>
        <v>1.12190755208333E-2</v>
      </c>
      <c r="O399">
        <f>VLOOKUP(C399,[1]panoids!A$2:Z$278,13,FALSE)</f>
        <v>1.6601562500000001E-4</v>
      </c>
      <c r="P399">
        <f>VLOOKUP(C399,[1]panoids!A$2:Z$278,14,FALSE)</f>
        <v>3.9542643229166698E-3</v>
      </c>
      <c r="Q399">
        <f>VLOOKUP(C399,[1]panoids!A$2:Z$278,15,FALSE)</f>
        <v>5.7799479166666702E-2</v>
      </c>
      <c r="R399">
        <f>VLOOKUP(C399,[1]panoids!A$2:Z$278,16,FALSE)</f>
        <v>3.13736979166667E-2</v>
      </c>
      <c r="S399">
        <f>VLOOKUP(C399,[1]panoids!A$2:Z$278,17,FALSE)</f>
        <v>0.32510823567708302</v>
      </c>
      <c r="T399">
        <f>VLOOKUP(C399,[1]panoids!A$2:Z$278,18,FALSE)</f>
        <v>2.5065104166666698E-4</v>
      </c>
      <c r="U399">
        <f>VLOOKUP(C399,[1]panoids!A$2:Z$278,19,FALSE)</f>
        <v>0</v>
      </c>
      <c r="V399">
        <f>VLOOKUP(C399,[1]panoids!A$2:Z$278,20,FALSE)</f>
        <v>1.23673502604167E-2</v>
      </c>
      <c r="W399">
        <f>VLOOKUP(C399,[1]panoids!A$2:Z$278,21,FALSE)</f>
        <v>3.8004557291666699E-4</v>
      </c>
      <c r="X399">
        <f>VLOOKUP(C399,[1]panoids!A$2:Z$278,22,FALSE)</f>
        <v>9.3587239583333299E-5</v>
      </c>
      <c r="Y399">
        <f>VLOOKUP(C399,[1]panoids!A$2:Z$278,23,FALSE)</f>
        <v>1.79036458333333E-5</v>
      </c>
      <c r="Z399">
        <f>VLOOKUP(C399,[1]panoids!A$2:Z$278,24,FALSE)</f>
        <v>0</v>
      </c>
      <c r="AA399">
        <f>VLOOKUP(C399,[1]panoids!A$2:Z$278,25,FALSE)</f>
        <v>5.6966145833333302E-6</v>
      </c>
      <c r="AB399">
        <f>VLOOKUP(C399,[1]panoids!A$2:Z$278,26,FALSE)</f>
        <v>2.0157063802083298E-2</v>
      </c>
    </row>
    <row r="400" spans="1:28" x14ac:dyDescent="0.25">
      <c r="A400" t="s">
        <v>621</v>
      </c>
      <c r="B400">
        <v>170311710002019</v>
      </c>
      <c r="C400" t="s">
        <v>622</v>
      </c>
      <c r="D400" t="str">
        <f>VLOOKUP(C400,[1]panoids!A$2:Z$278,2,FALSE)</f>
        <v>2019-05</v>
      </c>
      <c r="E400">
        <f>VLOOKUP(C400,[1]panoids!A$2:Z$278,3,FALSE)</f>
        <v>41.938263557711302</v>
      </c>
      <c r="F400">
        <f>VLOOKUP(C400,[1]panoids!A$2:Z$278,4,FALSE)</f>
        <v>-87.788898122345998</v>
      </c>
      <c r="G400">
        <f>VLOOKUP(C400,[1]panoids!A$2:Z$278,5,FALSE)</f>
        <v>170311710002019</v>
      </c>
      <c r="H400">
        <f>VLOOKUP(C400,[1]panoids!A$2:Z$278,6,FALSE)</f>
        <v>4</v>
      </c>
      <c r="I400">
        <f>VLOOKUP(C400,[1]panoids!A$2:Z$278,7,FALSE)</f>
        <v>0.22072184244791701</v>
      </c>
      <c r="J400">
        <f>VLOOKUP(C400,[1]panoids!A$2:Z$278,8,FALSE)</f>
        <v>0.10506591796875001</v>
      </c>
      <c r="K400">
        <f>VLOOKUP(C400,[1]panoids!A$2:Z$278,9,FALSE)</f>
        <v>0.195557454427083</v>
      </c>
      <c r="L400">
        <f>VLOOKUP(C400,[1]panoids!A$2:Z$278,10,FALSE)</f>
        <v>1.1393229166666699E-5</v>
      </c>
      <c r="M400">
        <f>VLOOKUP(C400,[1]panoids!A$2:Z$278,11,FALSE)</f>
        <v>5.2922363281250002E-2</v>
      </c>
      <c r="N400">
        <f>VLOOKUP(C400,[1]panoids!A$2:Z$278,12,FALSE)</f>
        <v>1.180419921875E-2</v>
      </c>
      <c r="O400">
        <f>VLOOKUP(C400,[1]panoids!A$2:Z$278,13,FALSE)</f>
        <v>1.5380859375E-4</v>
      </c>
      <c r="P400">
        <f>VLOOKUP(C400,[1]panoids!A$2:Z$278,14,FALSE)</f>
        <v>2.9174804687499998E-3</v>
      </c>
      <c r="Q400">
        <f>VLOOKUP(C400,[1]panoids!A$2:Z$278,15,FALSE)</f>
        <v>4.1110026041666699E-2</v>
      </c>
      <c r="R400">
        <f>VLOOKUP(C400,[1]panoids!A$2:Z$278,16,FALSE)</f>
        <v>2.5929361979166701E-2</v>
      </c>
      <c r="S400">
        <f>VLOOKUP(C400,[1]panoids!A$2:Z$278,17,FALSE)</f>
        <v>0.31066162109375001</v>
      </c>
      <c r="T400">
        <f>VLOOKUP(C400,[1]panoids!A$2:Z$278,18,FALSE)</f>
        <v>4.5572916666666703E-5</v>
      </c>
      <c r="U400">
        <f>VLOOKUP(C400,[1]panoids!A$2:Z$278,19,FALSE)</f>
        <v>0</v>
      </c>
      <c r="V400">
        <f>VLOOKUP(C400,[1]panoids!A$2:Z$278,20,FALSE)</f>
        <v>1.882568359375E-2</v>
      </c>
      <c r="W400">
        <f>VLOOKUP(C400,[1]panoids!A$2:Z$278,21,FALSE)</f>
        <v>6.42903645833333E-5</v>
      </c>
      <c r="X400">
        <f>VLOOKUP(C400,[1]panoids!A$2:Z$278,22,FALSE)</f>
        <v>0</v>
      </c>
      <c r="Y400">
        <f>VLOOKUP(C400,[1]panoids!A$2:Z$278,23,FALSE)</f>
        <v>0</v>
      </c>
      <c r="Z400">
        <f>VLOOKUP(C400,[1]panoids!A$2:Z$278,24,FALSE)</f>
        <v>0</v>
      </c>
      <c r="AA400">
        <f>VLOOKUP(C400,[1]panoids!A$2:Z$278,25,FALSE)</f>
        <v>0</v>
      </c>
      <c r="AB400">
        <f>VLOOKUP(C400,[1]panoids!A$2:Z$278,26,FALSE)</f>
        <v>1.4208984375000001E-2</v>
      </c>
    </row>
    <row r="401" spans="1:28" x14ac:dyDescent="0.25">
      <c r="A401" t="s">
        <v>623</v>
      </c>
      <c r="B401">
        <v>170311710002019</v>
      </c>
      <c r="C401" t="s">
        <v>622</v>
      </c>
      <c r="D401" t="str">
        <f>VLOOKUP(C401,[1]panoids!A$2:Z$278,2,FALSE)</f>
        <v>2019-05</v>
      </c>
      <c r="E401">
        <f>VLOOKUP(C401,[1]panoids!A$2:Z$278,3,FALSE)</f>
        <v>41.938263557711302</v>
      </c>
      <c r="F401">
        <f>VLOOKUP(C401,[1]panoids!A$2:Z$278,4,FALSE)</f>
        <v>-87.788898122345998</v>
      </c>
      <c r="G401">
        <f>VLOOKUP(C401,[1]panoids!A$2:Z$278,5,FALSE)</f>
        <v>170311710002019</v>
      </c>
      <c r="H401">
        <f>VLOOKUP(C401,[1]panoids!A$2:Z$278,6,FALSE)</f>
        <v>4</v>
      </c>
      <c r="I401">
        <f>VLOOKUP(C401,[1]panoids!A$2:Z$278,7,FALSE)</f>
        <v>0.22072184244791701</v>
      </c>
      <c r="J401">
        <f>VLOOKUP(C401,[1]panoids!A$2:Z$278,8,FALSE)</f>
        <v>0.10506591796875001</v>
      </c>
      <c r="K401">
        <f>VLOOKUP(C401,[1]panoids!A$2:Z$278,9,FALSE)</f>
        <v>0.195557454427083</v>
      </c>
      <c r="L401">
        <f>VLOOKUP(C401,[1]panoids!A$2:Z$278,10,FALSE)</f>
        <v>1.1393229166666699E-5</v>
      </c>
      <c r="M401">
        <f>VLOOKUP(C401,[1]panoids!A$2:Z$278,11,FALSE)</f>
        <v>5.2922363281250002E-2</v>
      </c>
      <c r="N401">
        <f>VLOOKUP(C401,[1]panoids!A$2:Z$278,12,FALSE)</f>
        <v>1.180419921875E-2</v>
      </c>
      <c r="O401">
        <f>VLOOKUP(C401,[1]panoids!A$2:Z$278,13,FALSE)</f>
        <v>1.5380859375E-4</v>
      </c>
      <c r="P401">
        <f>VLOOKUP(C401,[1]panoids!A$2:Z$278,14,FALSE)</f>
        <v>2.9174804687499998E-3</v>
      </c>
      <c r="Q401">
        <f>VLOOKUP(C401,[1]panoids!A$2:Z$278,15,FALSE)</f>
        <v>4.1110026041666699E-2</v>
      </c>
      <c r="R401">
        <f>VLOOKUP(C401,[1]panoids!A$2:Z$278,16,FALSE)</f>
        <v>2.5929361979166701E-2</v>
      </c>
      <c r="S401">
        <f>VLOOKUP(C401,[1]panoids!A$2:Z$278,17,FALSE)</f>
        <v>0.31066162109375001</v>
      </c>
      <c r="T401">
        <f>VLOOKUP(C401,[1]panoids!A$2:Z$278,18,FALSE)</f>
        <v>4.5572916666666703E-5</v>
      </c>
      <c r="U401">
        <f>VLOOKUP(C401,[1]panoids!A$2:Z$278,19,FALSE)</f>
        <v>0</v>
      </c>
      <c r="V401">
        <f>VLOOKUP(C401,[1]panoids!A$2:Z$278,20,FALSE)</f>
        <v>1.882568359375E-2</v>
      </c>
      <c r="W401">
        <f>VLOOKUP(C401,[1]panoids!A$2:Z$278,21,FALSE)</f>
        <v>6.42903645833333E-5</v>
      </c>
      <c r="X401">
        <f>VLOOKUP(C401,[1]panoids!A$2:Z$278,22,FALSE)</f>
        <v>0</v>
      </c>
      <c r="Y401">
        <f>VLOOKUP(C401,[1]panoids!A$2:Z$278,23,FALSE)</f>
        <v>0</v>
      </c>
      <c r="Z401">
        <f>VLOOKUP(C401,[1]panoids!A$2:Z$278,24,FALSE)</f>
        <v>0</v>
      </c>
      <c r="AA401">
        <f>VLOOKUP(C401,[1]panoids!A$2:Z$278,25,FALSE)</f>
        <v>0</v>
      </c>
      <c r="AB401">
        <f>VLOOKUP(C401,[1]panoids!A$2:Z$278,26,FALSE)</f>
        <v>1.4208984375000001E-2</v>
      </c>
    </row>
    <row r="402" spans="1:28" x14ac:dyDescent="0.25">
      <c r="A402" t="s">
        <v>624</v>
      </c>
      <c r="B402">
        <v>170311801003024</v>
      </c>
      <c r="C402" t="s">
        <v>625</v>
      </c>
      <c r="D402" t="str">
        <f>VLOOKUP(C402,[1]panoids!A$2:Z$278,2,FALSE)</f>
        <v>2019-05</v>
      </c>
      <c r="E402">
        <f>VLOOKUP(C402,[1]panoids!A$2:Z$278,3,FALSE)</f>
        <v>41.930823703265297</v>
      </c>
      <c r="F402">
        <f>VLOOKUP(C402,[1]panoids!A$2:Z$278,4,FALSE)</f>
        <v>-87.799717922455301</v>
      </c>
      <c r="G402">
        <f>VLOOKUP(C402,[1]panoids!A$2:Z$278,5,FALSE)</f>
        <v>170311801003024</v>
      </c>
      <c r="H402">
        <f>VLOOKUP(C402,[1]panoids!A$2:Z$278,6,FALSE)</f>
        <v>4</v>
      </c>
      <c r="I402">
        <f>VLOOKUP(C402,[1]panoids!A$2:Z$278,7,FALSE)</f>
        <v>0.21454752604166699</v>
      </c>
      <c r="J402">
        <f>VLOOKUP(C402,[1]panoids!A$2:Z$278,8,FALSE)</f>
        <v>2.6597493489583301E-2</v>
      </c>
      <c r="K402">
        <f>VLOOKUP(C402,[1]panoids!A$2:Z$278,9,FALSE)</f>
        <v>0.12675374348958299</v>
      </c>
      <c r="L402">
        <f>VLOOKUP(C402,[1]panoids!A$2:Z$278,10,FALSE)</f>
        <v>2.9296874999999999E-4</v>
      </c>
      <c r="M402">
        <f>VLOOKUP(C402,[1]panoids!A$2:Z$278,11,FALSE)</f>
        <v>3.7720540364583298E-2</v>
      </c>
      <c r="N402">
        <f>VLOOKUP(C402,[1]panoids!A$2:Z$278,12,FALSE)</f>
        <v>6.55192057291667E-3</v>
      </c>
      <c r="O402">
        <f>VLOOKUP(C402,[1]panoids!A$2:Z$278,13,FALSE)</f>
        <v>8.1380208333333302E-5</v>
      </c>
      <c r="P402">
        <f>VLOOKUP(C402,[1]panoids!A$2:Z$278,14,FALSE)</f>
        <v>2.0922851562500001E-3</v>
      </c>
      <c r="Q402">
        <f>VLOOKUP(C402,[1]panoids!A$2:Z$278,15,FALSE)</f>
        <v>0.170010579427083</v>
      </c>
      <c r="R402">
        <f>VLOOKUP(C402,[1]panoids!A$2:Z$278,16,FALSE)</f>
        <v>4.6524251302083298E-2</v>
      </c>
      <c r="S402">
        <f>VLOOKUP(C402,[1]panoids!A$2:Z$278,17,FALSE)</f>
        <v>0.245296223958333</v>
      </c>
      <c r="T402">
        <f>VLOOKUP(C402,[1]panoids!A$2:Z$278,18,FALSE)</f>
        <v>1.6276041666666699E-6</v>
      </c>
      <c r="U402">
        <f>VLOOKUP(C402,[1]panoids!A$2:Z$278,19,FALSE)</f>
        <v>0</v>
      </c>
      <c r="V402">
        <f>VLOOKUP(C402,[1]panoids!A$2:Z$278,20,FALSE)</f>
        <v>9.5094401041666707E-2</v>
      </c>
      <c r="W402">
        <f>VLOOKUP(C402,[1]panoids!A$2:Z$278,21,FALSE)</f>
        <v>6.73665364583333E-3</v>
      </c>
      <c r="X402">
        <f>VLOOKUP(C402,[1]panoids!A$2:Z$278,22,FALSE)</f>
        <v>3.1494140625000001E-4</v>
      </c>
      <c r="Y402">
        <f>VLOOKUP(C402,[1]panoids!A$2:Z$278,23,FALSE)</f>
        <v>0</v>
      </c>
      <c r="Z402">
        <f>VLOOKUP(C402,[1]panoids!A$2:Z$278,24,FALSE)</f>
        <v>6.7545572916666695E-5</v>
      </c>
      <c r="AA402">
        <f>VLOOKUP(C402,[1]panoids!A$2:Z$278,25,FALSE)</f>
        <v>3.2552083333333302E-6</v>
      </c>
      <c r="AB402">
        <f>VLOOKUP(C402,[1]panoids!A$2:Z$278,26,FALSE)</f>
        <v>2.1312662760416701E-2</v>
      </c>
    </row>
    <row r="403" spans="1:28" x14ac:dyDescent="0.25">
      <c r="A403" t="s">
        <v>626</v>
      </c>
      <c r="B403">
        <v>170311801003024</v>
      </c>
      <c r="C403" t="s">
        <v>625</v>
      </c>
      <c r="D403" t="str">
        <f>VLOOKUP(C403,[1]panoids!A$2:Z$278,2,FALSE)</f>
        <v>2019-05</v>
      </c>
      <c r="E403">
        <f>VLOOKUP(C403,[1]panoids!A$2:Z$278,3,FALSE)</f>
        <v>41.930823703265297</v>
      </c>
      <c r="F403">
        <f>VLOOKUP(C403,[1]panoids!A$2:Z$278,4,FALSE)</f>
        <v>-87.799717922455301</v>
      </c>
      <c r="G403">
        <f>VLOOKUP(C403,[1]panoids!A$2:Z$278,5,FALSE)</f>
        <v>170311801003024</v>
      </c>
      <c r="H403">
        <f>VLOOKUP(C403,[1]panoids!A$2:Z$278,6,FALSE)</f>
        <v>4</v>
      </c>
      <c r="I403">
        <f>VLOOKUP(C403,[1]panoids!A$2:Z$278,7,FALSE)</f>
        <v>0.21454752604166699</v>
      </c>
      <c r="J403">
        <f>VLOOKUP(C403,[1]panoids!A$2:Z$278,8,FALSE)</f>
        <v>2.6597493489583301E-2</v>
      </c>
      <c r="K403">
        <f>VLOOKUP(C403,[1]panoids!A$2:Z$278,9,FALSE)</f>
        <v>0.12675374348958299</v>
      </c>
      <c r="L403">
        <f>VLOOKUP(C403,[1]panoids!A$2:Z$278,10,FALSE)</f>
        <v>2.9296874999999999E-4</v>
      </c>
      <c r="M403">
        <f>VLOOKUP(C403,[1]panoids!A$2:Z$278,11,FALSE)</f>
        <v>3.7720540364583298E-2</v>
      </c>
      <c r="N403">
        <f>VLOOKUP(C403,[1]panoids!A$2:Z$278,12,FALSE)</f>
        <v>6.55192057291667E-3</v>
      </c>
      <c r="O403">
        <f>VLOOKUP(C403,[1]panoids!A$2:Z$278,13,FALSE)</f>
        <v>8.1380208333333302E-5</v>
      </c>
      <c r="P403">
        <f>VLOOKUP(C403,[1]panoids!A$2:Z$278,14,FALSE)</f>
        <v>2.0922851562500001E-3</v>
      </c>
      <c r="Q403">
        <f>VLOOKUP(C403,[1]panoids!A$2:Z$278,15,FALSE)</f>
        <v>0.170010579427083</v>
      </c>
      <c r="R403">
        <f>VLOOKUP(C403,[1]panoids!A$2:Z$278,16,FALSE)</f>
        <v>4.6524251302083298E-2</v>
      </c>
      <c r="S403">
        <f>VLOOKUP(C403,[1]panoids!A$2:Z$278,17,FALSE)</f>
        <v>0.245296223958333</v>
      </c>
      <c r="T403">
        <f>VLOOKUP(C403,[1]panoids!A$2:Z$278,18,FALSE)</f>
        <v>1.6276041666666699E-6</v>
      </c>
      <c r="U403">
        <f>VLOOKUP(C403,[1]panoids!A$2:Z$278,19,FALSE)</f>
        <v>0</v>
      </c>
      <c r="V403">
        <f>VLOOKUP(C403,[1]panoids!A$2:Z$278,20,FALSE)</f>
        <v>9.5094401041666707E-2</v>
      </c>
      <c r="W403">
        <f>VLOOKUP(C403,[1]panoids!A$2:Z$278,21,FALSE)</f>
        <v>6.73665364583333E-3</v>
      </c>
      <c r="X403">
        <f>VLOOKUP(C403,[1]panoids!A$2:Z$278,22,FALSE)</f>
        <v>3.1494140625000001E-4</v>
      </c>
      <c r="Y403">
        <f>VLOOKUP(C403,[1]panoids!A$2:Z$278,23,FALSE)</f>
        <v>0</v>
      </c>
      <c r="Z403">
        <f>VLOOKUP(C403,[1]panoids!A$2:Z$278,24,FALSE)</f>
        <v>6.7545572916666695E-5</v>
      </c>
      <c r="AA403">
        <f>VLOOKUP(C403,[1]panoids!A$2:Z$278,25,FALSE)</f>
        <v>3.2552083333333302E-6</v>
      </c>
      <c r="AB403">
        <f>VLOOKUP(C403,[1]panoids!A$2:Z$278,26,FALSE)</f>
        <v>2.1312662760416701E-2</v>
      </c>
    </row>
    <row r="404" spans="1:28" x14ac:dyDescent="0.25">
      <c r="A404" t="s">
        <v>627</v>
      </c>
      <c r="B404">
        <v>170311801003024</v>
      </c>
      <c r="C404" t="s">
        <v>628</v>
      </c>
      <c r="D404" t="str">
        <f>VLOOKUP(C404,[1]panoids!A$2:Z$278,2,FALSE)</f>
        <v>2019-05</v>
      </c>
      <c r="E404">
        <f>VLOOKUP(C404,[1]panoids!A$2:Z$278,3,FALSE)</f>
        <v>41.9308243537739</v>
      </c>
      <c r="F404">
        <f>VLOOKUP(C404,[1]panoids!A$2:Z$278,4,FALSE)</f>
        <v>-87.799597069650204</v>
      </c>
      <c r="G404">
        <f>VLOOKUP(C404,[1]panoids!A$2:Z$278,5,FALSE)</f>
        <v>170311801003024</v>
      </c>
      <c r="H404">
        <f>VLOOKUP(C404,[1]panoids!A$2:Z$278,6,FALSE)</f>
        <v>4</v>
      </c>
      <c r="I404">
        <f>VLOOKUP(C404,[1]panoids!A$2:Z$278,7,FALSE)</f>
        <v>0.22506591796875</v>
      </c>
      <c r="J404">
        <f>VLOOKUP(C404,[1]panoids!A$2:Z$278,8,FALSE)</f>
        <v>4.9145507812500003E-2</v>
      </c>
      <c r="K404">
        <f>VLOOKUP(C404,[1]panoids!A$2:Z$278,9,FALSE)</f>
        <v>0.180084635416667</v>
      </c>
      <c r="L404">
        <f>VLOOKUP(C404,[1]panoids!A$2:Z$278,10,FALSE)</f>
        <v>1.49739583333333E-4</v>
      </c>
      <c r="M404">
        <f>VLOOKUP(C404,[1]panoids!A$2:Z$278,11,FALSE)</f>
        <v>3.4728190104166702E-2</v>
      </c>
      <c r="N404">
        <f>VLOOKUP(C404,[1]panoids!A$2:Z$278,12,FALSE)</f>
        <v>1.1714680989583301E-2</v>
      </c>
      <c r="O404">
        <f>VLOOKUP(C404,[1]panoids!A$2:Z$278,13,FALSE)</f>
        <v>1.07421875E-4</v>
      </c>
      <c r="P404">
        <f>VLOOKUP(C404,[1]panoids!A$2:Z$278,14,FALSE)</f>
        <v>2.0662434895833302E-3</v>
      </c>
      <c r="Q404">
        <f>VLOOKUP(C404,[1]panoids!A$2:Z$278,15,FALSE)</f>
        <v>6.9165039062500003E-2</v>
      </c>
      <c r="R404">
        <f>VLOOKUP(C404,[1]panoids!A$2:Z$278,16,FALSE)</f>
        <v>8.7194010416666703E-2</v>
      </c>
      <c r="S404">
        <f>VLOOKUP(C404,[1]panoids!A$2:Z$278,17,FALSE)</f>
        <v>0.30093424479166703</v>
      </c>
      <c r="T404">
        <f>VLOOKUP(C404,[1]panoids!A$2:Z$278,18,FALSE)</f>
        <v>3.40169270833333E-4</v>
      </c>
      <c r="U404">
        <f>VLOOKUP(C404,[1]panoids!A$2:Z$278,19,FALSE)</f>
        <v>0</v>
      </c>
      <c r="V404">
        <f>VLOOKUP(C404,[1]panoids!A$2:Z$278,20,FALSE)</f>
        <v>2.3908691406250002E-2</v>
      </c>
      <c r="W404">
        <f>VLOOKUP(C404,[1]panoids!A$2:Z$278,21,FALSE)</f>
        <v>3.3504231770833301E-3</v>
      </c>
      <c r="X404">
        <f>VLOOKUP(C404,[1]panoids!A$2:Z$278,22,FALSE)</f>
        <v>0</v>
      </c>
      <c r="Y404">
        <f>VLOOKUP(C404,[1]panoids!A$2:Z$278,23,FALSE)</f>
        <v>0</v>
      </c>
      <c r="Z404">
        <f>VLOOKUP(C404,[1]panoids!A$2:Z$278,24,FALSE)</f>
        <v>0</v>
      </c>
      <c r="AA404">
        <f>VLOOKUP(C404,[1]panoids!A$2:Z$278,25,FALSE)</f>
        <v>0</v>
      </c>
      <c r="AB404">
        <f>VLOOKUP(C404,[1]panoids!A$2:Z$278,26,FALSE)</f>
        <v>1.2045084635416699E-2</v>
      </c>
    </row>
    <row r="405" spans="1:28" x14ac:dyDescent="0.25">
      <c r="A405" t="s">
        <v>629</v>
      </c>
      <c r="B405">
        <v>170311801003024</v>
      </c>
      <c r="C405" t="s">
        <v>628</v>
      </c>
      <c r="D405" t="str">
        <f>VLOOKUP(C405,[1]panoids!A$2:Z$278,2,FALSE)</f>
        <v>2019-05</v>
      </c>
      <c r="E405">
        <f>VLOOKUP(C405,[1]panoids!A$2:Z$278,3,FALSE)</f>
        <v>41.9308243537739</v>
      </c>
      <c r="F405">
        <f>VLOOKUP(C405,[1]panoids!A$2:Z$278,4,FALSE)</f>
        <v>-87.799597069650204</v>
      </c>
      <c r="G405">
        <f>VLOOKUP(C405,[1]panoids!A$2:Z$278,5,FALSE)</f>
        <v>170311801003024</v>
      </c>
      <c r="H405">
        <f>VLOOKUP(C405,[1]panoids!A$2:Z$278,6,FALSE)</f>
        <v>4</v>
      </c>
      <c r="I405">
        <f>VLOOKUP(C405,[1]panoids!A$2:Z$278,7,FALSE)</f>
        <v>0.22506591796875</v>
      </c>
      <c r="J405">
        <f>VLOOKUP(C405,[1]panoids!A$2:Z$278,8,FALSE)</f>
        <v>4.9145507812500003E-2</v>
      </c>
      <c r="K405">
        <f>VLOOKUP(C405,[1]panoids!A$2:Z$278,9,FALSE)</f>
        <v>0.180084635416667</v>
      </c>
      <c r="L405">
        <f>VLOOKUP(C405,[1]panoids!A$2:Z$278,10,FALSE)</f>
        <v>1.49739583333333E-4</v>
      </c>
      <c r="M405">
        <f>VLOOKUP(C405,[1]panoids!A$2:Z$278,11,FALSE)</f>
        <v>3.4728190104166702E-2</v>
      </c>
      <c r="N405">
        <f>VLOOKUP(C405,[1]panoids!A$2:Z$278,12,FALSE)</f>
        <v>1.1714680989583301E-2</v>
      </c>
      <c r="O405">
        <f>VLOOKUP(C405,[1]panoids!A$2:Z$278,13,FALSE)</f>
        <v>1.07421875E-4</v>
      </c>
      <c r="P405">
        <f>VLOOKUP(C405,[1]panoids!A$2:Z$278,14,FALSE)</f>
        <v>2.0662434895833302E-3</v>
      </c>
      <c r="Q405">
        <f>VLOOKUP(C405,[1]panoids!A$2:Z$278,15,FALSE)</f>
        <v>6.9165039062500003E-2</v>
      </c>
      <c r="R405">
        <f>VLOOKUP(C405,[1]panoids!A$2:Z$278,16,FALSE)</f>
        <v>8.7194010416666703E-2</v>
      </c>
      <c r="S405">
        <f>VLOOKUP(C405,[1]panoids!A$2:Z$278,17,FALSE)</f>
        <v>0.30093424479166703</v>
      </c>
      <c r="T405">
        <f>VLOOKUP(C405,[1]panoids!A$2:Z$278,18,FALSE)</f>
        <v>3.40169270833333E-4</v>
      </c>
      <c r="U405">
        <f>VLOOKUP(C405,[1]panoids!A$2:Z$278,19,FALSE)</f>
        <v>0</v>
      </c>
      <c r="V405">
        <f>VLOOKUP(C405,[1]panoids!A$2:Z$278,20,FALSE)</f>
        <v>2.3908691406250002E-2</v>
      </c>
      <c r="W405">
        <f>VLOOKUP(C405,[1]panoids!A$2:Z$278,21,FALSE)</f>
        <v>3.3504231770833301E-3</v>
      </c>
      <c r="X405">
        <f>VLOOKUP(C405,[1]panoids!A$2:Z$278,22,FALSE)</f>
        <v>0</v>
      </c>
      <c r="Y405">
        <f>VLOOKUP(C405,[1]panoids!A$2:Z$278,23,FALSE)</f>
        <v>0</v>
      </c>
      <c r="Z405">
        <f>VLOOKUP(C405,[1]panoids!A$2:Z$278,24,FALSE)</f>
        <v>0</v>
      </c>
      <c r="AA405">
        <f>VLOOKUP(C405,[1]panoids!A$2:Z$278,25,FALSE)</f>
        <v>0</v>
      </c>
      <c r="AB405">
        <f>VLOOKUP(C405,[1]panoids!A$2:Z$278,26,FALSE)</f>
        <v>1.2045084635416699E-2</v>
      </c>
    </row>
    <row r="406" spans="1:28" x14ac:dyDescent="0.25">
      <c r="A406" t="s">
        <v>630</v>
      </c>
      <c r="B406">
        <v>170311901001002</v>
      </c>
      <c r="C406" t="s">
        <v>631</v>
      </c>
      <c r="D406" t="str">
        <f>VLOOKUP(C406,[1]panoids!A$2:Z$278,2,FALSE)</f>
        <v>2018-05</v>
      </c>
      <c r="E406">
        <f>VLOOKUP(C406,[1]panoids!A$2:Z$278,3,FALSE)</f>
        <v>41.938859654681103</v>
      </c>
      <c r="F406">
        <f>VLOOKUP(C406,[1]panoids!A$2:Z$278,4,FALSE)</f>
        <v>-87.744974567527706</v>
      </c>
      <c r="G406">
        <f>VLOOKUP(C406,[1]panoids!A$2:Z$278,5,FALSE)</f>
        <v>170311901001002</v>
      </c>
      <c r="H406">
        <f>VLOOKUP(C406,[1]panoids!A$2:Z$278,6,FALSE)</f>
        <v>4</v>
      </c>
      <c r="I406">
        <f>VLOOKUP(C406,[1]panoids!A$2:Z$278,7,FALSE)</f>
        <v>0.13322347005208299</v>
      </c>
      <c r="J406">
        <f>VLOOKUP(C406,[1]panoids!A$2:Z$278,8,FALSE)</f>
        <v>0.103851725260417</v>
      </c>
      <c r="K406">
        <f>VLOOKUP(C406,[1]panoids!A$2:Z$278,9,FALSE)</f>
        <v>0.41084391276041698</v>
      </c>
      <c r="L406">
        <f>VLOOKUP(C406,[1]panoids!A$2:Z$278,10,FALSE)</f>
        <v>1.7415364583333299E-4</v>
      </c>
      <c r="M406">
        <f>VLOOKUP(C406,[1]panoids!A$2:Z$278,11,FALSE)</f>
        <v>1.7444661458333299E-2</v>
      </c>
      <c r="N406">
        <f>VLOOKUP(C406,[1]panoids!A$2:Z$278,12,FALSE)</f>
        <v>1.0650227864583301E-2</v>
      </c>
      <c r="O406">
        <f>VLOOKUP(C406,[1]panoids!A$2:Z$278,13,FALSE)</f>
        <v>7.4869791666666702E-5</v>
      </c>
      <c r="P406">
        <f>VLOOKUP(C406,[1]panoids!A$2:Z$278,14,FALSE)</f>
        <v>5.0594075520833297E-3</v>
      </c>
      <c r="Q406">
        <f>VLOOKUP(C406,[1]panoids!A$2:Z$278,15,FALSE)</f>
        <v>4.0239257812499998E-2</v>
      </c>
      <c r="R406">
        <f>VLOOKUP(C406,[1]panoids!A$2:Z$278,16,FALSE)</f>
        <v>4.1739908854166704E-3</v>
      </c>
      <c r="S406">
        <f>VLOOKUP(C406,[1]panoids!A$2:Z$278,17,FALSE)</f>
        <v>0.158419596354167</v>
      </c>
      <c r="T406">
        <f>VLOOKUP(C406,[1]panoids!A$2:Z$278,18,FALSE)</f>
        <v>1.8717447916666699E-5</v>
      </c>
      <c r="U406">
        <f>VLOOKUP(C406,[1]panoids!A$2:Z$278,19,FALSE)</f>
        <v>0</v>
      </c>
      <c r="V406">
        <f>VLOOKUP(C406,[1]panoids!A$2:Z$278,20,FALSE)</f>
        <v>0.10408935546875001</v>
      </c>
      <c r="W406">
        <f>VLOOKUP(C406,[1]panoids!A$2:Z$278,21,FALSE)</f>
        <v>7.7775065104166699E-3</v>
      </c>
      <c r="X406">
        <f>VLOOKUP(C406,[1]panoids!A$2:Z$278,22,FALSE)</f>
        <v>3.2552083333333299E-4</v>
      </c>
      <c r="Y406">
        <f>VLOOKUP(C406,[1]panoids!A$2:Z$278,23,FALSE)</f>
        <v>0</v>
      </c>
      <c r="Z406">
        <f>VLOOKUP(C406,[1]panoids!A$2:Z$278,24,FALSE)</f>
        <v>0</v>
      </c>
      <c r="AA406">
        <f>VLOOKUP(C406,[1]panoids!A$2:Z$278,25,FALSE)</f>
        <v>0</v>
      </c>
      <c r="AB406">
        <f>VLOOKUP(C406,[1]panoids!A$2:Z$278,26,FALSE)</f>
        <v>3.6336263020833302E-3</v>
      </c>
    </row>
    <row r="407" spans="1:28" x14ac:dyDescent="0.25">
      <c r="A407" t="s">
        <v>632</v>
      </c>
      <c r="B407">
        <v>170311901001002</v>
      </c>
      <c r="C407" t="s">
        <v>631</v>
      </c>
      <c r="D407" t="str">
        <f>VLOOKUP(C407,[1]panoids!A$2:Z$278,2,FALSE)</f>
        <v>2018-05</v>
      </c>
      <c r="E407">
        <f>VLOOKUP(C407,[1]panoids!A$2:Z$278,3,FALSE)</f>
        <v>41.938859654681103</v>
      </c>
      <c r="F407">
        <f>VLOOKUP(C407,[1]panoids!A$2:Z$278,4,FALSE)</f>
        <v>-87.744974567527706</v>
      </c>
      <c r="G407">
        <f>VLOOKUP(C407,[1]panoids!A$2:Z$278,5,FALSE)</f>
        <v>170311901001002</v>
      </c>
      <c r="H407">
        <f>VLOOKUP(C407,[1]panoids!A$2:Z$278,6,FALSE)</f>
        <v>4</v>
      </c>
      <c r="I407">
        <f>VLOOKUP(C407,[1]panoids!A$2:Z$278,7,FALSE)</f>
        <v>0.13322347005208299</v>
      </c>
      <c r="J407">
        <f>VLOOKUP(C407,[1]panoids!A$2:Z$278,8,FALSE)</f>
        <v>0.103851725260417</v>
      </c>
      <c r="K407">
        <f>VLOOKUP(C407,[1]panoids!A$2:Z$278,9,FALSE)</f>
        <v>0.41084391276041698</v>
      </c>
      <c r="L407">
        <f>VLOOKUP(C407,[1]panoids!A$2:Z$278,10,FALSE)</f>
        <v>1.7415364583333299E-4</v>
      </c>
      <c r="M407">
        <f>VLOOKUP(C407,[1]panoids!A$2:Z$278,11,FALSE)</f>
        <v>1.7444661458333299E-2</v>
      </c>
      <c r="N407">
        <f>VLOOKUP(C407,[1]panoids!A$2:Z$278,12,FALSE)</f>
        <v>1.0650227864583301E-2</v>
      </c>
      <c r="O407">
        <f>VLOOKUP(C407,[1]panoids!A$2:Z$278,13,FALSE)</f>
        <v>7.4869791666666702E-5</v>
      </c>
      <c r="P407">
        <f>VLOOKUP(C407,[1]panoids!A$2:Z$278,14,FALSE)</f>
        <v>5.0594075520833297E-3</v>
      </c>
      <c r="Q407">
        <f>VLOOKUP(C407,[1]panoids!A$2:Z$278,15,FALSE)</f>
        <v>4.0239257812499998E-2</v>
      </c>
      <c r="R407">
        <f>VLOOKUP(C407,[1]panoids!A$2:Z$278,16,FALSE)</f>
        <v>4.1739908854166704E-3</v>
      </c>
      <c r="S407">
        <f>VLOOKUP(C407,[1]panoids!A$2:Z$278,17,FALSE)</f>
        <v>0.158419596354167</v>
      </c>
      <c r="T407">
        <f>VLOOKUP(C407,[1]panoids!A$2:Z$278,18,FALSE)</f>
        <v>1.8717447916666699E-5</v>
      </c>
      <c r="U407">
        <f>VLOOKUP(C407,[1]panoids!A$2:Z$278,19,FALSE)</f>
        <v>0</v>
      </c>
      <c r="V407">
        <f>VLOOKUP(C407,[1]panoids!A$2:Z$278,20,FALSE)</f>
        <v>0.10408935546875001</v>
      </c>
      <c r="W407">
        <f>VLOOKUP(C407,[1]panoids!A$2:Z$278,21,FALSE)</f>
        <v>7.7775065104166699E-3</v>
      </c>
      <c r="X407">
        <f>VLOOKUP(C407,[1]panoids!A$2:Z$278,22,FALSE)</f>
        <v>3.2552083333333299E-4</v>
      </c>
      <c r="Y407">
        <f>VLOOKUP(C407,[1]panoids!A$2:Z$278,23,FALSE)</f>
        <v>0</v>
      </c>
      <c r="Z407">
        <f>VLOOKUP(C407,[1]panoids!A$2:Z$278,24,FALSE)</f>
        <v>0</v>
      </c>
      <c r="AA407">
        <f>VLOOKUP(C407,[1]panoids!A$2:Z$278,25,FALSE)</f>
        <v>0</v>
      </c>
      <c r="AB407">
        <f>VLOOKUP(C407,[1]panoids!A$2:Z$278,26,FALSE)</f>
        <v>3.6336263020833302E-3</v>
      </c>
    </row>
    <row r="408" spans="1:28" x14ac:dyDescent="0.25">
      <c r="A408" t="s">
        <v>633</v>
      </c>
      <c r="B408">
        <v>170311901001002</v>
      </c>
      <c r="C408" t="s">
        <v>634</v>
      </c>
      <c r="D408" t="str">
        <f>VLOOKUP(C408,[1]panoids!A$2:Z$278,2,FALSE)</f>
        <v>2018-05</v>
      </c>
      <c r="E408">
        <f>VLOOKUP(C408,[1]panoids!A$2:Z$278,3,FALSE)</f>
        <v>41.938752123380297</v>
      </c>
      <c r="F408">
        <f>VLOOKUP(C408,[1]panoids!A$2:Z$278,4,FALSE)</f>
        <v>-87.7456082317983</v>
      </c>
      <c r="G408">
        <f>VLOOKUP(C408,[1]panoids!A$2:Z$278,5,FALSE)</f>
        <v>170311901001002</v>
      </c>
      <c r="H408">
        <f>VLOOKUP(C408,[1]panoids!A$2:Z$278,6,FALSE)</f>
        <v>4</v>
      </c>
      <c r="I408">
        <f>VLOOKUP(C408,[1]panoids!A$2:Z$278,7,FALSE)</f>
        <v>0.20094075520833299</v>
      </c>
      <c r="J408">
        <f>VLOOKUP(C408,[1]panoids!A$2:Z$278,8,FALSE)</f>
        <v>5.1559244791666702E-2</v>
      </c>
      <c r="K408">
        <f>VLOOKUP(C408,[1]panoids!A$2:Z$278,9,FALSE)</f>
        <v>8.7484537760416703E-2</v>
      </c>
      <c r="L408">
        <f>VLOOKUP(C408,[1]panoids!A$2:Z$278,10,FALSE)</f>
        <v>5.2571614583333301E-4</v>
      </c>
      <c r="M408">
        <f>VLOOKUP(C408,[1]panoids!A$2:Z$278,11,FALSE)</f>
        <v>5.3347167968749998E-2</v>
      </c>
      <c r="N408">
        <f>VLOOKUP(C408,[1]panoids!A$2:Z$278,12,FALSE)</f>
        <v>1.78133138020833E-2</v>
      </c>
      <c r="O408">
        <f>VLOOKUP(C408,[1]panoids!A$2:Z$278,13,FALSE)</f>
        <v>3.2307942708333299E-4</v>
      </c>
      <c r="P408">
        <f>VLOOKUP(C408,[1]panoids!A$2:Z$278,14,FALSE)</f>
        <v>5.2433268229166701E-3</v>
      </c>
      <c r="Q408">
        <f>VLOOKUP(C408,[1]panoids!A$2:Z$278,15,FALSE)</f>
        <v>0.243291829427083</v>
      </c>
      <c r="R408">
        <f>VLOOKUP(C408,[1]panoids!A$2:Z$278,16,FALSE)</f>
        <v>9.1368001302083293E-2</v>
      </c>
      <c r="S408">
        <f>VLOOKUP(C408,[1]panoids!A$2:Z$278,17,FALSE)</f>
        <v>0.187254231770833</v>
      </c>
      <c r="T408">
        <f>VLOOKUP(C408,[1]panoids!A$2:Z$278,18,FALSE)</f>
        <v>3.6621093749999999E-5</v>
      </c>
      <c r="U408">
        <f>VLOOKUP(C408,[1]panoids!A$2:Z$278,19,FALSE)</f>
        <v>0</v>
      </c>
      <c r="V408">
        <f>VLOOKUP(C408,[1]panoids!A$2:Z$278,20,FALSE)</f>
        <v>3.2397460937499997E-2</v>
      </c>
      <c r="W408">
        <f>VLOOKUP(C408,[1]panoids!A$2:Z$278,21,FALSE)</f>
        <v>1.40462239583333E-3</v>
      </c>
      <c r="X408">
        <f>VLOOKUP(C408,[1]panoids!A$2:Z$278,22,FALSE)</f>
        <v>1.16373697916667E-4</v>
      </c>
      <c r="Y408">
        <f>VLOOKUP(C408,[1]panoids!A$2:Z$278,23,FALSE)</f>
        <v>0</v>
      </c>
      <c r="Z408">
        <f>VLOOKUP(C408,[1]panoids!A$2:Z$278,24,FALSE)</f>
        <v>0</v>
      </c>
      <c r="AA408">
        <f>VLOOKUP(C408,[1]panoids!A$2:Z$278,25,FALSE)</f>
        <v>4.7249348958333303E-3</v>
      </c>
      <c r="AB408">
        <f>VLOOKUP(C408,[1]panoids!A$2:Z$278,26,FALSE)</f>
        <v>2.2168782552083301E-2</v>
      </c>
    </row>
    <row r="409" spans="1:28" x14ac:dyDescent="0.25">
      <c r="A409" t="s">
        <v>635</v>
      </c>
      <c r="B409">
        <v>170311901001002</v>
      </c>
      <c r="C409" t="s">
        <v>634</v>
      </c>
      <c r="D409" t="str">
        <f>VLOOKUP(C409,[1]panoids!A$2:Z$278,2,FALSE)</f>
        <v>2018-05</v>
      </c>
      <c r="E409">
        <f>VLOOKUP(C409,[1]panoids!A$2:Z$278,3,FALSE)</f>
        <v>41.938752123380297</v>
      </c>
      <c r="F409">
        <f>VLOOKUP(C409,[1]panoids!A$2:Z$278,4,FALSE)</f>
        <v>-87.7456082317983</v>
      </c>
      <c r="G409">
        <f>VLOOKUP(C409,[1]panoids!A$2:Z$278,5,FALSE)</f>
        <v>170311901001002</v>
      </c>
      <c r="H409">
        <f>VLOOKUP(C409,[1]panoids!A$2:Z$278,6,FALSE)</f>
        <v>4</v>
      </c>
      <c r="I409">
        <f>VLOOKUP(C409,[1]panoids!A$2:Z$278,7,FALSE)</f>
        <v>0.20094075520833299</v>
      </c>
      <c r="J409">
        <f>VLOOKUP(C409,[1]panoids!A$2:Z$278,8,FALSE)</f>
        <v>5.1559244791666702E-2</v>
      </c>
      <c r="K409">
        <f>VLOOKUP(C409,[1]panoids!A$2:Z$278,9,FALSE)</f>
        <v>8.7484537760416703E-2</v>
      </c>
      <c r="L409">
        <f>VLOOKUP(C409,[1]panoids!A$2:Z$278,10,FALSE)</f>
        <v>5.2571614583333301E-4</v>
      </c>
      <c r="M409">
        <f>VLOOKUP(C409,[1]panoids!A$2:Z$278,11,FALSE)</f>
        <v>5.3347167968749998E-2</v>
      </c>
      <c r="N409">
        <f>VLOOKUP(C409,[1]panoids!A$2:Z$278,12,FALSE)</f>
        <v>1.78133138020833E-2</v>
      </c>
      <c r="O409">
        <f>VLOOKUP(C409,[1]panoids!A$2:Z$278,13,FALSE)</f>
        <v>3.2307942708333299E-4</v>
      </c>
      <c r="P409">
        <f>VLOOKUP(C409,[1]panoids!A$2:Z$278,14,FALSE)</f>
        <v>5.2433268229166701E-3</v>
      </c>
      <c r="Q409">
        <f>VLOOKUP(C409,[1]panoids!A$2:Z$278,15,FALSE)</f>
        <v>0.243291829427083</v>
      </c>
      <c r="R409">
        <f>VLOOKUP(C409,[1]panoids!A$2:Z$278,16,FALSE)</f>
        <v>9.1368001302083293E-2</v>
      </c>
      <c r="S409">
        <f>VLOOKUP(C409,[1]panoids!A$2:Z$278,17,FALSE)</f>
        <v>0.187254231770833</v>
      </c>
      <c r="T409">
        <f>VLOOKUP(C409,[1]panoids!A$2:Z$278,18,FALSE)</f>
        <v>3.6621093749999999E-5</v>
      </c>
      <c r="U409">
        <f>VLOOKUP(C409,[1]panoids!A$2:Z$278,19,FALSE)</f>
        <v>0</v>
      </c>
      <c r="V409">
        <f>VLOOKUP(C409,[1]panoids!A$2:Z$278,20,FALSE)</f>
        <v>3.2397460937499997E-2</v>
      </c>
      <c r="W409">
        <f>VLOOKUP(C409,[1]panoids!A$2:Z$278,21,FALSE)</f>
        <v>1.40462239583333E-3</v>
      </c>
      <c r="X409">
        <f>VLOOKUP(C409,[1]panoids!A$2:Z$278,22,FALSE)</f>
        <v>1.16373697916667E-4</v>
      </c>
      <c r="Y409">
        <f>VLOOKUP(C409,[1]panoids!A$2:Z$278,23,FALSE)</f>
        <v>0</v>
      </c>
      <c r="Z409">
        <f>VLOOKUP(C409,[1]panoids!A$2:Z$278,24,FALSE)</f>
        <v>0</v>
      </c>
      <c r="AA409">
        <f>VLOOKUP(C409,[1]panoids!A$2:Z$278,25,FALSE)</f>
        <v>4.7249348958333303E-3</v>
      </c>
      <c r="AB409">
        <f>VLOOKUP(C409,[1]panoids!A$2:Z$278,26,FALSE)</f>
        <v>2.2168782552083301E-2</v>
      </c>
    </row>
    <row r="410" spans="1:28" x14ac:dyDescent="0.25">
      <c r="A410" t="s">
        <v>636</v>
      </c>
      <c r="B410">
        <v>170311906013022</v>
      </c>
      <c r="C410" t="s">
        <v>637</v>
      </c>
      <c r="D410" t="str">
        <f>VLOOKUP(C410,[1]panoids!A$2:Z$278,2,FALSE)</f>
        <v>2019-05</v>
      </c>
      <c r="E410">
        <f>VLOOKUP(C410,[1]panoids!A$2:Z$278,3,FALSE)</f>
        <v>41.923833984703997</v>
      </c>
      <c r="F410">
        <f>VLOOKUP(C410,[1]panoids!A$2:Z$278,4,FALSE)</f>
        <v>-87.777986509763906</v>
      </c>
      <c r="G410">
        <f>VLOOKUP(C410,[1]panoids!A$2:Z$278,5,FALSE)</f>
        <v>170311906013022</v>
      </c>
      <c r="H410">
        <f>VLOOKUP(C410,[1]panoids!A$2:Z$278,6,FALSE)</f>
        <v>4</v>
      </c>
      <c r="I410">
        <f>VLOOKUP(C410,[1]panoids!A$2:Z$278,7,FALSE)</f>
        <v>0.26496175130208299</v>
      </c>
      <c r="J410">
        <f>VLOOKUP(C410,[1]panoids!A$2:Z$278,8,FALSE)</f>
        <v>5.4213867187500001E-2</v>
      </c>
      <c r="K410">
        <f>VLOOKUP(C410,[1]panoids!A$2:Z$278,9,FALSE)</f>
        <v>0.119873860677083</v>
      </c>
      <c r="L410">
        <f>VLOOKUP(C410,[1]panoids!A$2:Z$278,10,FALSE)</f>
        <v>2.38444010416667E-4</v>
      </c>
      <c r="M410">
        <f>VLOOKUP(C410,[1]panoids!A$2:Z$278,11,FALSE)</f>
        <v>5.88134765625E-3</v>
      </c>
      <c r="N410">
        <f>VLOOKUP(C410,[1]panoids!A$2:Z$278,12,FALSE)</f>
        <v>1.425537109375E-2</v>
      </c>
      <c r="O410">
        <f>VLOOKUP(C410,[1]panoids!A$2:Z$278,13,FALSE)</f>
        <v>2.6944986979166698E-3</v>
      </c>
      <c r="P410">
        <f>VLOOKUP(C410,[1]panoids!A$2:Z$278,14,FALSE)</f>
        <v>6.8554687499999996E-3</v>
      </c>
      <c r="Q410">
        <f>VLOOKUP(C410,[1]panoids!A$2:Z$278,15,FALSE)</f>
        <v>0.18454345703125</v>
      </c>
      <c r="R410">
        <f>VLOOKUP(C410,[1]panoids!A$2:Z$278,16,FALSE)</f>
        <v>2.9055989583333299E-2</v>
      </c>
      <c r="S410">
        <f>VLOOKUP(C410,[1]panoids!A$2:Z$278,17,FALSE)</f>
        <v>0.219060872395833</v>
      </c>
      <c r="T410">
        <f>VLOOKUP(C410,[1]panoids!A$2:Z$278,18,FALSE)</f>
        <v>2.2428385416666699E-3</v>
      </c>
      <c r="U410">
        <f>VLOOKUP(C410,[1]panoids!A$2:Z$278,19,FALSE)</f>
        <v>0</v>
      </c>
      <c r="V410">
        <f>VLOOKUP(C410,[1]panoids!A$2:Z$278,20,FALSE)</f>
        <v>2.6463216145833302E-2</v>
      </c>
      <c r="W410">
        <f>VLOOKUP(C410,[1]panoids!A$2:Z$278,21,FALSE)</f>
        <v>4.5410970052083298E-2</v>
      </c>
      <c r="X410">
        <f>VLOOKUP(C410,[1]panoids!A$2:Z$278,22,FALSE)</f>
        <v>0</v>
      </c>
      <c r="Y410">
        <f>VLOOKUP(C410,[1]panoids!A$2:Z$278,23,FALSE)</f>
        <v>0</v>
      </c>
      <c r="Z410">
        <f>VLOOKUP(C410,[1]panoids!A$2:Z$278,24,FALSE)</f>
        <v>0</v>
      </c>
      <c r="AA410">
        <f>VLOOKUP(C410,[1]panoids!A$2:Z$278,25,FALSE)</f>
        <v>0</v>
      </c>
      <c r="AB410">
        <f>VLOOKUP(C410,[1]panoids!A$2:Z$278,26,FALSE)</f>
        <v>2.4248046874999998E-2</v>
      </c>
    </row>
    <row r="411" spans="1:28" x14ac:dyDescent="0.25">
      <c r="A411" t="s">
        <v>638</v>
      </c>
      <c r="B411">
        <v>170311906013022</v>
      </c>
      <c r="C411" t="s">
        <v>637</v>
      </c>
      <c r="D411" t="str">
        <f>VLOOKUP(C411,[1]panoids!A$2:Z$278,2,FALSE)</f>
        <v>2019-05</v>
      </c>
      <c r="E411">
        <f>VLOOKUP(C411,[1]panoids!A$2:Z$278,3,FALSE)</f>
        <v>41.923833984703997</v>
      </c>
      <c r="F411">
        <f>VLOOKUP(C411,[1]panoids!A$2:Z$278,4,FALSE)</f>
        <v>-87.777986509763906</v>
      </c>
      <c r="G411">
        <f>VLOOKUP(C411,[1]panoids!A$2:Z$278,5,FALSE)</f>
        <v>170311906013022</v>
      </c>
      <c r="H411">
        <f>VLOOKUP(C411,[1]panoids!A$2:Z$278,6,FALSE)</f>
        <v>4</v>
      </c>
      <c r="I411">
        <f>VLOOKUP(C411,[1]panoids!A$2:Z$278,7,FALSE)</f>
        <v>0.26496175130208299</v>
      </c>
      <c r="J411">
        <f>VLOOKUP(C411,[1]panoids!A$2:Z$278,8,FALSE)</f>
        <v>5.4213867187500001E-2</v>
      </c>
      <c r="K411">
        <f>VLOOKUP(C411,[1]panoids!A$2:Z$278,9,FALSE)</f>
        <v>0.119873860677083</v>
      </c>
      <c r="L411">
        <f>VLOOKUP(C411,[1]panoids!A$2:Z$278,10,FALSE)</f>
        <v>2.38444010416667E-4</v>
      </c>
      <c r="M411">
        <f>VLOOKUP(C411,[1]panoids!A$2:Z$278,11,FALSE)</f>
        <v>5.88134765625E-3</v>
      </c>
      <c r="N411">
        <f>VLOOKUP(C411,[1]panoids!A$2:Z$278,12,FALSE)</f>
        <v>1.425537109375E-2</v>
      </c>
      <c r="O411">
        <f>VLOOKUP(C411,[1]panoids!A$2:Z$278,13,FALSE)</f>
        <v>2.6944986979166698E-3</v>
      </c>
      <c r="P411">
        <f>VLOOKUP(C411,[1]panoids!A$2:Z$278,14,FALSE)</f>
        <v>6.8554687499999996E-3</v>
      </c>
      <c r="Q411">
        <f>VLOOKUP(C411,[1]panoids!A$2:Z$278,15,FALSE)</f>
        <v>0.18454345703125</v>
      </c>
      <c r="R411">
        <f>VLOOKUP(C411,[1]panoids!A$2:Z$278,16,FALSE)</f>
        <v>2.9055989583333299E-2</v>
      </c>
      <c r="S411">
        <f>VLOOKUP(C411,[1]panoids!A$2:Z$278,17,FALSE)</f>
        <v>0.219060872395833</v>
      </c>
      <c r="T411">
        <f>VLOOKUP(C411,[1]panoids!A$2:Z$278,18,FALSE)</f>
        <v>2.2428385416666699E-3</v>
      </c>
      <c r="U411">
        <f>VLOOKUP(C411,[1]panoids!A$2:Z$278,19,FALSE)</f>
        <v>0</v>
      </c>
      <c r="V411">
        <f>VLOOKUP(C411,[1]panoids!A$2:Z$278,20,FALSE)</f>
        <v>2.6463216145833302E-2</v>
      </c>
      <c r="W411">
        <f>VLOOKUP(C411,[1]panoids!A$2:Z$278,21,FALSE)</f>
        <v>4.5410970052083298E-2</v>
      </c>
      <c r="X411">
        <f>VLOOKUP(C411,[1]panoids!A$2:Z$278,22,FALSE)</f>
        <v>0</v>
      </c>
      <c r="Y411">
        <f>VLOOKUP(C411,[1]panoids!A$2:Z$278,23,FALSE)</f>
        <v>0</v>
      </c>
      <c r="Z411">
        <f>VLOOKUP(C411,[1]panoids!A$2:Z$278,24,FALSE)</f>
        <v>0</v>
      </c>
      <c r="AA411">
        <f>VLOOKUP(C411,[1]panoids!A$2:Z$278,25,FALSE)</f>
        <v>0</v>
      </c>
      <c r="AB411">
        <f>VLOOKUP(C411,[1]panoids!A$2:Z$278,26,FALSE)</f>
        <v>2.4248046874999998E-2</v>
      </c>
    </row>
    <row r="412" spans="1:28" x14ac:dyDescent="0.25">
      <c r="A412" t="s">
        <v>639</v>
      </c>
      <c r="B412">
        <v>170311906013022</v>
      </c>
      <c r="C412" t="s">
        <v>640</v>
      </c>
      <c r="D412" t="str">
        <f>VLOOKUP(C412,[1]panoids!A$2:Z$278,2,FALSE)</f>
        <v>2019-05</v>
      </c>
      <c r="E412">
        <f>VLOOKUP(C412,[1]panoids!A$2:Z$278,3,FALSE)</f>
        <v>41.923843702626499</v>
      </c>
      <c r="F412">
        <f>VLOOKUP(C412,[1]panoids!A$2:Z$278,4,FALSE)</f>
        <v>-87.777353858053203</v>
      </c>
      <c r="G412">
        <f>VLOOKUP(C412,[1]panoids!A$2:Z$278,5,FALSE)</f>
        <v>170311906013022</v>
      </c>
      <c r="H412">
        <f>VLOOKUP(C412,[1]panoids!A$2:Z$278,6,FALSE)</f>
        <v>4</v>
      </c>
      <c r="I412">
        <f>VLOOKUP(C412,[1]panoids!A$2:Z$278,7,FALSE)</f>
        <v>0.30597656249999999</v>
      </c>
      <c r="J412">
        <f>VLOOKUP(C412,[1]panoids!A$2:Z$278,8,FALSE)</f>
        <v>4.498291015625E-2</v>
      </c>
      <c r="K412">
        <f>VLOOKUP(C412,[1]panoids!A$2:Z$278,9,FALSE)</f>
        <v>8.2912597656250003E-2</v>
      </c>
      <c r="L412">
        <f>VLOOKUP(C412,[1]panoids!A$2:Z$278,10,FALSE)</f>
        <v>1.2939453125000001E-4</v>
      </c>
      <c r="M412">
        <f>VLOOKUP(C412,[1]panoids!A$2:Z$278,11,FALSE)</f>
        <v>2.5477701822916698E-2</v>
      </c>
      <c r="N412">
        <f>VLOOKUP(C412,[1]panoids!A$2:Z$278,12,FALSE)</f>
        <v>1.08211263020833E-2</v>
      </c>
      <c r="O412">
        <f>VLOOKUP(C412,[1]panoids!A$2:Z$278,13,FALSE)</f>
        <v>2.5146484375000001E-4</v>
      </c>
      <c r="P412">
        <f>VLOOKUP(C412,[1]panoids!A$2:Z$278,14,FALSE)</f>
        <v>2.6212565104166701E-3</v>
      </c>
      <c r="Q412">
        <f>VLOOKUP(C412,[1]panoids!A$2:Z$278,15,FALSE)</f>
        <v>0.184779459635417</v>
      </c>
      <c r="R412">
        <f>VLOOKUP(C412,[1]panoids!A$2:Z$278,16,FALSE)</f>
        <v>5.4439290364583302E-2</v>
      </c>
      <c r="S412">
        <f>VLOOKUP(C412,[1]panoids!A$2:Z$278,17,FALSE)</f>
        <v>0.25993733723958301</v>
      </c>
      <c r="T412">
        <f>VLOOKUP(C412,[1]panoids!A$2:Z$278,18,FALSE)</f>
        <v>2.9459635416666702E-4</v>
      </c>
      <c r="U412">
        <f>VLOOKUP(C412,[1]panoids!A$2:Z$278,19,FALSE)</f>
        <v>0</v>
      </c>
      <c r="V412">
        <f>VLOOKUP(C412,[1]panoids!A$2:Z$278,20,FALSE)</f>
        <v>6.6381835937500003E-3</v>
      </c>
      <c r="W412">
        <f>VLOOKUP(C412,[1]panoids!A$2:Z$278,21,FALSE)</f>
        <v>5.2986653645833298E-3</v>
      </c>
      <c r="X412">
        <f>VLOOKUP(C412,[1]panoids!A$2:Z$278,22,FALSE)</f>
        <v>1.6276041666666701E-4</v>
      </c>
      <c r="Y412">
        <f>VLOOKUP(C412,[1]panoids!A$2:Z$278,23,FALSE)</f>
        <v>0</v>
      </c>
      <c r="Z412">
        <f>VLOOKUP(C412,[1]panoids!A$2:Z$278,24,FALSE)</f>
        <v>0</v>
      </c>
      <c r="AA412">
        <f>VLOOKUP(C412,[1]panoids!A$2:Z$278,25,FALSE)</f>
        <v>0</v>
      </c>
      <c r="AB412">
        <f>VLOOKUP(C412,[1]panoids!A$2:Z$278,26,FALSE)</f>
        <v>1.52766927083333E-2</v>
      </c>
    </row>
    <row r="413" spans="1:28" x14ac:dyDescent="0.25">
      <c r="A413" t="s">
        <v>641</v>
      </c>
      <c r="B413">
        <v>170311906013022</v>
      </c>
      <c r="C413" t="s">
        <v>640</v>
      </c>
      <c r="D413" t="str">
        <f>VLOOKUP(C413,[1]panoids!A$2:Z$278,2,FALSE)</f>
        <v>2019-05</v>
      </c>
      <c r="E413">
        <f>VLOOKUP(C413,[1]panoids!A$2:Z$278,3,FALSE)</f>
        <v>41.923843702626499</v>
      </c>
      <c r="F413">
        <f>VLOOKUP(C413,[1]panoids!A$2:Z$278,4,FALSE)</f>
        <v>-87.777353858053203</v>
      </c>
      <c r="G413">
        <f>VLOOKUP(C413,[1]panoids!A$2:Z$278,5,FALSE)</f>
        <v>170311906013022</v>
      </c>
      <c r="H413">
        <f>VLOOKUP(C413,[1]panoids!A$2:Z$278,6,FALSE)</f>
        <v>4</v>
      </c>
      <c r="I413">
        <f>VLOOKUP(C413,[1]panoids!A$2:Z$278,7,FALSE)</f>
        <v>0.30597656249999999</v>
      </c>
      <c r="J413">
        <f>VLOOKUP(C413,[1]panoids!A$2:Z$278,8,FALSE)</f>
        <v>4.498291015625E-2</v>
      </c>
      <c r="K413">
        <f>VLOOKUP(C413,[1]panoids!A$2:Z$278,9,FALSE)</f>
        <v>8.2912597656250003E-2</v>
      </c>
      <c r="L413">
        <f>VLOOKUP(C413,[1]panoids!A$2:Z$278,10,FALSE)</f>
        <v>1.2939453125000001E-4</v>
      </c>
      <c r="M413">
        <f>VLOOKUP(C413,[1]panoids!A$2:Z$278,11,FALSE)</f>
        <v>2.5477701822916698E-2</v>
      </c>
      <c r="N413">
        <f>VLOOKUP(C413,[1]panoids!A$2:Z$278,12,FALSE)</f>
        <v>1.08211263020833E-2</v>
      </c>
      <c r="O413">
        <f>VLOOKUP(C413,[1]panoids!A$2:Z$278,13,FALSE)</f>
        <v>2.5146484375000001E-4</v>
      </c>
      <c r="P413">
        <f>VLOOKUP(C413,[1]panoids!A$2:Z$278,14,FALSE)</f>
        <v>2.6212565104166701E-3</v>
      </c>
      <c r="Q413">
        <f>VLOOKUP(C413,[1]panoids!A$2:Z$278,15,FALSE)</f>
        <v>0.184779459635417</v>
      </c>
      <c r="R413">
        <f>VLOOKUP(C413,[1]panoids!A$2:Z$278,16,FALSE)</f>
        <v>5.4439290364583302E-2</v>
      </c>
      <c r="S413">
        <f>VLOOKUP(C413,[1]panoids!A$2:Z$278,17,FALSE)</f>
        <v>0.25993733723958301</v>
      </c>
      <c r="T413">
        <f>VLOOKUP(C413,[1]panoids!A$2:Z$278,18,FALSE)</f>
        <v>2.9459635416666702E-4</v>
      </c>
      <c r="U413">
        <f>VLOOKUP(C413,[1]panoids!A$2:Z$278,19,FALSE)</f>
        <v>0</v>
      </c>
      <c r="V413">
        <f>VLOOKUP(C413,[1]panoids!A$2:Z$278,20,FALSE)</f>
        <v>6.6381835937500003E-3</v>
      </c>
      <c r="W413">
        <f>VLOOKUP(C413,[1]panoids!A$2:Z$278,21,FALSE)</f>
        <v>5.2986653645833298E-3</v>
      </c>
      <c r="X413">
        <f>VLOOKUP(C413,[1]panoids!A$2:Z$278,22,FALSE)</f>
        <v>1.6276041666666701E-4</v>
      </c>
      <c r="Y413">
        <f>VLOOKUP(C413,[1]panoids!A$2:Z$278,23,FALSE)</f>
        <v>0</v>
      </c>
      <c r="Z413">
        <f>VLOOKUP(C413,[1]panoids!A$2:Z$278,24,FALSE)</f>
        <v>0</v>
      </c>
      <c r="AA413">
        <f>VLOOKUP(C413,[1]panoids!A$2:Z$278,25,FALSE)</f>
        <v>0</v>
      </c>
      <c r="AB413">
        <f>VLOOKUP(C413,[1]panoids!A$2:Z$278,26,FALSE)</f>
        <v>1.52766927083333E-2</v>
      </c>
    </row>
    <row r="414" spans="1:28" x14ac:dyDescent="0.25">
      <c r="A414" t="s">
        <v>642</v>
      </c>
      <c r="B414">
        <v>170311906021000</v>
      </c>
      <c r="C414" t="s">
        <v>643</v>
      </c>
      <c r="D414" t="str">
        <f>VLOOKUP(C414,[1]panoids!A$2:Z$278,2,FALSE)</f>
        <v>2018-06</v>
      </c>
      <c r="E414">
        <f>VLOOKUP(C414,[1]panoids!A$2:Z$278,3,FALSE)</f>
        <v>41.931166788181997</v>
      </c>
      <c r="F414">
        <f>VLOOKUP(C414,[1]panoids!A$2:Z$278,4,FALSE)</f>
        <v>-87.7745454371519</v>
      </c>
      <c r="G414">
        <f>VLOOKUP(C414,[1]panoids!A$2:Z$278,5,FALSE)</f>
        <v>170311906021000</v>
      </c>
      <c r="H414">
        <f>VLOOKUP(C414,[1]panoids!A$2:Z$278,6,FALSE)</f>
        <v>4</v>
      </c>
      <c r="I414">
        <f>VLOOKUP(C414,[1]panoids!A$2:Z$278,7,FALSE)</f>
        <v>0.23692301432291701</v>
      </c>
      <c r="J414">
        <f>VLOOKUP(C414,[1]panoids!A$2:Z$278,8,FALSE)</f>
        <v>3.5262858072916702E-2</v>
      </c>
      <c r="K414">
        <f>VLOOKUP(C414,[1]panoids!A$2:Z$278,9,FALSE)</f>
        <v>8.8479003906250006E-2</v>
      </c>
      <c r="L414">
        <f>VLOOKUP(C414,[1]panoids!A$2:Z$278,10,FALSE)</f>
        <v>1.4648437499999999E-5</v>
      </c>
      <c r="M414">
        <f>VLOOKUP(C414,[1]panoids!A$2:Z$278,11,FALSE)</f>
        <v>1.8847656249999999E-3</v>
      </c>
      <c r="N414">
        <f>VLOOKUP(C414,[1]panoids!A$2:Z$278,12,FALSE)</f>
        <v>1.4838053385416701E-2</v>
      </c>
      <c r="O414">
        <f>VLOOKUP(C414,[1]panoids!A$2:Z$278,13,FALSE)</f>
        <v>1.85546875E-4</v>
      </c>
      <c r="P414">
        <f>VLOOKUP(C414,[1]panoids!A$2:Z$278,14,FALSE)</f>
        <v>3.64339192708333E-3</v>
      </c>
      <c r="Q414">
        <f>VLOOKUP(C414,[1]panoids!A$2:Z$278,15,FALSE)</f>
        <v>0.210846354166667</v>
      </c>
      <c r="R414">
        <f>VLOOKUP(C414,[1]panoids!A$2:Z$278,16,FALSE)</f>
        <v>4.5292968750000002E-2</v>
      </c>
      <c r="S414">
        <f>VLOOKUP(C414,[1]panoids!A$2:Z$278,17,FALSE)</f>
        <v>0.245204264322917</v>
      </c>
      <c r="T414">
        <f>VLOOKUP(C414,[1]panoids!A$2:Z$278,18,FALSE)</f>
        <v>3.4179687500000003E-5</v>
      </c>
      <c r="U414">
        <f>VLOOKUP(C414,[1]panoids!A$2:Z$278,19,FALSE)</f>
        <v>0</v>
      </c>
      <c r="V414">
        <f>VLOOKUP(C414,[1]panoids!A$2:Z$278,20,FALSE)</f>
        <v>8.3213704427083299E-2</v>
      </c>
      <c r="W414">
        <f>VLOOKUP(C414,[1]panoids!A$2:Z$278,21,FALSE)</f>
        <v>1.6276041666666699E-6</v>
      </c>
      <c r="X414">
        <f>VLOOKUP(C414,[1]panoids!A$2:Z$278,22,FALSE)</f>
        <v>2.017578125E-2</v>
      </c>
      <c r="Y414">
        <f>VLOOKUP(C414,[1]panoids!A$2:Z$278,23,FALSE)</f>
        <v>0</v>
      </c>
      <c r="Z414">
        <f>VLOOKUP(C414,[1]panoids!A$2:Z$278,24,FALSE)</f>
        <v>0</v>
      </c>
      <c r="AA414">
        <f>VLOOKUP(C414,[1]panoids!A$2:Z$278,25,FALSE)</f>
        <v>0</v>
      </c>
      <c r="AB414">
        <f>VLOOKUP(C414,[1]panoids!A$2:Z$278,26,FALSE)</f>
        <v>1.39998372395833E-2</v>
      </c>
    </row>
    <row r="415" spans="1:28" x14ac:dyDescent="0.25">
      <c r="A415" t="s">
        <v>644</v>
      </c>
      <c r="B415">
        <v>170311906021000</v>
      </c>
      <c r="C415" t="s">
        <v>643</v>
      </c>
      <c r="D415" t="str">
        <f>VLOOKUP(C415,[1]panoids!A$2:Z$278,2,FALSE)</f>
        <v>2018-06</v>
      </c>
      <c r="E415">
        <f>VLOOKUP(C415,[1]panoids!A$2:Z$278,3,FALSE)</f>
        <v>41.931166788181997</v>
      </c>
      <c r="F415">
        <f>VLOOKUP(C415,[1]panoids!A$2:Z$278,4,FALSE)</f>
        <v>-87.7745454371519</v>
      </c>
      <c r="G415">
        <f>VLOOKUP(C415,[1]panoids!A$2:Z$278,5,FALSE)</f>
        <v>170311906021000</v>
      </c>
      <c r="H415">
        <f>VLOOKUP(C415,[1]panoids!A$2:Z$278,6,FALSE)</f>
        <v>4</v>
      </c>
      <c r="I415">
        <f>VLOOKUP(C415,[1]panoids!A$2:Z$278,7,FALSE)</f>
        <v>0.23692301432291701</v>
      </c>
      <c r="J415">
        <f>VLOOKUP(C415,[1]panoids!A$2:Z$278,8,FALSE)</f>
        <v>3.5262858072916702E-2</v>
      </c>
      <c r="K415">
        <f>VLOOKUP(C415,[1]panoids!A$2:Z$278,9,FALSE)</f>
        <v>8.8479003906250006E-2</v>
      </c>
      <c r="L415">
        <f>VLOOKUP(C415,[1]panoids!A$2:Z$278,10,FALSE)</f>
        <v>1.4648437499999999E-5</v>
      </c>
      <c r="M415">
        <f>VLOOKUP(C415,[1]panoids!A$2:Z$278,11,FALSE)</f>
        <v>1.8847656249999999E-3</v>
      </c>
      <c r="N415">
        <f>VLOOKUP(C415,[1]panoids!A$2:Z$278,12,FALSE)</f>
        <v>1.4838053385416701E-2</v>
      </c>
      <c r="O415">
        <f>VLOOKUP(C415,[1]panoids!A$2:Z$278,13,FALSE)</f>
        <v>1.85546875E-4</v>
      </c>
      <c r="P415">
        <f>VLOOKUP(C415,[1]panoids!A$2:Z$278,14,FALSE)</f>
        <v>3.64339192708333E-3</v>
      </c>
      <c r="Q415">
        <f>VLOOKUP(C415,[1]panoids!A$2:Z$278,15,FALSE)</f>
        <v>0.210846354166667</v>
      </c>
      <c r="R415">
        <f>VLOOKUP(C415,[1]panoids!A$2:Z$278,16,FALSE)</f>
        <v>4.5292968750000002E-2</v>
      </c>
      <c r="S415">
        <f>VLOOKUP(C415,[1]panoids!A$2:Z$278,17,FALSE)</f>
        <v>0.245204264322917</v>
      </c>
      <c r="T415">
        <f>VLOOKUP(C415,[1]panoids!A$2:Z$278,18,FALSE)</f>
        <v>3.4179687500000003E-5</v>
      </c>
      <c r="U415">
        <f>VLOOKUP(C415,[1]panoids!A$2:Z$278,19,FALSE)</f>
        <v>0</v>
      </c>
      <c r="V415">
        <f>VLOOKUP(C415,[1]panoids!A$2:Z$278,20,FALSE)</f>
        <v>8.3213704427083299E-2</v>
      </c>
      <c r="W415">
        <f>VLOOKUP(C415,[1]panoids!A$2:Z$278,21,FALSE)</f>
        <v>1.6276041666666699E-6</v>
      </c>
      <c r="X415">
        <f>VLOOKUP(C415,[1]panoids!A$2:Z$278,22,FALSE)</f>
        <v>2.017578125E-2</v>
      </c>
      <c r="Y415">
        <f>VLOOKUP(C415,[1]panoids!A$2:Z$278,23,FALSE)</f>
        <v>0</v>
      </c>
      <c r="Z415">
        <f>VLOOKUP(C415,[1]panoids!A$2:Z$278,24,FALSE)</f>
        <v>0</v>
      </c>
      <c r="AA415">
        <f>VLOOKUP(C415,[1]panoids!A$2:Z$278,25,FALSE)</f>
        <v>0</v>
      </c>
      <c r="AB415">
        <f>VLOOKUP(C415,[1]panoids!A$2:Z$278,26,FALSE)</f>
        <v>1.39998372395833E-2</v>
      </c>
    </row>
    <row r="416" spans="1:28" x14ac:dyDescent="0.25">
      <c r="A416" t="s">
        <v>645</v>
      </c>
      <c r="B416">
        <v>170311906021000</v>
      </c>
      <c r="C416" t="s">
        <v>646</v>
      </c>
      <c r="D416" t="str">
        <f>VLOOKUP(C416,[1]panoids!A$2:Z$278,2,FALSE)</f>
        <v>2018-06</v>
      </c>
      <c r="E416">
        <f>VLOOKUP(C416,[1]panoids!A$2:Z$278,3,FALSE)</f>
        <v>41.931177368051998</v>
      </c>
      <c r="F416">
        <f>VLOOKUP(C416,[1]panoids!A$2:Z$278,4,FALSE)</f>
        <v>-87.773820267757699</v>
      </c>
      <c r="G416">
        <f>VLOOKUP(C416,[1]panoids!A$2:Z$278,5,FALSE)</f>
        <v>170311906021000</v>
      </c>
      <c r="H416">
        <f>VLOOKUP(C416,[1]panoids!A$2:Z$278,6,FALSE)</f>
        <v>4</v>
      </c>
      <c r="I416">
        <f>VLOOKUP(C416,[1]panoids!A$2:Z$278,7,FALSE)</f>
        <v>0.25412353515625002</v>
      </c>
      <c r="J416">
        <f>VLOOKUP(C416,[1]panoids!A$2:Z$278,8,FALSE)</f>
        <v>2.4610188802083301E-2</v>
      </c>
      <c r="K416">
        <f>VLOOKUP(C416,[1]panoids!A$2:Z$278,9,FALSE)</f>
        <v>5.3828938802083302E-2</v>
      </c>
      <c r="L416">
        <f>VLOOKUP(C416,[1]panoids!A$2:Z$278,10,FALSE)</f>
        <v>4.7501627604166702E-3</v>
      </c>
      <c r="M416">
        <f>VLOOKUP(C416,[1]panoids!A$2:Z$278,11,FALSE)</f>
        <v>5.24983723958333E-3</v>
      </c>
      <c r="N416">
        <f>VLOOKUP(C416,[1]panoids!A$2:Z$278,12,FALSE)</f>
        <v>9.9332682291666703E-3</v>
      </c>
      <c r="O416">
        <f>VLOOKUP(C416,[1]panoids!A$2:Z$278,13,FALSE)</f>
        <v>1.7089843749999999E-4</v>
      </c>
      <c r="P416">
        <f>VLOOKUP(C416,[1]panoids!A$2:Z$278,14,FALSE)</f>
        <v>5.3800455729166698E-3</v>
      </c>
      <c r="Q416">
        <f>VLOOKUP(C416,[1]panoids!A$2:Z$278,15,FALSE)</f>
        <v>0.3306884765625</v>
      </c>
      <c r="R416">
        <f>VLOOKUP(C416,[1]panoids!A$2:Z$278,16,FALSE)</f>
        <v>8.8881835937500001E-2</v>
      </c>
      <c r="S416">
        <f>VLOOKUP(C416,[1]panoids!A$2:Z$278,17,FALSE)</f>
        <v>0.182530110677083</v>
      </c>
      <c r="T416">
        <f>VLOOKUP(C416,[1]panoids!A$2:Z$278,18,FALSE)</f>
        <v>3.7434895833333303E-5</v>
      </c>
      <c r="U416">
        <f>VLOOKUP(C416,[1]panoids!A$2:Z$278,19,FALSE)</f>
        <v>0</v>
      </c>
      <c r="V416">
        <f>VLOOKUP(C416,[1]panoids!A$2:Z$278,20,FALSE)</f>
        <v>2.1004231770833302E-2</v>
      </c>
      <c r="W416">
        <f>VLOOKUP(C416,[1]panoids!A$2:Z$278,21,FALSE)</f>
        <v>1.79036458333333E-5</v>
      </c>
      <c r="X416">
        <f>VLOOKUP(C416,[1]panoids!A$2:Z$278,22,FALSE)</f>
        <v>0</v>
      </c>
      <c r="Y416">
        <f>VLOOKUP(C416,[1]panoids!A$2:Z$278,23,FALSE)</f>
        <v>0</v>
      </c>
      <c r="Z416">
        <f>VLOOKUP(C416,[1]panoids!A$2:Z$278,24,FALSE)</f>
        <v>0</v>
      </c>
      <c r="AA416">
        <f>VLOOKUP(C416,[1]panoids!A$2:Z$278,25,FALSE)</f>
        <v>0</v>
      </c>
      <c r="AB416">
        <f>VLOOKUP(C416,[1]panoids!A$2:Z$278,26,FALSE)</f>
        <v>1.87931315104167E-2</v>
      </c>
    </row>
    <row r="417" spans="1:28" x14ac:dyDescent="0.25">
      <c r="A417" t="s">
        <v>647</v>
      </c>
      <c r="B417">
        <v>170311906021000</v>
      </c>
      <c r="C417" t="s">
        <v>646</v>
      </c>
      <c r="D417" t="str">
        <f>VLOOKUP(C417,[1]panoids!A$2:Z$278,2,FALSE)</f>
        <v>2018-06</v>
      </c>
      <c r="E417">
        <f>VLOOKUP(C417,[1]panoids!A$2:Z$278,3,FALSE)</f>
        <v>41.931177368051998</v>
      </c>
      <c r="F417">
        <f>VLOOKUP(C417,[1]panoids!A$2:Z$278,4,FALSE)</f>
        <v>-87.773820267757699</v>
      </c>
      <c r="G417">
        <f>VLOOKUP(C417,[1]panoids!A$2:Z$278,5,FALSE)</f>
        <v>170311906021000</v>
      </c>
      <c r="H417">
        <f>VLOOKUP(C417,[1]panoids!A$2:Z$278,6,FALSE)</f>
        <v>4</v>
      </c>
      <c r="I417">
        <f>VLOOKUP(C417,[1]panoids!A$2:Z$278,7,FALSE)</f>
        <v>0.25412353515625002</v>
      </c>
      <c r="J417">
        <f>VLOOKUP(C417,[1]panoids!A$2:Z$278,8,FALSE)</f>
        <v>2.4610188802083301E-2</v>
      </c>
      <c r="K417">
        <f>VLOOKUP(C417,[1]panoids!A$2:Z$278,9,FALSE)</f>
        <v>5.3828938802083302E-2</v>
      </c>
      <c r="L417">
        <f>VLOOKUP(C417,[1]panoids!A$2:Z$278,10,FALSE)</f>
        <v>4.7501627604166702E-3</v>
      </c>
      <c r="M417">
        <f>VLOOKUP(C417,[1]panoids!A$2:Z$278,11,FALSE)</f>
        <v>5.24983723958333E-3</v>
      </c>
      <c r="N417">
        <f>VLOOKUP(C417,[1]panoids!A$2:Z$278,12,FALSE)</f>
        <v>9.9332682291666703E-3</v>
      </c>
      <c r="O417">
        <f>VLOOKUP(C417,[1]panoids!A$2:Z$278,13,FALSE)</f>
        <v>1.7089843749999999E-4</v>
      </c>
      <c r="P417">
        <f>VLOOKUP(C417,[1]panoids!A$2:Z$278,14,FALSE)</f>
        <v>5.3800455729166698E-3</v>
      </c>
      <c r="Q417">
        <f>VLOOKUP(C417,[1]panoids!A$2:Z$278,15,FALSE)</f>
        <v>0.3306884765625</v>
      </c>
      <c r="R417">
        <f>VLOOKUP(C417,[1]panoids!A$2:Z$278,16,FALSE)</f>
        <v>8.8881835937500001E-2</v>
      </c>
      <c r="S417">
        <f>VLOOKUP(C417,[1]panoids!A$2:Z$278,17,FALSE)</f>
        <v>0.182530110677083</v>
      </c>
      <c r="T417">
        <f>VLOOKUP(C417,[1]panoids!A$2:Z$278,18,FALSE)</f>
        <v>3.7434895833333303E-5</v>
      </c>
      <c r="U417">
        <f>VLOOKUP(C417,[1]panoids!A$2:Z$278,19,FALSE)</f>
        <v>0</v>
      </c>
      <c r="V417">
        <f>VLOOKUP(C417,[1]panoids!A$2:Z$278,20,FALSE)</f>
        <v>2.1004231770833302E-2</v>
      </c>
      <c r="W417">
        <f>VLOOKUP(C417,[1]panoids!A$2:Z$278,21,FALSE)</f>
        <v>1.79036458333333E-5</v>
      </c>
      <c r="X417">
        <f>VLOOKUP(C417,[1]panoids!A$2:Z$278,22,FALSE)</f>
        <v>0</v>
      </c>
      <c r="Y417">
        <f>VLOOKUP(C417,[1]panoids!A$2:Z$278,23,FALSE)</f>
        <v>0</v>
      </c>
      <c r="Z417">
        <f>VLOOKUP(C417,[1]panoids!A$2:Z$278,24,FALSE)</f>
        <v>0</v>
      </c>
      <c r="AA417">
        <f>VLOOKUP(C417,[1]panoids!A$2:Z$278,25,FALSE)</f>
        <v>0</v>
      </c>
      <c r="AB417">
        <f>VLOOKUP(C417,[1]panoids!A$2:Z$278,26,FALSE)</f>
        <v>1.87931315104167E-2</v>
      </c>
    </row>
    <row r="418" spans="1:28" x14ac:dyDescent="0.25">
      <c r="A418" t="s">
        <v>648</v>
      </c>
      <c r="B418">
        <v>170311906021001</v>
      </c>
      <c r="C418" t="s">
        <v>649</v>
      </c>
      <c r="D418" t="str">
        <f>VLOOKUP(C418,[1]panoids!A$2:Z$278,2,FALSE)</f>
        <v>2018-06</v>
      </c>
      <c r="E418">
        <f>VLOOKUP(C418,[1]panoids!A$2:Z$278,3,FALSE)</f>
        <v>41.931039424193301</v>
      </c>
      <c r="F418">
        <f>VLOOKUP(C418,[1]panoids!A$2:Z$278,4,FALSE)</f>
        <v>-87.775952890737102</v>
      </c>
      <c r="G418">
        <f>VLOOKUP(C418,[1]panoids!A$2:Z$278,5,FALSE)</f>
        <v>170311906021001</v>
      </c>
      <c r="H418">
        <f>VLOOKUP(C418,[1]panoids!A$2:Z$278,6,FALSE)</f>
        <v>4</v>
      </c>
      <c r="I418">
        <f>VLOOKUP(C418,[1]panoids!A$2:Z$278,7,FALSE)</f>
        <v>0.27895670572916698</v>
      </c>
      <c r="J418">
        <f>VLOOKUP(C418,[1]panoids!A$2:Z$278,8,FALSE)</f>
        <v>2.4331868489583301E-2</v>
      </c>
      <c r="K418">
        <f>VLOOKUP(C418,[1]panoids!A$2:Z$278,9,FALSE)</f>
        <v>0.173977864583333</v>
      </c>
      <c r="L418">
        <f>VLOOKUP(C418,[1]panoids!A$2:Z$278,10,FALSE)</f>
        <v>4.7688802083333302E-4</v>
      </c>
      <c r="M418">
        <f>VLOOKUP(C418,[1]panoids!A$2:Z$278,11,FALSE)</f>
        <v>1.2135416666666701E-2</v>
      </c>
      <c r="N418">
        <f>VLOOKUP(C418,[1]panoids!A$2:Z$278,12,FALSE)</f>
        <v>2.35310872395833E-2</v>
      </c>
      <c r="O418">
        <f>VLOOKUP(C418,[1]panoids!A$2:Z$278,13,FALSE)</f>
        <v>7.6839192708333297E-3</v>
      </c>
      <c r="P418">
        <f>VLOOKUP(C418,[1]panoids!A$2:Z$278,14,FALSE)</f>
        <v>5.8260091145833299E-3</v>
      </c>
      <c r="Q418">
        <f>VLOOKUP(C418,[1]panoids!A$2:Z$278,15,FALSE)</f>
        <v>1.8221842447916699E-2</v>
      </c>
      <c r="R418">
        <f>VLOOKUP(C418,[1]panoids!A$2:Z$278,16,FALSE)</f>
        <v>3.36100260416667E-4</v>
      </c>
      <c r="S418">
        <f>VLOOKUP(C418,[1]panoids!A$2:Z$278,17,FALSE)</f>
        <v>0.32346923828125002</v>
      </c>
      <c r="T418">
        <f>VLOOKUP(C418,[1]panoids!A$2:Z$278,18,FALSE)</f>
        <v>5.8072916666666698E-3</v>
      </c>
      <c r="U418">
        <f>VLOOKUP(C418,[1]panoids!A$2:Z$278,19,FALSE)</f>
        <v>1.0913085937499999E-3</v>
      </c>
      <c r="V418">
        <f>VLOOKUP(C418,[1]panoids!A$2:Z$278,20,FALSE)</f>
        <v>8.9795735677083294E-2</v>
      </c>
      <c r="W418">
        <f>VLOOKUP(C418,[1]panoids!A$2:Z$278,21,FALSE)</f>
        <v>9.2789713541666704E-3</v>
      </c>
      <c r="X418">
        <f>VLOOKUP(C418,[1]panoids!A$2:Z$278,22,FALSE)</f>
        <v>6.4420572916666701E-3</v>
      </c>
      <c r="Y418">
        <f>VLOOKUP(C418,[1]panoids!A$2:Z$278,23,FALSE)</f>
        <v>0</v>
      </c>
      <c r="Z418">
        <f>VLOOKUP(C418,[1]panoids!A$2:Z$278,24,FALSE)</f>
        <v>5.6966145833333302E-6</v>
      </c>
      <c r="AA418">
        <f>VLOOKUP(C418,[1]panoids!A$2:Z$278,25,FALSE)</f>
        <v>3.4733072916666701E-3</v>
      </c>
      <c r="AB418">
        <f>VLOOKUP(C418,[1]panoids!A$2:Z$278,26,FALSE)</f>
        <v>1.5158691406250001E-2</v>
      </c>
    </row>
    <row r="419" spans="1:28" x14ac:dyDescent="0.25">
      <c r="A419" t="s">
        <v>650</v>
      </c>
      <c r="B419">
        <v>170311906021001</v>
      </c>
      <c r="C419" t="s">
        <v>649</v>
      </c>
      <c r="D419" t="str">
        <f>VLOOKUP(C419,[1]panoids!A$2:Z$278,2,FALSE)</f>
        <v>2018-06</v>
      </c>
      <c r="E419">
        <f>VLOOKUP(C419,[1]panoids!A$2:Z$278,3,FALSE)</f>
        <v>41.931039424193301</v>
      </c>
      <c r="F419">
        <f>VLOOKUP(C419,[1]panoids!A$2:Z$278,4,FALSE)</f>
        <v>-87.775952890737102</v>
      </c>
      <c r="G419">
        <f>VLOOKUP(C419,[1]panoids!A$2:Z$278,5,FALSE)</f>
        <v>170311906021001</v>
      </c>
      <c r="H419">
        <f>VLOOKUP(C419,[1]panoids!A$2:Z$278,6,FALSE)</f>
        <v>4</v>
      </c>
      <c r="I419">
        <f>VLOOKUP(C419,[1]panoids!A$2:Z$278,7,FALSE)</f>
        <v>0.27895670572916698</v>
      </c>
      <c r="J419">
        <f>VLOOKUP(C419,[1]panoids!A$2:Z$278,8,FALSE)</f>
        <v>2.4331868489583301E-2</v>
      </c>
      <c r="K419">
        <f>VLOOKUP(C419,[1]panoids!A$2:Z$278,9,FALSE)</f>
        <v>0.173977864583333</v>
      </c>
      <c r="L419">
        <f>VLOOKUP(C419,[1]panoids!A$2:Z$278,10,FALSE)</f>
        <v>4.7688802083333302E-4</v>
      </c>
      <c r="M419">
        <f>VLOOKUP(C419,[1]panoids!A$2:Z$278,11,FALSE)</f>
        <v>1.2135416666666701E-2</v>
      </c>
      <c r="N419">
        <f>VLOOKUP(C419,[1]panoids!A$2:Z$278,12,FALSE)</f>
        <v>2.35310872395833E-2</v>
      </c>
      <c r="O419">
        <f>VLOOKUP(C419,[1]panoids!A$2:Z$278,13,FALSE)</f>
        <v>7.6839192708333297E-3</v>
      </c>
      <c r="P419">
        <f>VLOOKUP(C419,[1]panoids!A$2:Z$278,14,FALSE)</f>
        <v>5.8260091145833299E-3</v>
      </c>
      <c r="Q419">
        <f>VLOOKUP(C419,[1]panoids!A$2:Z$278,15,FALSE)</f>
        <v>1.8221842447916699E-2</v>
      </c>
      <c r="R419">
        <f>VLOOKUP(C419,[1]panoids!A$2:Z$278,16,FALSE)</f>
        <v>3.36100260416667E-4</v>
      </c>
      <c r="S419">
        <f>VLOOKUP(C419,[1]panoids!A$2:Z$278,17,FALSE)</f>
        <v>0.32346923828125002</v>
      </c>
      <c r="T419">
        <f>VLOOKUP(C419,[1]panoids!A$2:Z$278,18,FALSE)</f>
        <v>5.8072916666666698E-3</v>
      </c>
      <c r="U419">
        <f>VLOOKUP(C419,[1]panoids!A$2:Z$278,19,FALSE)</f>
        <v>1.0913085937499999E-3</v>
      </c>
      <c r="V419">
        <f>VLOOKUP(C419,[1]panoids!A$2:Z$278,20,FALSE)</f>
        <v>8.9795735677083294E-2</v>
      </c>
      <c r="W419">
        <f>VLOOKUP(C419,[1]panoids!A$2:Z$278,21,FALSE)</f>
        <v>9.2789713541666704E-3</v>
      </c>
      <c r="X419">
        <f>VLOOKUP(C419,[1]panoids!A$2:Z$278,22,FALSE)</f>
        <v>6.4420572916666701E-3</v>
      </c>
      <c r="Y419">
        <f>VLOOKUP(C419,[1]panoids!A$2:Z$278,23,FALSE)</f>
        <v>0</v>
      </c>
      <c r="Z419">
        <f>VLOOKUP(C419,[1]panoids!A$2:Z$278,24,FALSE)</f>
        <v>5.6966145833333302E-6</v>
      </c>
      <c r="AA419">
        <f>VLOOKUP(C419,[1]panoids!A$2:Z$278,25,FALSE)</f>
        <v>3.4733072916666701E-3</v>
      </c>
      <c r="AB419">
        <f>VLOOKUP(C419,[1]panoids!A$2:Z$278,26,FALSE)</f>
        <v>1.5158691406250001E-2</v>
      </c>
    </row>
    <row r="420" spans="1:28" x14ac:dyDescent="0.25">
      <c r="A420" t="s">
        <v>651</v>
      </c>
      <c r="B420">
        <v>170311906021001</v>
      </c>
      <c r="C420" t="s">
        <v>652</v>
      </c>
      <c r="D420" t="str">
        <f>VLOOKUP(C420,[1]panoids!A$2:Z$278,2,FALSE)</f>
        <v>2018-06</v>
      </c>
      <c r="E420">
        <f>VLOOKUP(C420,[1]panoids!A$2:Z$278,3,FALSE)</f>
        <v>41.931155931403097</v>
      </c>
      <c r="F420">
        <f>VLOOKUP(C420,[1]panoids!A$2:Z$278,4,FALSE)</f>
        <v>-87.775154268629805</v>
      </c>
      <c r="G420">
        <f>VLOOKUP(C420,[1]panoids!A$2:Z$278,5,FALSE)</f>
        <v>170311906021001</v>
      </c>
      <c r="H420">
        <f>VLOOKUP(C420,[1]panoids!A$2:Z$278,6,FALSE)</f>
        <v>4</v>
      </c>
      <c r="I420">
        <f>VLOOKUP(C420,[1]panoids!A$2:Z$278,7,FALSE)</f>
        <v>0.19507731119791699</v>
      </c>
      <c r="J420">
        <f>VLOOKUP(C420,[1]panoids!A$2:Z$278,8,FALSE)</f>
        <v>5.5498046874999998E-2</v>
      </c>
      <c r="K420">
        <f>VLOOKUP(C420,[1]panoids!A$2:Z$278,9,FALSE)</f>
        <v>0.177738444010417</v>
      </c>
      <c r="L420">
        <f>VLOOKUP(C420,[1]panoids!A$2:Z$278,10,FALSE)</f>
        <v>1.43310546875E-3</v>
      </c>
      <c r="M420">
        <f>VLOOKUP(C420,[1]panoids!A$2:Z$278,11,FALSE)</f>
        <v>4.8232421875000001E-2</v>
      </c>
      <c r="N420">
        <f>VLOOKUP(C420,[1]panoids!A$2:Z$278,12,FALSE)</f>
        <v>1.0179036458333301E-2</v>
      </c>
      <c r="O420">
        <f>VLOOKUP(C420,[1]panoids!A$2:Z$278,13,FALSE)</f>
        <v>5.3548177083333301E-4</v>
      </c>
      <c r="P420">
        <f>VLOOKUP(C420,[1]panoids!A$2:Z$278,14,FALSE)</f>
        <v>7.9809570312499994E-3</v>
      </c>
      <c r="Q420">
        <f>VLOOKUP(C420,[1]panoids!A$2:Z$278,15,FALSE)</f>
        <v>2.3094889322916701E-2</v>
      </c>
      <c r="R420">
        <f>VLOOKUP(C420,[1]panoids!A$2:Z$278,16,FALSE)</f>
        <v>1.1238606770833299E-3</v>
      </c>
      <c r="S420">
        <f>VLOOKUP(C420,[1]panoids!A$2:Z$278,17,FALSE)</f>
        <v>0.33995524088541701</v>
      </c>
      <c r="T420">
        <f>VLOOKUP(C420,[1]panoids!A$2:Z$278,18,FALSE)</f>
        <v>7.6985677083333301E-4</v>
      </c>
      <c r="U420">
        <f>VLOOKUP(C420,[1]panoids!A$2:Z$278,19,FALSE)</f>
        <v>0</v>
      </c>
      <c r="V420">
        <f>VLOOKUP(C420,[1]panoids!A$2:Z$278,20,FALSE)</f>
        <v>0.11372802734375</v>
      </c>
      <c r="W420">
        <f>VLOOKUP(C420,[1]panoids!A$2:Z$278,21,FALSE)</f>
        <v>2.3763020833333299E-4</v>
      </c>
      <c r="X420">
        <f>VLOOKUP(C420,[1]panoids!A$2:Z$278,22,FALSE)</f>
        <v>1.2939453125000001E-4</v>
      </c>
      <c r="Y420">
        <f>VLOOKUP(C420,[1]panoids!A$2:Z$278,23,FALSE)</f>
        <v>0</v>
      </c>
      <c r="Z420">
        <f>VLOOKUP(C420,[1]panoids!A$2:Z$278,24,FALSE)</f>
        <v>0</v>
      </c>
      <c r="AA420">
        <f>VLOOKUP(C420,[1]panoids!A$2:Z$278,25,FALSE)</f>
        <v>8.1380208333333296E-7</v>
      </c>
      <c r="AB420">
        <f>VLOOKUP(C420,[1]panoids!A$2:Z$278,26,FALSE)</f>
        <v>2.4285481770833301E-2</v>
      </c>
    </row>
    <row r="421" spans="1:28" x14ac:dyDescent="0.25">
      <c r="A421" t="s">
        <v>653</v>
      </c>
      <c r="B421">
        <v>170311906021001</v>
      </c>
      <c r="C421" t="s">
        <v>652</v>
      </c>
      <c r="D421" t="str">
        <f>VLOOKUP(C421,[1]panoids!A$2:Z$278,2,FALSE)</f>
        <v>2018-06</v>
      </c>
      <c r="E421">
        <f>VLOOKUP(C421,[1]panoids!A$2:Z$278,3,FALSE)</f>
        <v>41.931155931403097</v>
      </c>
      <c r="F421">
        <f>VLOOKUP(C421,[1]panoids!A$2:Z$278,4,FALSE)</f>
        <v>-87.775154268629805</v>
      </c>
      <c r="G421">
        <f>VLOOKUP(C421,[1]panoids!A$2:Z$278,5,FALSE)</f>
        <v>170311906021001</v>
      </c>
      <c r="H421">
        <f>VLOOKUP(C421,[1]panoids!A$2:Z$278,6,FALSE)</f>
        <v>4</v>
      </c>
      <c r="I421">
        <f>VLOOKUP(C421,[1]panoids!A$2:Z$278,7,FALSE)</f>
        <v>0.19507731119791699</v>
      </c>
      <c r="J421">
        <f>VLOOKUP(C421,[1]panoids!A$2:Z$278,8,FALSE)</f>
        <v>5.5498046874999998E-2</v>
      </c>
      <c r="K421">
        <f>VLOOKUP(C421,[1]panoids!A$2:Z$278,9,FALSE)</f>
        <v>0.177738444010417</v>
      </c>
      <c r="L421">
        <f>VLOOKUP(C421,[1]panoids!A$2:Z$278,10,FALSE)</f>
        <v>1.43310546875E-3</v>
      </c>
      <c r="M421">
        <f>VLOOKUP(C421,[1]panoids!A$2:Z$278,11,FALSE)</f>
        <v>4.8232421875000001E-2</v>
      </c>
      <c r="N421">
        <f>VLOOKUP(C421,[1]panoids!A$2:Z$278,12,FALSE)</f>
        <v>1.0179036458333301E-2</v>
      </c>
      <c r="O421">
        <f>VLOOKUP(C421,[1]panoids!A$2:Z$278,13,FALSE)</f>
        <v>5.3548177083333301E-4</v>
      </c>
      <c r="P421">
        <f>VLOOKUP(C421,[1]panoids!A$2:Z$278,14,FALSE)</f>
        <v>7.9809570312499994E-3</v>
      </c>
      <c r="Q421">
        <f>VLOOKUP(C421,[1]panoids!A$2:Z$278,15,FALSE)</f>
        <v>2.3094889322916701E-2</v>
      </c>
      <c r="R421">
        <f>VLOOKUP(C421,[1]panoids!A$2:Z$278,16,FALSE)</f>
        <v>1.1238606770833299E-3</v>
      </c>
      <c r="S421">
        <f>VLOOKUP(C421,[1]panoids!A$2:Z$278,17,FALSE)</f>
        <v>0.33995524088541701</v>
      </c>
      <c r="T421">
        <f>VLOOKUP(C421,[1]panoids!A$2:Z$278,18,FALSE)</f>
        <v>7.6985677083333301E-4</v>
      </c>
      <c r="U421">
        <f>VLOOKUP(C421,[1]panoids!A$2:Z$278,19,FALSE)</f>
        <v>0</v>
      </c>
      <c r="V421">
        <f>VLOOKUP(C421,[1]panoids!A$2:Z$278,20,FALSE)</f>
        <v>0.11372802734375</v>
      </c>
      <c r="W421">
        <f>VLOOKUP(C421,[1]panoids!A$2:Z$278,21,FALSE)</f>
        <v>2.3763020833333299E-4</v>
      </c>
      <c r="X421">
        <f>VLOOKUP(C421,[1]panoids!A$2:Z$278,22,FALSE)</f>
        <v>1.2939453125000001E-4</v>
      </c>
      <c r="Y421">
        <f>VLOOKUP(C421,[1]panoids!A$2:Z$278,23,FALSE)</f>
        <v>0</v>
      </c>
      <c r="Z421">
        <f>VLOOKUP(C421,[1]panoids!A$2:Z$278,24,FALSE)</f>
        <v>0</v>
      </c>
      <c r="AA421">
        <f>VLOOKUP(C421,[1]panoids!A$2:Z$278,25,FALSE)</f>
        <v>8.1380208333333296E-7</v>
      </c>
      <c r="AB421">
        <f>VLOOKUP(C421,[1]panoids!A$2:Z$278,26,FALSE)</f>
        <v>2.4285481770833301E-2</v>
      </c>
    </row>
    <row r="422" spans="1:28" x14ac:dyDescent="0.25">
      <c r="A422" t="s">
        <v>654</v>
      </c>
      <c r="B422">
        <v>170311907011013</v>
      </c>
      <c r="C422" t="s">
        <v>655</v>
      </c>
      <c r="D422" t="str">
        <f>VLOOKUP(C422,[1]panoids!A$2:Z$278,2,FALSE)</f>
        <v>2018-06</v>
      </c>
      <c r="E422">
        <f>VLOOKUP(C422,[1]panoids!A$2:Z$278,3,FALSE)</f>
        <v>41.928546052299197</v>
      </c>
      <c r="F422">
        <f>VLOOKUP(C422,[1]panoids!A$2:Z$278,4,FALSE)</f>
        <v>-87.765060919828301</v>
      </c>
      <c r="G422">
        <f>VLOOKUP(C422,[1]panoids!A$2:Z$278,5,FALSE)</f>
        <v>170311907011013</v>
      </c>
      <c r="H422">
        <f>VLOOKUP(C422,[1]panoids!A$2:Z$278,6,FALSE)</f>
        <v>4</v>
      </c>
      <c r="I422">
        <f>VLOOKUP(C422,[1]panoids!A$2:Z$278,7,FALSE)</f>
        <v>0.12980712890625001</v>
      </c>
      <c r="J422">
        <f>VLOOKUP(C422,[1]panoids!A$2:Z$278,8,FALSE)</f>
        <v>2.8427734374999999E-2</v>
      </c>
      <c r="K422">
        <f>VLOOKUP(C422,[1]panoids!A$2:Z$278,9,FALSE)</f>
        <v>0.124312337239583</v>
      </c>
      <c r="L422">
        <f>VLOOKUP(C422,[1]panoids!A$2:Z$278,10,FALSE)</f>
        <v>7.6416015624999997E-4</v>
      </c>
      <c r="M422">
        <f>VLOOKUP(C422,[1]panoids!A$2:Z$278,11,FALSE)</f>
        <v>4.8640136718749998E-2</v>
      </c>
      <c r="N422">
        <f>VLOOKUP(C422,[1]panoids!A$2:Z$278,12,FALSE)</f>
        <v>1.23209635416667E-3</v>
      </c>
      <c r="O422">
        <f>VLOOKUP(C422,[1]panoids!A$2:Z$278,13,FALSE)</f>
        <v>6.5104166666666696E-6</v>
      </c>
      <c r="P422">
        <f>VLOOKUP(C422,[1]panoids!A$2:Z$278,14,FALSE)</f>
        <v>4.5166015625000002E-4</v>
      </c>
      <c r="Q422">
        <f>VLOOKUP(C422,[1]panoids!A$2:Z$278,15,FALSE)</f>
        <v>0.31869628906250003</v>
      </c>
      <c r="R422">
        <f>VLOOKUP(C422,[1]panoids!A$2:Z$278,16,FALSE)</f>
        <v>0.121732584635417</v>
      </c>
      <c r="S422">
        <f>VLOOKUP(C422,[1]panoids!A$2:Z$278,17,FALSE)</f>
        <v>0.105040690104167</v>
      </c>
      <c r="T422">
        <f>VLOOKUP(C422,[1]panoids!A$2:Z$278,18,FALSE)</f>
        <v>1.953125E-5</v>
      </c>
      <c r="U422">
        <f>VLOOKUP(C422,[1]panoids!A$2:Z$278,19,FALSE)</f>
        <v>0</v>
      </c>
      <c r="V422">
        <f>VLOOKUP(C422,[1]panoids!A$2:Z$278,20,FALSE)</f>
        <v>9.5476888020833303E-2</v>
      </c>
      <c r="W422">
        <f>VLOOKUP(C422,[1]panoids!A$2:Z$278,21,FALSE)</f>
        <v>6.3997395833333302E-3</v>
      </c>
      <c r="X422">
        <f>VLOOKUP(C422,[1]panoids!A$2:Z$278,22,FALSE)</f>
        <v>0</v>
      </c>
      <c r="Y422">
        <f>VLOOKUP(C422,[1]panoids!A$2:Z$278,23,FALSE)</f>
        <v>0</v>
      </c>
      <c r="Z422">
        <f>VLOOKUP(C422,[1]panoids!A$2:Z$278,24,FALSE)</f>
        <v>0</v>
      </c>
      <c r="AA422">
        <f>VLOOKUP(C422,[1]panoids!A$2:Z$278,25,FALSE)</f>
        <v>0</v>
      </c>
      <c r="AB422">
        <f>VLOOKUP(C422,[1]panoids!A$2:Z$278,26,FALSE)</f>
        <v>1.8992513020833299E-2</v>
      </c>
    </row>
    <row r="423" spans="1:28" x14ac:dyDescent="0.25">
      <c r="A423" t="s">
        <v>656</v>
      </c>
      <c r="B423">
        <v>170311907011013</v>
      </c>
      <c r="C423" t="s">
        <v>655</v>
      </c>
      <c r="D423" t="str">
        <f>VLOOKUP(C423,[1]panoids!A$2:Z$278,2,FALSE)</f>
        <v>2018-06</v>
      </c>
      <c r="E423">
        <f>VLOOKUP(C423,[1]panoids!A$2:Z$278,3,FALSE)</f>
        <v>41.928546052299197</v>
      </c>
      <c r="F423">
        <f>VLOOKUP(C423,[1]panoids!A$2:Z$278,4,FALSE)</f>
        <v>-87.765060919828301</v>
      </c>
      <c r="G423">
        <f>VLOOKUP(C423,[1]panoids!A$2:Z$278,5,FALSE)</f>
        <v>170311907011013</v>
      </c>
      <c r="H423">
        <f>VLOOKUP(C423,[1]panoids!A$2:Z$278,6,FALSE)</f>
        <v>4</v>
      </c>
      <c r="I423">
        <f>VLOOKUP(C423,[1]panoids!A$2:Z$278,7,FALSE)</f>
        <v>0.12980712890625001</v>
      </c>
      <c r="J423">
        <f>VLOOKUP(C423,[1]panoids!A$2:Z$278,8,FALSE)</f>
        <v>2.8427734374999999E-2</v>
      </c>
      <c r="K423">
        <f>VLOOKUP(C423,[1]panoids!A$2:Z$278,9,FALSE)</f>
        <v>0.124312337239583</v>
      </c>
      <c r="L423">
        <f>VLOOKUP(C423,[1]panoids!A$2:Z$278,10,FALSE)</f>
        <v>7.6416015624999997E-4</v>
      </c>
      <c r="M423">
        <f>VLOOKUP(C423,[1]panoids!A$2:Z$278,11,FALSE)</f>
        <v>4.8640136718749998E-2</v>
      </c>
      <c r="N423">
        <f>VLOOKUP(C423,[1]panoids!A$2:Z$278,12,FALSE)</f>
        <v>1.23209635416667E-3</v>
      </c>
      <c r="O423">
        <f>VLOOKUP(C423,[1]panoids!A$2:Z$278,13,FALSE)</f>
        <v>6.5104166666666696E-6</v>
      </c>
      <c r="P423">
        <f>VLOOKUP(C423,[1]panoids!A$2:Z$278,14,FALSE)</f>
        <v>4.5166015625000002E-4</v>
      </c>
      <c r="Q423">
        <f>VLOOKUP(C423,[1]panoids!A$2:Z$278,15,FALSE)</f>
        <v>0.31869628906250003</v>
      </c>
      <c r="R423">
        <f>VLOOKUP(C423,[1]panoids!A$2:Z$278,16,FALSE)</f>
        <v>0.121732584635417</v>
      </c>
      <c r="S423">
        <f>VLOOKUP(C423,[1]panoids!A$2:Z$278,17,FALSE)</f>
        <v>0.105040690104167</v>
      </c>
      <c r="T423">
        <f>VLOOKUP(C423,[1]panoids!A$2:Z$278,18,FALSE)</f>
        <v>1.953125E-5</v>
      </c>
      <c r="U423">
        <f>VLOOKUP(C423,[1]panoids!A$2:Z$278,19,FALSE)</f>
        <v>0</v>
      </c>
      <c r="V423">
        <f>VLOOKUP(C423,[1]panoids!A$2:Z$278,20,FALSE)</f>
        <v>9.5476888020833303E-2</v>
      </c>
      <c r="W423">
        <f>VLOOKUP(C423,[1]panoids!A$2:Z$278,21,FALSE)</f>
        <v>6.3997395833333302E-3</v>
      </c>
      <c r="X423">
        <f>VLOOKUP(C423,[1]panoids!A$2:Z$278,22,FALSE)</f>
        <v>0</v>
      </c>
      <c r="Y423">
        <f>VLOOKUP(C423,[1]panoids!A$2:Z$278,23,FALSE)</f>
        <v>0</v>
      </c>
      <c r="Z423">
        <f>VLOOKUP(C423,[1]panoids!A$2:Z$278,24,FALSE)</f>
        <v>0</v>
      </c>
      <c r="AA423">
        <f>VLOOKUP(C423,[1]panoids!A$2:Z$278,25,FALSE)</f>
        <v>0</v>
      </c>
      <c r="AB423">
        <f>VLOOKUP(C423,[1]panoids!A$2:Z$278,26,FALSE)</f>
        <v>1.8992513020833299E-2</v>
      </c>
    </row>
    <row r="424" spans="1:28" x14ac:dyDescent="0.25">
      <c r="A424" t="s">
        <v>657</v>
      </c>
      <c r="B424">
        <v>170311907011013</v>
      </c>
      <c r="C424" t="s">
        <v>658</v>
      </c>
      <c r="D424" t="str">
        <f>VLOOKUP(C424,[1]panoids!A$2:Z$278,2,FALSE)</f>
        <v>2018-06</v>
      </c>
      <c r="E424">
        <f>VLOOKUP(C424,[1]panoids!A$2:Z$278,3,FALSE)</f>
        <v>41.928537969492403</v>
      </c>
      <c r="F424">
        <f>VLOOKUP(C424,[1]panoids!A$2:Z$278,4,FALSE)</f>
        <v>-87.765756663001497</v>
      </c>
      <c r="G424">
        <f>VLOOKUP(C424,[1]panoids!A$2:Z$278,5,FALSE)</f>
        <v>170311907011013</v>
      </c>
      <c r="H424">
        <f>VLOOKUP(C424,[1]panoids!A$2:Z$278,6,FALSE)</f>
        <v>4</v>
      </c>
      <c r="I424">
        <f>VLOOKUP(C424,[1]panoids!A$2:Z$278,7,FALSE)</f>
        <v>0.137484537760417</v>
      </c>
      <c r="J424">
        <f>VLOOKUP(C424,[1]panoids!A$2:Z$278,8,FALSE)</f>
        <v>3.7473144531250002E-2</v>
      </c>
      <c r="K424">
        <f>VLOOKUP(C424,[1]panoids!A$2:Z$278,9,FALSE)</f>
        <v>0.16946533203125</v>
      </c>
      <c r="L424">
        <f>VLOOKUP(C424,[1]panoids!A$2:Z$278,10,FALSE)</f>
        <v>1.7968750000000001E-3</v>
      </c>
      <c r="M424">
        <f>VLOOKUP(C424,[1]panoids!A$2:Z$278,11,FALSE)</f>
        <v>1.45003255208333E-2</v>
      </c>
      <c r="N424">
        <f>VLOOKUP(C424,[1]panoids!A$2:Z$278,12,FALSE)</f>
        <v>1.669921875E-3</v>
      </c>
      <c r="O424">
        <f>VLOOKUP(C424,[1]panoids!A$2:Z$278,13,FALSE)</f>
        <v>6.103515625E-5</v>
      </c>
      <c r="P424">
        <f>VLOOKUP(C424,[1]panoids!A$2:Z$278,14,FALSE)</f>
        <v>1.5909830729166699E-3</v>
      </c>
      <c r="Q424">
        <f>VLOOKUP(C424,[1]panoids!A$2:Z$278,15,FALSE)</f>
        <v>0.33768473307291702</v>
      </c>
      <c r="R424">
        <f>VLOOKUP(C424,[1]panoids!A$2:Z$278,16,FALSE)</f>
        <v>2.7943522135416701E-2</v>
      </c>
      <c r="S424">
        <f>VLOOKUP(C424,[1]panoids!A$2:Z$278,17,FALSE)</f>
        <v>0.10846923828125</v>
      </c>
      <c r="T424">
        <f>VLOOKUP(C424,[1]panoids!A$2:Z$278,18,FALSE)</f>
        <v>1.953125E-5</v>
      </c>
      <c r="U424">
        <f>VLOOKUP(C424,[1]panoids!A$2:Z$278,19,FALSE)</f>
        <v>0</v>
      </c>
      <c r="V424">
        <f>VLOOKUP(C424,[1]panoids!A$2:Z$278,20,FALSE)</f>
        <v>0.15779052734374999</v>
      </c>
      <c r="W424">
        <f>VLOOKUP(C424,[1]panoids!A$2:Z$278,21,FALSE)</f>
        <v>3.2552083333333302E-6</v>
      </c>
      <c r="X424">
        <f>VLOOKUP(C424,[1]panoids!A$2:Z$278,22,FALSE)</f>
        <v>0</v>
      </c>
      <c r="Y424">
        <f>VLOOKUP(C424,[1]panoids!A$2:Z$278,23,FALSE)</f>
        <v>0</v>
      </c>
      <c r="Z424">
        <f>VLOOKUP(C424,[1]panoids!A$2:Z$278,24,FALSE)</f>
        <v>7.8450520833333302E-4</v>
      </c>
      <c r="AA424">
        <f>VLOOKUP(C424,[1]panoids!A$2:Z$278,25,FALSE)</f>
        <v>0</v>
      </c>
      <c r="AB424">
        <f>VLOOKUP(C424,[1]panoids!A$2:Z$278,26,FALSE)</f>
        <v>3.2625325520833299E-3</v>
      </c>
    </row>
    <row r="425" spans="1:28" x14ac:dyDescent="0.25">
      <c r="A425" t="s">
        <v>659</v>
      </c>
      <c r="B425">
        <v>170311907011013</v>
      </c>
      <c r="C425" t="s">
        <v>658</v>
      </c>
      <c r="D425" t="str">
        <f>VLOOKUP(C425,[1]panoids!A$2:Z$278,2,FALSE)</f>
        <v>2018-06</v>
      </c>
      <c r="E425">
        <f>VLOOKUP(C425,[1]panoids!A$2:Z$278,3,FALSE)</f>
        <v>41.928537969492403</v>
      </c>
      <c r="F425">
        <f>VLOOKUP(C425,[1]panoids!A$2:Z$278,4,FALSE)</f>
        <v>-87.765756663001497</v>
      </c>
      <c r="G425">
        <f>VLOOKUP(C425,[1]panoids!A$2:Z$278,5,FALSE)</f>
        <v>170311907011013</v>
      </c>
      <c r="H425">
        <f>VLOOKUP(C425,[1]panoids!A$2:Z$278,6,FALSE)</f>
        <v>4</v>
      </c>
      <c r="I425">
        <f>VLOOKUP(C425,[1]panoids!A$2:Z$278,7,FALSE)</f>
        <v>0.137484537760417</v>
      </c>
      <c r="J425">
        <f>VLOOKUP(C425,[1]panoids!A$2:Z$278,8,FALSE)</f>
        <v>3.7473144531250002E-2</v>
      </c>
      <c r="K425">
        <f>VLOOKUP(C425,[1]panoids!A$2:Z$278,9,FALSE)</f>
        <v>0.16946533203125</v>
      </c>
      <c r="L425">
        <f>VLOOKUP(C425,[1]panoids!A$2:Z$278,10,FALSE)</f>
        <v>1.7968750000000001E-3</v>
      </c>
      <c r="M425">
        <f>VLOOKUP(C425,[1]panoids!A$2:Z$278,11,FALSE)</f>
        <v>1.45003255208333E-2</v>
      </c>
      <c r="N425">
        <f>VLOOKUP(C425,[1]panoids!A$2:Z$278,12,FALSE)</f>
        <v>1.669921875E-3</v>
      </c>
      <c r="O425">
        <f>VLOOKUP(C425,[1]panoids!A$2:Z$278,13,FALSE)</f>
        <v>6.103515625E-5</v>
      </c>
      <c r="P425">
        <f>VLOOKUP(C425,[1]panoids!A$2:Z$278,14,FALSE)</f>
        <v>1.5909830729166699E-3</v>
      </c>
      <c r="Q425">
        <f>VLOOKUP(C425,[1]panoids!A$2:Z$278,15,FALSE)</f>
        <v>0.33768473307291702</v>
      </c>
      <c r="R425">
        <f>VLOOKUP(C425,[1]panoids!A$2:Z$278,16,FALSE)</f>
        <v>2.7943522135416701E-2</v>
      </c>
      <c r="S425">
        <f>VLOOKUP(C425,[1]panoids!A$2:Z$278,17,FALSE)</f>
        <v>0.10846923828125</v>
      </c>
      <c r="T425">
        <f>VLOOKUP(C425,[1]panoids!A$2:Z$278,18,FALSE)</f>
        <v>1.953125E-5</v>
      </c>
      <c r="U425">
        <f>VLOOKUP(C425,[1]panoids!A$2:Z$278,19,FALSE)</f>
        <v>0</v>
      </c>
      <c r="V425">
        <f>VLOOKUP(C425,[1]panoids!A$2:Z$278,20,FALSE)</f>
        <v>0.15779052734374999</v>
      </c>
      <c r="W425">
        <f>VLOOKUP(C425,[1]panoids!A$2:Z$278,21,FALSE)</f>
        <v>3.2552083333333302E-6</v>
      </c>
      <c r="X425">
        <f>VLOOKUP(C425,[1]panoids!A$2:Z$278,22,FALSE)</f>
        <v>0</v>
      </c>
      <c r="Y425">
        <f>VLOOKUP(C425,[1]panoids!A$2:Z$278,23,FALSE)</f>
        <v>0</v>
      </c>
      <c r="Z425">
        <f>VLOOKUP(C425,[1]panoids!A$2:Z$278,24,FALSE)</f>
        <v>7.8450520833333302E-4</v>
      </c>
      <c r="AA425">
        <f>VLOOKUP(C425,[1]panoids!A$2:Z$278,25,FALSE)</f>
        <v>0</v>
      </c>
      <c r="AB425">
        <f>VLOOKUP(C425,[1]panoids!A$2:Z$278,26,FALSE)</f>
        <v>3.2625325520833299E-3</v>
      </c>
    </row>
    <row r="426" spans="1:28" x14ac:dyDescent="0.25">
      <c r="A426" t="s">
        <v>660</v>
      </c>
      <c r="B426">
        <v>170311908005014</v>
      </c>
      <c r="C426" t="s">
        <v>661</v>
      </c>
      <c r="D426" t="str">
        <f>VLOOKUP(C426,[1]panoids!A$2:Z$278,2,FALSE)</f>
        <v>2018-05</v>
      </c>
      <c r="E426">
        <f>VLOOKUP(C426,[1]panoids!A$2:Z$278,3,FALSE)</f>
        <v>41.929591556278098</v>
      </c>
      <c r="F426">
        <f>VLOOKUP(C426,[1]panoids!A$2:Z$278,4,FALSE)</f>
        <v>-87.756151910821401</v>
      </c>
      <c r="G426">
        <f>VLOOKUP(C426,[1]panoids!A$2:Z$278,5,FALSE)</f>
        <v>170311908005014</v>
      </c>
      <c r="H426">
        <f>VLOOKUP(C426,[1]panoids!A$2:Z$278,6,FALSE)</f>
        <v>4</v>
      </c>
      <c r="I426">
        <f>VLOOKUP(C426,[1]panoids!A$2:Z$278,7,FALSE)</f>
        <v>0.191898600260417</v>
      </c>
      <c r="J426">
        <f>VLOOKUP(C426,[1]panoids!A$2:Z$278,8,FALSE)</f>
        <v>2.2044270833333299E-2</v>
      </c>
      <c r="K426">
        <f>VLOOKUP(C426,[1]panoids!A$2:Z$278,9,FALSE)</f>
        <v>0.232212727864583</v>
      </c>
      <c r="L426">
        <f>VLOOKUP(C426,[1]panoids!A$2:Z$278,10,FALSE)</f>
        <v>3.9078776041666704E-3</v>
      </c>
      <c r="M426">
        <f>VLOOKUP(C426,[1]panoids!A$2:Z$278,11,FALSE)</f>
        <v>2.1260579427083301E-2</v>
      </c>
      <c r="N426">
        <f>VLOOKUP(C426,[1]panoids!A$2:Z$278,12,FALSE)</f>
        <v>2.0475260416666701E-3</v>
      </c>
      <c r="O426">
        <f>VLOOKUP(C426,[1]panoids!A$2:Z$278,13,FALSE)</f>
        <v>1.3590494791666701E-4</v>
      </c>
      <c r="P426">
        <f>VLOOKUP(C426,[1]panoids!A$2:Z$278,14,FALSE)</f>
        <v>3.0086263020833301E-3</v>
      </c>
      <c r="Q426">
        <f>VLOOKUP(C426,[1]panoids!A$2:Z$278,15,FALSE)</f>
        <v>0.29630045572916702</v>
      </c>
      <c r="R426">
        <f>VLOOKUP(C426,[1]panoids!A$2:Z$278,16,FALSE)</f>
        <v>0.104646809895833</v>
      </c>
      <c r="S426">
        <f>VLOOKUP(C426,[1]panoids!A$2:Z$278,17,FALSE)</f>
        <v>5.5010579427083303E-2</v>
      </c>
      <c r="T426">
        <f>VLOOKUP(C426,[1]panoids!A$2:Z$278,18,FALSE)</f>
        <v>2.1158854166666701E-5</v>
      </c>
      <c r="U426">
        <f>VLOOKUP(C426,[1]panoids!A$2:Z$278,19,FALSE)</f>
        <v>0</v>
      </c>
      <c r="V426">
        <f>VLOOKUP(C426,[1]panoids!A$2:Z$278,20,FALSE)</f>
        <v>6.1149088541666702E-2</v>
      </c>
      <c r="W426">
        <f>VLOOKUP(C426,[1]panoids!A$2:Z$278,21,FALSE)</f>
        <v>7.6985677083333301E-4</v>
      </c>
      <c r="X426">
        <f>VLOOKUP(C426,[1]panoids!A$2:Z$278,22,FALSE)</f>
        <v>0</v>
      </c>
      <c r="Y426">
        <f>VLOOKUP(C426,[1]panoids!A$2:Z$278,23,FALSE)</f>
        <v>0</v>
      </c>
      <c r="Z426">
        <f>VLOOKUP(C426,[1]panoids!A$2:Z$278,24,FALSE)</f>
        <v>0</v>
      </c>
      <c r="AA426">
        <f>VLOOKUP(C426,[1]panoids!A$2:Z$278,25,FALSE)</f>
        <v>0</v>
      </c>
      <c r="AB426">
        <f>VLOOKUP(C426,[1]panoids!A$2:Z$278,26,FALSE)</f>
        <v>5.5859374999999998E-3</v>
      </c>
    </row>
    <row r="427" spans="1:28" x14ac:dyDescent="0.25">
      <c r="A427" t="s">
        <v>662</v>
      </c>
      <c r="B427">
        <v>170311908005014</v>
      </c>
      <c r="C427" t="s">
        <v>661</v>
      </c>
      <c r="D427" t="str">
        <f>VLOOKUP(C427,[1]panoids!A$2:Z$278,2,FALSE)</f>
        <v>2018-05</v>
      </c>
      <c r="E427">
        <f>VLOOKUP(C427,[1]panoids!A$2:Z$278,3,FALSE)</f>
        <v>41.929591556278098</v>
      </c>
      <c r="F427">
        <f>VLOOKUP(C427,[1]panoids!A$2:Z$278,4,FALSE)</f>
        <v>-87.756151910821401</v>
      </c>
      <c r="G427">
        <f>VLOOKUP(C427,[1]panoids!A$2:Z$278,5,FALSE)</f>
        <v>170311908005014</v>
      </c>
      <c r="H427">
        <f>VLOOKUP(C427,[1]panoids!A$2:Z$278,6,FALSE)</f>
        <v>4</v>
      </c>
      <c r="I427">
        <f>VLOOKUP(C427,[1]panoids!A$2:Z$278,7,FALSE)</f>
        <v>0.191898600260417</v>
      </c>
      <c r="J427">
        <f>VLOOKUP(C427,[1]panoids!A$2:Z$278,8,FALSE)</f>
        <v>2.2044270833333299E-2</v>
      </c>
      <c r="K427">
        <f>VLOOKUP(C427,[1]panoids!A$2:Z$278,9,FALSE)</f>
        <v>0.232212727864583</v>
      </c>
      <c r="L427">
        <f>VLOOKUP(C427,[1]panoids!A$2:Z$278,10,FALSE)</f>
        <v>3.9078776041666704E-3</v>
      </c>
      <c r="M427">
        <f>VLOOKUP(C427,[1]panoids!A$2:Z$278,11,FALSE)</f>
        <v>2.1260579427083301E-2</v>
      </c>
      <c r="N427">
        <f>VLOOKUP(C427,[1]panoids!A$2:Z$278,12,FALSE)</f>
        <v>2.0475260416666701E-3</v>
      </c>
      <c r="O427">
        <f>VLOOKUP(C427,[1]panoids!A$2:Z$278,13,FALSE)</f>
        <v>1.3590494791666701E-4</v>
      </c>
      <c r="P427">
        <f>VLOOKUP(C427,[1]panoids!A$2:Z$278,14,FALSE)</f>
        <v>3.0086263020833301E-3</v>
      </c>
      <c r="Q427">
        <f>VLOOKUP(C427,[1]panoids!A$2:Z$278,15,FALSE)</f>
        <v>0.29630045572916702</v>
      </c>
      <c r="R427">
        <f>VLOOKUP(C427,[1]panoids!A$2:Z$278,16,FALSE)</f>
        <v>0.104646809895833</v>
      </c>
      <c r="S427">
        <f>VLOOKUP(C427,[1]panoids!A$2:Z$278,17,FALSE)</f>
        <v>5.5010579427083303E-2</v>
      </c>
      <c r="T427">
        <f>VLOOKUP(C427,[1]panoids!A$2:Z$278,18,FALSE)</f>
        <v>2.1158854166666701E-5</v>
      </c>
      <c r="U427">
        <f>VLOOKUP(C427,[1]panoids!A$2:Z$278,19,FALSE)</f>
        <v>0</v>
      </c>
      <c r="V427">
        <f>VLOOKUP(C427,[1]panoids!A$2:Z$278,20,FALSE)</f>
        <v>6.1149088541666702E-2</v>
      </c>
      <c r="W427">
        <f>VLOOKUP(C427,[1]panoids!A$2:Z$278,21,FALSE)</f>
        <v>7.6985677083333301E-4</v>
      </c>
      <c r="X427">
        <f>VLOOKUP(C427,[1]panoids!A$2:Z$278,22,FALSE)</f>
        <v>0</v>
      </c>
      <c r="Y427">
        <f>VLOOKUP(C427,[1]panoids!A$2:Z$278,23,FALSE)</f>
        <v>0</v>
      </c>
      <c r="Z427">
        <f>VLOOKUP(C427,[1]panoids!A$2:Z$278,24,FALSE)</f>
        <v>0</v>
      </c>
      <c r="AA427">
        <f>VLOOKUP(C427,[1]panoids!A$2:Z$278,25,FALSE)</f>
        <v>0</v>
      </c>
      <c r="AB427">
        <f>VLOOKUP(C427,[1]panoids!A$2:Z$278,26,FALSE)</f>
        <v>5.5859374999999998E-3</v>
      </c>
    </row>
    <row r="428" spans="1:28" x14ac:dyDescent="0.25">
      <c r="A428" t="s">
        <v>663</v>
      </c>
      <c r="B428">
        <v>170311908005014</v>
      </c>
      <c r="C428" t="s">
        <v>664</v>
      </c>
      <c r="D428" t="str">
        <f>VLOOKUP(C428,[1]panoids!A$2:Z$278,2,FALSE)</f>
        <v>2018-06</v>
      </c>
      <c r="E428">
        <f>VLOOKUP(C428,[1]panoids!A$2:Z$278,3,FALSE)</f>
        <v>41.929239855760798</v>
      </c>
      <c r="F428">
        <f>VLOOKUP(C428,[1]panoids!A$2:Z$278,4,FALSE)</f>
        <v>-87.756334578640804</v>
      </c>
      <c r="G428">
        <f>VLOOKUP(C428,[1]panoids!A$2:Z$278,5,FALSE)</f>
        <v>170311908005014</v>
      </c>
      <c r="H428">
        <f>VLOOKUP(C428,[1]panoids!A$2:Z$278,6,FALSE)</f>
        <v>4</v>
      </c>
      <c r="I428">
        <f>VLOOKUP(C428,[1]panoids!A$2:Z$278,7,FALSE)</f>
        <v>0.2208203125</v>
      </c>
      <c r="J428">
        <f>VLOOKUP(C428,[1]panoids!A$2:Z$278,8,FALSE)</f>
        <v>5.7207031249999998E-2</v>
      </c>
      <c r="K428">
        <f>VLOOKUP(C428,[1]panoids!A$2:Z$278,9,FALSE)</f>
        <v>0.21363444010416699</v>
      </c>
      <c r="L428">
        <f>VLOOKUP(C428,[1]panoids!A$2:Z$278,10,FALSE)</f>
        <v>1.4648437499999999E-5</v>
      </c>
      <c r="M428">
        <f>VLOOKUP(C428,[1]panoids!A$2:Z$278,11,FALSE)</f>
        <v>2.0922851562500001E-3</v>
      </c>
      <c r="N428">
        <f>VLOOKUP(C428,[1]panoids!A$2:Z$278,12,FALSE)</f>
        <v>3.6319986979166702E-3</v>
      </c>
      <c r="O428">
        <f>VLOOKUP(C428,[1]panoids!A$2:Z$278,13,FALSE)</f>
        <v>3.3365885416666699E-5</v>
      </c>
      <c r="P428">
        <f>VLOOKUP(C428,[1]panoids!A$2:Z$278,14,FALSE)</f>
        <v>6.1767578125000002E-3</v>
      </c>
      <c r="Q428">
        <f>VLOOKUP(C428,[1]panoids!A$2:Z$278,15,FALSE)</f>
        <v>0.29649739583333301</v>
      </c>
      <c r="R428">
        <f>VLOOKUP(C428,[1]panoids!A$2:Z$278,16,FALSE)</f>
        <v>2.4069824218750001E-2</v>
      </c>
      <c r="S428">
        <f>VLOOKUP(C428,[1]panoids!A$2:Z$278,17,FALSE)</f>
        <v>8.0249837239583302E-2</v>
      </c>
      <c r="T428">
        <f>VLOOKUP(C428,[1]panoids!A$2:Z$278,18,FALSE)</f>
        <v>2.0263671874999999E-4</v>
      </c>
      <c r="U428">
        <f>VLOOKUP(C428,[1]panoids!A$2:Z$278,19,FALSE)</f>
        <v>0</v>
      </c>
      <c r="V428">
        <f>VLOOKUP(C428,[1]panoids!A$2:Z$278,20,FALSE)</f>
        <v>9.0632324218750004E-2</v>
      </c>
      <c r="W428">
        <f>VLOOKUP(C428,[1]panoids!A$2:Z$278,21,FALSE)</f>
        <v>2.7669270833333301E-5</v>
      </c>
      <c r="X428">
        <f>VLOOKUP(C428,[1]panoids!A$2:Z$278,22,FALSE)</f>
        <v>0</v>
      </c>
      <c r="Y428">
        <f>VLOOKUP(C428,[1]panoids!A$2:Z$278,23,FALSE)</f>
        <v>0</v>
      </c>
      <c r="Z428">
        <f>VLOOKUP(C428,[1]panoids!A$2:Z$278,24,FALSE)</f>
        <v>0</v>
      </c>
      <c r="AA428">
        <f>VLOOKUP(C428,[1]panoids!A$2:Z$278,25,FALSE)</f>
        <v>0</v>
      </c>
      <c r="AB428">
        <f>VLOOKUP(C428,[1]panoids!A$2:Z$278,26,FALSE)</f>
        <v>4.7094726562499998E-3</v>
      </c>
    </row>
    <row r="429" spans="1:28" x14ac:dyDescent="0.25">
      <c r="A429" t="s">
        <v>665</v>
      </c>
      <c r="B429">
        <v>170311908005014</v>
      </c>
      <c r="C429" t="s">
        <v>664</v>
      </c>
      <c r="D429" t="str">
        <f>VLOOKUP(C429,[1]panoids!A$2:Z$278,2,FALSE)</f>
        <v>2018-06</v>
      </c>
      <c r="E429">
        <f>VLOOKUP(C429,[1]panoids!A$2:Z$278,3,FALSE)</f>
        <v>41.929239855760798</v>
      </c>
      <c r="F429">
        <f>VLOOKUP(C429,[1]panoids!A$2:Z$278,4,FALSE)</f>
        <v>-87.756334578640804</v>
      </c>
      <c r="G429">
        <f>VLOOKUP(C429,[1]panoids!A$2:Z$278,5,FALSE)</f>
        <v>170311908005014</v>
      </c>
      <c r="H429">
        <f>VLOOKUP(C429,[1]panoids!A$2:Z$278,6,FALSE)</f>
        <v>4</v>
      </c>
      <c r="I429">
        <f>VLOOKUP(C429,[1]panoids!A$2:Z$278,7,FALSE)</f>
        <v>0.2208203125</v>
      </c>
      <c r="J429">
        <f>VLOOKUP(C429,[1]panoids!A$2:Z$278,8,FALSE)</f>
        <v>5.7207031249999998E-2</v>
      </c>
      <c r="K429">
        <f>VLOOKUP(C429,[1]panoids!A$2:Z$278,9,FALSE)</f>
        <v>0.21363444010416699</v>
      </c>
      <c r="L429">
        <f>VLOOKUP(C429,[1]panoids!A$2:Z$278,10,FALSE)</f>
        <v>1.4648437499999999E-5</v>
      </c>
      <c r="M429">
        <f>VLOOKUP(C429,[1]panoids!A$2:Z$278,11,FALSE)</f>
        <v>2.0922851562500001E-3</v>
      </c>
      <c r="N429">
        <f>VLOOKUP(C429,[1]panoids!A$2:Z$278,12,FALSE)</f>
        <v>3.6319986979166702E-3</v>
      </c>
      <c r="O429">
        <f>VLOOKUP(C429,[1]panoids!A$2:Z$278,13,FALSE)</f>
        <v>3.3365885416666699E-5</v>
      </c>
      <c r="P429">
        <f>VLOOKUP(C429,[1]panoids!A$2:Z$278,14,FALSE)</f>
        <v>6.1767578125000002E-3</v>
      </c>
      <c r="Q429">
        <f>VLOOKUP(C429,[1]panoids!A$2:Z$278,15,FALSE)</f>
        <v>0.29649739583333301</v>
      </c>
      <c r="R429">
        <f>VLOOKUP(C429,[1]panoids!A$2:Z$278,16,FALSE)</f>
        <v>2.4069824218750001E-2</v>
      </c>
      <c r="S429">
        <f>VLOOKUP(C429,[1]panoids!A$2:Z$278,17,FALSE)</f>
        <v>8.0249837239583302E-2</v>
      </c>
      <c r="T429">
        <f>VLOOKUP(C429,[1]panoids!A$2:Z$278,18,FALSE)</f>
        <v>2.0263671874999999E-4</v>
      </c>
      <c r="U429">
        <f>VLOOKUP(C429,[1]panoids!A$2:Z$278,19,FALSE)</f>
        <v>0</v>
      </c>
      <c r="V429">
        <f>VLOOKUP(C429,[1]panoids!A$2:Z$278,20,FALSE)</f>
        <v>9.0632324218750004E-2</v>
      </c>
      <c r="W429">
        <f>VLOOKUP(C429,[1]panoids!A$2:Z$278,21,FALSE)</f>
        <v>2.7669270833333301E-5</v>
      </c>
      <c r="X429">
        <f>VLOOKUP(C429,[1]panoids!A$2:Z$278,22,FALSE)</f>
        <v>0</v>
      </c>
      <c r="Y429">
        <f>VLOOKUP(C429,[1]panoids!A$2:Z$278,23,FALSE)</f>
        <v>0</v>
      </c>
      <c r="Z429">
        <f>VLOOKUP(C429,[1]panoids!A$2:Z$278,24,FALSE)</f>
        <v>0</v>
      </c>
      <c r="AA429">
        <f>VLOOKUP(C429,[1]panoids!A$2:Z$278,25,FALSE)</f>
        <v>0</v>
      </c>
      <c r="AB429">
        <f>VLOOKUP(C429,[1]panoids!A$2:Z$278,26,FALSE)</f>
        <v>4.7094726562499998E-3</v>
      </c>
    </row>
    <row r="430" spans="1:28" x14ac:dyDescent="0.25">
      <c r="A430" t="s">
        <v>666</v>
      </c>
      <c r="B430">
        <v>170311910001003</v>
      </c>
      <c r="C430" t="s">
        <v>667</v>
      </c>
      <c r="D430" t="str">
        <f>VLOOKUP(C430,[1]panoids!A$2:Z$278,2,FALSE)</f>
        <v>2018-11</v>
      </c>
      <c r="E430">
        <f>VLOOKUP(C430,[1]panoids!A$2:Z$278,3,FALSE)</f>
        <v>41.924155819255297</v>
      </c>
      <c r="F430">
        <f>VLOOKUP(C430,[1]panoids!A$2:Z$278,4,FALSE)</f>
        <v>-87.743860761774201</v>
      </c>
      <c r="G430">
        <f>VLOOKUP(C430,[1]panoids!A$2:Z$278,5,FALSE)</f>
        <v>170311910001003</v>
      </c>
      <c r="H430">
        <f>VLOOKUP(C430,[1]panoids!A$2:Z$278,6,FALSE)</f>
        <v>4</v>
      </c>
      <c r="I430">
        <f>VLOOKUP(C430,[1]panoids!A$2:Z$278,7,FALSE)</f>
        <v>0.19540934244791699</v>
      </c>
      <c r="J430">
        <f>VLOOKUP(C430,[1]panoids!A$2:Z$278,8,FALSE)</f>
        <v>2.1237792968749999E-2</v>
      </c>
      <c r="K430">
        <f>VLOOKUP(C430,[1]panoids!A$2:Z$278,9,FALSE)</f>
        <v>6.6271972656249997E-2</v>
      </c>
      <c r="L430">
        <f>VLOOKUP(C430,[1]panoids!A$2:Z$278,10,FALSE)</f>
        <v>4.2464192708333301E-3</v>
      </c>
      <c r="M430">
        <f>VLOOKUP(C430,[1]panoids!A$2:Z$278,11,FALSE)</f>
        <v>1.81437174479167E-2</v>
      </c>
      <c r="N430">
        <f>VLOOKUP(C430,[1]panoids!A$2:Z$278,12,FALSE)</f>
        <v>2.4278157552083301E-2</v>
      </c>
      <c r="O430">
        <f>VLOOKUP(C430,[1]panoids!A$2:Z$278,13,FALSE)</f>
        <v>8.7573242187499994E-3</v>
      </c>
      <c r="P430">
        <f>VLOOKUP(C430,[1]panoids!A$2:Z$278,14,FALSE)</f>
        <v>5.6673177083333302E-3</v>
      </c>
      <c r="Q430">
        <f>VLOOKUP(C430,[1]panoids!A$2:Z$278,15,FALSE)</f>
        <v>0.14271728515625001</v>
      </c>
      <c r="R430">
        <f>VLOOKUP(C430,[1]panoids!A$2:Z$278,16,FALSE)</f>
        <v>9.8080240885416697E-2</v>
      </c>
      <c r="S430">
        <f>VLOOKUP(C430,[1]panoids!A$2:Z$278,17,FALSE)</f>
        <v>0.30874837239583303</v>
      </c>
      <c r="T430">
        <f>VLOOKUP(C430,[1]panoids!A$2:Z$278,18,FALSE)</f>
        <v>2.2054036458333301E-4</v>
      </c>
      <c r="U430">
        <f>VLOOKUP(C430,[1]panoids!A$2:Z$278,19,FALSE)</f>
        <v>0</v>
      </c>
      <c r="V430">
        <f>VLOOKUP(C430,[1]panoids!A$2:Z$278,20,FALSE)</f>
        <v>7.4547526041666701E-2</v>
      </c>
      <c r="W430">
        <f>VLOOKUP(C430,[1]panoids!A$2:Z$278,21,FALSE)</f>
        <v>9.6028645833333301E-5</v>
      </c>
      <c r="X430">
        <f>VLOOKUP(C430,[1]panoids!A$2:Z$278,22,FALSE)</f>
        <v>0</v>
      </c>
      <c r="Y430">
        <f>VLOOKUP(C430,[1]panoids!A$2:Z$278,23,FALSE)</f>
        <v>0</v>
      </c>
      <c r="Z430">
        <f>VLOOKUP(C430,[1]panoids!A$2:Z$278,24,FALSE)</f>
        <v>0</v>
      </c>
      <c r="AA430">
        <f>VLOOKUP(C430,[1]panoids!A$2:Z$278,25,FALSE)</f>
        <v>0</v>
      </c>
      <c r="AB430">
        <f>VLOOKUP(C430,[1]panoids!A$2:Z$278,26,FALSE)</f>
        <v>3.1577962239583299E-2</v>
      </c>
    </row>
    <row r="431" spans="1:28" x14ac:dyDescent="0.25">
      <c r="A431" t="s">
        <v>668</v>
      </c>
      <c r="B431">
        <v>170311910001003</v>
      </c>
      <c r="C431" t="s">
        <v>667</v>
      </c>
      <c r="D431" t="str">
        <f>VLOOKUP(C431,[1]panoids!A$2:Z$278,2,FALSE)</f>
        <v>2018-11</v>
      </c>
      <c r="E431">
        <f>VLOOKUP(C431,[1]panoids!A$2:Z$278,3,FALSE)</f>
        <v>41.924155819255297</v>
      </c>
      <c r="F431">
        <f>VLOOKUP(C431,[1]panoids!A$2:Z$278,4,FALSE)</f>
        <v>-87.743860761774201</v>
      </c>
      <c r="G431">
        <f>VLOOKUP(C431,[1]panoids!A$2:Z$278,5,FALSE)</f>
        <v>170311910001003</v>
      </c>
      <c r="H431">
        <f>VLOOKUP(C431,[1]panoids!A$2:Z$278,6,FALSE)</f>
        <v>4</v>
      </c>
      <c r="I431">
        <f>VLOOKUP(C431,[1]panoids!A$2:Z$278,7,FALSE)</f>
        <v>0.19540934244791699</v>
      </c>
      <c r="J431">
        <f>VLOOKUP(C431,[1]panoids!A$2:Z$278,8,FALSE)</f>
        <v>2.1237792968749999E-2</v>
      </c>
      <c r="K431">
        <f>VLOOKUP(C431,[1]panoids!A$2:Z$278,9,FALSE)</f>
        <v>6.6271972656249997E-2</v>
      </c>
      <c r="L431">
        <f>VLOOKUP(C431,[1]panoids!A$2:Z$278,10,FALSE)</f>
        <v>4.2464192708333301E-3</v>
      </c>
      <c r="M431">
        <f>VLOOKUP(C431,[1]panoids!A$2:Z$278,11,FALSE)</f>
        <v>1.81437174479167E-2</v>
      </c>
      <c r="N431">
        <f>VLOOKUP(C431,[1]panoids!A$2:Z$278,12,FALSE)</f>
        <v>2.4278157552083301E-2</v>
      </c>
      <c r="O431">
        <f>VLOOKUP(C431,[1]panoids!A$2:Z$278,13,FALSE)</f>
        <v>8.7573242187499994E-3</v>
      </c>
      <c r="P431">
        <f>VLOOKUP(C431,[1]panoids!A$2:Z$278,14,FALSE)</f>
        <v>5.6673177083333302E-3</v>
      </c>
      <c r="Q431">
        <f>VLOOKUP(C431,[1]panoids!A$2:Z$278,15,FALSE)</f>
        <v>0.14271728515625001</v>
      </c>
      <c r="R431">
        <f>VLOOKUP(C431,[1]panoids!A$2:Z$278,16,FALSE)</f>
        <v>9.8080240885416697E-2</v>
      </c>
      <c r="S431">
        <f>VLOOKUP(C431,[1]panoids!A$2:Z$278,17,FALSE)</f>
        <v>0.30874837239583303</v>
      </c>
      <c r="T431">
        <f>VLOOKUP(C431,[1]panoids!A$2:Z$278,18,FALSE)</f>
        <v>2.2054036458333301E-4</v>
      </c>
      <c r="U431">
        <f>VLOOKUP(C431,[1]panoids!A$2:Z$278,19,FALSE)</f>
        <v>0</v>
      </c>
      <c r="V431">
        <f>VLOOKUP(C431,[1]panoids!A$2:Z$278,20,FALSE)</f>
        <v>7.4547526041666701E-2</v>
      </c>
      <c r="W431">
        <f>VLOOKUP(C431,[1]panoids!A$2:Z$278,21,FALSE)</f>
        <v>9.6028645833333301E-5</v>
      </c>
      <c r="X431">
        <f>VLOOKUP(C431,[1]panoids!A$2:Z$278,22,FALSE)</f>
        <v>0</v>
      </c>
      <c r="Y431">
        <f>VLOOKUP(C431,[1]panoids!A$2:Z$278,23,FALSE)</f>
        <v>0</v>
      </c>
      <c r="Z431">
        <f>VLOOKUP(C431,[1]panoids!A$2:Z$278,24,FALSE)</f>
        <v>0</v>
      </c>
      <c r="AA431">
        <f>VLOOKUP(C431,[1]panoids!A$2:Z$278,25,FALSE)</f>
        <v>0</v>
      </c>
      <c r="AB431">
        <f>VLOOKUP(C431,[1]panoids!A$2:Z$278,26,FALSE)</f>
        <v>3.1577962239583299E-2</v>
      </c>
    </row>
    <row r="432" spans="1:28" x14ac:dyDescent="0.25">
      <c r="A432" t="s">
        <v>669</v>
      </c>
      <c r="B432">
        <v>170311910001003</v>
      </c>
      <c r="C432" t="s">
        <v>670</v>
      </c>
      <c r="D432" t="str">
        <f>VLOOKUP(C432,[1]panoids!A$2:Z$278,2,FALSE)</f>
        <v>2018-06</v>
      </c>
      <c r="E432">
        <f>VLOOKUP(C432,[1]panoids!A$2:Z$278,3,FALSE)</f>
        <v>41.924223459319499</v>
      </c>
      <c r="F432">
        <f>VLOOKUP(C432,[1]panoids!A$2:Z$278,4,FALSE)</f>
        <v>-87.744363260929006</v>
      </c>
      <c r="G432">
        <f>VLOOKUP(C432,[1]panoids!A$2:Z$278,5,FALSE)</f>
        <v>170311910001003</v>
      </c>
      <c r="H432">
        <f>VLOOKUP(C432,[1]panoids!A$2:Z$278,6,FALSE)</f>
        <v>4</v>
      </c>
      <c r="I432">
        <f>VLOOKUP(C432,[1]panoids!A$2:Z$278,7,FALSE)</f>
        <v>0.27586751302083301</v>
      </c>
      <c r="J432">
        <f>VLOOKUP(C432,[1]panoids!A$2:Z$278,8,FALSE)</f>
        <v>5.9729003906250001E-2</v>
      </c>
      <c r="K432">
        <f>VLOOKUP(C432,[1]panoids!A$2:Z$278,9,FALSE)</f>
        <v>6.8873697916666698E-2</v>
      </c>
      <c r="L432">
        <f>VLOOKUP(C432,[1]panoids!A$2:Z$278,10,FALSE)</f>
        <v>8.9078776041666696E-3</v>
      </c>
      <c r="M432">
        <f>VLOOKUP(C432,[1]panoids!A$2:Z$278,11,FALSE)</f>
        <v>8.5823567708333305E-3</v>
      </c>
      <c r="N432">
        <f>VLOOKUP(C432,[1]panoids!A$2:Z$278,12,FALSE)</f>
        <v>1.4193522135416701E-2</v>
      </c>
      <c r="O432">
        <f>VLOOKUP(C432,[1]panoids!A$2:Z$278,13,FALSE)</f>
        <v>2.8727213541666701E-4</v>
      </c>
      <c r="P432">
        <f>VLOOKUP(C432,[1]panoids!A$2:Z$278,14,FALSE)</f>
        <v>5.2083333333333296E-3</v>
      </c>
      <c r="Q432">
        <f>VLOOKUP(C432,[1]panoids!A$2:Z$278,15,FALSE)</f>
        <v>0.19686197916666701</v>
      </c>
      <c r="R432">
        <f>VLOOKUP(C432,[1]panoids!A$2:Z$278,16,FALSE)</f>
        <v>7.4080403645833307E-2</v>
      </c>
      <c r="S432">
        <f>VLOOKUP(C432,[1]panoids!A$2:Z$278,17,FALSE)</f>
        <v>0.25693115234375002</v>
      </c>
      <c r="T432">
        <f>VLOOKUP(C432,[1]panoids!A$2:Z$278,18,FALSE)</f>
        <v>0</v>
      </c>
      <c r="U432">
        <f>VLOOKUP(C432,[1]panoids!A$2:Z$278,19,FALSE)</f>
        <v>0</v>
      </c>
      <c r="V432">
        <f>VLOOKUP(C432,[1]panoids!A$2:Z$278,20,FALSE)</f>
        <v>1.49267578125E-2</v>
      </c>
      <c r="W432">
        <f>VLOOKUP(C432,[1]panoids!A$2:Z$278,21,FALSE)</f>
        <v>1.53727213541667E-3</v>
      </c>
      <c r="X432">
        <f>VLOOKUP(C432,[1]panoids!A$2:Z$278,22,FALSE)</f>
        <v>0</v>
      </c>
      <c r="Y432">
        <f>VLOOKUP(C432,[1]panoids!A$2:Z$278,23,FALSE)</f>
        <v>0</v>
      </c>
      <c r="Z432">
        <f>VLOOKUP(C432,[1]panoids!A$2:Z$278,24,FALSE)</f>
        <v>0</v>
      </c>
      <c r="AA432">
        <f>VLOOKUP(C432,[1]panoids!A$2:Z$278,25,FALSE)</f>
        <v>0</v>
      </c>
      <c r="AB432">
        <f>VLOOKUP(C432,[1]panoids!A$2:Z$278,26,FALSE)</f>
        <v>1.40128580729167E-2</v>
      </c>
    </row>
    <row r="433" spans="1:28" x14ac:dyDescent="0.25">
      <c r="A433" t="s">
        <v>671</v>
      </c>
      <c r="B433">
        <v>170311910001003</v>
      </c>
      <c r="C433" t="s">
        <v>670</v>
      </c>
      <c r="D433" t="str">
        <f>VLOOKUP(C433,[1]panoids!A$2:Z$278,2,FALSE)</f>
        <v>2018-06</v>
      </c>
      <c r="E433">
        <f>VLOOKUP(C433,[1]panoids!A$2:Z$278,3,FALSE)</f>
        <v>41.924223459319499</v>
      </c>
      <c r="F433">
        <f>VLOOKUP(C433,[1]panoids!A$2:Z$278,4,FALSE)</f>
        <v>-87.744363260929006</v>
      </c>
      <c r="G433">
        <f>VLOOKUP(C433,[1]panoids!A$2:Z$278,5,FALSE)</f>
        <v>170311910001003</v>
      </c>
      <c r="H433">
        <f>VLOOKUP(C433,[1]panoids!A$2:Z$278,6,FALSE)</f>
        <v>4</v>
      </c>
      <c r="I433">
        <f>VLOOKUP(C433,[1]panoids!A$2:Z$278,7,FALSE)</f>
        <v>0.27586751302083301</v>
      </c>
      <c r="J433">
        <f>VLOOKUP(C433,[1]panoids!A$2:Z$278,8,FALSE)</f>
        <v>5.9729003906250001E-2</v>
      </c>
      <c r="K433">
        <f>VLOOKUP(C433,[1]panoids!A$2:Z$278,9,FALSE)</f>
        <v>6.8873697916666698E-2</v>
      </c>
      <c r="L433">
        <f>VLOOKUP(C433,[1]panoids!A$2:Z$278,10,FALSE)</f>
        <v>8.9078776041666696E-3</v>
      </c>
      <c r="M433">
        <f>VLOOKUP(C433,[1]panoids!A$2:Z$278,11,FALSE)</f>
        <v>8.5823567708333305E-3</v>
      </c>
      <c r="N433">
        <f>VLOOKUP(C433,[1]panoids!A$2:Z$278,12,FALSE)</f>
        <v>1.4193522135416701E-2</v>
      </c>
      <c r="O433">
        <f>VLOOKUP(C433,[1]panoids!A$2:Z$278,13,FALSE)</f>
        <v>2.8727213541666701E-4</v>
      </c>
      <c r="P433">
        <f>VLOOKUP(C433,[1]panoids!A$2:Z$278,14,FALSE)</f>
        <v>5.2083333333333296E-3</v>
      </c>
      <c r="Q433">
        <f>VLOOKUP(C433,[1]panoids!A$2:Z$278,15,FALSE)</f>
        <v>0.19686197916666701</v>
      </c>
      <c r="R433">
        <f>VLOOKUP(C433,[1]panoids!A$2:Z$278,16,FALSE)</f>
        <v>7.4080403645833307E-2</v>
      </c>
      <c r="S433">
        <f>VLOOKUP(C433,[1]panoids!A$2:Z$278,17,FALSE)</f>
        <v>0.25693115234375002</v>
      </c>
      <c r="T433">
        <f>VLOOKUP(C433,[1]panoids!A$2:Z$278,18,FALSE)</f>
        <v>0</v>
      </c>
      <c r="U433">
        <f>VLOOKUP(C433,[1]panoids!A$2:Z$278,19,FALSE)</f>
        <v>0</v>
      </c>
      <c r="V433">
        <f>VLOOKUP(C433,[1]panoids!A$2:Z$278,20,FALSE)</f>
        <v>1.49267578125E-2</v>
      </c>
      <c r="W433">
        <f>VLOOKUP(C433,[1]panoids!A$2:Z$278,21,FALSE)</f>
        <v>1.53727213541667E-3</v>
      </c>
      <c r="X433">
        <f>VLOOKUP(C433,[1]panoids!A$2:Z$278,22,FALSE)</f>
        <v>0</v>
      </c>
      <c r="Y433">
        <f>VLOOKUP(C433,[1]panoids!A$2:Z$278,23,FALSE)</f>
        <v>0</v>
      </c>
      <c r="Z433">
        <f>VLOOKUP(C433,[1]panoids!A$2:Z$278,24,FALSE)</f>
        <v>0</v>
      </c>
      <c r="AA433">
        <f>VLOOKUP(C433,[1]panoids!A$2:Z$278,25,FALSE)</f>
        <v>0</v>
      </c>
      <c r="AB433">
        <f>VLOOKUP(C433,[1]panoids!A$2:Z$278,26,FALSE)</f>
        <v>1.40128580729167E-2</v>
      </c>
    </row>
    <row r="434" spans="1:28" x14ac:dyDescent="0.25">
      <c r="A434" t="s">
        <v>672</v>
      </c>
      <c r="B434">
        <v>170312105012000</v>
      </c>
      <c r="C434" t="s">
        <v>673</v>
      </c>
      <c r="D434" t="str">
        <f>VLOOKUP(C434,[1]panoids!A$2:Z$278,2,FALSE)</f>
        <v>2018-05</v>
      </c>
      <c r="E434">
        <f>VLOOKUP(C434,[1]panoids!A$2:Z$278,3,FALSE)</f>
        <v>41.939038273521703</v>
      </c>
      <c r="F434">
        <f>VLOOKUP(C434,[1]panoids!A$2:Z$278,4,FALSE)</f>
        <v>-87.721868894210999</v>
      </c>
      <c r="G434">
        <f>VLOOKUP(C434,[1]panoids!A$2:Z$278,5,FALSE)</f>
        <v>170312105012000</v>
      </c>
      <c r="H434">
        <f>VLOOKUP(C434,[1]panoids!A$2:Z$278,6,FALSE)</f>
        <v>4</v>
      </c>
      <c r="I434">
        <f>VLOOKUP(C434,[1]panoids!A$2:Z$278,7,FALSE)</f>
        <v>0.13793212890625001</v>
      </c>
      <c r="J434">
        <f>VLOOKUP(C434,[1]panoids!A$2:Z$278,8,FALSE)</f>
        <v>5.9393717447916702E-2</v>
      </c>
      <c r="K434">
        <f>VLOOKUP(C434,[1]panoids!A$2:Z$278,9,FALSE)</f>
        <v>0.105406087239583</v>
      </c>
      <c r="L434">
        <f>VLOOKUP(C434,[1]panoids!A$2:Z$278,10,FALSE)</f>
        <v>2.3347981770833301E-3</v>
      </c>
      <c r="M434">
        <f>VLOOKUP(C434,[1]panoids!A$2:Z$278,11,FALSE)</f>
        <v>5.0053710937500002E-2</v>
      </c>
      <c r="N434">
        <f>VLOOKUP(C434,[1]panoids!A$2:Z$278,12,FALSE)</f>
        <v>6.6324869791666704E-3</v>
      </c>
      <c r="O434">
        <f>VLOOKUP(C434,[1]panoids!A$2:Z$278,13,FALSE)</f>
        <v>1.025390625E-4</v>
      </c>
      <c r="P434">
        <f>VLOOKUP(C434,[1]panoids!A$2:Z$278,14,FALSE)</f>
        <v>8.0322265624999997E-3</v>
      </c>
      <c r="Q434">
        <f>VLOOKUP(C434,[1]panoids!A$2:Z$278,15,FALSE)</f>
        <v>0.29588378906250001</v>
      </c>
      <c r="R434">
        <f>VLOOKUP(C434,[1]panoids!A$2:Z$278,16,FALSE)</f>
        <v>9.9568684895833301E-2</v>
      </c>
      <c r="S434">
        <f>VLOOKUP(C434,[1]panoids!A$2:Z$278,17,FALSE)</f>
        <v>0.14806640625</v>
      </c>
      <c r="T434">
        <f>VLOOKUP(C434,[1]panoids!A$2:Z$278,18,FALSE)</f>
        <v>9.9365234375000007E-4</v>
      </c>
      <c r="U434">
        <f>VLOOKUP(C434,[1]panoids!A$2:Z$278,19,FALSE)</f>
        <v>0</v>
      </c>
      <c r="V434">
        <f>VLOOKUP(C434,[1]panoids!A$2:Z$278,20,FALSE)</f>
        <v>7.4197591145833297E-2</v>
      </c>
      <c r="W434">
        <f>VLOOKUP(C434,[1]panoids!A$2:Z$278,21,FALSE)</f>
        <v>1.52994791666667E-4</v>
      </c>
      <c r="X434">
        <f>VLOOKUP(C434,[1]panoids!A$2:Z$278,22,FALSE)</f>
        <v>8.3007812500000006E-5</v>
      </c>
      <c r="Y434">
        <f>VLOOKUP(C434,[1]panoids!A$2:Z$278,23,FALSE)</f>
        <v>0</v>
      </c>
      <c r="Z434">
        <f>VLOOKUP(C434,[1]panoids!A$2:Z$278,24,FALSE)</f>
        <v>6.5104166666666696E-6</v>
      </c>
      <c r="AA434">
        <f>VLOOKUP(C434,[1]panoids!A$2:Z$278,25,FALSE)</f>
        <v>0</v>
      </c>
      <c r="AB434">
        <f>VLOOKUP(C434,[1]panoids!A$2:Z$278,26,FALSE)</f>
        <v>1.115966796875E-2</v>
      </c>
    </row>
    <row r="435" spans="1:28" x14ac:dyDescent="0.25">
      <c r="A435" t="s">
        <v>674</v>
      </c>
      <c r="B435">
        <v>170312105012000</v>
      </c>
      <c r="C435" t="s">
        <v>673</v>
      </c>
      <c r="D435" t="str">
        <f>VLOOKUP(C435,[1]panoids!A$2:Z$278,2,FALSE)</f>
        <v>2018-05</v>
      </c>
      <c r="E435">
        <f>VLOOKUP(C435,[1]panoids!A$2:Z$278,3,FALSE)</f>
        <v>41.939038273521703</v>
      </c>
      <c r="F435">
        <f>VLOOKUP(C435,[1]panoids!A$2:Z$278,4,FALSE)</f>
        <v>-87.721868894210999</v>
      </c>
      <c r="G435">
        <f>VLOOKUP(C435,[1]panoids!A$2:Z$278,5,FALSE)</f>
        <v>170312105012000</v>
      </c>
      <c r="H435">
        <f>VLOOKUP(C435,[1]panoids!A$2:Z$278,6,FALSE)</f>
        <v>4</v>
      </c>
      <c r="I435">
        <f>VLOOKUP(C435,[1]panoids!A$2:Z$278,7,FALSE)</f>
        <v>0.13793212890625001</v>
      </c>
      <c r="J435">
        <f>VLOOKUP(C435,[1]panoids!A$2:Z$278,8,FALSE)</f>
        <v>5.9393717447916702E-2</v>
      </c>
      <c r="K435">
        <f>VLOOKUP(C435,[1]panoids!A$2:Z$278,9,FALSE)</f>
        <v>0.105406087239583</v>
      </c>
      <c r="L435">
        <f>VLOOKUP(C435,[1]panoids!A$2:Z$278,10,FALSE)</f>
        <v>2.3347981770833301E-3</v>
      </c>
      <c r="M435">
        <f>VLOOKUP(C435,[1]panoids!A$2:Z$278,11,FALSE)</f>
        <v>5.0053710937500002E-2</v>
      </c>
      <c r="N435">
        <f>VLOOKUP(C435,[1]panoids!A$2:Z$278,12,FALSE)</f>
        <v>6.6324869791666704E-3</v>
      </c>
      <c r="O435">
        <f>VLOOKUP(C435,[1]panoids!A$2:Z$278,13,FALSE)</f>
        <v>1.025390625E-4</v>
      </c>
      <c r="P435">
        <f>VLOOKUP(C435,[1]panoids!A$2:Z$278,14,FALSE)</f>
        <v>8.0322265624999997E-3</v>
      </c>
      <c r="Q435">
        <f>VLOOKUP(C435,[1]panoids!A$2:Z$278,15,FALSE)</f>
        <v>0.29588378906250001</v>
      </c>
      <c r="R435">
        <f>VLOOKUP(C435,[1]panoids!A$2:Z$278,16,FALSE)</f>
        <v>9.9568684895833301E-2</v>
      </c>
      <c r="S435">
        <f>VLOOKUP(C435,[1]panoids!A$2:Z$278,17,FALSE)</f>
        <v>0.14806640625</v>
      </c>
      <c r="T435">
        <f>VLOOKUP(C435,[1]panoids!A$2:Z$278,18,FALSE)</f>
        <v>9.9365234375000007E-4</v>
      </c>
      <c r="U435">
        <f>VLOOKUP(C435,[1]panoids!A$2:Z$278,19,FALSE)</f>
        <v>0</v>
      </c>
      <c r="V435">
        <f>VLOOKUP(C435,[1]panoids!A$2:Z$278,20,FALSE)</f>
        <v>7.4197591145833297E-2</v>
      </c>
      <c r="W435">
        <f>VLOOKUP(C435,[1]panoids!A$2:Z$278,21,FALSE)</f>
        <v>1.52994791666667E-4</v>
      </c>
      <c r="X435">
        <f>VLOOKUP(C435,[1]panoids!A$2:Z$278,22,FALSE)</f>
        <v>8.3007812500000006E-5</v>
      </c>
      <c r="Y435">
        <f>VLOOKUP(C435,[1]panoids!A$2:Z$278,23,FALSE)</f>
        <v>0</v>
      </c>
      <c r="Z435">
        <f>VLOOKUP(C435,[1]panoids!A$2:Z$278,24,FALSE)</f>
        <v>6.5104166666666696E-6</v>
      </c>
      <c r="AA435">
        <f>VLOOKUP(C435,[1]panoids!A$2:Z$278,25,FALSE)</f>
        <v>0</v>
      </c>
      <c r="AB435">
        <f>VLOOKUP(C435,[1]panoids!A$2:Z$278,26,FALSE)</f>
        <v>1.115966796875E-2</v>
      </c>
    </row>
    <row r="436" spans="1:28" x14ac:dyDescent="0.25">
      <c r="A436" t="s">
        <v>675</v>
      </c>
      <c r="B436">
        <v>170312105012000</v>
      </c>
      <c r="C436" t="s">
        <v>676</v>
      </c>
      <c r="D436" t="str">
        <f>VLOOKUP(C436,[1]panoids!A$2:Z$278,2,FALSE)</f>
        <v>2018-10</v>
      </c>
      <c r="E436">
        <f>VLOOKUP(C436,[1]panoids!A$2:Z$278,3,FALSE)</f>
        <v>41.939173199999999</v>
      </c>
      <c r="F436">
        <f>VLOOKUP(C436,[1]panoids!A$2:Z$278,4,FALSE)</f>
        <v>-87.721073200000006</v>
      </c>
      <c r="G436">
        <f>VLOOKUP(C436,[1]panoids!A$2:Z$278,5,FALSE)</f>
        <v>170312105012000</v>
      </c>
      <c r="H436">
        <f>VLOOKUP(C436,[1]panoids!A$2:Z$278,6,FALSE)</f>
        <v>4</v>
      </c>
      <c r="I436">
        <f>VLOOKUP(C436,[1]panoids!A$2:Z$278,7,FALSE)</f>
        <v>0.233028157552083</v>
      </c>
      <c r="J436">
        <f>VLOOKUP(C436,[1]panoids!A$2:Z$278,8,FALSE)</f>
        <v>7.2747395833333298E-2</v>
      </c>
      <c r="K436">
        <f>VLOOKUP(C436,[1]panoids!A$2:Z$278,9,FALSE)</f>
        <v>0.16834716796874999</v>
      </c>
      <c r="L436">
        <f>VLOOKUP(C436,[1]panoids!A$2:Z$278,10,FALSE)</f>
        <v>1.6276041666666699E-6</v>
      </c>
      <c r="M436">
        <f>VLOOKUP(C436,[1]panoids!A$2:Z$278,11,FALSE)</f>
        <v>6.9194335937500004E-2</v>
      </c>
      <c r="N436">
        <f>VLOOKUP(C436,[1]panoids!A$2:Z$278,12,FALSE)</f>
        <v>1.4138183593749999E-2</v>
      </c>
      <c r="O436">
        <f>VLOOKUP(C436,[1]panoids!A$2:Z$278,13,FALSE)</f>
        <v>6.9173177083333304E-5</v>
      </c>
      <c r="P436">
        <f>VLOOKUP(C436,[1]panoids!A$2:Z$278,14,FALSE)</f>
        <v>4.5849609375000003E-3</v>
      </c>
      <c r="Q436">
        <f>VLOOKUP(C436,[1]panoids!A$2:Z$278,15,FALSE)</f>
        <v>8.6765950520833302E-2</v>
      </c>
      <c r="R436">
        <f>VLOOKUP(C436,[1]panoids!A$2:Z$278,16,FALSE)</f>
        <v>3.37972005208333E-3</v>
      </c>
      <c r="S436">
        <f>VLOOKUP(C436,[1]panoids!A$2:Z$278,17,FALSE)</f>
        <v>0.25436848958333302</v>
      </c>
      <c r="T436">
        <f>VLOOKUP(C436,[1]panoids!A$2:Z$278,18,FALSE)</f>
        <v>2.5634765625000001E-4</v>
      </c>
      <c r="U436">
        <f>VLOOKUP(C436,[1]panoids!A$2:Z$278,19,FALSE)</f>
        <v>0</v>
      </c>
      <c r="V436">
        <f>VLOOKUP(C436,[1]panoids!A$2:Z$278,20,FALSE)</f>
        <v>7.4772949218749996E-2</v>
      </c>
      <c r="W436">
        <f>VLOOKUP(C436,[1]panoids!A$2:Z$278,21,FALSE)</f>
        <v>1.0450846354166699E-2</v>
      </c>
      <c r="X436">
        <f>VLOOKUP(C436,[1]panoids!A$2:Z$278,22,FALSE)</f>
        <v>0</v>
      </c>
      <c r="Y436">
        <f>VLOOKUP(C436,[1]panoids!A$2:Z$278,23,FALSE)</f>
        <v>0</v>
      </c>
      <c r="Z436">
        <f>VLOOKUP(C436,[1]panoids!A$2:Z$278,24,FALSE)</f>
        <v>0</v>
      </c>
      <c r="AA436">
        <f>VLOOKUP(C436,[1]panoids!A$2:Z$278,25,FALSE)</f>
        <v>1.4404296875000001E-3</v>
      </c>
      <c r="AB436">
        <f>VLOOKUP(C436,[1]panoids!A$2:Z$278,26,FALSE)</f>
        <v>6.4542643229166703E-3</v>
      </c>
    </row>
    <row r="437" spans="1:28" x14ac:dyDescent="0.25">
      <c r="A437" t="s">
        <v>677</v>
      </c>
      <c r="B437">
        <v>170312105012000</v>
      </c>
      <c r="C437" t="s">
        <v>676</v>
      </c>
      <c r="D437" t="str">
        <f>VLOOKUP(C437,[1]panoids!A$2:Z$278,2,FALSE)</f>
        <v>2018-10</v>
      </c>
      <c r="E437">
        <f>VLOOKUP(C437,[1]panoids!A$2:Z$278,3,FALSE)</f>
        <v>41.939173199999999</v>
      </c>
      <c r="F437">
        <f>VLOOKUP(C437,[1]panoids!A$2:Z$278,4,FALSE)</f>
        <v>-87.721073200000006</v>
      </c>
      <c r="G437">
        <f>VLOOKUP(C437,[1]panoids!A$2:Z$278,5,FALSE)</f>
        <v>170312105012000</v>
      </c>
      <c r="H437">
        <f>VLOOKUP(C437,[1]panoids!A$2:Z$278,6,FALSE)</f>
        <v>4</v>
      </c>
      <c r="I437">
        <f>VLOOKUP(C437,[1]panoids!A$2:Z$278,7,FALSE)</f>
        <v>0.233028157552083</v>
      </c>
      <c r="J437">
        <f>VLOOKUP(C437,[1]panoids!A$2:Z$278,8,FALSE)</f>
        <v>7.2747395833333298E-2</v>
      </c>
      <c r="K437">
        <f>VLOOKUP(C437,[1]panoids!A$2:Z$278,9,FALSE)</f>
        <v>0.16834716796874999</v>
      </c>
      <c r="L437">
        <f>VLOOKUP(C437,[1]panoids!A$2:Z$278,10,FALSE)</f>
        <v>1.6276041666666699E-6</v>
      </c>
      <c r="M437">
        <f>VLOOKUP(C437,[1]panoids!A$2:Z$278,11,FALSE)</f>
        <v>6.9194335937500004E-2</v>
      </c>
      <c r="N437">
        <f>VLOOKUP(C437,[1]panoids!A$2:Z$278,12,FALSE)</f>
        <v>1.4138183593749999E-2</v>
      </c>
      <c r="O437">
        <f>VLOOKUP(C437,[1]panoids!A$2:Z$278,13,FALSE)</f>
        <v>6.9173177083333304E-5</v>
      </c>
      <c r="P437">
        <f>VLOOKUP(C437,[1]panoids!A$2:Z$278,14,FALSE)</f>
        <v>4.5849609375000003E-3</v>
      </c>
      <c r="Q437">
        <f>VLOOKUP(C437,[1]panoids!A$2:Z$278,15,FALSE)</f>
        <v>8.6765950520833302E-2</v>
      </c>
      <c r="R437">
        <f>VLOOKUP(C437,[1]panoids!A$2:Z$278,16,FALSE)</f>
        <v>3.37972005208333E-3</v>
      </c>
      <c r="S437">
        <f>VLOOKUP(C437,[1]panoids!A$2:Z$278,17,FALSE)</f>
        <v>0.25436848958333302</v>
      </c>
      <c r="T437">
        <f>VLOOKUP(C437,[1]panoids!A$2:Z$278,18,FALSE)</f>
        <v>2.5634765625000001E-4</v>
      </c>
      <c r="U437">
        <f>VLOOKUP(C437,[1]panoids!A$2:Z$278,19,FALSE)</f>
        <v>0</v>
      </c>
      <c r="V437">
        <f>VLOOKUP(C437,[1]panoids!A$2:Z$278,20,FALSE)</f>
        <v>7.4772949218749996E-2</v>
      </c>
      <c r="W437">
        <f>VLOOKUP(C437,[1]panoids!A$2:Z$278,21,FALSE)</f>
        <v>1.0450846354166699E-2</v>
      </c>
      <c r="X437">
        <f>VLOOKUP(C437,[1]panoids!A$2:Z$278,22,FALSE)</f>
        <v>0</v>
      </c>
      <c r="Y437">
        <f>VLOOKUP(C437,[1]panoids!A$2:Z$278,23,FALSE)</f>
        <v>0</v>
      </c>
      <c r="Z437">
        <f>VLOOKUP(C437,[1]panoids!A$2:Z$278,24,FALSE)</f>
        <v>0</v>
      </c>
      <c r="AA437">
        <f>VLOOKUP(C437,[1]panoids!A$2:Z$278,25,FALSE)</f>
        <v>1.4404296875000001E-3</v>
      </c>
      <c r="AB437">
        <f>VLOOKUP(C437,[1]panoids!A$2:Z$278,26,FALSE)</f>
        <v>6.4542643229166703E-3</v>
      </c>
    </row>
    <row r="438" spans="1:28" x14ac:dyDescent="0.25">
      <c r="A438" t="s">
        <v>678</v>
      </c>
      <c r="B438">
        <v>170312106011005</v>
      </c>
      <c r="C438" t="s">
        <v>679</v>
      </c>
      <c r="D438" t="str">
        <f>VLOOKUP(C438,[1]panoids!A$2:Z$278,2,FALSE)</f>
        <v>2018-05</v>
      </c>
      <c r="E438">
        <f>VLOOKUP(C438,[1]panoids!A$2:Z$278,3,FALSE)</f>
        <v>41.9391666</v>
      </c>
      <c r="F438">
        <f>VLOOKUP(C438,[1]panoids!A$2:Z$278,4,FALSE)</f>
        <v>-87.711592699999997</v>
      </c>
      <c r="G438">
        <f>VLOOKUP(C438,[1]panoids!A$2:Z$278,5,FALSE)</f>
        <v>170312106011005</v>
      </c>
      <c r="H438">
        <f>VLOOKUP(C438,[1]panoids!A$2:Z$278,6,FALSE)</f>
        <v>4</v>
      </c>
      <c r="I438">
        <f>VLOOKUP(C438,[1]panoids!A$2:Z$278,7,FALSE)</f>
        <v>0.24076009114583299</v>
      </c>
      <c r="J438">
        <f>VLOOKUP(C438,[1]panoids!A$2:Z$278,8,FALSE)</f>
        <v>1.9711914062499999E-2</v>
      </c>
      <c r="K438">
        <f>VLOOKUP(C438,[1]panoids!A$2:Z$278,9,FALSE)</f>
        <v>0.140804036458333</v>
      </c>
      <c r="L438">
        <f>VLOOKUP(C438,[1]panoids!A$2:Z$278,10,FALSE)</f>
        <v>0</v>
      </c>
      <c r="M438">
        <f>VLOOKUP(C438,[1]panoids!A$2:Z$278,11,FALSE)</f>
        <v>7.1915690104166702E-3</v>
      </c>
      <c r="N438">
        <f>VLOOKUP(C438,[1]panoids!A$2:Z$278,12,FALSE)</f>
        <v>1.7106933593749998E-2</v>
      </c>
      <c r="O438">
        <f>VLOOKUP(C438,[1]panoids!A$2:Z$278,13,FALSE)</f>
        <v>2.2786458333333301E-4</v>
      </c>
      <c r="P438">
        <f>VLOOKUP(C438,[1]panoids!A$2:Z$278,14,FALSE)</f>
        <v>1.45109049479167E-2</v>
      </c>
      <c r="Q438">
        <f>VLOOKUP(C438,[1]panoids!A$2:Z$278,15,FALSE)</f>
        <v>8.6824544270833297E-3</v>
      </c>
      <c r="R438">
        <f>VLOOKUP(C438,[1]panoids!A$2:Z$278,16,FALSE)</f>
        <v>2.0662434895833302E-3</v>
      </c>
      <c r="S438">
        <f>VLOOKUP(C438,[1]panoids!A$2:Z$278,17,FALSE)</f>
        <v>0.35785400390625</v>
      </c>
      <c r="T438">
        <f>VLOOKUP(C438,[1]panoids!A$2:Z$278,18,FALSE)</f>
        <v>5.67626953125E-3</v>
      </c>
      <c r="U438">
        <f>VLOOKUP(C438,[1]panoids!A$2:Z$278,19,FALSE)</f>
        <v>2.27864583333333E-5</v>
      </c>
      <c r="V438">
        <f>VLOOKUP(C438,[1]panoids!A$2:Z$278,20,FALSE)</f>
        <v>8.9137369791666698E-2</v>
      </c>
      <c r="W438">
        <f>VLOOKUP(C438,[1]panoids!A$2:Z$278,21,FALSE)</f>
        <v>1.0756022135416699E-2</v>
      </c>
      <c r="X438">
        <f>VLOOKUP(C438,[1]panoids!A$2:Z$278,22,FALSE)</f>
        <v>3.2792968749999998E-2</v>
      </c>
      <c r="Y438">
        <f>VLOOKUP(C438,[1]panoids!A$2:Z$278,23,FALSE)</f>
        <v>0</v>
      </c>
      <c r="Z438">
        <f>VLOOKUP(C438,[1]panoids!A$2:Z$278,24,FALSE)</f>
        <v>1.5950520833333301E-3</v>
      </c>
      <c r="AA438">
        <f>VLOOKUP(C438,[1]panoids!A$2:Z$278,25,FALSE)</f>
        <v>7.2298177083333299E-3</v>
      </c>
      <c r="AB438">
        <f>VLOOKUP(C438,[1]panoids!A$2:Z$278,26,FALSE)</f>
        <v>4.3873697916666697E-2</v>
      </c>
    </row>
    <row r="439" spans="1:28" x14ac:dyDescent="0.25">
      <c r="A439" t="s">
        <v>680</v>
      </c>
      <c r="B439">
        <v>170312106011005</v>
      </c>
      <c r="C439" t="s">
        <v>679</v>
      </c>
      <c r="D439" t="str">
        <f>VLOOKUP(C439,[1]panoids!A$2:Z$278,2,FALSE)</f>
        <v>2018-05</v>
      </c>
      <c r="E439">
        <f>VLOOKUP(C439,[1]panoids!A$2:Z$278,3,FALSE)</f>
        <v>41.9391666</v>
      </c>
      <c r="F439">
        <f>VLOOKUP(C439,[1]panoids!A$2:Z$278,4,FALSE)</f>
        <v>-87.711592699999997</v>
      </c>
      <c r="G439">
        <f>VLOOKUP(C439,[1]panoids!A$2:Z$278,5,FALSE)</f>
        <v>170312106011005</v>
      </c>
      <c r="H439">
        <f>VLOOKUP(C439,[1]panoids!A$2:Z$278,6,FALSE)</f>
        <v>4</v>
      </c>
      <c r="I439">
        <f>VLOOKUP(C439,[1]panoids!A$2:Z$278,7,FALSE)</f>
        <v>0.24076009114583299</v>
      </c>
      <c r="J439">
        <f>VLOOKUP(C439,[1]panoids!A$2:Z$278,8,FALSE)</f>
        <v>1.9711914062499999E-2</v>
      </c>
      <c r="K439">
        <f>VLOOKUP(C439,[1]panoids!A$2:Z$278,9,FALSE)</f>
        <v>0.140804036458333</v>
      </c>
      <c r="L439">
        <f>VLOOKUP(C439,[1]panoids!A$2:Z$278,10,FALSE)</f>
        <v>0</v>
      </c>
      <c r="M439">
        <f>VLOOKUP(C439,[1]panoids!A$2:Z$278,11,FALSE)</f>
        <v>7.1915690104166702E-3</v>
      </c>
      <c r="N439">
        <f>VLOOKUP(C439,[1]panoids!A$2:Z$278,12,FALSE)</f>
        <v>1.7106933593749998E-2</v>
      </c>
      <c r="O439">
        <f>VLOOKUP(C439,[1]panoids!A$2:Z$278,13,FALSE)</f>
        <v>2.2786458333333301E-4</v>
      </c>
      <c r="P439">
        <f>VLOOKUP(C439,[1]panoids!A$2:Z$278,14,FALSE)</f>
        <v>1.45109049479167E-2</v>
      </c>
      <c r="Q439">
        <f>VLOOKUP(C439,[1]panoids!A$2:Z$278,15,FALSE)</f>
        <v>8.6824544270833297E-3</v>
      </c>
      <c r="R439">
        <f>VLOOKUP(C439,[1]panoids!A$2:Z$278,16,FALSE)</f>
        <v>2.0662434895833302E-3</v>
      </c>
      <c r="S439">
        <f>VLOOKUP(C439,[1]panoids!A$2:Z$278,17,FALSE)</f>
        <v>0.35785400390625</v>
      </c>
      <c r="T439">
        <f>VLOOKUP(C439,[1]panoids!A$2:Z$278,18,FALSE)</f>
        <v>5.67626953125E-3</v>
      </c>
      <c r="U439">
        <f>VLOOKUP(C439,[1]panoids!A$2:Z$278,19,FALSE)</f>
        <v>2.27864583333333E-5</v>
      </c>
      <c r="V439">
        <f>VLOOKUP(C439,[1]panoids!A$2:Z$278,20,FALSE)</f>
        <v>8.9137369791666698E-2</v>
      </c>
      <c r="W439">
        <f>VLOOKUP(C439,[1]panoids!A$2:Z$278,21,FALSE)</f>
        <v>1.0756022135416699E-2</v>
      </c>
      <c r="X439">
        <f>VLOOKUP(C439,[1]panoids!A$2:Z$278,22,FALSE)</f>
        <v>3.2792968749999998E-2</v>
      </c>
      <c r="Y439">
        <f>VLOOKUP(C439,[1]panoids!A$2:Z$278,23,FALSE)</f>
        <v>0</v>
      </c>
      <c r="Z439">
        <f>VLOOKUP(C439,[1]panoids!A$2:Z$278,24,FALSE)</f>
        <v>1.5950520833333301E-3</v>
      </c>
      <c r="AA439">
        <f>VLOOKUP(C439,[1]panoids!A$2:Z$278,25,FALSE)</f>
        <v>7.2298177083333299E-3</v>
      </c>
      <c r="AB439">
        <f>VLOOKUP(C439,[1]panoids!A$2:Z$278,26,FALSE)</f>
        <v>4.3873697916666697E-2</v>
      </c>
    </row>
    <row r="440" spans="1:28" x14ac:dyDescent="0.25">
      <c r="A440" t="s">
        <v>681</v>
      </c>
      <c r="B440">
        <v>170312106011005</v>
      </c>
      <c r="C440" t="s">
        <v>682</v>
      </c>
      <c r="D440" t="str">
        <f>VLOOKUP(C440,[1]panoids!A$2:Z$278,2,FALSE)</f>
        <v>2018-05</v>
      </c>
      <c r="E440">
        <f>VLOOKUP(C440,[1]panoids!A$2:Z$278,3,FALSE)</f>
        <v>41.939161973686097</v>
      </c>
      <c r="F440">
        <f>VLOOKUP(C440,[1]panoids!A$2:Z$278,4,FALSE)</f>
        <v>-87.711458792260899</v>
      </c>
      <c r="G440">
        <f>VLOOKUP(C440,[1]panoids!A$2:Z$278,5,FALSE)</f>
        <v>170312106011005</v>
      </c>
      <c r="H440">
        <f>VLOOKUP(C440,[1]panoids!A$2:Z$278,6,FALSE)</f>
        <v>4</v>
      </c>
      <c r="I440">
        <f>VLOOKUP(C440,[1]panoids!A$2:Z$278,7,FALSE)</f>
        <v>0.15790283203125</v>
      </c>
      <c r="J440">
        <f>VLOOKUP(C440,[1]panoids!A$2:Z$278,8,FALSE)</f>
        <v>4.10677083333333E-2</v>
      </c>
      <c r="K440">
        <f>VLOOKUP(C440,[1]panoids!A$2:Z$278,9,FALSE)</f>
        <v>0.160276692708333</v>
      </c>
      <c r="L440">
        <f>VLOOKUP(C440,[1]panoids!A$2:Z$278,10,FALSE)</f>
        <v>3.2389322916666699E-4</v>
      </c>
      <c r="M440">
        <f>VLOOKUP(C440,[1]panoids!A$2:Z$278,11,FALSE)</f>
        <v>2.9090169270833299E-2</v>
      </c>
      <c r="N440">
        <f>VLOOKUP(C440,[1]panoids!A$2:Z$278,12,FALSE)</f>
        <v>1.82242838541667E-2</v>
      </c>
      <c r="O440">
        <f>VLOOKUP(C440,[1]panoids!A$2:Z$278,13,FALSE)</f>
        <v>1.9856770833333301E-4</v>
      </c>
      <c r="P440">
        <f>VLOOKUP(C440,[1]panoids!A$2:Z$278,14,FALSE)</f>
        <v>1.279052734375E-2</v>
      </c>
      <c r="Q440">
        <f>VLOOKUP(C440,[1]panoids!A$2:Z$278,15,FALSE)</f>
        <v>1.33683268229167E-2</v>
      </c>
      <c r="R440">
        <f>VLOOKUP(C440,[1]panoids!A$2:Z$278,16,FALSE)</f>
        <v>7.373046875E-4</v>
      </c>
      <c r="S440">
        <f>VLOOKUP(C440,[1]panoids!A$2:Z$278,17,FALSE)</f>
        <v>0.32958089192708301</v>
      </c>
      <c r="T440">
        <f>VLOOKUP(C440,[1]panoids!A$2:Z$278,18,FALSE)</f>
        <v>3.2430013020833298E-3</v>
      </c>
      <c r="U440">
        <f>VLOOKUP(C440,[1]panoids!A$2:Z$278,19,FALSE)</f>
        <v>0</v>
      </c>
      <c r="V440">
        <f>VLOOKUP(C440,[1]panoids!A$2:Z$278,20,FALSE)</f>
        <v>0.115322265625</v>
      </c>
      <c r="W440">
        <f>VLOOKUP(C440,[1]panoids!A$2:Z$278,21,FALSE)</f>
        <v>4.7941080729166701E-3</v>
      </c>
      <c r="X440">
        <f>VLOOKUP(C440,[1]panoids!A$2:Z$278,22,FALSE)</f>
        <v>5.5452473958333302E-3</v>
      </c>
      <c r="Y440">
        <f>VLOOKUP(C440,[1]panoids!A$2:Z$278,23,FALSE)</f>
        <v>0</v>
      </c>
      <c r="Z440">
        <f>VLOOKUP(C440,[1]panoids!A$2:Z$278,24,FALSE)</f>
        <v>2.1158854166666701E-5</v>
      </c>
      <c r="AA440">
        <f>VLOOKUP(C440,[1]panoids!A$2:Z$278,25,FALSE)</f>
        <v>0</v>
      </c>
      <c r="AB440">
        <f>VLOOKUP(C440,[1]panoids!A$2:Z$278,26,FALSE)</f>
        <v>0.107513020833333</v>
      </c>
    </row>
    <row r="441" spans="1:28" x14ac:dyDescent="0.25">
      <c r="A441" t="s">
        <v>683</v>
      </c>
      <c r="B441">
        <v>170312106011005</v>
      </c>
      <c r="C441" t="s">
        <v>682</v>
      </c>
      <c r="D441" t="str">
        <f>VLOOKUP(C441,[1]panoids!A$2:Z$278,2,FALSE)</f>
        <v>2018-05</v>
      </c>
      <c r="E441">
        <f>VLOOKUP(C441,[1]panoids!A$2:Z$278,3,FALSE)</f>
        <v>41.939161973686097</v>
      </c>
      <c r="F441">
        <f>VLOOKUP(C441,[1]panoids!A$2:Z$278,4,FALSE)</f>
        <v>-87.711458792260899</v>
      </c>
      <c r="G441">
        <f>VLOOKUP(C441,[1]panoids!A$2:Z$278,5,FALSE)</f>
        <v>170312106011005</v>
      </c>
      <c r="H441">
        <f>VLOOKUP(C441,[1]panoids!A$2:Z$278,6,FALSE)</f>
        <v>4</v>
      </c>
      <c r="I441">
        <f>VLOOKUP(C441,[1]panoids!A$2:Z$278,7,FALSE)</f>
        <v>0.15790283203125</v>
      </c>
      <c r="J441">
        <f>VLOOKUP(C441,[1]panoids!A$2:Z$278,8,FALSE)</f>
        <v>4.10677083333333E-2</v>
      </c>
      <c r="K441">
        <f>VLOOKUP(C441,[1]panoids!A$2:Z$278,9,FALSE)</f>
        <v>0.160276692708333</v>
      </c>
      <c r="L441">
        <f>VLOOKUP(C441,[1]panoids!A$2:Z$278,10,FALSE)</f>
        <v>3.2389322916666699E-4</v>
      </c>
      <c r="M441">
        <f>VLOOKUP(C441,[1]panoids!A$2:Z$278,11,FALSE)</f>
        <v>2.9090169270833299E-2</v>
      </c>
      <c r="N441">
        <f>VLOOKUP(C441,[1]panoids!A$2:Z$278,12,FALSE)</f>
        <v>1.82242838541667E-2</v>
      </c>
      <c r="O441">
        <f>VLOOKUP(C441,[1]panoids!A$2:Z$278,13,FALSE)</f>
        <v>1.9856770833333301E-4</v>
      </c>
      <c r="P441">
        <f>VLOOKUP(C441,[1]panoids!A$2:Z$278,14,FALSE)</f>
        <v>1.279052734375E-2</v>
      </c>
      <c r="Q441">
        <f>VLOOKUP(C441,[1]panoids!A$2:Z$278,15,FALSE)</f>
        <v>1.33683268229167E-2</v>
      </c>
      <c r="R441">
        <f>VLOOKUP(C441,[1]panoids!A$2:Z$278,16,FALSE)</f>
        <v>7.373046875E-4</v>
      </c>
      <c r="S441">
        <f>VLOOKUP(C441,[1]panoids!A$2:Z$278,17,FALSE)</f>
        <v>0.32958089192708301</v>
      </c>
      <c r="T441">
        <f>VLOOKUP(C441,[1]panoids!A$2:Z$278,18,FALSE)</f>
        <v>3.2430013020833298E-3</v>
      </c>
      <c r="U441">
        <f>VLOOKUP(C441,[1]panoids!A$2:Z$278,19,FALSE)</f>
        <v>0</v>
      </c>
      <c r="V441">
        <f>VLOOKUP(C441,[1]panoids!A$2:Z$278,20,FALSE)</f>
        <v>0.115322265625</v>
      </c>
      <c r="W441">
        <f>VLOOKUP(C441,[1]panoids!A$2:Z$278,21,FALSE)</f>
        <v>4.7941080729166701E-3</v>
      </c>
      <c r="X441">
        <f>VLOOKUP(C441,[1]panoids!A$2:Z$278,22,FALSE)</f>
        <v>5.5452473958333302E-3</v>
      </c>
      <c r="Y441">
        <f>VLOOKUP(C441,[1]panoids!A$2:Z$278,23,FALSE)</f>
        <v>0</v>
      </c>
      <c r="Z441">
        <f>VLOOKUP(C441,[1]panoids!A$2:Z$278,24,FALSE)</f>
        <v>2.1158854166666701E-5</v>
      </c>
      <c r="AA441">
        <f>VLOOKUP(C441,[1]panoids!A$2:Z$278,25,FALSE)</f>
        <v>0</v>
      </c>
      <c r="AB441">
        <f>VLOOKUP(C441,[1]panoids!A$2:Z$278,26,FALSE)</f>
        <v>0.107513020833333</v>
      </c>
    </row>
    <row r="442" spans="1:28" x14ac:dyDescent="0.25">
      <c r="A442" t="s">
        <v>684</v>
      </c>
      <c r="B442">
        <v>170312106023006</v>
      </c>
      <c r="C442" t="e">
        <f>-a8E8dkgvxInW9M36K4w2g</f>
        <v>#NAME?</v>
      </c>
      <c r="D442" t="e">
        <f>VLOOKUP(C442,[1]panoids!A$2:Z$278,2,FALSE)</f>
        <v>#NAME?</v>
      </c>
      <c r="E442" t="e">
        <f>VLOOKUP(C442,[1]panoids!A$2:Z$278,3,FALSE)</f>
        <v>#NAME?</v>
      </c>
      <c r="F442" t="e">
        <f>VLOOKUP(C442,[1]panoids!A$2:Z$278,4,FALSE)</f>
        <v>#NAME?</v>
      </c>
      <c r="G442" t="e">
        <f>VLOOKUP(C442,[1]panoids!A$2:Z$278,5,FALSE)</f>
        <v>#NAME?</v>
      </c>
      <c r="H442" t="e">
        <f>VLOOKUP(C442,[1]panoids!A$2:Z$278,6,FALSE)</f>
        <v>#NAME?</v>
      </c>
      <c r="I442" t="e">
        <f>VLOOKUP(C442,[1]panoids!A$2:Z$278,7,FALSE)</f>
        <v>#NAME?</v>
      </c>
      <c r="J442" t="e">
        <f>VLOOKUP(C442,[1]panoids!A$2:Z$278,8,FALSE)</f>
        <v>#NAME?</v>
      </c>
      <c r="K442" t="e">
        <f>VLOOKUP(C442,[1]panoids!A$2:Z$278,9,FALSE)</f>
        <v>#NAME?</v>
      </c>
      <c r="L442" t="e">
        <f>VLOOKUP(C442,[1]panoids!A$2:Z$278,10,FALSE)</f>
        <v>#NAME?</v>
      </c>
      <c r="M442" t="e">
        <f>VLOOKUP(C442,[1]panoids!A$2:Z$278,11,FALSE)</f>
        <v>#NAME?</v>
      </c>
      <c r="N442" t="e">
        <f>VLOOKUP(C442,[1]panoids!A$2:Z$278,12,FALSE)</f>
        <v>#NAME?</v>
      </c>
      <c r="O442" t="e">
        <f>VLOOKUP(C442,[1]panoids!A$2:Z$278,13,FALSE)</f>
        <v>#NAME?</v>
      </c>
      <c r="P442" t="e">
        <f>VLOOKUP(C442,[1]panoids!A$2:Z$278,14,FALSE)</f>
        <v>#NAME?</v>
      </c>
      <c r="Q442" t="e">
        <f>VLOOKUP(C442,[1]panoids!A$2:Z$278,15,FALSE)</f>
        <v>#NAME?</v>
      </c>
      <c r="R442" t="e">
        <f>VLOOKUP(C442,[1]panoids!A$2:Z$278,16,FALSE)</f>
        <v>#NAME?</v>
      </c>
      <c r="S442" t="e">
        <f>VLOOKUP(C442,[1]panoids!A$2:Z$278,17,FALSE)</f>
        <v>#NAME?</v>
      </c>
      <c r="T442" t="e">
        <f>VLOOKUP(C442,[1]panoids!A$2:Z$278,18,FALSE)</f>
        <v>#NAME?</v>
      </c>
      <c r="U442" t="e">
        <f>VLOOKUP(C442,[1]panoids!A$2:Z$278,19,FALSE)</f>
        <v>#NAME?</v>
      </c>
      <c r="V442" t="e">
        <f>VLOOKUP(C442,[1]panoids!A$2:Z$278,20,FALSE)</f>
        <v>#NAME?</v>
      </c>
      <c r="W442" t="e">
        <f>VLOOKUP(C442,[1]panoids!A$2:Z$278,21,FALSE)</f>
        <v>#NAME?</v>
      </c>
      <c r="X442" t="e">
        <f>VLOOKUP(C442,[1]panoids!A$2:Z$278,22,FALSE)</f>
        <v>#NAME?</v>
      </c>
      <c r="Y442" t="e">
        <f>VLOOKUP(C442,[1]panoids!A$2:Z$278,23,FALSE)</f>
        <v>#NAME?</v>
      </c>
      <c r="Z442" t="e">
        <f>VLOOKUP(C442,[1]panoids!A$2:Z$278,24,FALSE)</f>
        <v>#NAME?</v>
      </c>
      <c r="AA442" t="e">
        <f>VLOOKUP(C442,[1]panoids!A$2:Z$278,25,FALSE)</f>
        <v>#NAME?</v>
      </c>
      <c r="AB442" t="e">
        <f>VLOOKUP(C442,[1]panoids!A$2:Z$278,26,FALSE)</f>
        <v>#NAME?</v>
      </c>
    </row>
    <row r="443" spans="1:28" x14ac:dyDescent="0.25">
      <c r="A443" t="s">
        <v>685</v>
      </c>
      <c r="B443">
        <v>170312106023006</v>
      </c>
      <c r="C443" t="e">
        <f>-a8E8dkgvxInW9M36K4w2g</f>
        <v>#NAME?</v>
      </c>
      <c r="D443" t="e">
        <f>VLOOKUP(C443,[1]panoids!A$2:Z$278,2,FALSE)</f>
        <v>#NAME?</v>
      </c>
      <c r="E443" t="e">
        <f>VLOOKUP(C443,[1]panoids!A$2:Z$278,3,FALSE)</f>
        <v>#NAME?</v>
      </c>
      <c r="F443" t="e">
        <f>VLOOKUP(C443,[1]panoids!A$2:Z$278,4,FALSE)</f>
        <v>#NAME?</v>
      </c>
      <c r="G443" t="e">
        <f>VLOOKUP(C443,[1]panoids!A$2:Z$278,5,FALSE)</f>
        <v>#NAME?</v>
      </c>
      <c r="H443" t="e">
        <f>VLOOKUP(C443,[1]panoids!A$2:Z$278,6,FALSE)</f>
        <v>#NAME?</v>
      </c>
      <c r="I443" t="e">
        <f>VLOOKUP(C443,[1]panoids!A$2:Z$278,7,FALSE)</f>
        <v>#NAME?</v>
      </c>
      <c r="J443" t="e">
        <f>VLOOKUP(C443,[1]panoids!A$2:Z$278,8,FALSE)</f>
        <v>#NAME?</v>
      </c>
      <c r="K443" t="e">
        <f>VLOOKUP(C443,[1]panoids!A$2:Z$278,9,FALSE)</f>
        <v>#NAME?</v>
      </c>
      <c r="L443" t="e">
        <f>VLOOKUP(C443,[1]panoids!A$2:Z$278,10,FALSE)</f>
        <v>#NAME?</v>
      </c>
      <c r="M443" t="e">
        <f>VLOOKUP(C443,[1]panoids!A$2:Z$278,11,FALSE)</f>
        <v>#NAME?</v>
      </c>
      <c r="N443" t="e">
        <f>VLOOKUP(C443,[1]panoids!A$2:Z$278,12,FALSE)</f>
        <v>#NAME?</v>
      </c>
      <c r="O443" t="e">
        <f>VLOOKUP(C443,[1]panoids!A$2:Z$278,13,FALSE)</f>
        <v>#NAME?</v>
      </c>
      <c r="P443" t="e">
        <f>VLOOKUP(C443,[1]panoids!A$2:Z$278,14,FALSE)</f>
        <v>#NAME?</v>
      </c>
      <c r="Q443" t="e">
        <f>VLOOKUP(C443,[1]panoids!A$2:Z$278,15,FALSE)</f>
        <v>#NAME?</v>
      </c>
      <c r="R443" t="e">
        <f>VLOOKUP(C443,[1]panoids!A$2:Z$278,16,FALSE)</f>
        <v>#NAME?</v>
      </c>
      <c r="S443" t="e">
        <f>VLOOKUP(C443,[1]panoids!A$2:Z$278,17,FALSE)</f>
        <v>#NAME?</v>
      </c>
      <c r="T443" t="e">
        <f>VLOOKUP(C443,[1]panoids!A$2:Z$278,18,FALSE)</f>
        <v>#NAME?</v>
      </c>
      <c r="U443" t="e">
        <f>VLOOKUP(C443,[1]panoids!A$2:Z$278,19,FALSE)</f>
        <v>#NAME?</v>
      </c>
      <c r="V443" t="e">
        <f>VLOOKUP(C443,[1]panoids!A$2:Z$278,20,FALSE)</f>
        <v>#NAME?</v>
      </c>
      <c r="W443" t="e">
        <f>VLOOKUP(C443,[1]panoids!A$2:Z$278,21,FALSE)</f>
        <v>#NAME?</v>
      </c>
      <c r="X443" t="e">
        <f>VLOOKUP(C443,[1]panoids!A$2:Z$278,22,FALSE)</f>
        <v>#NAME?</v>
      </c>
      <c r="Y443" t="e">
        <f>VLOOKUP(C443,[1]panoids!A$2:Z$278,23,FALSE)</f>
        <v>#NAME?</v>
      </c>
      <c r="Z443" t="e">
        <f>VLOOKUP(C443,[1]panoids!A$2:Z$278,24,FALSE)</f>
        <v>#NAME?</v>
      </c>
      <c r="AA443" t="e">
        <f>VLOOKUP(C443,[1]panoids!A$2:Z$278,25,FALSE)</f>
        <v>#NAME?</v>
      </c>
      <c r="AB443" t="e">
        <f>VLOOKUP(C443,[1]panoids!A$2:Z$278,26,FALSE)</f>
        <v>#NAME?</v>
      </c>
    </row>
    <row r="444" spans="1:28" x14ac:dyDescent="0.25">
      <c r="A444" t="s">
        <v>686</v>
      </c>
      <c r="B444">
        <v>170312106023006</v>
      </c>
      <c r="C444" t="s">
        <v>687</v>
      </c>
      <c r="D444" t="str">
        <f>VLOOKUP(C444,[1]panoids!A$2:Z$278,2,FALSE)</f>
        <v>2018-05</v>
      </c>
      <c r="E444">
        <f>VLOOKUP(C444,[1]panoids!A$2:Z$278,3,FALSE)</f>
        <v>41.934204300286297</v>
      </c>
      <c r="F444">
        <f>VLOOKUP(C444,[1]panoids!A$2:Z$278,4,FALSE)</f>
        <v>-87.715680537356306</v>
      </c>
      <c r="G444">
        <f>VLOOKUP(C444,[1]panoids!A$2:Z$278,5,FALSE)</f>
        <v>170312106023006</v>
      </c>
      <c r="H444">
        <f>VLOOKUP(C444,[1]panoids!A$2:Z$278,6,FALSE)</f>
        <v>4</v>
      </c>
      <c r="I444">
        <f>VLOOKUP(C444,[1]panoids!A$2:Z$278,7,FALSE)</f>
        <v>0.1871923828125</v>
      </c>
      <c r="J444">
        <f>VLOOKUP(C444,[1]panoids!A$2:Z$278,8,FALSE)</f>
        <v>0.13460693359375001</v>
      </c>
      <c r="K444">
        <f>VLOOKUP(C444,[1]panoids!A$2:Z$278,9,FALSE)</f>
        <v>0.35932373046874999</v>
      </c>
      <c r="L444">
        <f>VLOOKUP(C444,[1]panoids!A$2:Z$278,10,FALSE)</f>
        <v>0</v>
      </c>
      <c r="M444">
        <f>VLOOKUP(C444,[1]panoids!A$2:Z$278,11,FALSE)</f>
        <v>1.5421549479166701E-2</v>
      </c>
      <c r="N444">
        <f>VLOOKUP(C444,[1]panoids!A$2:Z$278,12,FALSE)</f>
        <v>2.0471191406249999E-2</v>
      </c>
      <c r="O444">
        <f>VLOOKUP(C444,[1]panoids!A$2:Z$278,13,FALSE)</f>
        <v>1.20442708333333E-4</v>
      </c>
      <c r="P444">
        <f>VLOOKUP(C444,[1]panoids!A$2:Z$278,14,FALSE)</f>
        <v>9.2065429687500002E-3</v>
      </c>
      <c r="Q444">
        <f>VLOOKUP(C444,[1]panoids!A$2:Z$278,15,FALSE)</f>
        <v>3.7690429687499999E-2</v>
      </c>
      <c r="R444">
        <f>VLOOKUP(C444,[1]panoids!A$2:Z$278,16,FALSE)</f>
        <v>2.44059244791667E-3</v>
      </c>
      <c r="S444">
        <f>VLOOKUP(C444,[1]panoids!A$2:Z$278,17,FALSE)</f>
        <v>0.19668212890625</v>
      </c>
      <c r="T444">
        <f>VLOOKUP(C444,[1]panoids!A$2:Z$278,18,FALSE)</f>
        <v>2.0987955729166699E-3</v>
      </c>
      <c r="U444">
        <f>VLOOKUP(C444,[1]panoids!A$2:Z$278,19,FALSE)</f>
        <v>3.1982421875000001E-4</v>
      </c>
      <c r="V444">
        <f>VLOOKUP(C444,[1]panoids!A$2:Z$278,20,FALSE)</f>
        <v>2.9364420572916699E-2</v>
      </c>
      <c r="W444">
        <f>VLOOKUP(C444,[1]panoids!A$2:Z$278,21,FALSE)</f>
        <v>0</v>
      </c>
      <c r="X444">
        <f>VLOOKUP(C444,[1]panoids!A$2:Z$278,22,FALSE)</f>
        <v>1.13932291666667E-3</v>
      </c>
      <c r="Y444">
        <f>VLOOKUP(C444,[1]panoids!A$2:Z$278,23,FALSE)</f>
        <v>0</v>
      </c>
      <c r="Z444">
        <f>VLOOKUP(C444,[1]panoids!A$2:Z$278,24,FALSE)</f>
        <v>0</v>
      </c>
      <c r="AA444">
        <f>VLOOKUP(C444,[1]panoids!A$2:Z$278,25,FALSE)</f>
        <v>6.9254557291666705E-4</v>
      </c>
      <c r="AB444">
        <f>VLOOKUP(C444,[1]panoids!A$2:Z$278,26,FALSE)</f>
        <v>3.2291666666666701E-3</v>
      </c>
    </row>
    <row r="445" spans="1:28" x14ac:dyDescent="0.25">
      <c r="A445" t="s">
        <v>688</v>
      </c>
      <c r="B445">
        <v>170312106023006</v>
      </c>
      <c r="C445" t="s">
        <v>687</v>
      </c>
      <c r="D445" t="str">
        <f>VLOOKUP(C445,[1]panoids!A$2:Z$278,2,FALSE)</f>
        <v>2018-05</v>
      </c>
      <c r="E445">
        <f>VLOOKUP(C445,[1]panoids!A$2:Z$278,3,FALSE)</f>
        <v>41.934204300286297</v>
      </c>
      <c r="F445">
        <f>VLOOKUP(C445,[1]panoids!A$2:Z$278,4,FALSE)</f>
        <v>-87.715680537356306</v>
      </c>
      <c r="G445">
        <f>VLOOKUP(C445,[1]panoids!A$2:Z$278,5,FALSE)</f>
        <v>170312106023006</v>
      </c>
      <c r="H445">
        <f>VLOOKUP(C445,[1]panoids!A$2:Z$278,6,FALSE)</f>
        <v>4</v>
      </c>
      <c r="I445">
        <f>VLOOKUP(C445,[1]panoids!A$2:Z$278,7,FALSE)</f>
        <v>0.1871923828125</v>
      </c>
      <c r="J445">
        <f>VLOOKUP(C445,[1]panoids!A$2:Z$278,8,FALSE)</f>
        <v>0.13460693359375001</v>
      </c>
      <c r="K445">
        <f>VLOOKUP(C445,[1]panoids!A$2:Z$278,9,FALSE)</f>
        <v>0.35932373046874999</v>
      </c>
      <c r="L445">
        <f>VLOOKUP(C445,[1]panoids!A$2:Z$278,10,FALSE)</f>
        <v>0</v>
      </c>
      <c r="M445">
        <f>VLOOKUP(C445,[1]panoids!A$2:Z$278,11,FALSE)</f>
        <v>1.5421549479166701E-2</v>
      </c>
      <c r="N445">
        <f>VLOOKUP(C445,[1]panoids!A$2:Z$278,12,FALSE)</f>
        <v>2.0471191406249999E-2</v>
      </c>
      <c r="O445">
        <f>VLOOKUP(C445,[1]panoids!A$2:Z$278,13,FALSE)</f>
        <v>1.20442708333333E-4</v>
      </c>
      <c r="P445">
        <f>VLOOKUP(C445,[1]panoids!A$2:Z$278,14,FALSE)</f>
        <v>9.2065429687500002E-3</v>
      </c>
      <c r="Q445">
        <f>VLOOKUP(C445,[1]panoids!A$2:Z$278,15,FALSE)</f>
        <v>3.7690429687499999E-2</v>
      </c>
      <c r="R445">
        <f>VLOOKUP(C445,[1]panoids!A$2:Z$278,16,FALSE)</f>
        <v>2.44059244791667E-3</v>
      </c>
      <c r="S445">
        <f>VLOOKUP(C445,[1]panoids!A$2:Z$278,17,FALSE)</f>
        <v>0.19668212890625</v>
      </c>
      <c r="T445">
        <f>VLOOKUP(C445,[1]panoids!A$2:Z$278,18,FALSE)</f>
        <v>2.0987955729166699E-3</v>
      </c>
      <c r="U445">
        <f>VLOOKUP(C445,[1]panoids!A$2:Z$278,19,FALSE)</f>
        <v>3.1982421875000001E-4</v>
      </c>
      <c r="V445">
        <f>VLOOKUP(C445,[1]panoids!A$2:Z$278,20,FALSE)</f>
        <v>2.9364420572916699E-2</v>
      </c>
      <c r="W445">
        <f>VLOOKUP(C445,[1]panoids!A$2:Z$278,21,FALSE)</f>
        <v>0</v>
      </c>
      <c r="X445">
        <f>VLOOKUP(C445,[1]panoids!A$2:Z$278,22,FALSE)</f>
        <v>1.13932291666667E-3</v>
      </c>
      <c r="Y445">
        <f>VLOOKUP(C445,[1]panoids!A$2:Z$278,23,FALSE)</f>
        <v>0</v>
      </c>
      <c r="Z445">
        <f>VLOOKUP(C445,[1]panoids!A$2:Z$278,24,FALSE)</f>
        <v>0</v>
      </c>
      <c r="AA445">
        <f>VLOOKUP(C445,[1]panoids!A$2:Z$278,25,FALSE)</f>
        <v>6.9254557291666705E-4</v>
      </c>
      <c r="AB445">
        <f>VLOOKUP(C445,[1]panoids!A$2:Z$278,26,FALSE)</f>
        <v>3.2291666666666701E-3</v>
      </c>
    </row>
    <row r="446" spans="1:28" x14ac:dyDescent="0.25">
      <c r="A446" t="s">
        <v>689</v>
      </c>
      <c r="B446">
        <v>170312107002010</v>
      </c>
      <c r="C446" t="s">
        <v>690</v>
      </c>
      <c r="D446" t="str">
        <f>VLOOKUP(C446,[1]panoids!A$2:Z$278,2,FALSE)</f>
        <v>2018-06</v>
      </c>
      <c r="E446">
        <f>VLOOKUP(C446,[1]panoids!A$2:Z$278,3,FALSE)</f>
        <v>41.932036600000004</v>
      </c>
      <c r="F446">
        <f>VLOOKUP(C446,[1]panoids!A$2:Z$278,4,FALSE)</f>
        <v>-87.707045899999997</v>
      </c>
      <c r="G446">
        <f>VLOOKUP(C446,[1]panoids!A$2:Z$278,5,FALSE)</f>
        <v>170312107002010</v>
      </c>
      <c r="H446">
        <f>VLOOKUP(C446,[1]panoids!A$2:Z$278,6,FALSE)</f>
        <v>4</v>
      </c>
      <c r="I446">
        <f>VLOOKUP(C446,[1]panoids!A$2:Z$278,7,FALSE)</f>
        <v>0.24220621744791701</v>
      </c>
      <c r="J446">
        <f>VLOOKUP(C446,[1]panoids!A$2:Z$278,8,FALSE)</f>
        <v>2.5580240885416699E-2</v>
      </c>
      <c r="K446">
        <f>VLOOKUP(C446,[1]panoids!A$2:Z$278,9,FALSE)</f>
        <v>0.28693440755208299</v>
      </c>
      <c r="L446">
        <f>VLOOKUP(C446,[1]panoids!A$2:Z$278,10,FALSE)</f>
        <v>4.2317708333333301E-5</v>
      </c>
      <c r="M446">
        <f>VLOOKUP(C446,[1]panoids!A$2:Z$278,11,FALSE)</f>
        <v>2.830078125E-2</v>
      </c>
      <c r="N446">
        <f>VLOOKUP(C446,[1]panoids!A$2:Z$278,12,FALSE)</f>
        <v>1.239990234375E-2</v>
      </c>
      <c r="O446">
        <f>VLOOKUP(C446,[1]panoids!A$2:Z$278,13,FALSE)</f>
        <v>4.9723307291666698E-4</v>
      </c>
      <c r="P446">
        <f>VLOOKUP(C446,[1]panoids!A$2:Z$278,14,FALSE)</f>
        <v>3.9949544270833299E-3</v>
      </c>
      <c r="Q446">
        <f>VLOOKUP(C446,[1]panoids!A$2:Z$278,15,FALSE)</f>
        <v>1.251953125E-2</v>
      </c>
      <c r="R446">
        <f>VLOOKUP(C446,[1]panoids!A$2:Z$278,16,FALSE)</f>
        <v>1.0937500000000001E-3</v>
      </c>
      <c r="S446">
        <f>VLOOKUP(C446,[1]panoids!A$2:Z$278,17,FALSE)</f>
        <v>0.27274576822916702</v>
      </c>
      <c r="T446">
        <f>VLOOKUP(C446,[1]panoids!A$2:Z$278,18,FALSE)</f>
        <v>1.5771484375E-3</v>
      </c>
      <c r="U446">
        <f>VLOOKUP(C446,[1]panoids!A$2:Z$278,19,FALSE)</f>
        <v>0</v>
      </c>
      <c r="V446">
        <f>VLOOKUP(C446,[1]panoids!A$2:Z$278,20,FALSE)</f>
        <v>9.6104329427083302E-2</v>
      </c>
      <c r="W446">
        <f>VLOOKUP(C446,[1]panoids!A$2:Z$278,21,FALSE)</f>
        <v>7.5130208333333299E-3</v>
      </c>
      <c r="X446">
        <f>VLOOKUP(C446,[1]panoids!A$2:Z$278,22,FALSE)</f>
        <v>0</v>
      </c>
      <c r="Y446">
        <f>VLOOKUP(C446,[1]panoids!A$2:Z$278,23,FALSE)</f>
        <v>0</v>
      </c>
      <c r="Z446">
        <f>VLOOKUP(C446,[1]panoids!A$2:Z$278,24,FALSE)</f>
        <v>2.4414062500000001E-6</v>
      </c>
      <c r="AA446">
        <f>VLOOKUP(C446,[1]panoids!A$2:Z$278,25,FALSE)</f>
        <v>5.6803385416666699E-4</v>
      </c>
      <c r="AB446">
        <f>VLOOKUP(C446,[1]panoids!A$2:Z$278,26,FALSE)</f>
        <v>7.9199218749999994E-3</v>
      </c>
    </row>
    <row r="447" spans="1:28" x14ac:dyDescent="0.25">
      <c r="A447" t="s">
        <v>691</v>
      </c>
      <c r="B447">
        <v>170312107002010</v>
      </c>
      <c r="C447" t="s">
        <v>690</v>
      </c>
      <c r="D447" t="str">
        <f>VLOOKUP(C447,[1]panoids!A$2:Z$278,2,FALSE)</f>
        <v>2018-06</v>
      </c>
      <c r="E447">
        <f>VLOOKUP(C447,[1]panoids!A$2:Z$278,3,FALSE)</f>
        <v>41.932036600000004</v>
      </c>
      <c r="F447">
        <f>VLOOKUP(C447,[1]panoids!A$2:Z$278,4,FALSE)</f>
        <v>-87.707045899999997</v>
      </c>
      <c r="G447">
        <f>VLOOKUP(C447,[1]panoids!A$2:Z$278,5,FALSE)</f>
        <v>170312107002010</v>
      </c>
      <c r="H447">
        <f>VLOOKUP(C447,[1]panoids!A$2:Z$278,6,FALSE)</f>
        <v>4</v>
      </c>
      <c r="I447">
        <f>VLOOKUP(C447,[1]panoids!A$2:Z$278,7,FALSE)</f>
        <v>0.24220621744791701</v>
      </c>
      <c r="J447">
        <f>VLOOKUP(C447,[1]panoids!A$2:Z$278,8,FALSE)</f>
        <v>2.5580240885416699E-2</v>
      </c>
      <c r="K447">
        <f>VLOOKUP(C447,[1]panoids!A$2:Z$278,9,FALSE)</f>
        <v>0.28693440755208299</v>
      </c>
      <c r="L447">
        <f>VLOOKUP(C447,[1]panoids!A$2:Z$278,10,FALSE)</f>
        <v>4.2317708333333301E-5</v>
      </c>
      <c r="M447">
        <f>VLOOKUP(C447,[1]panoids!A$2:Z$278,11,FALSE)</f>
        <v>2.830078125E-2</v>
      </c>
      <c r="N447">
        <f>VLOOKUP(C447,[1]panoids!A$2:Z$278,12,FALSE)</f>
        <v>1.239990234375E-2</v>
      </c>
      <c r="O447">
        <f>VLOOKUP(C447,[1]panoids!A$2:Z$278,13,FALSE)</f>
        <v>4.9723307291666698E-4</v>
      </c>
      <c r="P447">
        <f>VLOOKUP(C447,[1]panoids!A$2:Z$278,14,FALSE)</f>
        <v>3.9949544270833299E-3</v>
      </c>
      <c r="Q447">
        <f>VLOOKUP(C447,[1]panoids!A$2:Z$278,15,FALSE)</f>
        <v>1.251953125E-2</v>
      </c>
      <c r="R447">
        <f>VLOOKUP(C447,[1]panoids!A$2:Z$278,16,FALSE)</f>
        <v>1.0937500000000001E-3</v>
      </c>
      <c r="S447">
        <f>VLOOKUP(C447,[1]panoids!A$2:Z$278,17,FALSE)</f>
        <v>0.27274576822916702</v>
      </c>
      <c r="T447">
        <f>VLOOKUP(C447,[1]panoids!A$2:Z$278,18,FALSE)</f>
        <v>1.5771484375E-3</v>
      </c>
      <c r="U447">
        <f>VLOOKUP(C447,[1]panoids!A$2:Z$278,19,FALSE)</f>
        <v>0</v>
      </c>
      <c r="V447">
        <f>VLOOKUP(C447,[1]panoids!A$2:Z$278,20,FALSE)</f>
        <v>9.6104329427083302E-2</v>
      </c>
      <c r="W447">
        <f>VLOOKUP(C447,[1]panoids!A$2:Z$278,21,FALSE)</f>
        <v>7.5130208333333299E-3</v>
      </c>
      <c r="X447">
        <f>VLOOKUP(C447,[1]panoids!A$2:Z$278,22,FALSE)</f>
        <v>0</v>
      </c>
      <c r="Y447">
        <f>VLOOKUP(C447,[1]panoids!A$2:Z$278,23,FALSE)</f>
        <v>0</v>
      </c>
      <c r="Z447">
        <f>VLOOKUP(C447,[1]panoids!A$2:Z$278,24,FALSE)</f>
        <v>2.4414062500000001E-6</v>
      </c>
      <c r="AA447">
        <f>VLOOKUP(C447,[1]panoids!A$2:Z$278,25,FALSE)</f>
        <v>5.6803385416666699E-4</v>
      </c>
      <c r="AB447">
        <f>VLOOKUP(C447,[1]panoids!A$2:Z$278,26,FALSE)</f>
        <v>7.9199218749999994E-3</v>
      </c>
    </row>
    <row r="448" spans="1:28" x14ac:dyDescent="0.25">
      <c r="A448" t="s">
        <v>692</v>
      </c>
      <c r="B448">
        <v>170312107002010</v>
      </c>
      <c r="C448" t="s">
        <v>693</v>
      </c>
      <c r="D448" t="str">
        <f>VLOOKUP(C448,[1]panoids!A$2:Z$278,2,FALSE)</f>
        <v>2018-05</v>
      </c>
      <c r="E448">
        <f>VLOOKUP(C448,[1]panoids!A$2:Z$278,3,FALSE)</f>
        <v>41.932169950881303</v>
      </c>
      <c r="F448">
        <f>VLOOKUP(C448,[1]panoids!A$2:Z$278,4,FALSE)</f>
        <v>-87.707412040754505</v>
      </c>
      <c r="G448">
        <f>VLOOKUP(C448,[1]panoids!A$2:Z$278,5,FALSE)</f>
        <v>170312107002010</v>
      </c>
      <c r="H448">
        <f>VLOOKUP(C448,[1]panoids!A$2:Z$278,6,FALSE)</f>
        <v>4</v>
      </c>
      <c r="I448">
        <f>VLOOKUP(C448,[1]panoids!A$2:Z$278,7,FALSE)</f>
        <v>0.26242187500000003</v>
      </c>
      <c r="J448">
        <f>VLOOKUP(C448,[1]panoids!A$2:Z$278,8,FALSE)</f>
        <v>3.42464192708333E-2</v>
      </c>
      <c r="K448">
        <f>VLOOKUP(C448,[1]panoids!A$2:Z$278,9,FALSE)</f>
        <v>0.35275716145833302</v>
      </c>
      <c r="L448">
        <f>VLOOKUP(C448,[1]panoids!A$2:Z$278,10,FALSE)</f>
        <v>0</v>
      </c>
      <c r="M448">
        <f>VLOOKUP(C448,[1]panoids!A$2:Z$278,11,FALSE)</f>
        <v>8.2714843750000006E-3</v>
      </c>
      <c r="N448">
        <f>VLOOKUP(C448,[1]panoids!A$2:Z$278,12,FALSE)</f>
        <v>1.65242513020833E-2</v>
      </c>
      <c r="O448">
        <f>VLOOKUP(C448,[1]panoids!A$2:Z$278,13,FALSE)</f>
        <v>3.154296875E-3</v>
      </c>
      <c r="P448">
        <f>VLOOKUP(C448,[1]panoids!A$2:Z$278,14,FALSE)</f>
        <v>2.3714192708333302E-3</v>
      </c>
      <c r="Q448">
        <f>VLOOKUP(C448,[1]panoids!A$2:Z$278,15,FALSE)</f>
        <v>2.0393880208333299E-3</v>
      </c>
      <c r="R448">
        <f>VLOOKUP(C448,[1]panoids!A$2:Z$278,16,FALSE)</f>
        <v>8.9762369791666701E-4</v>
      </c>
      <c r="S448">
        <f>VLOOKUP(C448,[1]panoids!A$2:Z$278,17,FALSE)</f>
        <v>0.22187011718749999</v>
      </c>
      <c r="T448">
        <f>VLOOKUP(C448,[1]panoids!A$2:Z$278,18,FALSE)</f>
        <v>1.9563802083333299E-3</v>
      </c>
      <c r="U448">
        <f>VLOOKUP(C448,[1]panoids!A$2:Z$278,19,FALSE)</f>
        <v>0</v>
      </c>
      <c r="V448">
        <f>VLOOKUP(C448,[1]panoids!A$2:Z$278,20,FALSE)</f>
        <v>8.6257324218750001E-2</v>
      </c>
      <c r="W448">
        <f>VLOOKUP(C448,[1]panoids!A$2:Z$278,21,FALSE)</f>
        <v>8.5774739583333297E-4</v>
      </c>
      <c r="X448">
        <f>VLOOKUP(C448,[1]panoids!A$2:Z$278,22,FALSE)</f>
        <v>0</v>
      </c>
      <c r="Y448">
        <f>VLOOKUP(C448,[1]panoids!A$2:Z$278,23,FALSE)</f>
        <v>0</v>
      </c>
      <c r="Z448">
        <f>VLOOKUP(C448,[1]panoids!A$2:Z$278,24,FALSE)</f>
        <v>0</v>
      </c>
      <c r="AA448">
        <f>VLOOKUP(C448,[1]panoids!A$2:Z$278,25,FALSE)</f>
        <v>0</v>
      </c>
      <c r="AB448">
        <f>VLOOKUP(C448,[1]panoids!A$2:Z$278,26,FALSE)</f>
        <v>6.3745117187499999E-3</v>
      </c>
    </row>
    <row r="449" spans="1:28" x14ac:dyDescent="0.25">
      <c r="A449" t="s">
        <v>694</v>
      </c>
      <c r="B449">
        <v>170312107002010</v>
      </c>
      <c r="C449" t="s">
        <v>693</v>
      </c>
      <c r="D449" t="str">
        <f>VLOOKUP(C449,[1]panoids!A$2:Z$278,2,FALSE)</f>
        <v>2018-05</v>
      </c>
      <c r="E449">
        <f>VLOOKUP(C449,[1]panoids!A$2:Z$278,3,FALSE)</f>
        <v>41.932169950881303</v>
      </c>
      <c r="F449">
        <f>VLOOKUP(C449,[1]panoids!A$2:Z$278,4,FALSE)</f>
        <v>-87.707412040754505</v>
      </c>
      <c r="G449">
        <f>VLOOKUP(C449,[1]panoids!A$2:Z$278,5,FALSE)</f>
        <v>170312107002010</v>
      </c>
      <c r="H449">
        <f>VLOOKUP(C449,[1]panoids!A$2:Z$278,6,FALSE)</f>
        <v>4</v>
      </c>
      <c r="I449">
        <f>VLOOKUP(C449,[1]panoids!A$2:Z$278,7,FALSE)</f>
        <v>0.26242187500000003</v>
      </c>
      <c r="J449">
        <f>VLOOKUP(C449,[1]panoids!A$2:Z$278,8,FALSE)</f>
        <v>3.42464192708333E-2</v>
      </c>
      <c r="K449">
        <f>VLOOKUP(C449,[1]panoids!A$2:Z$278,9,FALSE)</f>
        <v>0.35275716145833302</v>
      </c>
      <c r="L449">
        <f>VLOOKUP(C449,[1]panoids!A$2:Z$278,10,FALSE)</f>
        <v>0</v>
      </c>
      <c r="M449">
        <f>VLOOKUP(C449,[1]panoids!A$2:Z$278,11,FALSE)</f>
        <v>8.2714843750000006E-3</v>
      </c>
      <c r="N449">
        <f>VLOOKUP(C449,[1]panoids!A$2:Z$278,12,FALSE)</f>
        <v>1.65242513020833E-2</v>
      </c>
      <c r="O449">
        <f>VLOOKUP(C449,[1]panoids!A$2:Z$278,13,FALSE)</f>
        <v>3.154296875E-3</v>
      </c>
      <c r="P449">
        <f>VLOOKUP(C449,[1]panoids!A$2:Z$278,14,FALSE)</f>
        <v>2.3714192708333302E-3</v>
      </c>
      <c r="Q449">
        <f>VLOOKUP(C449,[1]panoids!A$2:Z$278,15,FALSE)</f>
        <v>2.0393880208333299E-3</v>
      </c>
      <c r="R449">
        <f>VLOOKUP(C449,[1]panoids!A$2:Z$278,16,FALSE)</f>
        <v>8.9762369791666701E-4</v>
      </c>
      <c r="S449">
        <f>VLOOKUP(C449,[1]panoids!A$2:Z$278,17,FALSE)</f>
        <v>0.22187011718749999</v>
      </c>
      <c r="T449">
        <f>VLOOKUP(C449,[1]panoids!A$2:Z$278,18,FALSE)</f>
        <v>1.9563802083333299E-3</v>
      </c>
      <c r="U449">
        <f>VLOOKUP(C449,[1]panoids!A$2:Z$278,19,FALSE)</f>
        <v>0</v>
      </c>
      <c r="V449">
        <f>VLOOKUP(C449,[1]panoids!A$2:Z$278,20,FALSE)</f>
        <v>8.6257324218750001E-2</v>
      </c>
      <c r="W449">
        <f>VLOOKUP(C449,[1]panoids!A$2:Z$278,21,FALSE)</f>
        <v>8.5774739583333297E-4</v>
      </c>
      <c r="X449">
        <f>VLOOKUP(C449,[1]panoids!A$2:Z$278,22,FALSE)</f>
        <v>0</v>
      </c>
      <c r="Y449">
        <f>VLOOKUP(C449,[1]panoids!A$2:Z$278,23,FALSE)</f>
        <v>0</v>
      </c>
      <c r="Z449">
        <f>VLOOKUP(C449,[1]panoids!A$2:Z$278,24,FALSE)</f>
        <v>0</v>
      </c>
      <c r="AA449">
        <f>VLOOKUP(C449,[1]panoids!A$2:Z$278,25,FALSE)</f>
        <v>0</v>
      </c>
      <c r="AB449">
        <f>VLOOKUP(C449,[1]panoids!A$2:Z$278,26,FALSE)</f>
        <v>6.3745117187499999E-3</v>
      </c>
    </row>
    <row r="450" spans="1:28" x14ac:dyDescent="0.25">
      <c r="A450" t="s">
        <v>695</v>
      </c>
      <c r="B450">
        <v>170312109002016</v>
      </c>
      <c r="C450" t="s">
        <v>696</v>
      </c>
      <c r="D450" t="str">
        <f>VLOOKUP(C450,[1]panoids!A$2:Z$278,2,FALSE)</f>
        <v>2018-06</v>
      </c>
      <c r="E450">
        <f>VLOOKUP(C450,[1]panoids!A$2:Z$278,3,FALSE)</f>
        <v>41.932138107375103</v>
      </c>
      <c r="F450">
        <f>VLOOKUP(C450,[1]panoids!A$2:Z$278,4,FALSE)</f>
        <v>-87.692513601308406</v>
      </c>
      <c r="G450">
        <f>VLOOKUP(C450,[1]panoids!A$2:Z$278,5,FALSE)</f>
        <v>170312109002016</v>
      </c>
      <c r="H450">
        <f>VLOOKUP(C450,[1]panoids!A$2:Z$278,6,FALSE)</f>
        <v>4</v>
      </c>
      <c r="I450">
        <f>VLOOKUP(C450,[1]panoids!A$2:Z$278,7,FALSE)</f>
        <v>0.25545003255208298</v>
      </c>
      <c r="J450">
        <f>VLOOKUP(C450,[1]panoids!A$2:Z$278,8,FALSE)</f>
        <v>4.8125000000000001E-2</v>
      </c>
      <c r="K450">
        <f>VLOOKUP(C450,[1]panoids!A$2:Z$278,9,FALSE)</f>
        <v>0.440486653645833</v>
      </c>
      <c r="L450">
        <f>VLOOKUP(C450,[1]panoids!A$2:Z$278,10,FALSE)</f>
        <v>4.9967447916666704E-4</v>
      </c>
      <c r="M450">
        <f>VLOOKUP(C450,[1]panoids!A$2:Z$278,11,FALSE)</f>
        <v>8.7768554687500007E-3</v>
      </c>
      <c r="N450">
        <f>VLOOKUP(C450,[1]panoids!A$2:Z$278,12,FALSE)</f>
        <v>1.3482259114583299E-2</v>
      </c>
      <c r="O450">
        <f>VLOOKUP(C450,[1]panoids!A$2:Z$278,13,FALSE)</f>
        <v>6.7545572916666695E-5</v>
      </c>
      <c r="P450">
        <f>VLOOKUP(C450,[1]panoids!A$2:Z$278,14,FALSE)</f>
        <v>8.7890625E-3</v>
      </c>
      <c r="Q450">
        <f>VLOOKUP(C450,[1]panoids!A$2:Z$278,15,FALSE)</f>
        <v>1.1484375E-2</v>
      </c>
      <c r="R450">
        <f>VLOOKUP(C450,[1]panoids!A$2:Z$278,16,FALSE)</f>
        <v>5.3548177083333301E-4</v>
      </c>
      <c r="S450">
        <f>VLOOKUP(C450,[1]panoids!A$2:Z$278,17,FALSE)</f>
        <v>0.13876708984375</v>
      </c>
      <c r="T450">
        <f>VLOOKUP(C450,[1]panoids!A$2:Z$278,18,FALSE)</f>
        <v>7.5683593749999999E-5</v>
      </c>
      <c r="U450">
        <f>VLOOKUP(C450,[1]panoids!A$2:Z$278,19,FALSE)</f>
        <v>0</v>
      </c>
      <c r="V450">
        <f>VLOOKUP(C450,[1]panoids!A$2:Z$278,20,FALSE)</f>
        <v>6.8886718750000006E-2</v>
      </c>
      <c r="W450">
        <f>VLOOKUP(C450,[1]panoids!A$2:Z$278,21,FALSE)</f>
        <v>3.9876302083333299E-5</v>
      </c>
      <c r="X450">
        <f>VLOOKUP(C450,[1]panoids!A$2:Z$278,22,FALSE)</f>
        <v>3.2552083333333302E-6</v>
      </c>
      <c r="Y450">
        <f>VLOOKUP(C450,[1]panoids!A$2:Z$278,23,FALSE)</f>
        <v>0</v>
      </c>
      <c r="Z450">
        <f>VLOOKUP(C450,[1]panoids!A$2:Z$278,24,FALSE)</f>
        <v>0</v>
      </c>
      <c r="AA450">
        <f>VLOOKUP(C450,[1]panoids!A$2:Z$278,25,FALSE)</f>
        <v>2.8483072916666701E-5</v>
      </c>
      <c r="AB450">
        <f>VLOOKUP(C450,[1]panoids!A$2:Z$278,26,FALSE)</f>
        <v>4.5019531250000003E-3</v>
      </c>
    </row>
    <row r="451" spans="1:28" x14ac:dyDescent="0.25">
      <c r="A451" t="s">
        <v>697</v>
      </c>
      <c r="B451">
        <v>170312109002016</v>
      </c>
      <c r="C451" t="s">
        <v>696</v>
      </c>
      <c r="D451" t="str">
        <f>VLOOKUP(C451,[1]panoids!A$2:Z$278,2,FALSE)</f>
        <v>2018-06</v>
      </c>
      <c r="E451">
        <f>VLOOKUP(C451,[1]panoids!A$2:Z$278,3,FALSE)</f>
        <v>41.932138107375103</v>
      </c>
      <c r="F451">
        <f>VLOOKUP(C451,[1]panoids!A$2:Z$278,4,FALSE)</f>
        <v>-87.692513601308406</v>
      </c>
      <c r="G451">
        <f>VLOOKUP(C451,[1]panoids!A$2:Z$278,5,FALSE)</f>
        <v>170312109002016</v>
      </c>
      <c r="H451">
        <f>VLOOKUP(C451,[1]panoids!A$2:Z$278,6,FALSE)</f>
        <v>4</v>
      </c>
      <c r="I451">
        <f>VLOOKUP(C451,[1]panoids!A$2:Z$278,7,FALSE)</f>
        <v>0.25545003255208298</v>
      </c>
      <c r="J451">
        <f>VLOOKUP(C451,[1]panoids!A$2:Z$278,8,FALSE)</f>
        <v>4.8125000000000001E-2</v>
      </c>
      <c r="K451">
        <f>VLOOKUP(C451,[1]panoids!A$2:Z$278,9,FALSE)</f>
        <v>0.440486653645833</v>
      </c>
      <c r="L451">
        <f>VLOOKUP(C451,[1]panoids!A$2:Z$278,10,FALSE)</f>
        <v>4.9967447916666704E-4</v>
      </c>
      <c r="M451">
        <f>VLOOKUP(C451,[1]panoids!A$2:Z$278,11,FALSE)</f>
        <v>8.7768554687500007E-3</v>
      </c>
      <c r="N451">
        <f>VLOOKUP(C451,[1]panoids!A$2:Z$278,12,FALSE)</f>
        <v>1.3482259114583299E-2</v>
      </c>
      <c r="O451">
        <f>VLOOKUP(C451,[1]panoids!A$2:Z$278,13,FALSE)</f>
        <v>6.7545572916666695E-5</v>
      </c>
      <c r="P451">
        <f>VLOOKUP(C451,[1]panoids!A$2:Z$278,14,FALSE)</f>
        <v>8.7890625E-3</v>
      </c>
      <c r="Q451">
        <f>VLOOKUP(C451,[1]panoids!A$2:Z$278,15,FALSE)</f>
        <v>1.1484375E-2</v>
      </c>
      <c r="R451">
        <f>VLOOKUP(C451,[1]panoids!A$2:Z$278,16,FALSE)</f>
        <v>5.3548177083333301E-4</v>
      </c>
      <c r="S451">
        <f>VLOOKUP(C451,[1]panoids!A$2:Z$278,17,FALSE)</f>
        <v>0.13876708984375</v>
      </c>
      <c r="T451">
        <f>VLOOKUP(C451,[1]panoids!A$2:Z$278,18,FALSE)</f>
        <v>7.5683593749999999E-5</v>
      </c>
      <c r="U451">
        <f>VLOOKUP(C451,[1]panoids!A$2:Z$278,19,FALSE)</f>
        <v>0</v>
      </c>
      <c r="V451">
        <f>VLOOKUP(C451,[1]panoids!A$2:Z$278,20,FALSE)</f>
        <v>6.8886718750000006E-2</v>
      </c>
      <c r="W451">
        <f>VLOOKUP(C451,[1]panoids!A$2:Z$278,21,FALSE)</f>
        <v>3.9876302083333299E-5</v>
      </c>
      <c r="X451">
        <f>VLOOKUP(C451,[1]panoids!A$2:Z$278,22,FALSE)</f>
        <v>3.2552083333333302E-6</v>
      </c>
      <c r="Y451">
        <f>VLOOKUP(C451,[1]panoids!A$2:Z$278,23,FALSE)</f>
        <v>0</v>
      </c>
      <c r="Z451">
        <f>VLOOKUP(C451,[1]panoids!A$2:Z$278,24,FALSE)</f>
        <v>0</v>
      </c>
      <c r="AA451">
        <f>VLOOKUP(C451,[1]panoids!A$2:Z$278,25,FALSE)</f>
        <v>2.8483072916666701E-5</v>
      </c>
      <c r="AB451">
        <f>VLOOKUP(C451,[1]panoids!A$2:Z$278,26,FALSE)</f>
        <v>4.5019531250000003E-3</v>
      </c>
    </row>
    <row r="452" spans="1:28" x14ac:dyDescent="0.25">
      <c r="A452" t="s">
        <v>698</v>
      </c>
      <c r="B452">
        <v>170312109002016</v>
      </c>
      <c r="C452" t="s">
        <v>699</v>
      </c>
      <c r="D452" t="str">
        <f>VLOOKUP(C452,[1]panoids!A$2:Z$278,2,FALSE)</f>
        <v>2018-06</v>
      </c>
      <c r="E452">
        <f>VLOOKUP(C452,[1]panoids!A$2:Z$278,3,FALSE)</f>
        <v>41.932137878593501</v>
      </c>
      <c r="F452">
        <f>VLOOKUP(C452,[1]panoids!A$2:Z$278,4,FALSE)</f>
        <v>-87.692392715066802</v>
      </c>
      <c r="G452">
        <f>VLOOKUP(C452,[1]panoids!A$2:Z$278,5,FALSE)</f>
        <v>170312109002016</v>
      </c>
      <c r="H452">
        <f>VLOOKUP(C452,[1]panoids!A$2:Z$278,6,FALSE)</f>
        <v>4</v>
      </c>
      <c r="I452">
        <f>VLOOKUP(C452,[1]panoids!A$2:Z$278,7,FALSE)</f>
        <v>0.20984700520833299</v>
      </c>
      <c r="J452">
        <f>VLOOKUP(C452,[1]panoids!A$2:Z$278,8,FALSE)</f>
        <v>3.5864257812500001E-2</v>
      </c>
      <c r="K452">
        <f>VLOOKUP(C452,[1]panoids!A$2:Z$278,9,FALSE)</f>
        <v>0.443359375</v>
      </c>
      <c r="L452">
        <f>VLOOKUP(C452,[1]panoids!A$2:Z$278,10,FALSE)</f>
        <v>6.1222330729166696E-3</v>
      </c>
      <c r="M452">
        <f>VLOOKUP(C452,[1]panoids!A$2:Z$278,11,FALSE)</f>
        <v>2.13069661458333E-2</v>
      </c>
      <c r="N452">
        <f>VLOOKUP(C452,[1]panoids!A$2:Z$278,12,FALSE)</f>
        <v>1.1870930989583301E-2</v>
      </c>
      <c r="O452">
        <f>VLOOKUP(C452,[1]panoids!A$2:Z$278,13,FALSE)</f>
        <v>2.2298177083333301E-4</v>
      </c>
      <c r="P452">
        <f>VLOOKUP(C452,[1]panoids!A$2:Z$278,14,FALSE)</f>
        <v>4.5556640625E-3</v>
      </c>
      <c r="Q452">
        <f>VLOOKUP(C452,[1]panoids!A$2:Z$278,15,FALSE)</f>
        <v>5.3792317708333303E-3</v>
      </c>
      <c r="R452">
        <f>VLOOKUP(C452,[1]panoids!A$2:Z$278,16,FALSE)</f>
        <v>2.5960286458333299E-4</v>
      </c>
      <c r="S452">
        <f>VLOOKUP(C452,[1]panoids!A$2:Z$278,17,FALSE)</f>
        <v>0.12038411458333299</v>
      </c>
      <c r="T452">
        <f>VLOOKUP(C452,[1]panoids!A$2:Z$278,18,FALSE)</f>
        <v>1.0498046875E-4</v>
      </c>
      <c r="U452">
        <f>VLOOKUP(C452,[1]panoids!A$2:Z$278,19,FALSE)</f>
        <v>0</v>
      </c>
      <c r="V452">
        <f>VLOOKUP(C452,[1]panoids!A$2:Z$278,20,FALSE)</f>
        <v>0.13893717447916701</v>
      </c>
      <c r="W452">
        <f>VLOOKUP(C452,[1]panoids!A$2:Z$278,21,FALSE)</f>
        <v>1.6276041666666699E-6</v>
      </c>
      <c r="X452">
        <f>VLOOKUP(C452,[1]panoids!A$2:Z$278,22,FALSE)</f>
        <v>0</v>
      </c>
      <c r="Y452">
        <f>VLOOKUP(C452,[1]panoids!A$2:Z$278,23,FALSE)</f>
        <v>0</v>
      </c>
      <c r="Z452">
        <f>VLOOKUP(C452,[1]panoids!A$2:Z$278,24,FALSE)</f>
        <v>0</v>
      </c>
      <c r="AA452">
        <f>VLOOKUP(C452,[1]panoids!A$2:Z$278,25,FALSE)</f>
        <v>0</v>
      </c>
      <c r="AB452">
        <f>VLOOKUP(C452,[1]panoids!A$2:Z$278,26,FALSE)</f>
        <v>1.7838541666666699E-3</v>
      </c>
    </row>
    <row r="453" spans="1:28" x14ac:dyDescent="0.25">
      <c r="A453" t="s">
        <v>700</v>
      </c>
      <c r="B453">
        <v>170312109002016</v>
      </c>
      <c r="C453" t="s">
        <v>699</v>
      </c>
      <c r="D453" t="str">
        <f>VLOOKUP(C453,[1]panoids!A$2:Z$278,2,FALSE)</f>
        <v>2018-06</v>
      </c>
      <c r="E453">
        <f>VLOOKUP(C453,[1]panoids!A$2:Z$278,3,FALSE)</f>
        <v>41.932137878593501</v>
      </c>
      <c r="F453">
        <f>VLOOKUP(C453,[1]panoids!A$2:Z$278,4,FALSE)</f>
        <v>-87.692392715066802</v>
      </c>
      <c r="G453">
        <f>VLOOKUP(C453,[1]panoids!A$2:Z$278,5,FALSE)</f>
        <v>170312109002016</v>
      </c>
      <c r="H453">
        <f>VLOOKUP(C453,[1]panoids!A$2:Z$278,6,FALSE)</f>
        <v>4</v>
      </c>
      <c r="I453">
        <f>VLOOKUP(C453,[1]panoids!A$2:Z$278,7,FALSE)</f>
        <v>0.20984700520833299</v>
      </c>
      <c r="J453">
        <f>VLOOKUP(C453,[1]panoids!A$2:Z$278,8,FALSE)</f>
        <v>3.5864257812500001E-2</v>
      </c>
      <c r="K453">
        <f>VLOOKUP(C453,[1]panoids!A$2:Z$278,9,FALSE)</f>
        <v>0.443359375</v>
      </c>
      <c r="L453">
        <f>VLOOKUP(C453,[1]panoids!A$2:Z$278,10,FALSE)</f>
        <v>6.1222330729166696E-3</v>
      </c>
      <c r="M453">
        <f>VLOOKUP(C453,[1]panoids!A$2:Z$278,11,FALSE)</f>
        <v>2.13069661458333E-2</v>
      </c>
      <c r="N453">
        <f>VLOOKUP(C453,[1]panoids!A$2:Z$278,12,FALSE)</f>
        <v>1.1870930989583301E-2</v>
      </c>
      <c r="O453">
        <f>VLOOKUP(C453,[1]panoids!A$2:Z$278,13,FALSE)</f>
        <v>2.2298177083333301E-4</v>
      </c>
      <c r="P453">
        <f>VLOOKUP(C453,[1]panoids!A$2:Z$278,14,FALSE)</f>
        <v>4.5556640625E-3</v>
      </c>
      <c r="Q453">
        <f>VLOOKUP(C453,[1]panoids!A$2:Z$278,15,FALSE)</f>
        <v>5.3792317708333303E-3</v>
      </c>
      <c r="R453">
        <f>VLOOKUP(C453,[1]panoids!A$2:Z$278,16,FALSE)</f>
        <v>2.5960286458333299E-4</v>
      </c>
      <c r="S453">
        <f>VLOOKUP(C453,[1]panoids!A$2:Z$278,17,FALSE)</f>
        <v>0.12038411458333299</v>
      </c>
      <c r="T453">
        <f>VLOOKUP(C453,[1]panoids!A$2:Z$278,18,FALSE)</f>
        <v>1.0498046875E-4</v>
      </c>
      <c r="U453">
        <f>VLOOKUP(C453,[1]panoids!A$2:Z$278,19,FALSE)</f>
        <v>0</v>
      </c>
      <c r="V453">
        <f>VLOOKUP(C453,[1]panoids!A$2:Z$278,20,FALSE)</f>
        <v>0.13893717447916701</v>
      </c>
      <c r="W453">
        <f>VLOOKUP(C453,[1]panoids!A$2:Z$278,21,FALSE)</f>
        <v>1.6276041666666699E-6</v>
      </c>
      <c r="X453">
        <f>VLOOKUP(C453,[1]panoids!A$2:Z$278,22,FALSE)</f>
        <v>0</v>
      </c>
      <c r="Y453">
        <f>VLOOKUP(C453,[1]panoids!A$2:Z$278,23,FALSE)</f>
        <v>0</v>
      </c>
      <c r="Z453">
        <f>VLOOKUP(C453,[1]panoids!A$2:Z$278,24,FALSE)</f>
        <v>0</v>
      </c>
      <c r="AA453">
        <f>VLOOKUP(C453,[1]panoids!A$2:Z$278,25,FALSE)</f>
        <v>0</v>
      </c>
      <c r="AB453">
        <f>VLOOKUP(C453,[1]panoids!A$2:Z$278,26,FALSE)</f>
        <v>1.7838541666666699E-3</v>
      </c>
    </row>
    <row r="454" spans="1:28" x14ac:dyDescent="0.25">
      <c r="A454" t="s">
        <v>701</v>
      </c>
      <c r="B454">
        <v>170312204002002</v>
      </c>
      <c r="C454" t="e">
        <f>-JqjwxY_wwK9GNILWGXFjQ</f>
        <v>#NAME?</v>
      </c>
      <c r="D454" t="e">
        <f>VLOOKUP(C454,[1]panoids!A$2:Z$278,2,FALSE)</f>
        <v>#NAME?</v>
      </c>
      <c r="E454" t="e">
        <f>VLOOKUP(C454,[1]panoids!A$2:Z$278,3,FALSE)</f>
        <v>#NAME?</v>
      </c>
      <c r="F454" t="e">
        <f>VLOOKUP(C454,[1]panoids!A$2:Z$278,4,FALSE)</f>
        <v>#NAME?</v>
      </c>
      <c r="G454" t="e">
        <f>VLOOKUP(C454,[1]panoids!A$2:Z$278,5,FALSE)</f>
        <v>#NAME?</v>
      </c>
      <c r="H454" t="e">
        <f>VLOOKUP(C454,[1]panoids!A$2:Z$278,6,FALSE)</f>
        <v>#NAME?</v>
      </c>
      <c r="I454" t="e">
        <f>VLOOKUP(C454,[1]panoids!A$2:Z$278,7,FALSE)</f>
        <v>#NAME?</v>
      </c>
      <c r="J454" t="e">
        <f>VLOOKUP(C454,[1]panoids!A$2:Z$278,8,FALSE)</f>
        <v>#NAME?</v>
      </c>
      <c r="K454" t="e">
        <f>VLOOKUP(C454,[1]panoids!A$2:Z$278,9,FALSE)</f>
        <v>#NAME?</v>
      </c>
      <c r="L454" t="e">
        <f>VLOOKUP(C454,[1]panoids!A$2:Z$278,10,FALSE)</f>
        <v>#NAME?</v>
      </c>
      <c r="M454" t="e">
        <f>VLOOKUP(C454,[1]panoids!A$2:Z$278,11,FALSE)</f>
        <v>#NAME?</v>
      </c>
      <c r="N454" t="e">
        <f>VLOOKUP(C454,[1]panoids!A$2:Z$278,12,FALSE)</f>
        <v>#NAME?</v>
      </c>
      <c r="O454" t="e">
        <f>VLOOKUP(C454,[1]panoids!A$2:Z$278,13,FALSE)</f>
        <v>#NAME?</v>
      </c>
      <c r="P454" t="e">
        <f>VLOOKUP(C454,[1]panoids!A$2:Z$278,14,FALSE)</f>
        <v>#NAME?</v>
      </c>
      <c r="Q454" t="e">
        <f>VLOOKUP(C454,[1]panoids!A$2:Z$278,15,FALSE)</f>
        <v>#NAME?</v>
      </c>
      <c r="R454" t="e">
        <f>VLOOKUP(C454,[1]panoids!A$2:Z$278,16,FALSE)</f>
        <v>#NAME?</v>
      </c>
      <c r="S454" t="e">
        <f>VLOOKUP(C454,[1]panoids!A$2:Z$278,17,FALSE)</f>
        <v>#NAME?</v>
      </c>
      <c r="T454" t="e">
        <f>VLOOKUP(C454,[1]panoids!A$2:Z$278,18,FALSE)</f>
        <v>#NAME?</v>
      </c>
      <c r="U454" t="e">
        <f>VLOOKUP(C454,[1]panoids!A$2:Z$278,19,FALSE)</f>
        <v>#NAME?</v>
      </c>
      <c r="V454" t="e">
        <f>VLOOKUP(C454,[1]panoids!A$2:Z$278,20,FALSE)</f>
        <v>#NAME?</v>
      </c>
      <c r="W454" t="e">
        <f>VLOOKUP(C454,[1]panoids!A$2:Z$278,21,FALSE)</f>
        <v>#NAME?</v>
      </c>
      <c r="X454" t="e">
        <f>VLOOKUP(C454,[1]panoids!A$2:Z$278,22,FALSE)</f>
        <v>#NAME?</v>
      </c>
      <c r="Y454" t="e">
        <f>VLOOKUP(C454,[1]panoids!A$2:Z$278,23,FALSE)</f>
        <v>#NAME?</v>
      </c>
      <c r="Z454" t="e">
        <f>VLOOKUP(C454,[1]panoids!A$2:Z$278,24,FALSE)</f>
        <v>#NAME?</v>
      </c>
      <c r="AA454" t="e">
        <f>VLOOKUP(C454,[1]panoids!A$2:Z$278,25,FALSE)</f>
        <v>#NAME?</v>
      </c>
      <c r="AB454" t="e">
        <f>VLOOKUP(C454,[1]panoids!A$2:Z$278,26,FALSE)</f>
        <v>#NAME?</v>
      </c>
    </row>
    <row r="455" spans="1:28" x14ac:dyDescent="0.25">
      <c r="A455" t="s">
        <v>702</v>
      </c>
      <c r="B455">
        <v>170312204002002</v>
      </c>
      <c r="C455" t="e">
        <f>-JqjwxY_wwK9GNILWGXFjQ</f>
        <v>#NAME?</v>
      </c>
      <c r="D455" t="e">
        <f>VLOOKUP(C455,[1]panoids!A$2:Z$278,2,FALSE)</f>
        <v>#NAME?</v>
      </c>
      <c r="E455" t="e">
        <f>VLOOKUP(C455,[1]panoids!A$2:Z$278,3,FALSE)</f>
        <v>#NAME?</v>
      </c>
      <c r="F455" t="e">
        <f>VLOOKUP(C455,[1]panoids!A$2:Z$278,4,FALSE)</f>
        <v>#NAME?</v>
      </c>
      <c r="G455" t="e">
        <f>VLOOKUP(C455,[1]panoids!A$2:Z$278,5,FALSE)</f>
        <v>#NAME?</v>
      </c>
      <c r="H455" t="e">
        <f>VLOOKUP(C455,[1]panoids!A$2:Z$278,6,FALSE)</f>
        <v>#NAME?</v>
      </c>
      <c r="I455" t="e">
        <f>VLOOKUP(C455,[1]panoids!A$2:Z$278,7,FALSE)</f>
        <v>#NAME?</v>
      </c>
      <c r="J455" t="e">
        <f>VLOOKUP(C455,[1]panoids!A$2:Z$278,8,FALSE)</f>
        <v>#NAME?</v>
      </c>
      <c r="K455" t="e">
        <f>VLOOKUP(C455,[1]panoids!A$2:Z$278,9,FALSE)</f>
        <v>#NAME?</v>
      </c>
      <c r="L455" t="e">
        <f>VLOOKUP(C455,[1]panoids!A$2:Z$278,10,FALSE)</f>
        <v>#NAME?</v>
      </c>
      <c r="M455" t="e">
        <f>VLOOKUP(C455,[1]panoids!A$2:Z$278,11,FALSE)</f>
        <v>#NAME?</v>
      </c>
      <c r="N455" t="e">
        <f>VLOOKUP(C455,[1]panoids!A$2:Z$278,12,FALSE)</f>
        <v>#NAME?</v>
      </c>
      <c r="O455" t="e">
        <f>VLOOKUP(C455,[1]panoids!A$2:Z$278,13,FALSE)</f>
        <v>#NAME?</v>
      </c>
      <c r="P455" t="e">
        <f>VLOOKUP(C455,[1]panoids!A$2:Z$278,14,FALSE)</f>
        <v>#NAME?</v>
      </c>
      <c r="Q455" t="e">
        <f>VLOOKUP(C455,[1]panoids!A$2:Z$278,15,FALSE)</f>
        <v>#NAME?</v>
      </c>
      <c r="R455" t="e">
        <f>VLOOKUP(C455,[1]panoids!A$2:Z$278,16,FALSE)</f>
        <v>#NAME?</v>
      </c>
      <c r="S455" t="e">
        <f>VLOOKUP(C455,[1]panoids!A$2:Z$278,17,FALSE)</f>
        <v>#NAME?</v>
      </c>
      <c r="T455" t="e">
        <f>VLOOKUP(C455,[1]panoids!A$2:Z$278,18,FALSE)</f>
        <v>#NAME?</v>
      </c>
      <c r="U455" t="e">
        <f>VLOOKUP(C455,[1]panoids!A$2:Z$278,19,FALSE)</f>
        <v>#NAME?</v>
      </c>
      <c r="V455" t="e">
        <f>VLOOKUP(C455,[1]panoids!A$2:Z$278,20,FALSE)</f>
        <v>#NAME?</v>
      </c>
      <c r="W455" t="e">
        <f>VLOOKUP(C455,[1]panoids!A$2:Z$278,21,FALSE)</f>
        <v>#NAME?</v>
      </c>
      <c r="X455" t="e">
        <f>VLOOKUP(C455,[1]panoids!A$2:Z$278,22,FALSE)</f>
        <v>#NAME?</v>
      </c>
      <c r="Y455" t="e">
        <f>VLOOKUP(C455,[1]panoids!A$2:Z$278,23,FALSE)</f>
        <v>#NAME?</v>
      </c>
      <c r="Z455" t="e">
        <f>VLOOKUP(C455,[1]panoids!A$2:Z$278,24,FALSE)</f>
        <v>#NAME?</v>
      </c>
      <c r="AA455" t="e">
        <f>VLOOKUP(C455,[1]panoids!A$2:Z$278,25,FALSE)</f>
        <v>#NAME?</v>
      </c>
      <c r="AB455" t="e">
        <f>VLOOKUP(C455,[1]panoids!A$2:Z$278,26,FALSE)</f>
        <v>#NAME?</v>
      </c>
    </row>
    <row r="456" spans="1:28" x14ac:dyDescent="0.25">
      <c r="A456" t="s">
        <v>703</v>
      </c>
      <c r="B456">
        <v>170312204002002</v>
      </c>
      <c r="C456" t="s">
        <v>704</v>
      </c>
      <c r="D456" t="str">
        <f>VLOOKUP(C456,[1]panoids!A$2:Z$278,2,FALSE)</f>
        <v>2018-11</v>
      </c>
      <c r="E456">
        <f>VLOOKUP(C456,[1]panoids!A$2:Z$278,3,FALSE)</f>
        <v>41.932057399999998</v>
      </c>
      <c r="F456">
        <f>VLOOKUP(C456,[1]panoids!A$2:Z$278,4,FALSE)</f>
        <v>-87.702185999999998</v>
      </c>
      <c r="G456">
        <f>VLOOKUP(C456,[1]panoids!A$2:Z$278,5,FALSE)</f>
        <v>170312204002002</v>
      </c>
      <c r="H456">
        <f>VLOOKUP(C456,[1]panoids!A$2:Z$278,6,FALSE)</f>
        <v>4</v>
      </c>
      <c r="I456">
        <f>VLOOKUP(C456,[1]panoids!A$2:Z$278,7,FALSE)</f>
        <v>0.29002848307291701</v>
      </c>
      <c r="J456">
        <f>VLOOKUP(C456,[1]panoids!A$2:Z$278,8,FALSE)</f>
        <v>5.6915690104166701E-2</v>
      </c>
      <c r="K456">
        <f>VLOOKUP(C456,[1]panoids!A$2:Z$278,9,FALSE)</f>
        <v>0.26131917317708298</v>
      </c>
      <c r="L456">
        <f>VLOOKUP(C456,[1]panoids!A$2:Z$278,10,FALSE)</f>
        <v>6.5917968750000004E-5</v>
      </c>
      <c r="M456">
        <f>VLOOKUP(C456,[1]panoids!A$2:Z$278,11,FALSE)</f>
        <v>2.1007486979166701E-2</v>
      </c>
      <c r="N456">
        <f>VLOOKUP(C456,[1]panoids!A$2:Z$278,12,FALSE)</f>
        <v>1.63216145833333E-2</v>
      </c>
      <c r="O456">
        <f>VLOOKUP(C456,[1]panoids!A$2:Z$278,13,FALSE)</f>
        <v>9.3261718749999996E-4</v>
      </c>
      <c r="P456">
        <f>VLOOKUP(C456,[1]panoids!A$2:Z$278,14,FALSE)</f>
        <v>5.14973958333333E-3</v>
      </c>
      <c r="Q456">
        <f>VLOOKUP(C456,[1]panoids!A$2:Z$278,15,FALSE)</f>
        <v>8.1168619791666691E-3</v>
      </c>
      <c r="R456">
        <f>VLOOKUP(C456,[1]panoids!A$2:Z$278,16,FALSE)</f>
        <v>1.20442708333333E-4</v>
      </c>
      <c r="S456">
        <f>VLOOKUP(C456,[1]panoids!A$2:Z$278,17,FALSE)</f>
        <v>0.27933430989583302</v>
      </c>
      <c r="T456">
        <f>VLOOKUP(C456,[1]panoids!A$2:Z$278,18,FALSE)</f>
        <v>1.4404296874999999E-4</v>
      </c>
      <c r="U456">
        <f>VLOOKUP(C456,[1]panoids!A$2:Z$278,19,FALSE)</f>
        <v>0</v>
      </c>
      <c r="V456">
        <f>VLOOKUP(C456,[1]panoids!A$2:Z$278,20,FALSE)</f>
        <v>4.8974609374999999E-2</v>
      </c>
      <c r="W456">
        <f>VLOOKUP(C456,[1]panoids!A$2:Z$278,21,FALSE)</f>
        <v>9.4645182291666695E-4</v>
      </c>
      <c r="X456">
        <f>VLOOKUP(C456,[1]panoids!A$2:Z$278,22,FALSE)</f>
        <v>1.5462239583333301E-5</v>
      </c>
      <c r="Y456">
        <f>VLOOKUP(C456,[1]panoids!A$2:Z$278,23,FALSE)</f>
        <v>0</v>
      </c>
      <c r="Z456">
        <f>VLOOKUP(C456,[1]panoids!A$2:Z$278,24,FALSE)</f>
        <v>0</v>
      </c>
      <c r="AA456">
        <f>VLOOKUP(C456,[1]panoids!A$2:Z$278,25,FALSE)</f>
        <v>0</v>
      </c>
      <c r="AB456">
        <f>VLOOKUP(C456,[1]panoids!A$2:Z$278,26,FALSE)</f>
        <v>1.0607096354166699E-2</v>
      </c>
    </row>
    <row r="457" spans="1:28" x14ac:dyDescent="0.25">
      <c r="A457" t="s">
        <v>705</v>
      </c>
      <c r="B457">
        <v>170312204002002</v>
      </c>
      <c r="C457" t="s">
        <v>704</v>
      </c>
      <c r="D457" t="str">
        <f>VLOOKUP(C457,[1]panoids!A$2:Z$278,2,FALSE)</f>
        <v>2018-11</v>
      </c>
      <c r="E457">
        <f>VLOOKUP(C457,[1]panoids!A$2:Z$278,3,FALSE)</f>
        <v>41.932057399999998</v>
      </c>
      <c r="F457">
        <f>VLOOKUP(C457,[1]panoids!A$2:Z$278,4,FALSE)</f>
        <v>-87.702185999999998</v>
      </c>
      <c r="G457">
        <f>VLOOKUP(C457,[1]panoids!A$2:Z$278,5,FALSE)</f>
        <v>170312204002002</v>
      </c>
      <c r="H457">
        <f>VLOOKUP(C457,[1]panoids!A$2:Z$278,6,FALSE)</f>
        <v>4</v>
      </c>
      <c r="I457">
        <f>VLOOKUP(C457,[1]panoids!A$2:Z$278,7,FALSE)</f>
        <v>0.29002848307291701</v>
      </c>
      <c r="J457">
        <f>VLOOKUP(C457,[1]panoids!A$2:Z$278,8,FALSE)</f>
        <v>5.6915690104166701E-2</v>
      </c>
      <c r="K457">
        <f>VLOOKUP(C457,[1]panoids!A$2:Z$278,9,FALSE)</f>
        <v>0.26131917317708298</v>
      </c>
      <c r="L457">
        <f>VLOOKUP(C457,[1]panoids!A$2:Z$278,10,FALSE)</f>
        <v>6.5917968750000004E-5</v>
      </c>
      <c r="M457">
        <f>VLOOKUP(C457,[1]panoids!A$2:Z$278,11,FALSE)</f>
        <v>2.1007486979166701E-2</v>
      </c>
      <c r="N457">
        <f>VLOOKUP(C457,[1]panoids!A$2:Z$278,12,FALSE)</f>
        <v>1.63216145833333E-2</v>
      </c>
      <c r="O457">
        <f>VLOOKUP(C457,[1]panoids!A$2:Z$278,13,FALSE)</f>
        <v>9.3261718749999996E-4</v>
      </c>
      <c r="P457">
        <f>VLOOKUP(C457,[1]panoids!A$2:Z$278,14,FALSE)</f>
        <v>5.14973958333333E-3</v>
      </c>
      <c r="Q457">
        <f>VLOOKUP(C457,[1]panoids!A$2:Z$278,15,FALSE)</f>
        <v>8.1168619791666691E-3</v>
      </c>
      <c r="R457">
        <f>VLOOKUP(C457,[1]panoids!A$2:Z$278,16,FALSE)</f>
        <v>1.20442708333333E-4</v>
      </c>
      <c r="S457">
        <f>VLOOKUP(C457,[1]panoids!A$2:Z$278,17,FALSE)</f>
        <v>0.27933430989583302</v>
      </c>
      <c r="T457">
        <f>VLOOKUP(C457,[1]panoids!A$2:Z$278,18,FALSE)</f>
        <v>1.4404296874999999E-4</v>
      </c>
      <c r="U457">
        <f>VLOOKUP(C457,[1]panoids!A$2:Z$278,19,FALSE)</f>
        <v>0</v>
      </c>
      <c r="V457">
        <f>VLOOKUP(C457,[1]panoids!A$2:Z$278,20,FALSE)</f>
        <v>4.8974609374999999E-2</v>
      </c>
      <c r="W457">
        <f>VLOOKUP(C457,[1]panoids!A$2:Z$278,21,FALSE)</f>
        <v>9.4645182291666695E-4</v>
      </c>
      <c r="X457">
        <f>VLOOKUP(C457,[1]panoids!A$2:Z$278,22,FALSE)</f>
        <v>1.5462239583333301E-5</v>
      </c>
      <c r="Y457">
        <f>VLOOKUP(C457,[1]panoids!A$2:Z$278,23,FALSE)</f>
        <v>0</v>
      </c>
      <c r="Z457">
        <f>VLOOKUP(C457,[1]panoids!A$2:Z$278,24,FALSE)</f>
        <v>0</v>
      </c>
      <c r="AA457">
        <f>VLOOKUP(C457,[1]panoids!A$2:Z$278,25,FALSE)</f>
        <v>0</v>
      </c>
      <c r="AB457">
        <f>VLOOKUP(C457,[1]panoids!A$2:Z$278,26,FALSE)</f>
        <v>1.0607096354166699E-2</v>
      </c>
    </row>
    <row r="458" spans="1:28" x14ac:dyDescent="0.25">
      <c r="A458" t="s">
        <v>706</v>
      </c>
      <c r="B458">
        <v>170312207013016</v>
      </c>
      <c r="C458" t="e">
        <f>-dYwkL6Z0vOkPkqokF2oBA</f>
        <v>#NAME?</v>
      </c>
      <c r="D458" t="e">
        <f>VLOOKUP(C458,[1]panoids!A$2:Z$278,2,FALSE)</f>
        <v>#NAME?</v>
      </c>
      <c r="E458" t="e">
        <f>VLOOKUP(C458,[1]panoids!A$2:Z$278,3,FALSE)</f>
        <v>#NAME?</v>
      </c>
      <c r="F458" t="e">
        <f>VLOOKUP(C458,[1]panoids!A$2:Z$278,4,FALSE)</f>
        <v>#NAME?</v>
      </c>
      <c r="G458" t="e">
        <f>VLOOKUP(C458,[1]panoids!A$2:Z$278,5,FALSE)</f>
        <v>#NAME?</v>
      </c>
      <c r="H458" t="e">
        <f>VLOOKUP(C458,[1]panoids!A$2:Z$278,6,FALSE)</f>
        <v>#NAME?</v>
      </c>
      <c r="I458" t="e">
        <f>VLOOKUP(C458,[1]panoids!A$2:Z$278,7,FALSE)</f>
        <v>#NAME?</v>
      </c>
      <c r="J458" t="e">
        <f>VLOOKUP(C458,[1]panoids!A$2:Z$278,8,FALSE)</f>
        <v>#NAME?</v>
      </c>
      <c r="K458" t="e">
        <f>VLOOKUP(C458,[1]panoids!A$2:Z$278,9,FALSE)</f>
        <v>#NAME?</v>
      </c>
      <c r="L458" t="e">
        <f>VLOOKUP(C458,[1]panoids!A$2:Z$278,10,FALSE)</f>
        <v>#NAME?</v>
      </c>
      <c r="M458" t="e">
        <f>VLOOKUP(C458,[1]panoids!A$2:Z$278,11,FALSE)</f>
        <v>#NAME?</v>
      </c>
      <c r="N458" t="e">
        <f>VLOOKUP(C458,[1]panoids!A$2:Z$278,12,FALSE)</f>
        <v>#NAME?</v>
      </c>
      <c r="O458" t="e">
        <f>VLOOKUP(C458,[1]panoids!A$2:Z$278,13,FALSE)</f>
        <v>#NAME?</v>
      </c>
      <c r="P458" t="e">
        <f>VLOOKUP(C458,[1]panoids!A$2:Z$278,14,FALSE)</f>
        <v>#NAME?</v>
      </c>
      <c r="Q458" t="e">
        <f>VLOOKUP(C458,[1]panoids!A$2:Z$278,15,FALSE)</f>
        <v>#NAME?</v>
      </c>
      <c r="R458" t="e">
        <f>VLOOKUP(C458,[1]panoids!A$2:Z$278,16,FALSE)</f>
        <v>#NAME?</v>
      </c>
      <c r="S458" t="e">
        <f>VLOOKUP(C458,[1]panoids!A$2:Z$278,17,FALSE)</f>
        <v>#NAME?</v>
      </c>
      <c r="T458" t="e">
        <f>VLOOKUP(C458,[1]panoids!A$2:Z$278,18,FALSE)</f>
        <v>#NAME?</v>
      </c>
      <c r="U458" t="e">
        <f>VLOOKUP(C458,[1]panoids!A$2:Z$278,19,FALSE)</f>
        <v>#NAME?</v>
      </c>
      <c r="V458" t="e">
        <f>VLOOKUP(C458,[1]panoids!A$2:Z$278,20,FALSE)</f>
        <v>#NAME?</v>
      </c>
      <c r="W458" t="e">
        <f>VLOOKUP(C458,[1]panoids!A$2:Z$278,21,FALSE)</f>
        <v>#NAME?</v>
      </c>
      <c r="X458" t="e">
        <f>VLOOKUP(C458,[1]panoids!A$2:Z$278,22,FALSE)</f>
        <v>#NAME?</v>
      </c>
      <c r="Y458" t="e">
        <f>VLOOKUP(C458,[1]panoids!A$2:Z$278,23,FALSE)</f>
        <v>#NAME?</v>
      </c>
      <c r="Z458" t="e">
        <f>VLOOKUP(C458,[1]panoids!A$2:Z$278,24,FALSE)</f>
        <v>#NAME?</v>
      </c>
      <c r="AA458" t="e">
        <f>VLOOKUP(C458,[1]panoids!A$2:Z$278,25,FALSE)</f>
        <v>#NAME?</v>
      </c>
      <c r="AB458" t="e">
        <f>VLOOKUP(C458,[1]panoids!A$2:Z$278,26,FALSE)</f>
        <v>#NAME?</v>
      </c>
    </row>
    <row r="459" spans="1:28" x14ac:dyDescent="0.25">
      <c r="A459" t="s">
        <v>707</v>
      </c>
      <c r="B459">
        <v>170312207013016</v>
      </c>
      <c r="C459" t="e">
        <f>-dYwkL6Z0vOkPkqokF2oBA</f>
        <v>#NAME?</v>
      </c>
      <c r="D459" t="e">
        <f>VLOOKUP(C459,[1]panoids!A$2:Z$278,2,FALSE)</f>
        <v>#NAME?</v>
      </c>
      <c r="E459" t="e">
        <f>VLOOKUP(C459,[1]panoids!A$2:Z$278,3,FALSE)</f>
        <v>#NAME?</v>
      </c>
      <c r="F459" t="e">
        <f>VLOOKUP(C459,[1]panoids!A$2:Z$278,4,FALSE)</f>
        <v>#NAME?</v>
      </c>
      <c r="G459" t="e">
        <f>VLOOKUP(C459,[1]panoids!A$2:Z$278,5,FALSE)</f>
        <v>#NAME?</v>
      </c>
      <c r="H459" t="e">
        <f>VLOOKUP(C459,[1]panoids!A$2:Z$278,6,FALSE)</f>
        <v>#NAME?</v>
      </c>
      <c r="I459" t="e">
        <f>VLOOKUP(C459,[1]panoids!A$2:Z$278,7,FALSE)</f>
        <v>#NAME?</v>
      </c>
      <c r="J459" t="e">
        <f>VLOOKUP(C459,[1]panoids!A$2:Z$278,8,FALSE)</f>
        <v>#NAME?</v>
      </c>
      <c r="K459" t="e">
        <f>VLOOKUP(C459,[1]panoids!A$2:Z$278,9,FALSE)</f>
        <v>#NAME?</v>
      </c>
      <c r="L459" t="e">
        <f>VLOOKUP(C459,[1]panoids!A$2:Z$278,10,FALSE)</f>
        <v>#NAME?</v>
      </c>
      <c r="M459" t="e">
        <f>VLOOKUP(C459,[1]panoids!A$2:Z$278,11,FALSE)</f>
        <v>#NAME?</v>
      </c>
      <c r="N459" t="e">
        <f>VLOOKUP(C459,[1]panoids!A$2:Z$278,12,FALSE)</f>
        <v>#NAME?</v>
      </c>
      <c r="O459" t="e">
        <f>VLOOKUP(C459,[1]panoids!A$2:Z$278,13,FALSE)</f>
        <v>#NAME?</v>
      </c>
      <c r="P459" t="e">
        <f>VLOOKUP(C459,[1]panoids!A$2:Z$278,14,FALSE)</f>
        <v>#NAME?</v>
      </c>
      <c r="Q459" t="e">
        <f>VLOOKUP(C459,[1]panoids!A$2:Z$278,15,FALSE)</f>
        <v>#NAME?</v>
      </c>
      <c r="R459" t="e">
        <f>VLOOKUP(C459,[1]panoids!A$2:Z$278,16,FALSE)</f>
        <v>#NAME?</v>
      </c>
      <c r="S459" t="e">
        <f>VLOOKUP(C459,[1]panoids!A$2:Z$278,17,FALSE)</f>
        <v>#NAME?</v>
      </c>
      <c r="T459" t="e">
        <f>VLOOKUP(C459,[1]panoids!A$2:Z$278,18,FALSE)</f>
        <v>#NAME?</v>
      </c>
      <c r="U459" t="e">
        <f>VLOOKUP(C459,[1]panoids!A$2:Z$278,19,FALSE)</f>
        <v>#NAME?</v>
      </c>
      <c r="V459" t="e">
        <f>VLOOKUP(C459,[1]panoids!A$2:Z$278,20,FALSE)</f>
        <v>#NAME?</v>
      </c>
      <c r="W459" t="e">
        <f>VLOOKUP(C459,[1]panoids!A$2:Z$278,21,FALSE)</f>
        <v>#NAME?</v>
      </c>
      <c r="X459" t="e">
        <f>VLOOKUP(C459,[1]panoids!A$2:Z$278,22,FALSE)</f>
        <v>#NAME?</v>
      </c>
      <c r="Y459" t="e">
        <f>VLOOKUP(C459,[1]panoids!A$2:Z$278,23,FALSE)</f>
        <v>#NAME?</v>
      </c>
      <c r="Z459" t="e">
        <f>VLOOKUP(C459,[1]panoids!A$2:Z$278,24,FALSE)</f>
        <v>#NAME?</v>
      </c>
      <c r="AA459" t="e">
        <f>VLOOKUP(C459,[1]panoids!A$2:Z$278,25,FALSE)</f>
        <v>#NAME?</v>
      </c>
      <c r="AB459" t="e">
        <f>VLOOKUP(C459,[1]panoids!A$2:Z$278,26,FALSE)</f>
        <v>#NAME?</v>
      </c>
    </row>
    <row r="460" spans="1:28" x14ac:dyDescent="0.25">
      <c r="A460" t="s">
        <v>708</v>
      </c>
      <c r="B460">
        <v>170312207013016</v>
      </c>
      <c r="C460" t="s">
        <v>709</v>
      </c>
      <c r="D460" t="str">
        <f>VLOOKUP(C460,[1]panoids!A$2:Z$278,2,FALSE)</f>
        <v>2018-09</v>
      </c>
      <c r="E460">
        <f>VLOOKUP(C460,[1]panoids!A$2:Z$278,3,FALSE)</f>
        <v>41.924564535552797</v>
      </c>
      <c r="F460">
        <f>VLOOKUP(C460,[1]panoids!A$2:Z$278,4,FALSE)</f>
        <v>-87.725037957860394</v>
      </c>
      <c r="G460">
        <f>VLOOKUP(C460,[1]panoids!A$2:Z$278,5,FALSE)</f>
        <v>170312207013016</v>
      </c>
      <c r="H460">
        <f>VLOOKUP(C460,[1]panoids!A$2:Z$278,6,FALSE)</f>
        <v>4</v>
      </c>
      <c r="I460">
        <f>VLOOKUP(C460,[1]panoids!A$2:Z$278,7,FALSE)</f>
        <v>0.32927408854166701</v>
      </c>
      <c r="J460">
        <f>VLOOKUP(C460,[1]panoids!A$2:Z$278,8,FALSE)</f>
        <v>6.2073567708333298E-2</v>
      </c>
      <c r="K460">
        <f>VLOOKUP(C460,[1]panoids!A$2:Z$278,9,FALSE)</f>
        <v>0.101668294270833</v>
      </c>
      <c r="L460">
        <f>VLOOKUP(C460,[1]panoids!A$2:Z$278,10,FALSE)</f>
        <v>1.92301432291667E-3</v>
      </c>
      <c r="M460">
        <f>VLOOKUP(C460,[1]panoids!A$2:Z$278,11,FALSE)</f>
        <v>5.4807128906250002E-2</v>
      </c>
      <c r="N460">
        <f>VLOOKUP(C460,[1]panoids!A$2:Z$278,12,FALSE)</f>
        <v>1.25105794270833E-2</v>
      </c>
      <c r="O460">
        <f>VLOOKUP(C460,[1]panoids!A$2:Z$278,13,FALSE)</f>
        <v>3.6051432291666702E-4</v>
      </c>
      <c r="P460">
        <f>VLOOKUP(C460,[1]panoids!A$2:Z$278,14,FALSE)</f>
        <v>4.3196614583333303E-3</v>
      </c>
      <c r="Q460">
        <f>VLOOKUP(C460,[1]panoids!A$2:Z$278,15,FALSE)</f>
        <v>0.11860595703125</v>
      </c>
      <c r="R460">
        <f>VLOOKUP(C460,[1]panoids!A$2:Z$278,16,FALSE)</f>
        <v>8.52213541666667E-3</v>
      </c>
      <c r="S460">
        <f>VLOOKUP(C460,[1]panoids!A$2:Z$278,17,FALSE)</f>
        <v>0.2824072265625</v>
      </c>
      <c r="T460">
        <f>VLOOKUP(C460,[1]panoids!A$2:Z$278,18,FALSE)</f>
        <v>9.9283854166666696E-5</v>
      </c>
      <c r="U460">
        <f>VLOOKUP(C460,[1]panoids!A$2:Z$278,19,FALSE)</f>
        <v>0</v>
      </c>
      <c r="V460">
        <f>VLOOKUP(C460,[1]panoids!A$2:Z$278,20,FALSE)</f>
        <v>9.5906575520833294E-3</v>
      </c>
      <c r="W460">
        <f>VLOOKUP(C460,[1]panoids!A$2:Z$278,21,FALSE)</f>
        <v>1.3875325520833299E-3</v>
      </c>
      <c r="X460">
        <f>VLOOKUP(C460,[1]panoids!A$2:Z$278,22,FALSE)</f>
        <v>7.4625651041666699E-4</v>
      </c>
      <c r="Y460">
        <f>VLOOKUP(C460,[1]panoids!A$2:Z$278,23,FALSE)</f>
        <v>0</v>
      </c>
      <c r="Z460">
        <f>VLOOKUP(C460,[1]panoids!A$2:Z$278,24,FALSE)</f>
        <v>0</v>
      </c>
      <c r="AA460">
        <f>VLOOKUP(C460,[1]panoids!A$2:Z$278,25,FALSE)</f>
        <v>2.4414062500000001E-6</v>
      </c>
      <c r="AB460">
        <f>VLOOKUP(C460,[1]panoids!A$2:Z$278,26,FALSE)</f>
        <v>1.170166015625E-2</v>
      </c>
    </row>
    <row r="461" spans="1:28" x14ac:dyDescent="0.25">
      <c r="A461" t="s">
        <v>710</v>
      </c>
      <c r="B461">
        <v>170312207013016</v>
      </c>
      <c r="C461" t="s">
        <v>709</v>
      </c>
      <c r="D461" t="str">
        <f>VLOOKUP(C461,[1]panoids!A$2:Z$278,2,FALSE)</f>
        <v>2018-09</v>
      </c>
      <c r="E461">
        <f>VLOOKUP(C461,[1]panoids!A$2:Z$278,3,FALSE)</f>
        <v>41.924564535552797</v>
      </c>
      <c r="F461">
        <f>VLOOKUP(C461,[1]panoids!A$2:Z$278,4,FALSE)</f>
        <v>-87.725037957860394</v>
      </c>
      <c r="G461">
        <f>VLOOKUP(C461,[1]panoids!A$2:Z$278,5,FALSE)</f>
        <v>170312207013016</v>
      </c>
      <c r="H461">
        <f>VLOOKUP(C461,[1]panoids!A$2:Z$278,6,FALSE)</f>
        <v>4</v>
      </c>
      <c r="I461">
        <f>VLOOKUP(C461,[1]panoids!A$2:Z$278,7,FALSE)</f>
        <v>0.32927408854166701</v>
      </c>
      <c r="J461">
        <f>VLOOKUP(C461,[1]panoids!A$2:Z$278,8,FALSE)</f>
        <v>6.2073567708333298E-2</v>
      </c>
      <c r="K461">
        <f>VLOOKUP(C461,[1]panoids!A$2:Z$278,9,FALSE)</f>
        <v>0.101668294270833</v>
      </c>
      <c r="L461">
        <f>VLOOKUP(C461,[1]panoids!A$2:Z$278,10,FALSE)</f>
        <v>1.92301432291667E-3</v>
      </c>
      <c r="M461">
        <f>VLOOKUP(C461,[1]panoids!A$2:Z$278,11,FALSE)</f>
        <v>5.4807128906250002E-2</v>
      </c>
      <c r="N461">
        <f>VLOOKUP(C461,[1]panoids!A$2:Z$278,12,FALSE)</f>
        <v>1.25105794270833E-2</v>
      </c>
      <c r="O461">
        <f>VLOOKUP(C461,[1]panoids!A$2:Z$278,13,FALSE)</f>
        <v>3.6051432291666702E-4</v>
      </c>
      <c r="P461">
        <f>VLOOKUP(C461,[1]panoids!A$2:Z$278,14,FALSE)</f>
        <v>4.3196614583333303E-3</v>
      </c>
      <c r="Q461">
        <f>VLOOKUP(C461,[1]panoids!A$2:Z$278,15,FALSE)</f>
        <v>0.11860595703125</v>
      </c>
      <c r="R461">
        <f>VLOOKUP(C461,[1]panoids!A$2:Z$278,16,FALSE)</f>
        <v>8.52213541666667E-3</v>
      </c>
      <c r="S461">
        <f>VLOOKUP(C461,[1]panoids!A$2:Z$278,17,FALSE)</f>
        <v>0.2824072265625</v>
      </c>
      <c r="T461">
        <f>VLOOKUP(C461,[1]panoids!A$2:Z$278,18,FALSE)</f>
        <v>9.9283854166666696E-5</v>
      </c>
      <c r="U461">
        <f>VLOOKUP(C461,[1]panoids!A$2:Z$278,19,FALSE)</f>
        <v>0</v>
      </c>
      <c r="V461">
        <f>VLOOKUP(C461,[1]panoids!A$2:Z$278,20,FALSE)</f>
        <v>9.5906575520833294E-3</v>
      </c>
      <c r="W461">
        <f>VLOOKUP(C461,[1]panoids!A$2:Z$278,21,FALSE)</f>
        <v>1.3875325520833299E-3</v>
      </c>
      <c r="X461">
        <f>VLOOKUP(C461,[1]panoids!A$2:Z$278,22,FALSE)</f>
        <v>7.4625651041666699E-4</v>
      </c>
      <c r="Y461">
        <f>VLOOKUP(C461,[1]panoids!A$2:Z$278,23,FALSE)</f>
        <v>0</v>
      </c>
      <c r="Z461">
        <f>VLOOKUP(C461,[1]panoids!A$2:Z$278,24,FALSE)</f>
        <v>0</v>
      </c>
      <c r="AA461">
        <f>VLOOKUP(C461,[1]panoids!A$2:Z$278,25,FALSE)</f>
        <v>2.4414062500000001E-6</v>
      </c>
      <c r="AB461">
        <f>VLOOKUP(C461,[1]panoids!A$2:Z$278,26,FALSE)</f>
        <v>1.170166015625E-2</v>
      </c>
    </row>
    <row r="462" spans="1:28" x14ac:dyDescent="0.25">
      <c r="A462" t="s">
        <v>711</v>
      </c>
      <c r="B462">
        <v>170312207022001</v>
      </c>
      <c r="C462" t="s">
        <v>712</v>
      </c>
      <c r="D462" t="str">
        <f>VLOOKUP(C462,[1]panoids!A$2:Z$278,2,FALSE)</f>
        <v>2018-10</v>
      </c>
      <c r="E462">
        <f>VLOOKUP(C462,[1]panoids!A$2:Z$278,3,FALSE)</f>
        <v>41.9316555435772</v>
      </c>
      <c r="F462">
        <f>VLOOKUP(C462,[1]panoids!A$2:Z$278,4,FALSE)</f>
        <v>-87.726960486041804</v>
      </c>
      <c r="G462">
        <f>VLOOKUP(C462,[1]panoids!A$2:Z$278,5,FALSE)</f>
        <v>170312207022001</v>
      </c>
      <c r="H462">
        <f>VLOOKUP(C462,[1]panoids!A$2:Z$278,6,FALSE)</f>
        <v>4</v>
      </c>
      <c r="I462">
        <f>VLOOKUP(C462,[1]panoids!A$2:Z$278,7,FALSE)</f>
        <v>0.32798990885416701</v>
      </c>
      <c r="J462">
        <f>VLOOKUP(C462,[1]panoids!A$2:Z$278,8,FALSE)</f>
        <v>3.27091471354167E-2</v>
      </c>
      <c r="K462">
        <f>VLOOKUP(C462,[1]panoids!A$2:Z$278,9,FALSE)</f>
        <v>7.09138997395833E-2</v>
      </c>
      <c r="L462">
        <f>VLOOKUP(C462,[1]panoids!A$2:Z$278,10,FALSE)</f>
        <v>9.1959635416666703E-5</v>
      </c>
      <c r="M462">
        <f>VLOOKUP(C462,[1]panoids!A$2:Z$278,11,FALSE)</f>
        <v>1.1555989583333299E-2</v>
      </c>
      <c r="N462">
        <f>VLOOKUP(C462,[1]panoids!A$2:Z$278,12,FALSE)</f>
        <v>2.3321940104166699E-2</v>
      </c>
      <c r="O462">
        <f>VLOOKUP(C462,[1]panoids!A$2:Z$278,13,FALSE)</f>
        <v>5.0455729166666704E-3</v>
      </c>
      <c r="P462">
        <f>VLOOKUP(C462,[1]panoids!A$2:Z$278,14,FALSE)</f>
        <v>9.3318684895833306E-3</v>
      </c>
      <c r="Q462">
        <f>VLOOKUP(C462,[1]panoids!A$2:Z$278,15,FALSE)</f>
        <v>1.7556966145833301E-2</v>
      </c>
      <c r="R462">
        <f>VLOOKUP(C462,[1]panoids!A$2:Z$278,16,FALSE)</f>
        <v>1.6650390625000001E-3</v>
      </c>
      <c r="S462">
        <f>VLOOKUP(C462,[1]panoids!A$2:Z$278,17,FALSE)</f>
        <v>0.39512451171875002</v>
      </c>
      <c r="T462">
        <f>VLOOKUP(C462,[1]panoids!A$2:Z$278,18,FALSE)</f>
        <v>1.5950520833333301E-3</v>
      </c>
      <c r="U462">
        <f>VLOOKUP(C462,[1]panoids!A$2:Z$278,19,FALSE)</f>
        <v>0</v>
      </c>
      <c r="V462">
        <f>VLOOKUP(C462,[1]panoids!A$2:Z$278,20,FALSE)</f>
        <v>6.7496744791666702E-2</v>
      </c>
      <c r="W462">
        <f>VLOOKUP(C462,[1]panoids!A$2:Z$278,21,FALSE)</f>
        <v>5.5973307291666699E-3</v>
      </c>
      <c r="X462">
        <f>VLOOKUP(C462,[1]panoids!A$2:Z$278,22,FALSE)</f>
        <v>0</v>
      </c>
      <c r="Y462">
        <f>VLOOKUP(C462,[1]panoids!A$2:Z$278,23,FALSE)</f>
        <v>0</v>
      </c>
      <c r="Z462">
        <f>VLOOKUP(C462,[1]panoids!A$2:Z$278,24,FALSE)</f>
        <v>0</v>
      </c>
      <c r="AA462">
        <f>VLOOKUP(C462,[1]panoids!A$2:Z$278,25,FALSE)</f>
        <v>0</v>
      </c>
      <c r="AB462">
        <f>VLOOKUP(C462,[1]panoids!A$2:Z$278,26,FALSE)</f>
        <v>3.00040690104167E-2</v>
      </c>
    </row>
    <row r="463" spans="1:28" x14ac:dyDescent="0.25">
      <c r="A463" t="s">
        <v>713</v>
      </c>
      <c r="B463">
        <v>170312207022001</v>
      </c>
      <c r="C463" t="s">
        <v>712</v>
      </c>
      <c r="D463" t="str">
        <f>VLOOKUP(C463,[1]panoids!A$2:Z$278,2,FALSE)</f>
        <v>2018-10</v>
      </c>
      <c r="E463">
        <f>VLOOKUP(C463,[1]panoids!A$2:Z$278,3,FALSE)</f>
        <v>41.9316555435772</v>
      </c>
      <c r="F463">
        <f>VLOOKUP(C463,[1]panoids!A$2:Z$278,4,FALSE)</f>
        <v>-87.726960486041804</v>
      </c>
      <c r="G463">
        <f>VLOOKUP(C463,[1]panoids!A$2:Z$278,5,FALSE)</f>
        <v>170312207022001</v>
      </c>
      <c r="H463">
        <f>VLOOKUP(C463,[1]panoids!A$2:Z$278,6,FALSE)</f>
        <v>4</v>
      </c>
      <c r="I463">
        <f>VLOOKUP(C463,[1]panoids!A$2:Z$278,7,FALSE)</f>
        <v>0.32798990885416701</v>
      </c>
      <c r="J463">
        <f>VLOOKUP(C463,[1]panoids!A$2:Z$278,8,FALSE)</f>
        <v>3.27091471354167E-2</v>
      </c>
      <c r="K463">
        <f>VLOOKUP(C463,[1]panoids!A$2:Z$278,9,FALSE)</f>
        <v>7.09138997395833E-2</v>
      </c>
      <c r="L463">
        <f>VLOOKUP(C463,[1]panoids!A$2:Z$278,10,FALSE)</f>
        <v>9.1959635416666703E-5</v>
      </c>
      <c r="M463">
        <f>VLOOKUP(C463,[1]panoids!A$2:Z$278,11,FALSE)</f>
        <v>1.1555989583333299E-2</v>
      </c>
      <c r="N463">
        <f>VLOOKUP(C463,[1]panoids!A$2:Z$278,12,FALSE)</f>
        <v>2.3321940104166699E-2</v>
      </c>
      <c r="O463">
        <f>VLOOKUP(C463,[1]panoids!A$2:Z$278,13,FALSE)</f>
        <v>5.0455729166666704E-3</v>
      </c>
      <c r="P463">
        <f>VLOOKUP(C463,[1]panoids!A$2:Z$278,14,FALSE)</f>
        <v>9.3318684895833306E-3</v>
      </c>
      <c r="Q463">
        <f>VLOOKUP(C463,[1]panoids!A$2:Z$278,15,FALSE)</f>
        <v>1.7556966145833301E-2</v>
      </c>
      <c r="R463">
        <f>VLOOKUP(C463,[1]panoids!A$2:Z$278,16,FALSE)</f>
        <v>1.6650390625000001E-3</v>
      </c>
      <c r="S463">
        <f>VLOOKUP(C463,[1]panoids!A$2:Z$278,17,FALSE)</f>
        <v>0.39512451171875002</v>
      </c>
      <c r="T463">
        <f>VLOOKUP(C463,[1]panoids!A$2:Z$278,18,FALSE)</f>
        <v>1.5950520833333301E-3</v>
      </c>
      <c r="U463">
        <f>VLOOKUP(C463,[1]panoids!A$2:Z$278,19,FALSE)</f>
        <v>0</v>
      </c>
      <c r="V463">
        <f>VLOOKUP(C463,[1]panoids!A$2:Z$278,20,FALSE)</f>
        <v>6.7496744791666702E-2</v>
      </c>
      <c r="W463">
        <f>VLOOKUP(C463,[1]panoids!A$2:Z$278,21,FALSE)</f>
        <v>5.5973307291666699E-3</v>
      </c>
      <c r="X463">
        <f>VLOOKUP(C463,[1]panoids!A$2:Z$278,22,FALSE)</f>
        <v>0</v>
      </c>
      <c r="Y463">
        <f>VLOOKUP(C463,[1]panoids!A$2:Z$278,23,FALSE)</f>
        <v>0</v>
      </c>
      <c r="Z463">
        <f>VLOOKUP(C463,[1]panoids!A$2:Z$278,24,FALSE)</f>
        <v>0</v>
      </c>
      <c r="AA463">
        <f>VLOOKUP(C463,[1]panoids!A$2:Z$278,25,FALSE)</f>
        <v>0</v>
      </c>
      <c r="AB463">
        <f>VLOOKUP(C463,[1]panoids!A$2:Z$278,26,FALSE)</f>
        <v>3.00040690104167E-2</v>
      </c>
    </row>
    <row r="464" spans="1:28" x14ac:dyDescent="0.25">
      <c r="A464" t="s">
        <v>714</v>
      </c>
      <c r="B464">
        <v>170312207022001</v>
      </c>
      <c r="C464" t="s">
        <v>715</v>
      </c>
      <c r="D464" t="str">
        <f>VLOOKUP(C464,[1]panoids!A$2:Z$278,2,FALSE)</f>
        <v>2018-05</v>
      </c>
      <c r="E464">
        <f>VLOOKUP(C464,[1]panoids!A$2:Z$278,3,FALSE)</f>
        <v>41.931676939129098</v>
      </c>
      <c r="F464">
        <f>VLOOKUP(C464,[1]panoids!A$2:Z$278,4,FALSE)</f>
        <v>-87.725752879045103</v>
      </c>
      <c r="G464">
        <f>VLOOKUP(C464,[1]panoids!A$2:Z$278,5,FALSE)</f>
        <v>170312207022001</v>
      </c>
      <c r="H464">
        <f>VLOOKUP(C464,[1]panoids!A$2:Z$278,6,FALSE)</f>
        <v>4</v>
      </c>
      <c r="I464">
        <f>VLOOKUP(C464,[1]panoids!A$2:Z$278,7,FALSE)</f>
        <v>0.17262613932291701</v>
      </c>
      <c r="J464">
        <f>VLOOKUP(C464,[1]panoids!A$2:Z$278,8,FALSE)</f>
        <v>3.0531412760416699E-2</v>
      </c>
      <c r="K464">
        <f>VLOOKUP(C464,[1]panoids!A$2:Z$278,9,FALSE)</f>
        <v>0.15816487630208301</v>
      </c>
      <c r="L464">
        <f>VLOOKUP(C464,[1]panoids!A$2:Z$278,10,FALSE)</f>
        <v>4.6386718749999998E-4</v>
      </c>
      <c r="M464">
        <f>VLOOKUP(C464,[1]panoids!A$2:Z$278,11,FALSE)</f>
        <v>1.7114257812499999E-2</v>
      </c>
      <c r="N464">
        <f>VLOOKUP(C464,[1]panoids!A$2:Z$278,12,FALSE)</f>
        <v>6.8383789062500004E-3</v>
      </c>
      <c r="O464">
        <f>VLOOKUP(C464,[1]panoids!A$2:Z$278,13,FALSE)</f>
        <v>5.6884765625000002E-4</v>
      </c>
      <c r="P464">
        <f>VLOOKUP(C464,[1]panoids!A$2:Z$278,14,FALSE)</f>
        <v>3.80696614583333E-3</v>
      </c>
      <c r="Q464">
        <f>VLOOKUP(C464,[1]panoids!A$2:Z$278,15,FALSE)</f>
        <v>0.17239013671875</v>
      </c>
      <c r="R464">
        <f>VLOOKUP(C464,[1]panoids!A$2:Z$278,16,FALSE)</f>
        <v>7.4433593749999999E-2</v>
      </c>
      <c r="S464">
        <f>VLOOKUP(C464,[1]panoids!A$2:Z$278,17,FALSE)</f>
        <v>0.21190348307291701</v>
      </c>
      <c r="T464">
        <f>VLOOKUP(C464,[1]panoids!A$2:Z$278,18,FALSE)</f>
        <v>1.03759765625E-3</v>
      </c>
      <c r="U464">
        <f>VLOOKUP(C464,[1]panoids!A$2:Z$278,19,FALSE)</f>
        <v>0</v>
      </c>
      <c r="V464">
        <f>VLOOKUP(C464,[1]panoids!A$2:Z$278,20,FALSE)</f>
        <v>0.12673095703125001</v>
      </c>
      <c r="W464">
        <f>VLOOKUP(C464,[1]panoids!A$2:Z$278,21,FALSE)</f>
        <v>9.1878255208333297E-4</v>
      </c>
      <c r="X464">
        <f>VLOOKUP(C464,[1]panoids!A$2:Z$278,22,FALSE)</f>
        <v>3.2552083333333299E-5</v>
      </c>
      <c r="Y464">
        <f>VLOOKUP(C464,[1]panoids!A$2:Z$278,23,FALSE)</f>
        <v>0</v>
      </c>
      <c r="Z464">
        <f>VLOOKUP(C464,[1]panoids!A$2:Z$278,24,FALSE)</f>
        <v>0</v>
      </c>
      <c r="AA464">
        <f>VLOOKUP(C464,[1]panoids!A$2:Z$278,25,FALSE)</f>
        <v>1.62760416666667E-5</v>
      </c>
      <c r="AB464">
        <f>VLOOKUP(C464,[1]panoids!A$2:Z$278,26,FALSE)</f>
        <v>2.2421875000000001E-2</v>
      </c>
    </row>
    <row r="465" spans="1:28" x14ac:dyDescent="0.25">
      <c r="A465" t="s">
        <v>716</v>
      </c>
      <c r="B465">
        <v>170312207022001</v>
      </c>
      <c r="C465" t="s">
        <v>715</v>
      </c>
      <c r="D465" t="str">
        <f>VLOOKUP(C465,[1]panoids!A$2:Z$278,2,FALSE)</f>
        <v>2018-05</v>
      </c>
      <c r="E465">
        <f>VLOOKUP(C465,[1]panoids!A$2:Z$278,3,FALSE)</f>
        <v>41.931676939129098</v>
      </c>
      <c r="F465">
        <f>VLOOKUP(C465,[1]panoids!A$2:Z$278,4,FALSE)</f>
        <v>-87.725752879045103</v>
      </c>
      <c r="G465">
        <f>VLOOKUP(C465,[1]panoids!A$2:Z$278,5,FALSE)</f>
        <v>170312207022001</v>
      </c>
      <c r="H465">
        <f>VLOOKUP(C465,[1]panoids!A$2:Z$278,6,FALSE)</f>
        <v>4</v>
      </c>
      <c r="I465">
        <f>VLOOKUP(C465,[1]panoids!A$2:Z$278,7,FALSE)</f>
        <v>0.17262613932291701</v>
      </c>
      <c r="J465">
        <f>VLOOKUP(C465,[1]panoids!A$2:Z$278,8,FALSE)</f>
        <v>3.0531412760416699E-2</v>
      </c>
      <c r="K465">
        <f>VLOOKUP(C465,[1]panoids!A$2:Z$278,9,FALSE)</f>
        <v>0.15816487630208301</v>
      </c>
      <c r="L465">
        <f>VLOOKUP(C465,[1]panoids!A$2:Z$278,10,FALSE)</f>
        <v>4.6386718749999998E-4</v>
      </c>
      <c r="M465">
        <f>VLOOKUP(C465,[1]panoids!A$2:Z$278,11,FALSE)</f>
        <v>1.7114257812499999E-2</v>
      </c>
      <c r="N465">
        <f>VLOOKUP(C465,[1]panoids!A$2:Z$278,12,FALSE)</f>
        <v>6.8383789062500004E-3</v>
      </c>
      <c r="O465">
        <f>VLOOKUP(C465,[1]panoids!A$2:Z$278,13,FALSE)</f>
        <v>5.6884765625000002E-4</v>
      </c>
      <c r="P465">
        <f>VLOOKUP(C465,[1]panoids!A$2:Z$278,14,FALSE)</f>
        <v>3.80696614583333E-3</v>
      </c>
      <c r="Q465">
        <f>VLOOKUP(C465,[1]panoids!A$2:Z$278,15,FALSE)</f>
        <v>0.17239013671875</v>
      </c>
      <c r="R465">
        <f>VLOOKUP(C465,[1]panoids!A$2:Z$278,16,FALSE)</f>
        <v>7.4433593749999999E-2</v>
      </c>
      <c r="S465">
        <f>VLOOKUP(C465,[1]panoids!A$2:Z$278,17,FALSE)</f>
        <v>0.21190348307291701</v>
      </c>
      <c r="T465">
        <f>VLOOKUP(C465,[1]panoids!A$2:Z$278,18,FALSE)</f>
        <v>1.03759765625E-3</v>
      </c>
      <c r="U465">
        <f>VLOOKUP(C465,[1]panoids!A$2:Z$278,19,FALSE)</f>
        <v>0</v>
      </c>
      <c r="V465">
        <f>VLOOKUP(C465,[1]panoids!A$2:Z$278,20,FALSE)</f>
        <v>0.12673095703125001</v>
      </c>
      <c r="W465">
        <f>VLOOKUP(C465,[1]panoids!A$2:Z$278,21,FALSE)</f>
        <v>9.1878255208333297E-4</v>
      </c>
      <c r="X465">
        <f>VLOOKUP(C465,[1]panoids!A$2:Z$278,22,FALSE)</f>
        <v>3.2552083333333299E-5</v>
      </c>
      <c r="Y465">
        <f>VLOOKUP(C465,[1]panoids!A$2:Z$278,23,FALSE)</f>
        <v>0</v>
      </c>
      <c r="Z465">
        <f>VLOOKUP(C465,[1]panoids!A$2:Z$278,24,FALSE)</f>
        <v>0</v>
      </c>
      <c r="AA465">
        <f>VLOOKUP(C465,[1]panoids!A$2:Z$278,25,FALSE)</f>
        <v>1.62760416666667E-5</v>
      </c>
      <c r="AB465">
        <f>VLOOKUP(C465,[1]panoids!A$2:Z$278,26,FALSE)</f>
        <v>2.2421875000000001E-2</v>
      </c>
    </row>
    <row r="466" spans="1:28" x14ac:dyDescent="0.25">
      <c r="A466" t="s">
        <v>717</v>
      </c>
      <c r="B466">
        <v>170312212002002</v>
      </c>
      <c r="C466" t="s">
        <v>718</v>
      </c>
      <c r="D466" t="str">
        <f>VLOOKUP(C466,[1]panoids!A$2:Z$278,2,FALSE)</f>
        <v>2018-09</v>
      </c>
      <c r="E466">
        <f>VLOOKUP(C466,[1]panoids!A$2:Z$278,3,FALSE)</f>
        <v>41.924692587047304</v>
      </c>
      <c r="F466">
        <f>VLOOKUP(C466,[1]panoids!A$2:Z$278,4,FALSE)</f>
        <v>-87.704880514620498</v>
      </c>
      <c r="G466">
        <f>VLOOKUP(C466,[1]panoids!A$2:Z$278,5,FALSE)</f>
        <v>170312212002002</v>
      </c>
      <c r="H466">
        <f>VLOOKUP(C466,[1]panoids!A$2:Z$278,6,FALSE)</f>
        <v>4</v>
      </c>
      <c r="I466">
        <f>VLOOKUP(C466,[1]panoids!A$2:Z$278,7,FALSE)</f>
        <v>0.27015218098958299</v>
      </c>
      <c r="J466">
        <f>VLOOKUP(C466,[1]panoids!A$2:Z$278,8,FALSE)</f>
        <v>5.5135091145833301E-2</v>
      </c>
      <c r="K466">
        <f>VLOOKUP(C466,[1]panoids!A$2:Z$278,9,FALSE)</f>
        <v>5.7061360677083298E-2</v>
      </c>
      <c r="L466">
        <f>VLOOKUP(C466,[1]panoids!A$2:Z$278,10,FALSE)</f>
        <v>3.9550781249999998E-3</v>
      </c>
      <c r="M466">
        <f>VLOOKUP(C466,[1]panoids!A$2:Z$278,11,FALSE)</f>
        <v>2.2908528645833301E-2</v>
      </c>
      <c r="N466">
        <f>VLOOKUP(C466,[1]panoids!A$2:Z$278,12,FALSE)</f>
        <v>4.3668619791666701E-3</v>
      </c>
      <c r="O466">
        <f>VLOOKUP(C466,[1]panoids!A$2:Z$278,13,FALSE)</f>
        <v>1.00911458333333E-3</v>
      </c>
      <c r="P466">
        <f>VLOOKUP(C466,[1]panoids!A$2:Z$278,14,FALSE)</f>
        <v>7.2265624999999999E-4</v>
      </c>
      <c r="Q466">
        <f>VLOOKUP(C466,[1]panoids!A$2:Z$278,15,FALSE)</f>
        <v>0.33576904296874999</v>
      </c>
      <c r="R466">
        <f>VLOOKUP(C466,[1]panoids!A$2:Z$278,16,FALSE)</f>
        <v>4.7508951822916701E-2</v>
      </c>
      <c r="S466">
        <f>VLOOKUP(C466,[1]panoids!A$2:Z$278,17,FALSE)</f>
        <v>0.15062581380208301</v>
      </c>
      <c r="T466">
        <f>VLOOKUP(C466,[1]panoids!A$2:Z$278,18,FALSE)</f>
        <v>5.1432291666666701E-3</v>
      </c>
      <c r="U466">
        <f>VLOOKUP(C466,[1]panoids!A$2:Z$278,19,FALSE)</f>
        <v>0</v>
      </c>
      <c r="V466">
        <f>VLOOKUP(C466,[1]panoids!A$2:Z$278,20,FALSE)</f>
        <v>3.1201171874999999E-2</v>
      </c>
      <c r="W466">
        <f>VLOOKUP(C466,[1]panoids!A$2:Z$278,21,FALSE)</f>
        <v>9.1959635416666698E-4</v>
      </c>
      <c r="X466">
        <f>VLOOKUP(C466,[1]panoids!A$2:Z$278,22,FALSE)</f>
        <v>3.0192057291666703E-4</v>
      </c>
      <c r="Y466">
        <f>VLOOKUP(C466,[1]panoids!A$2:Z$278,23,FALSE)</f>
        <v>0</v>
      </c>
      <c r="Z466">
        <f>VLOOKUP(C466,[1]panoids!A$2:Z$278,24,FALSE)</f>
        <v>0</v>
      </c>
      <c r="AA466">
        <f>VLOOKUP(C466,[1]panoids!A$2:Z$278,25,FALSE)</f>
        <v>5.5338541666666698E-5</v>
      </c>
      <c r="AB466">
        <f>VLOOKUP(C466,[1]panoids!A$2:Z$278,26,FALSE)</f>
        <v>1.31640625E-2</v>
      </c>
    </row>
    <row r="467" spans="1:28" x14ac:dyDescent="0.25">
      <c r="A467" t="s">
        <v>719</v>
      </c>
      <c r="B467">
        <v>170312212002002</v>
      </c>
      <c r="C467" t="s">
        <v>718</v>
      </c>
      <c r="D467" t="str">
        <f>VLOOKUP(C467,[1]panoids!A$2:Z$278,2,FALSE)</f>
        <v>2018-09</v>
      </c>
      <c r="E467">
        <f>VLOOKUP(C467,[1]panoids!A$2:Z$278,3,FALSE)</f>
        <v>41.924692587047304</v>
      </c>
      <c r="F467">
        <f>VLOOKUP(C467,[1]panoids!A$2:Z$278,4,FALSE)</f>
        <v>-87.704880514620498</v>
      </c>
      <c r="G467">
        <f>VLOOKUP(C467,[1]panoids!A$2:Z$278,5,FALSE)</f>
        <v>170312212002002</v>
      </c>
      <c r="H467">
        <f>VLOOKUP(C467,[1]panoids!A$2:Z$278,6,FALSE)</f>
        <v>4</v>
      </c>
      <c r="I467">
        <f>VLOOKUP(C467,[1]panoids!A$2:Z$278,7,FALSE)</f>
        <v>0.27015218098958299</v>
      </c>
      <c r="J467">
        <f>VLOOKUP(C467,[1]panoids!A$2:Z$278,8,FALSE)</f>
        <v>5.5135091145833301E-2</v>
      </c>
      <c r="K467">
        <f>VLOOKUP(C467,[1]panoids!A$2:Z$278,9,FALSE)</f>
        <v>5.7061360677083298E-2</v>
      </c>
      <c r="L467">
        <f>VLOOKUP(C467,[1]panoids!A$2:Z$278,10,FALSE)</f>
        <v>3.9550781249999998E-3</v>
      </c>
      <c r="M467">
        <f>VLOOKUP(C467,[1]panoids!A$2:Z$278,11,FALSE)</f>
        <v>2.2908528645833301E-2</v>
      </c>
      <c r="N467">
        <f>VLOOKUP(C467,[1]panoids!A$2:Z$278,12,FALSE)</f>
        <v>4.3668619791666701E-3</v>
      </c>
      <c r="O467">
        <f>VLOOKUP(C467,[1]panoids!A$2:Z$278,13,FALSE)</f>
        <v>1.00911458333333E-3</v>
      </c>
      <c r="P467">
        <f>VLOOKUP(C467,[1]panoids!A$2:Z$278,14,FALSE)</f>
        <v>7.2265624999999999E-4</v>
      </c>
      <c r="Q467">
        <f>VLOOKUP(C467,[1]panoids!A$2:Z$278,15,FALSE)</f>
        <v>0.33576904296874999</v>
      </c>
      <c r="R467">
        <f>VLOOKUP(C467,[1]panoids!A$2:Z$278,16,FALSE)</f>
        <v>4.7508951822916701E-2</v>
      </c>
      <c r="S467">
        <f>VLOOKUP(C467,[1]panoids!A$2:Z$278,17,FALSE)</f>
        <v>0.15062581380208301</v>
      </c>
      <c r="T467">
        <f>VLOOKUP(C467,[1]panoids!A$2:Z$278,18,FALSE)</f>
        <v>5.1432291666666701E-3</v>
      </c>
      <c r="U467">
        <f>VLOOKUP(C467,[1]panoids!A$2:Z$278,19,FALSE)</f>
        <v>0</v>
      </c>
      <c r="V467">
        <f>VLOOKUP(C467,[1]panoids!A$2:Z$278,20,FALSE)</f>
        <v>3.1201171874999999E-2</v>
      </c>
      <c r="W467">
        <f>VLOOKUP(C467,[1]panoids!A$2:Z$278,21,FALSE)</f>
        <v>9.1959635416666698E-4</v>
      </c>
      <c r="X467">
        <f>VLOOKUP(C467,[1]panoids!A$2:Z$278,22,FALSE)</f>
        <v>3.0192057291666703E-4</v>
      </c>
      <c r="Y467">
        <f>VLOOKUP(C467,[1]panoids!A$2:Z$278,23,FALSE)</f>
        <v>0</v>
      </c>
      <c r="Z467">
        <f>VLOOKUP(C467,[1]panoids!A$2:Z$278,24,FALSE)</f>
        <v>0</v>
      </c>
      <c r="AA467">
        <f>VLOOKUP(C467,[1]panoids!A$2:Z$278,25,FALSE)</f>
        <v>5.5338541666666698E-5</v>
      </c>
      <c r="AB467">
        <f>VLOOKUP(C467,[1]panoids!A$2:Z$278,26,FALSE)</f>
        <v>1.31640625E-2</v>
      </c>
    </row>
    <row r="468" spans="1:28" x14ac:dyDescent="0.25">
      <c r="A468" t="s">
        <v>720</v>
      </c>
      <c r="B468">
        <v>170312212002002</v>
      </c>
      <c r="C468" t="s">
        <v>721</v>
      </c>
      <c r="D468" t="str">
        <f>VLOOKUP(C468,[1]panoids!A$2:Z$278,2,FALSE)</f>
        <v>2018-09</v>
      </c>
      <c r="E468">
        <f>VLOOKUP(C468,[1]panoids!A$2:Z$278,3,FALSE)</f>
        <v>41.924688708720304</v>
      </c>
      <c r="F468">
        <f>VLOOKUP(C468,[1]panoids!A$2:Z$278,4,FALSE)</f>
        <v>-87.705128272321303</v>
      </c>
      <c r="G468">
        <f>VLOOKUP(C468,[1]panoids!A$2:Z$278,5,FALSE)</f>
        <v>170312212002002</v>
      </c>
      <c r="H468">
        <f>VLOOKUP(C468,[1]panoids!A$2:Z$278,6,FALSE)</f>
        <v>4</v>
      </c>
      <c r="I468">
        <f>VLOOKUP(C468,[1]panoids!A$2:Z$278,7,FALSE)</f>
        <v>0.25217203776041702</v>
      </c>
      <c r="J468">
        <f>VLOOKUP(C468,[1]panoids!A$2:Z$278,8,FALSE)</f>
        <v>5.1486002604166699E-2</v>
      </c>
      <c r="K468">
        <f>VLOOKUP(C468,[1]panoids!A$2:Z$278,9,FALSE)</f>
        <v>9.9148763020833294E-2</v>
      </c>
      <c r="L468">
        <f>VLOOKUP(C468,[1]panoids!A$2:Z$278,10,FALSE)</f>
        <v>9.7241210937499996E-3</v>
      </c>
      <c r="M468">
        <f>VLOOKUP(C468,[1]panoids!A$2:Z$278,11,FALSE)</f>
        <v>1.49454752604167E-2</v>
      </c>
      <c r="N468">
        <f>VLOOKUP(C468,[1]panoids!A$2:Z$278,12,FALSE)</f>
        <v>4.6679687500000002E-3</v>
      </c>
      <c r="O468">
        <f>VLOOKUP(C468,[1]panoids!A$2:Z$278,13,FALSE)</f>
        <v>2.0345052083333298E-5</v>
      </c>
      <c r="P468">
        <f>VLOOKUP(C468,[1]panoids!A$2:Z$278,14,FALSE)</f>
        <v>1.0432942708333301E-3</v>
      </c>
      <c r="Q468">
        <f>VLOOKUP(C468,[1]panoids!A$2:Z$278,15,FALSE)</f>
        <v>0.3174462890625</v>
      </c>
      <c r="R468">
        <f>VLOOKUP(C468,[1]panoids!A$2:Z$278,16,FALSE)</f>
        <v>4.89444986979167E-2</v>
      </c>
      <c r="S468">
        <f>VLOOKUP(C468,[1]panoids!A$2:Z$278,17,FALSE)</f>
        <v>0.14045817057291701</v>
      </c>
      <c r="T468">
        <f>VLOOKUP(C468,[1]panoids!A$2:Z$278,18,FALSE)</f>
        <v>1.17838541666667E-3</v>
      </c>
      <c r="U468">
        <f>VLOOKUP(C468,[1]panoids!A$2:Z$278,19,FALSE)</f>
        <v>0</v>
      </c>
      <c r="V468">
        <f>VLOOKUP(C468,[1]panoids!A$2:Z$278,20,FALSE)</f>
        <v>4.2838541666666702E-2</v>
      </c>
      <c r="W468">
        <f>VLOOKUP(C468,[1]panoids!A$2:Z$278,21,FALSE)</f>
        <v>1.8269856770833301E-3</v>
      </c>
      <c r="X468">
        <f>VLOOKUP(C468,[1]panoids!A$2:Z$278,22,FALSE)</f>
        <v>0</v>
      </c>
      <c r="Y468">
        <f>VLOOKUP(C468,[1]panoids!A$2:Z$278,23,FALSE)</f>
        <v>0</v>
      </c>
      <c r="Z468">
        <f>VLOOKUP(C468,[1]panoids!A$2:Z$278,24,FALSE)</f>
        <v>0</v>
      </c>
      <c r="AA468">
        <f>VLOOKUP(C468,[1]panoids!A$2:Z$278,25,FALSE)</f>
        <v>0</v>
      </c>
      <c r="AB468">
        <f>VLOOKUP(C468,[1]panoids!A$2:Z$278,26,FALSE)</f>
        <v>1.409912109375E-2</v>
      </c>
    </row>
    <row r="469" spans="1:28" x14ac:dyDescent="0.25">
      <c r="A469" t="s">
        <v>722</v>
      </c>
      <c r="B469">
        <v>170312212002002</v>
      </c>
      <c r="C469" t="s">
        <v>721</v>
      </c>
      <c r="D469" t="str">
        <f>VLOOKUP(C469,[1]panoids!A$2:Z$278,2,FALSE)</f>
        <v>2018-09</v>
      </c>
      <c r="E469">
        <f>VLOOKUP(C469,[1]panoids!A$2:Z$278,3,FALSE)</f>
        <v>41.924688708720304</v>
      </c>
      <c r="F469">
        <f>VLOOKUP(C469,[1]panoids!A$2:Z$278,4,FALSE)</f>
        <v>-87.705128272321303</v>
      </c>
      <c r="G469">
        <f>VLOOKUP(C469,[1]panoids!A$2:Z$278,5,FALSE)</f>
        <v>170312212002002</v>
      </c>
      <c r="H469">
        <f>VLOOKUP(C469,[1]panoids!A$2:Z$278,6,FALSE)</f>
        <v>4</v>
      </c>
      <c r="I469">
        <f>VLOOKUP(C469,[1]panoids!A$2:Z$278,7,FALSE)</f>
        <v>0.25217203776041702</v>
      </c>
      <c r="J469">
        <f>VLOOKUP(C469,[1]panoids!A$2:Z$278,8,FALSE)</f>
        <v>5.1486002604166699E-2</v>
      </c>
      <c r="K469">
        <f>VLOOKUP(C469,[1]panoids!A$2:Z$278,9,FALSE)</f>
        <v>9.9148763020833294E-2</v>
      </c>
      <c r="L469">
        <f>VLOOKUP(C469,[1]panoids!A$2:Z$278,10,FALSE)</f>
        <v>9.7241210937499996E-3</v>
      </c>
      <c r="M469">
        <f>VLOOKUP(C469,[1]panoids!A$2:Z$278,11,FALSE)</f>
        <v>1.49454752604167E-2</v>
      </c>
      <c r="N469">
        <f>VLOOKUP(C469,[1]panoids!A$2:Z$278,12,FALSE)</f>
        <v>4.6679687500000002E-3</v>
      </c>
      <c r="O469">
        <f>VLOOKUP(C469,[1]panoids!A$2:Z$278,13,FALSE)</f>
        <v>2.0345052083333298E-5</v>
      </c>
      <c r="P469">
        <f>VLOOKUP(C469,[1]panoids!A$2:Z$278,14,FALSE)</f>
        <v>1.0432942708333301E-3</v>
      </c>
      <c r="Q469">
        <f>VLOOKUP(C469,[1]panoids!A$2:Z$278,15,FALSE)</f>
        <v>0.3174462890625</v>
      </c>
      <c r="R469">
        <f>VLOOKUP(C469,[1]panoids!A$2:Z$278,16,FALSE)</f>
        <v>4.89444986979167E-2</v>
      </c>
      <c r="S469">
        <f>VLOOKUP(C469,[1]panoids!A$2:Z$278,17,FALSE)</f>
        <v>0.14045817057291701</v>
      </c>
      <c r="T469">
        <f>VLOOKUP(C469,[1]panoids!A$2:Z$278,18,FALSE)</f>
        <v>1.17838541666667E-3</v>
      </c>
      <c r="U469">
        <f>VLOOKUP(C469,[1]panoids!A$2:Z$278,19,FALSE)</f>
        <v>0</v>
      </c>
      <c r="V469">
        <f>VLOOKUP(C469,[1]panoids!A$2:Z$278,20,FALSE)</f>
        <v>4.2838541666666702E-2</v>
      </c>
      <c r="W469">
        <f>VLOOKUP(C469,[1]panoids!A$2:Z$278,21,FALSE)</f>
        <v>1.8269856770833301E-3</v>
      </c>
      <c r="X469">
        <f>VLOOKUP(C469,[1]panoids!A$2:Z$278,22,FALSE)</f>
        <v>0</v>
      </c>
      <c r="Y469">
        <f>VLOOKUP(C469,[1]panoids!A$2:Z$278,23,FALSE)</f>
        <v>0</v>
      </c>
      <c r="Z469">
        <f>VLOOKUP(C469,[1]panoids!A$2:Z$278,24,FALSE)</f>
        <v>0</v>
      </c>
      <c r="AA469">
        <f>VLOOKUP(C469,[1]panoids!A$2:Z$278,25,FALSE)</f>
        <v>0</v>
      </c>
      <c r="AB469">
        <f>VLOOKUP(C469,[1]panoids!A$2:Z$278,26,FALSE)</f>
        <v>1.409912109375E-2</v>
      </c>
    </row>
    <row r="470" spans="1:28" x14ac:dyDescent="0.25">
      <c r="A470" t="s">
        <v>723</v>
      </c>
      <c r="B470">
        <v>170312214001000</v>
      </c>
      <c r="C470" t="s">
        <v>724</v>
      </c>
      <c r="D470" t="str">
        <f>VLOOKUP(C470,[1]panoids!A$2:Z$278,2,FALSE)</f>
        <v>2018-10</v>
      </c>
      <c r="E470">
        <f>VLOOKUP(C470,[1]panoids!A$2:Z$278,3,FALSE)</f>
        <v>41.924816059408897</v>
      </c>
      <c r="F470">
        <f>VLOOKUP(C470,[1]panoids!A$2:Z$278,4,FALSE)</f>
        <v>-87.693227985976804</v>
      </c>
      <c r="G470">
        <f>VLOOKUP(C470,[1]panoids!A$2:Z$278,5,FALSE)</f>
        <v>170312214001000</v>
      </c>
      <c r="H470">
        <f>VLOOKUP(C470,[1]panoids!A$2:Z$278,6,FALSE)</f>
        <v>4</v>
      </c>
      <c r="I470">
        <f>VLOOKUP(C470,[1]panoids!A$2:Z$278,7,FALSE)</f>
        <v>0.224547526041667</v>
      </c>
      <c r="J470">
        <f>VLOOKUP(C470,[1]panoids!A$2:Z$278,8,FALSE)</f>
        <v>3.4807128906249998E-2</v>
      </c>
      <c r="K470">
        <f>VLOOKUP(C470,[1]panoids!A$2:Z$278,9,FALSE)</f>
        <v>0.202852376302083</v>
      </c>
      <c r="L470">
        <f>VLOOKUP(C470,[1]panoids!A$2:Z$278,10,FALSE)</f>
        <v>7.4625651041666699E-4</v>
      </c>
      <c r="M470">
        <f>VLOOKUP(C470,[1]panoids!A$2:Z$278,11,FALSE)</f>
        <v>2.0617675781250001E-2</v>
      </c>
      <c r="N470">
        <f>VLOOKUP(C470,[1]panoids!A$2:Z$278,12,FALSE)</f>
        <v>1.21516927083333E-2</v>
      </c>
      <c r="O470">
        <f>VLOOKUP(C470,[1]panoids!A$2:Z$278,13,FALSE)</f>
        <v>1.3916015624999999E-4</v>
      </c>
      <c r="P470">
        <f>VLOOKUP(C470,[1]panoids!A$2:Z$278,14,FALSE)</f>
        <v>2.3250325520833299E-3</v>
      </c>
      <c r="Q470">
        <f>VLOOKUP(C470,[1]panoids!A$2:Z$278,15,FALSE)</f>
        <v>0.142486979166667</v>
      </c>
      <c r="R470">
        <f>VLOOKUP(C470,[1]panoids!A$2:Z$278,16,FALSE)</f>
        <v>7.8694661458333301E-3</v>
      </c>
      <c r="S470">
        <f>VLOOKUP(C470,[1]panoids!A$2:Z$278,17,FALSE)</f>
        <v>0.20044189453125</v>
      </c>
      <c r="T470">
        <f>VLOOKUP(C470,[1]panoids!A$2:Z$278,18,FALSE)</f>
        <v>3.4505208333333301E-4</v>
      </c>
      <c r="U470">
        <f>VLOOKUP(C470,[1]panoids!A$2:Z$278,19,FALSE)</f>
        <v>0</v>
      </c>
      <c r="V470">
        <f>VLOOKUP(C470,[1]panoids!A$2:Z$278,20,FALSE)</f>
        <v>0.145204264322917</v>
      </c>
      <c r="W470">
        <f>VLOOKUP(C470,[1]panoids!A$2:Z$278,21,FALSE)</f>
        <v>1.16943359375E-3</v>
      </c>
      <c r="X470">
        <f>VLOOKUP(C470,[1]panoids!A$2:Z$278,22,FALSE)</f>
        <v>0</v>
      </c>
      <c r="Y470">
        <f>VLOOKUP(C470,[1]panoids!A$2:Z$278,23,FALSE)</f>
        <v>0</v>
      </c>
      <c r="Z470">
        <f>VLOOKUP(C470,[1]panoids!A$2:Z$278,24,FALSE)</f>
        <v>0</v>
      </c>
      <c r="AA470">
        <f>VLOOKUP(C470,[1]panoids!A$2:Z$278,25,FALSE)</f>
        <v>3.32845052083333E-4</v>
      </c>
      <c r="AB470">
        <f>VLOOKUP(C470,[1]panoids!A$2:Z$278,26,FALSE)</f>
        <v>3.9632161458333301E-3</v>
      </c>
    </row>
    <row r="471" spans="1:28" x14ac:dyDescent="0.25">
      <c r="A471" t="s">
        <v>725</v>
      </c>
      <c r="B471">
        <v>170312214001000</v>
      </c>
      <c r="C471" t="s">
        <v>724</v>
      </c>
      <c r="D471" t="str">
        <f>VLOOKUP(C471,[1]panoids!A$2:Z$278,2,FALSE)</f>
        <v>2018-10</v>
      </c>
      <c r="E471">
        <f>VLOOKUP(C471,[1]panoids!A$2:Z$278,3,FALSE)</f>
        <v>41.924816059408897</v>
      </c>
      <c r="F471">
        <f>VLOOKUP(C471,[1]panoids!A$2:Z$278,4,FALSE)</f>
        <v>-87.693227985976804</v>
      </c>
      <c r="G471">
        <f>VLOOKUP(C471,[1]panoids!A$2:Z$278,5,FALSE)</f>
        <v>170312214001000</v>
      </c>
      <c r="H471">
        <f>VLOOKUP(C471,[1]panoids!A$2:Z$278,6,FALSE)</f>
        <v>4</v>
      </c>
      <c r="I471">
        <f>VLOOKUP(C471,[1]panoids!A$2:Z$278,7,FALSE)</f>
        <v>0.224547526041667</v>
      </c>
      <c r="J471">
        <f>VLOOKUP(C471,[1]panoids!A$2:Z$278,8,FALSE)</f>
        <v>3.4807128906249998E-2</v>
      </c>
      <c r="K471">
        <f>VLOOKUP(C471,[1]panoids!A$2:Z$278,9,FALSE)</f>
        <v>0.202852376302083</v>
      </c>
      <c r="L471">
        <f>VLOOKUP(C471,[1]panoids!A$2:Z$278,10,FALSE)</f>
        <v>7.4625651041666699E-4</v>
      </c>
      <c r="M471">
        <f>VLOOKUP(C471,[1]panoids!A$2:Z$278,11,FALSE)</f>
        <v>2.0617675781250001E-2</v>
      </c>
      <c r="N471">
        <f>VLOOKUP(C471,[1]panoids!A$2:Z$278,12,FALSE)</f>
        <v>1.21516927083333E-2</v>
      </c>
      <c r="O471">
        <f>VLOOKUP(C471,[1]panoids!A$2:Z$278,13,FALSE)</f>
        <v>1.3916015624999999E-4</v>
      </c>
      <c r="P471">
        <f>VLOOKUP(C471,[1]panoids!A$2:Z$278,14,FALSE)</f>
        <v>2.3250325520833299E-3</v>
      </c>
      <c r="Q471">
        <f>VLOOKUP(C471,[1]panoids!A$2:Z$278,15,FALSE)</f>
        <v>0.142486979166667</v>
      </c>
      <c r="R471">
        <f>VLOOKUP(C471,[1]panoids!A$2:Z$278,16,FALSE)</f>
        <v>7.8694661458333301E-3</v>
      </c>
      <c r="S471">
        <f>VLOOKUP(C471,[1]panoids!A$2:Z$278,17,FALSE)</f>
        <v>0.20044189453125</v>
      </c>
      <c r="T471">
        <f>VLOOKUP(C471,[1]panoids!A$2:Z$278,18,FALSE)</f>
        <v>3.4505208333333301E-4</v>
      </c>
      <c r="U471">
        <f>VLOOKUP(C471,[1]panoids!A$2:Z$278,19,FALSE)</f>
        <v>0</v>
      </c>
      <c r="V471">
        <f>VLOOKUP(C471,[1]panoids!A$2:Z$278,20,FALSE)</f>
        <v>0.145204264322917</v>
      </c>
      <c r="W471">
        <f>VLOOKUP(C471,[1]panoids!A$2:Z$278,21,FALSE)</f>
        <v>1.16943359375E-3</v>
      </c>
      <c r="X471">
        <f>VLOOKUP(C471,[1]panoids!A$2:Z$278,22,FALSE)</f>
        <v>0</v>
      </c>
      <c r="Y471">
        <f>VLOOKUP(C471,[1]panoids!A$2:Z$278,23,FALSE)</f>
        <v>0</v>
      </c>
      <c r="Z471">
        <f>VLOOKUP(C471,[1]panoids!A$2:Z$278,24,FALSE)</f>
        <v>0</v>
      </c>
      <c r="AA471">
        <f>VLOOKUP(C471,[1]panoids!A$2:Z$278,25,FALSE)</f>
        <v>3.32845052083333E-4</v>
      </c>
      <c r="AB471">
        <f>VLOOKUP(C471,[1]panoids!A$2:Z$278,26,FALSE)</f>
        <v>3.9632161458333301E-3</v>
      </c>
    </row>
    <row r="472" spans="1:28" x14ac:dyDescent="0.25">
      <c r="A472" t="s">
        <v>726</v>
      </c>
      <c r="B472">
        <v>170312214001000</v>
      </c>
      <c r="C472" t="s">
        <v>727</v>
      </c>
      <c r="D472" t="str">
        <f>VLOOKUP(C472,[1]panoids!A$2:Z$278,2,FALSE)</f>
        <v>2018-10</v>
      </c>
      <c r="E472">
        <f>VLOOKUP(C472,[1]panoids!A$2:Z$278,3,FALSE)</f>
        <v>41.924814796923897</v>
      </c>
      <c r="F472">
        <f>VLOOKUP(C472,[1]panoids!A$2:Z$278,4,FALSE)</f>
        <v>-87.692986246410996</v>
      </c>
      <c r="G472">
        <f>VLOOKUP(C472,[1]panoids!A$2:Z$278,5,FALSE)</f>
        <v>170312214001000</v>
      </c>
      <c r="H472">
        <f>VLOOKUP(C472,[1]panoids!A$2:Z$278,6,FALSE)</f>
        <v>4</v>
      </c>
      <c r="I472">
        <f>VLOOKUP(C472,[1]panoids!A$2:Z$278,7,FALSE)</f>
        <v>0.239315592447917</v>
      </c>
      <c r="J472">
        <f>VLOOKUP(C472,[1]panoids!A$2:Z$278,8,FALSE)</f>
        <v>0.105269368489583</v>
      </c>
      <c r="K472">
        <f>VLOOKUP(C472,[1]panoids!A$2:Z$278,9,FALSE)</f>
        <v>0.14249674479166699</v>
      </c>
      <c r="L472">
        <f>VLOOKUP(C472,[1]panoids!A$2:Z$278,10,FALSE)</f>
        <v>1.27034505208333E-3</v>
      </c>
      <c r="M472">
        <f>VLOOKUP(C472,[1]panoids!A$2:Z$278,11,FALSE)</f>
        <v>1.5387369791666701E-2</v>
      </c>
      <c r="N472">
        <f>VLOOKUP(C472,[1]panoids!A$2:Z$278,12,FALSE)</f>
        <v>1.72639973958333E-2</v>
      </c>
      <c r="O472">
        <f>VLOOKUP(C472,[1]panoids!A$2:Z$278,13,FALSE)</f>
        <v>4.9739583333333302E-3</v>
      </c>
      <c r="P472">
        <f>VLOOKUP(C472,[1]panoids!A$2:Z$278,14,FALSE)</f>
        <v>2.8369140624999998E-3</v>
      </c>
      <c r="Q472">
        <f>VLOOKUP(C472,[1]panoids!A$2:Z$278,15,FALSE)</f>
        <v>0.13679850260416701</v>
      </c>
      <c r="R472">
        <f>VLOOKUP(C472,[1]panoids!A$2:Z$278,16,FALSE)</f>
        <v>4.3155924479166699E-3</v>
      </c>
      <c r="S472">
        <f>VLOOKUP(C472,[1]panoids!A$2:Z$278,17,FALSE)</f>
        <v>0.24647379557291699</v>
      </c>
      <c r="T472">
        <f>VLOOKUP(C472,[1]panoids!A$2:Z$278,18,FALSE)</f>
        <v>3.37727864583333E-4</v>
      </c>
      <c r="U472">
        <f>VLOOKUP(C472,[1]panoids!A$2:Z$278,19,FALSE)</f>
        <v>0</v>
      </c>
      <c r="V472">
        <f>VLOOKUP(C472,[1]panoids!A$2:Z$278,20,FALSE)</f>
        <v>6.83504231770833E-2</v>
      </c>
      <c r="W472">
        <f>VLOOKUP(C472,[1]panoids!A$2:Z$278,21,FALSE)</f>
        <v>1.29150390625E-3</v>
      </c>
      <c r="X472">
        <f>VLOOKUP(C472,[1]panoids!A$2:Z$278,22,FALSE)</f>
        <v>0</v>
      </c>
      <c r="Y472">
        <f>VLOOKUP(C472,[1]panoids!A$2:Z$278,23,FALSE)</f>
        <v>0</v>
      </c>
      <c r="Z472">
        <f>VLOOKUP(C472,[1]panoids!A$2:Z$278,24,FALSE)</f>
        <v>0</v>
      </c>
      <c r="AA472">
        <f>VLOOKUP(C472,[1]panoids!A$2:Z$278,25,FALSE)</f>
        <v>1.015625E-3</v>
      </c>
      <c r="AB472">
        <f>VLOOKUP(C472,[1]panoids!A$2:Z$278,26,FALSE)</f>
        <v>1.2602539062499999E-2</v>
      </c>
    </row>
    <row r="473" spans="1:28" x14ac:dyDescent="0.25">
      <c r="A473" t="s">
        <v>728</v>
      </c>
      <c r="B473">
        <v>170312214001000</v>
      </c>
      <c r="C473" t="s">
        <v>727</v>
      </c>
      <c r="D473" t="str">
        <f>VLOOKUP(C473,[1]panoids!A$2:Z$278,2,FALSE)</f>
        <v>2018-10</v>
      </c>
      <c r="E473">
        <f>VLOOKUP(C473,[1]panoids!A$2:Z$278,3,FALSE)</f>
        <v>41.924814796923897</v>
      </c>
      <c r="F473">
        <f>VLOOKUP(C473,[1]panoids!A$2:Z$278,4,FALSE)</f>
        <v>-87.692986246410996</v>
      </c>
      <c r="G473">
        <f>VLOOKUP(C473,[1]panoids!A$2:Z$278,5,FALSE)</f>
        <v>170312214001000</v>
      </c>
      <c r="H473">
        <f>VLOOKUP(C473,[1]panoids!A$2:Z$278,6,FALSE)</f>
        <v>4</v>
      </c>
      <c r="I473">
        <f>VLOOKUP(C473,[1]panoids!A$2:Z$278,7,FALSE)</f>
        <v>0.239315592447917</v>
      </c>
      <c r="J473">
        <f>VLOOKUP(C473,[1]panoids!A$2:Z$278,8,FALSE)</f>
        <v>0.105269368489583</v>
      </c>
      <c r="K473">
        <f>VLOOKUP(C473,[1]panoids!A$2:Z$278,9,FALSE)</f>
        <v>0.14249674479166699</v>
      </c>
      <c r="L473">
        <f>VLOOKUP(C473,[1]panoids!A$2:Z$278,10,FALSE)</f>
        <v>1.27034505208333E-3</v>
      </c>
      <c r="M473">
        <f>VLOOKUP(C473,[1]panoids!A$2:Z$278,11,FALSE)</f>
        <v>1.5387369791666701E-2</v>
      </c>
      <c r="N473">
        <f>VLOOKUP(C473,[1]panoids!A$2:Z$278,12,FALSE)</f>
        <v>1.72639973958333E-2</v>
      </c>
      <c r="O473">
        <f>VLOOKUP(C473,[1]panoids!A$2:Z$278,13,FALSE)</f>
        <v>4.9739583333333302E-3</v>
      </c>
      <c r="P473">
        <f>VLOOKUP(C473,[1]panoids!A$2:Z$278,14,FALSE)</f>
        <v>2.8369140624999998E-3</v>
      </c>
      <c r="Q473">
        <f>VLOOKUP(C473,[1]panoids!A$2:Z$278,15,FALSE)</f>
        <v>0.13679850260416701</v>
      </c>
      <c r="R473">
        <f>VLOOKUP(C473,[1]panoids!A$2:Z$278,16,FALSE)</f>
        <v>4.3155924479166699E-3</v>
      </c>
      <c r="S473">
        <f>VLOOKUP(C473,[1]panoids!A$2:Z$278,17,FALSE)</f>
        <v>0.24647379557291699</v>
      </c>
      <c r="T473">
        <f>VLOOKUP(C473,[1]panoids!A$2:Z$278,18,FALSE)</f>
        <v>3.37727864583333E-4</v>
      </c>
      <c r="U473">
        <f>VLOOKUP(C473,[1]panoids!A$2:Z$278,19,FALSE)</f>
        <v>0</v>
      </c>
      <c r="V473">
        <f>VLOOKUP(C473,[1]panoids!A$2:Z$278,20,FALSE)</f>
        <v>6.83504231770833E-2</v>
      </c>
      <c r="W473">
        <f>VLOOKUP(C473,[1]panoids!A$2:Z$278,21,FALSE)</f>
        <v>1.29150390625E-3</v>
      </c>
      <c r="X473">
        <f>VLOOKUP(C473,[1]panoids!A$2:Z$278,22,FALSE)</f>
        <v>0</v>
      </c>
      <c r="Y473">
        <f>VLOOKUP(C473,[1]panoids!A$2:Z$278,23,FALSE)</f>
        <v>0</v>
      </c>
      <c r="Z473">
        <f>VLOOKUP(C473,[1]panoids!A$2:Z$278,24,FALSE)</f>
        <v>0</v>
      </c>
      <c r="AA473">
        <f>VLOOKUP(C473,[1]panoids!A$2:Z$278,25,FALSE)</f>
        <v>1.015625E-3</v>
      </c>
      <c r="AB473">
        <f>VLOOKUP(C473,[1]panoids!A$2:Z$278,26,FALSE)</f>
        <v>1.2602539062499999E-2</v>
      </c>
    </row>
    <row r="474" spans="1:28" x14ac:dyDescent="0.25">
      <c r="A474" t="s">
        <v>729</v>
      </c>
      <c r="B474">
        <v>170312214002003</v>
      </c>
      <c r="C474" t="s">
        <v>730</v>
      </c>
      <c r="D474" t="str">
        <f>VLOOKUP(C474,[1]panoids!A$2:Z$278,2,FALSE)</f>
        <v>2018-07</v>
      </c>
      <c r="E474">
        <f>VLOOKUP(C474,[1]panoids!A$2:Z$278,3,FALSE)</f>
        <v>41.921987967484597</v>
      </c>
      <c r="F474">
        <f>VLOOKUP(C474,[1]panoids!A$2:Z$278,4,FALSE)</f>
        <v>-87.697328212407896</v>
      </c>
      <c r="G474">
        <f>VLOOKUP(C474,[1]panoids!A$2:Z$278,5,FALSE)</f>
        <v>170312214002003</v>
      </c>
      <c r="H474">
        <f>VLOOKUP(C474,[1]panoids!A$2:Z$278,6,FALSE)</f>
        <v>4</v>
      </c>
      <c r="I474">
        <f>VLOOKUP(C474,[1]panoids!A$2:Z$278,7,FALSE)</f>
        <v>0.229916178385417</v>
      </c>
      <c r="J474">
        <f>VLOOKUP(C474,[1]panoids!A$2:Z$278,8,FALSE)</f>
        <v>7.5959472656249999E-2</v>
      </c>
      <c r="K474">
        <f>VLOOKUP(C474,[1]panoids!A$2:Z$278,9,FALSE)</f>
        <v>0.23195149739583301</v>
      </c>
      <c r="L474">
        <f>VLOOKUP(C474,[1]panoids!A$2:Z$278,10,FALSE)</f>
        <v>1.82291666666667E-4</v>
      </c>
      <c r="M474">
        <f>VLOOKUP(C474,[1]panoids!A$2:Z$278,11,FALSE)</f>
        <v>2.1446126302083299E-2</v>
      </c>
      <c r="N474">
        <f>VLOOKUP(C474,[1]panoids!A$2:Z$278,12,FALSE)</f>
        <v>1.7218424479166699E-2</v>
      </c>
      <c r="O474">
        <f>VLOOKUP(C474,[1]panoids!A$2:Z$278,13,FALSE)</f>
        <v>1.2996419270833301E-3</v>
      </c>
      <c r="P474">
        <f>VLOOKUP(C474,[1]panoids!A$2:Z$278,14,FALSE)</f>
        <v>5.6656901041666702E-3</v>
      </c>
      <c r="Q474">
        <f>VLOOKUP(C474,[1]panoids!A$2:Z$278,15,FALSE)</f>
        <v>0.199342447916667</v>
      </c>
      <c r="R474">
        <f>VLOOKUP(C474,[1]panoids!A$2:Z$278,16,FALSE)</f>
        <v>1.34195963541667E-2</v>
      </c>
      <c r="S474">
        <f>VLOOKUP(C474,[1]panoids!A$2:Z$278,17,FALSE)</f>
        <v>0.14093017578125</v>
      </c>
      <c r="T474">
        <f>VLOOKUP(C474,[1]panoids!A$2:Z$278,18,FALSE)</f>
        <v>3.2584635416666699E-3</v>
      </c>
      <c r="U474">
        <f>VLOOKUP(C474,[1]panoids!A$2:Z$278,19,FALSE)</f>
        <v>3.9306640625000002E-4</v>
      </c>
      <c r="V474">
        <f>VLOOKUP(C474,[1]panoids!A$2:Z$278,20,FALSE)</f>
        <v>1.00537109375E-2</v>
      </c>
      <c r="W474">
        <f>VLOOKUP(C474,[1]panoids!A$2:Z$278,21,FALSE)</f>
        <v>3.2552083333333302E-6</v>
      </c>
      <c r="X474">
        <f>VLOOKUP(C474,[1]panoids!A$2:Z$278,22,FALSE)</f>
        <v>0</v>
      </c>
      <c r="Y474">
        <f>VLOOKUP(C474,[1]panoids!A$2:Z$278,23,FALSE)</f>
        <v>0</v>
      </c>
      <c r="Z474">
        <f>VLOOKUP(C474,[1]panoids!A$2:Z$278,24,FALSE)</f>
        <v>0</v>
      </c>
      <c r="AA474">
        <f>VLOOKUP(C474,[1]panoids!A$2:Z$278,25,FALSE)</f>
        <v>1.6381022135416701E-2</v>
      </c>
      <c r="AB474">
        <f>VLOOKUP(C474,[1]panoids!A$2:Z$278,26,FALSE)</f>
        <v>3.2578938802083297E-2</v>
      </c>
    </row>
    <row r="475" spans="1:28" x14ac:dyDescent="0.25">
      <c r="A475" t="s">
        <v>731</v>
      </c>
      <c r="B475">
        <v>170312214002003</v>
      </c>
      <c r="C475" t="s">
        <v>730</v>
      </c>
      <c r="D475" t="str">
        <f>VLOOKUP(C475,[1]panoids!A$2:Z$278,2,FALSE)</f>
        <v>2018-07</v>
      </c>
      <c r="E475">
        <f>VLOOKUP(C475,[1]panoids!A$2:Z$278,3,FALSE)</f>
        <v>41.921987967484597</v>
      </c>
      <c r="F475">
        <f>VLOOKUP(C475,[1]panoids!A$2:Z$278,4,FALSE)</f>
        <v>-87.697328212407896</v>
      </c>
      <c r="G475">
        <f>VLOOKUP(C475,[1]panoids!A$2:Z$278,5,FALSE)</f>
        <v>170312214002003</v>
      </c>
      <c r="H475">
        <f>VLOOKUP(C475,[1]panoids!A$2:Z$278,6,FALSE)</f>
        <v>4</v>
      </c>
      <c r="I475">
        <f>VLOOKUP(C475,[1]panoids!A$2:Z$278,7,FALSE)</f>
        <v>0.229916178385417</v>
      </c>
      <c r="J475">
        <f>VLOOKUP(C475,[1]panoids!A$2:Z$278,8,FALSE)</f>
        <v>7.5959472656249999E-2</v>
      </c>
      <c r="K475">
        <f>VLOOKUP(C475,[1]panoids!A$2:Z$278,9,FALSE)</f>
        <v>0.23195149739583301</v>
      </c>
      <c r="L475">
        <f>VLOOKUP(C475,[1]panoids!A$2:Z$278,10,FALSE)</f>
        <v>1.82291666666667E-4</v>
      </c>
      <c r="M475">
        <f>VLOOKUP(C475,[1]panoids!A$2:Z$278,11,FALSE)</f>
        <v>2.1446126302083299E-2</v>
      </c>
      <c r="N475">
        <f>VLOOKUP(C475,[1]panoids!A$2:Z$278,12,FALSE)</f>
        <v>1.7218424479166699E-2</v>
      </c>
      <c r="O475">
        <f>VLOOKUP(C475,[1]panoids!A$2:Z$278,13,FALSE)</f>
        <v>1.2996419270833301E-3</v>
      </c>
      <c r="P475">
        <f>VLOOKUP(C475,[1]panoids!A$2:Z$278,14,FALSE)</f>
        <v>5.6656901041666702E-3</v>
      </c>
      <c r="Q475">
        <f>VLOOKUP(C475,[1]panoids!A$2:Z$278,15,FALSE)</f>
        <v>0.199342447916667</v>
      </c>
      <c r="R475">
        <f>VLOOKUP(C475,[1]panoids!A$2:Z$278,16,FALSE)</f>
        <v>1.34195963541667E-2</v>
      </c>
      <c r="S475">
        <f>VLOOKUP(C475,[1]panoids!A$2:Z$278,17,FALSE)</f>
        <v>0.14093017578125</v>
      </c>
      <c r="T475">
        <f>VLOOKUP(C475,[1]panoids!A$2:Z$278,18,FALSE)</f>
        <v>3.2584635416666699E-3</v>
      </c>
      <c r="U475">
        <f>VLOOKUP(C475,[1]panoids!A$2:Z$278,19,FALSE)</f>
        <v>3.9306640625000002E-4</v>
      </c>
      <c r="V475">
        <f>VLOOKUP(C475,[1]panoids!A$2:Z$278,20,FALSE)</f>
        <v>1.00537109375E-2</v>
      </c>
      <c r="W475">
        <f>VLOOKUP(C475,[1]panoids!A$2:Z$278,21,FALSE)</f>
        <v>3.2552083333333302E-6</v>
      </c>
      <c r="X475">
        <f>VLOOKUP(C475,[1]panoids!A$2:Z$278,22,FALSE)</f>
        <v>0</v>
      </c>
      <c r="Y475">
        <f>VLOOKUP(C475,[1]panoids!A$2:Z$278,23,FALSE)</f>
        <v>0</v>
      </c>
      <c r="Z475">
        <f>VLOOKUP(C475,[1]panoids!A$2:Z$278,24,FALSE)</f>
        <v>0</v>
      </c>
      <c r="AA475">
        <f>VLOOKUP(C475,[1]panoids!A$2:Z$278,25,FALSE)</f>
        <v>1.6381022135416701E-2</v>
      </c>
      <c r="AB475">
        <f>VLOOKUP(C475,[1]panoids!A$2:Z$278,26,FALSE)</f>
        <v>3.2578938802083297E-2</v>
      </c>
    </row>
    <row r="476" spans="1:28" x14ac:dyDescent="0.25">
      <c r="A476" t="s">
        <v>732</v>
      </c>
      <c r="B476">
        <v>170312214002003</v>
      </c>
      <c r="C476" t="s">
        <v>733</v>
      </c>
      <c r="D476" t="str">
        <f>VLOOKUP(C476,[1]panoids!A$2:Z$278,2,FALSE)</f>
        <v>2018-07</v>
      </c>
      <c r="E476">
        <f>VLOOKUP(C476,[1]panoids!A$2:Z$278,3,FALSE)</f>
        <v>41.921812890338998</v>
      </c>
      <c r="F476">
        <f>VLOOKUP(C476,[1]panoids!A$2:Z$278,4,FALSE)</f>
        <v>-87.697320928725105</v>
      </c>
      <c r="G476">
        <f>VLOOKUP(C476,[1]panoids!A$2:Z$278,5,FALSE)</f>
        <v>170312214002003</v>
      </c>
      <c r="H476">
        <f>VLOOKUP(C476,[1]panoids!A$2:Z$278,6,FALSE)</f>
        <v>4</v>
      </c>
      <c r="I476">
        <f>VLOOKUP(C476,[1]panoids!A$2:Z$278,7,FALSE)</f>
        <v>0.2236279296875</v>
      </c>
      <c r="J476">
        <f>VLOOKUP(C476,[1]panoids!A$2:Z$278,8,FALSE)</f>
        <v>0.106914876302083</v>
      </c>
      <c r="K476">
        <f>VLOOKUP(C476,[1]panoids!A$2:Z$278,9,FALSE)</f>
        <v>0.24326416015624999</v>
      </c>
      <c r="L476">
        <f>VLOOKUP(C476,[1]panoids!A$2:Z$278,10,FALSE)</f>
        <v>1.4119466145833301E-3</v>
      </c>
      <c r="M476">
        <f>VLOOKUP(C476,[1]panoids!A$2:Z$278,11,FALSE)</f>
        <v>3.2118326822916703E-2</v>
      </c>
      <c r="N476">
        <f>VLOOKUP(C476,[1]panoids!A$2:Z$278,12,FALSE)</f>
        <v>2.1790364583333301E-2</v>
      </c>
      <c r="O476">
        <f>VLOOKUP(C476,[1]panoids!A$2:Z$278,13,FALSE)</f>
        <v>7.2509765625000005E-4</v>
      </c>
      <c r="P476">
        <f>VLOOKUP(C476,[1]panoids!A$2:Z$278,14,FALSE)</f>
        <v>1.06624348958333E-2</v>
      </c>
      <c r="Q476">
        <f>VLOOKUP(C476,[1]panoids!A$2:Z$278,15,FALSE)</f>
        <v>0.14949788411458301</v>
      </c>
      <c r="R476">
        <f>VLOOKUP(C476,[1]panoids!A$2:Z$278,16,FALSE)</f>
        <v>2.57120768229167E-2</v>
      </c>
      <c r="S476">
        <f>VLOOKUP(C476,[1]panoids!A$2:Z$278,17,FALSE)</f>
        <v>0.1604052734375</v>
      </c>
      <c r="T476">
        <f>VLOOKUP(C476,[1]panoids!A$2:Z$278,18,FALSE)</f>
        <v>5.0081380208333304E-3</v>
      </c>
      <c r="U476">
        <f>VLOOKUP(C476,[1]panoids!A$2:Z$278,19,FALSE)</f>
        <v>0</v>
      </c>
      <c r="V476">
        <f>VLOOKUP(C476,[1]panoids!A$2:Z$278,20,FALSE)</f>
        <v>4.9609375000000001E-3</v>
      </c>
      <c r="W476">
        <f>VLOOKUP(C476,[1]panoids!A$2:Z$278,21,FALSE)</f>
        <v>5.04557291666667E-5</v>
      </c>
      <c r="X476">
        <f>VLOOKUP(C476,[1]panoids!A$2:Z$278,22,FALSE)</f>
        <v>2.4414062500000001E-5</v>
      </c>
      <c r="Y476">
        <f>VLOOKUP(C476,[1]panoids!A$2:Z$278,23,FALSE)</f>
        <v>0</v>
      </c>
      <c r="Z476">
        <f>VLOOKUP(C476,[1]panoids!A$2:Z$278,24,FALSE)</f>
        <v>0</v>
      </c>
      <c r="AA476">
        <f>VLOOKUP(C476,[1]panoids!A$2:Z$278,25,FALSE)</f>
        <v>1.4306640625000001E-3</v>
      </c>
      <c r="AB476">
        <f>VLOOKUP(C476,[1]panoids!A$2:Z$278,26,FALSE)</f>
        <v>1.2395019531250001E-2</v>
      </c>
    </row>
    <row r="477" spans="1:28" x14ac:dyDescent="0.25">
      <c r="A477" t="s">
        <v>734</v>
      </c>
      <c r="B477">
        <v>170312214002003</v>
      </c>
      <c r="C477" t="s">
        <v>733</v>
      </c>
      <c r="D477" t="str">
        <f>VLOOKUP(C477,[1]panoids!A$2:Z$278,2,FALSE)</f>
        <v>2018-07</v>
      </c>
      <c r="E477">
        <f>VLOOKUP(C477,[1]panoids!A$2:Z$278,3,FALSE)</f>
        <v>41.921812890338998</v>
      </c>
      <c r="F477">
        <f>VLOOKUP(C477,[1]panoids!A$2:Z$278,4,FALSE)</f>
        <v>-87.697320928725105</v>
      </c>
      <c r="G477">
        <f>VLOOKUP(C477,[1]panoids!A$2:Z$278,5,FALSE)</f>
        <v>170312214002003</v>
      </c>
      <c r="H477">
        <f>VLOOKUP(C477,[1]panoids!A$2:Z$278,6,FALSE)</f>
        <v>4</v>
      </c>
      <c r="I477">
        <f>VLOOKUP(C477,[1]panoids!A$2:Z$278,7,FALSE)</f>
        <v>0.2236279296875</v>
      </c>
      <c r="J477">
        <f>VLOOKUP(C477,[1]panoids!A$2:Z$278,8,FALSE)</f>
        <v>0.106914876302083</v>
      </c>
      <c r="K477">
        <f>VLOOKUP(C477,[1]panoids!A$2:Z$278,9,FALSE)</f>
        <v>0.24326416015624999</v>
      </c>
      <c r="L477">
        <f>VLOOKUP(C477,[1]panoids!A$2:Z$278,10,FALSE)</f>
        <v>1.4119466145833301E-3</v>
      </c>
      <c r="M477">
        <f>VLOOKUP(C477,[1]panoids!A$2:Z$278,11,FALSE)</f>
        <v>3.2118326822916703E-2</v>
      </c>
      <c r="N477">
        <f>VLOOKUP(C477,[1]panoids!A$2:Z$278,12,FALSE)</f>
        <v>2.1790364583333301E-2</v>
      </c>
      <c r="O477">
        <f>VLOOKUP(C477,[1]panoids!A$2:Z$278,13,FALSE)</f>
        <v>7.2509765625000005E-4</v>
      </c>
      <c r="P477">
        <f>VLOOKUP(C477,[1]panoids!A$2:Z$278,14,FALSE)</f>
        <v>1.06624348958333E-2</v>
      </c>
      <c r="Q477">
        <f>VLOOKUP(C477,[1]panoids!A$2:Z$278,15,FALSE)</f>
        <v>0.14949788411458301</v>
      </c>
      <c r="R477">
        <f>VLOOKUP(C477,[1]panoids!A$2:Z$278,16,FALSE)</f>
        <v>2.57120768229167E-2</v>
      </c>
      <c r="S477">
        <f>VLOOKUP(C477,[1]panoids!A$2:Z$278,17,FALSE)</f>
        <v>0.1604052734375</v>
      </c>
      <c r="T477">
        <f>VLOOKUP(C477,[1]panoids!A$2:Z$278,18,FALSE)</f>
        <v>5.0081380208333304E-3</v>
      </c>
      <c r="U477">
        <f>VLOOKUP(C477,[1]panoids!A$2:Z$278,19,FALSE)</f>
        <v>0</v>
      </c>
      <c r="V477">
        <f>VLOOKUP(C477,[1]panoids!A$2:Z$278,20,FALSE)</f>
        <v>4.9609375000000001E-3</v>
      </c>
      <c r="W477">
        <f>VLOOKUP(C477,[1]panoids!A$2:Z$278,21,FALSE)</f>
        <v>5.04557291666667E-5</v>
      </c>
      <c r="X477">
        <f>VLOOKUP(C477,[1]panoids!A$2:Z$278,22,FALSE)</f>
        <v>2.4414062500000001E-5</v>
      </c>
      <c r="Y477">
        <f>VLOOKUP(C477,[1]panoids!A$2:Z$278,23,FALSE)</f>
        <v>0</v>
      </c>
      <c r="Z477">
        <f>VLOOKUP(C477,[1]panoids!A$2:Z$278,24,FALSE)</f>
        <v>0</v>
      </c>
      <c r="AA477">
        <f>VLOOKUP(C477,[1]panoids!A$2:Z$278,25,FALSE)</f>
        <v>1.4306640625000001E-3</v>
      </c>
      <c r="AB477">
        <f>VLOOKUP(C477,[1]panoids!A$2:Z$278,26,FALSE)</f>
        <v>1.2395019531250001E-2</v>
      </c>
    </row>
    <row r="478" spans="1:28" x14ac:dyDescent="0.25">
      <c r="A478" t="s">
        <v>735</v>
      </c>
      <c r="B478">
        <v>170312214002010</v>
      </c>
      <c r="C478" t="s">
        <v>736</v>
      </c>
      <c r="D478" t="str">
        <f>VLOOKUP(C478,[1]panoids!A$2:Z$278,2,FALSE)</f>
        <v>2018-07</v>
      </c>
      <c r="E478">
        <f>VLOOKUP(C478,[1]panoids!A$2:Z$278,3,FALSE)</f>
        <v>41.9189178280403</v>
      </c>
      <c r="F478">
        <f>VLOOKUP(C478,[1]panoids!A$2:Z$278,4,FALSE)</f>
        <v>-87.697152343171794</v>
      </c>
      <c r="G478">
        <f>VLOOKUP(C478,[1]panoids!A$2:Z$278,5,FALSE)</f>
        <v>170312214002010</v>
      </c>
      <c r="H478">
        <f>VLOOKUP(C478,[1]panoids!A$2:Z$278,6,FALSE)</f>
        <v>4</v>
      </c>
      <c r="I478">
        <f>VLOOKUP(C478,[1]panoids!A$2:Z$278,7,FALSE)</f>
        <v>0.12829345703125</v>
      </c>
      <c r="J478">
        <f>VLOOKUP(C478,[1]panoids!A$2:Z$278,8,FALSE)</f>
        <v>6.5518391927083294E-2</v>
      </c>
      <c r="K478">
        <f>VLOOKUP(C478,[1]panoids!A$2:Z$278,9,FALSE)</f>
        <v>9.6472167968749994E-2</v>
      </c>
      <c r="L478">
        <f>VLOOKUP(C478,[1]panoids!A$2:Z$278,10,FALSE)</f>
        <v>3.7272135416666698E-4</v>
      </c>
      <c r="M478">
        <f>VLOOKUP(C478,[1]panoids!A$2:Z$278,11,FALSE)</f>
        <v>2.7721354166666701E-2</v>
      </c>
      <c r="N478">
        <f>VLOOKUP(C478,[1]panoids!A$2:Z$278,12,FALSE)</f>
        <v>2.9599609374999999E-2</v>
      </c>
      <c r="O478">
        <f>VLOOKUP(C478,[1]panoids!A$2:Z$278,13,FALSE)</f>
        <v>3.2552083333333299E-5</v>
      </c>
      <c r="P478">
        <f>VLOOKUP(C478,[1]panoids!A$2:Z$278,14,FALSE)</f>
        <v>5.4614257812500002E-3</v>
      </c>
      <c r="Q478">
        <f>VLOOKUP(C478,[1]panoids!A$2:Z$278,15,FALSE)</f>
        <v>0.34675537109374999</v>
      </c>
      <c r="R478">
        <f>VLOOKUP(C478,[1]panoids!A$2:Z$278,16,FALSE)</f>
        <v>4.5058593750000001E-2</v>
      </c>
      <c r="S478">
        <f>VLOOKUP(C478,[1]panoids!A$2:Z$278,17,FALSE)</f>
        <v>0.113438313802083</v>
      </c>
      <c r="T478">
        <f>VLOOKUP(C478,[1]panoids!A$2:Z$278,18,FALSE)</f>
        <v>1.9856770833333301E-4</v>
      </c>
      <c r="U478">
        <f>VLOOKUP(C478,[1]panoids!A$2:Z$278,19,FALSE)</f>
        <v>0</v>
      </c>
      <c r="V478">
        <f>VLOOKUP(C478,[1]panoids!A$2:Z$278,20,FALSE)</f>
        <v>7.6768391927083304E-2</v>
      </c>
      <c r="W478">
        <f>VLOOKUP(C478,[1]panoids!A$2:Z$278,21,FALSE)</f>
        <v>2.8556315104166698E-3</v>
      </c>
      <c r="X478">
        <f>VLOOKUP(C478,[1]panoids!A$2:Z$278,22,FALSE)</f>
        <v>0</v>
      </c>
      <c r="Y478">
        <f>VLOOKUP(C478,[1]panoids!A$2:Z$278,23,FALSE)</f>
        <v>0</v>
      </c>
      <c r="Z478">
        <f>VLOOKUP(C478,[1]panoids!A$2:Z$278,24,FALSE)</f>
        <v>0</v>
      </c>
      <c r="AA478">
        <f>VLOOKUP(C478,[1]panoids!A$2:Z$278,25,FALSE)</f>
        <v>1.7089843750000002E-5</v>
      </c>
      <c r="AB478">
        <f>VLOOKUP(C478,[1]panoids!A$2:Z$278,26,FALSE)</f>
        <v>6.1436360677083302E-2</v>
      </c>
    </row>
    <row r="479" spans="1:28" x14ac:dyDescent="0.25">
      <c r="A479" t="s">
        <v>737</v>
      </c>
      <c r="B479">
        <v>170312214002010</v>
      </c>
      <c r="C479" t="s">
        <v>736</v>
      </c>
      <c r="D479" t="str">
        <f>VLOOKUP(C479,[1]panoids!A$2:Z$278,2,FALSE)</f>
        <v>2018-07</v>
      </c>
      <c r="E479">
        <f>VLOOKUP(C479,[1]panoids!A$2:Z$278,3,FALSE)</f>
        <v>41.9189178280403</v>
      </c>
      <c r="F479">
        <f>VLOOKUP(C479,[1]panoids!A$2:Z$278,4,FALSE)</f>
        <v>-87.697152343171794</v>
      </c>
      <c r="G479">
        <f>VLOOKUP(C479,[1]panoids!A$2:Z$278,5,FALSE)</f>
        <v>170312214002010</v>
      </c>
      <c r="H479">
        <f>VLOOKUP(C479,[1]panoids!A$2:Z$278,6,FALSE)</f>
        <v>4</v>
      </c>
      <c r="I479">
        <f>VLOOKUP(C479,[1]panoids!A$2:Z$278,7,FALSE)</f>
        <v>0.12829345703125</v>
      </c>
      <c r="J479">
        <f>VLOOKUP(C479,[1]panoids!A$2:Z$278,8,FALSE)</f>
        <v>6.5518391927083294E-2</v>
      </c>
      <c r="K479">
        <f>VLOOKUP(C479,[1]panoids!A$2:Z$278,9,FALSE)</f>
        <v>9.6472167968749994E-2</v>
      </c>
      <c r="L479">
        <f>VLOOKUP(C479,[1]panoids!A$2:Z$278,10,FALSE)</f>
        <v>3.7272135416666698E-4</v>
      </c>
      <c r="M479">
        <f>VLOOKUP(C479,[1]panoids!A$2:Z$278,11,FALSE)</f>
        <v>2.7721354166666701E-2</v>
      </c>
      <c r="N479">
        <f>VLOOKUP(C479,[1]panoids!A$2:Z$278,12,FALSE)</f>
        <v>2.9599609374999999E-2</v>
      </c>
      <c r="O479">
        <f>VLOOKUP(C479,[1]panoids!A$2:Z$278,13,FALSE)</f>
        <v>3.2552083333333299E-5</v>
      </c>
      <c r="P479">
        <f>VLOOKUP(C479,[1]panoids!A$2:Z$278,14,FALSE)</f>
        <v>5.4614257812500002E-3</v>
      </c>
      <c r="Q479">
        <f>VLOOKUP(C479,[1]panoids!A$2:Z$278,15,FALSE)</f>
        <v>0.34675537109374999</v>
      </c>
      <c r="R479">
        <f>VLOOKUP(C479,[1]panoids!A$2:Z$278,16,FALSE)</f>
        <v>4.5058593750000001E-2</v>
      </c>
      <c r="S479">
        <f>VLOOKUP(C479,[1]panoids!A$2:Z$278,17,FALSE)</f>
        <v>0.113438313802083</v>
      </c>
      <c r="T479">
        <f>VLOOKUP(C479,[1]panoids!A$2:Z$278,18,FALSE)</f>
        <v>1.9856770833333301E-4</v>
      </c>
      <c r="U479">
        <f>VLOOKUP(C479,[1]panoids!A$2:Z$278,19,FALSE)</f>
        <v>0</v>
      </c>
      <c r="V479">
        <f>VLOOKUP(C479,[1]panoids!A$2:Z$278,20,FALSE)</f>
        <v>7.6768391927083304E-2</v>
      </c>
      <c r="W479">
        <f>VLOOKUP(C479,[1]panoids!A$2:Z$278,21,FALSE)</f>
        <v>2.8556315104166698E-3</v>
      </c>
      <c r="X479">
        <f>VLOOKUP(C479,[1]panoids!A$2:Z$278,22,FALSE)</f>
        <v>0</v>
      </c>
      <c r="Y479">
        <f>VLOOKUP(C479,[1]panoids!A$2:Z$278,23,FALSE)</f>
        <v>0</v>
      </c>
      <c r="Z479">
        <f>VLOOKUP(C479,[1]panoids!A$2:Z$278,24,FALSE)</f>
        <v>0</v>
      </c>
      <c r="AA479">
        <f>VLOOKUP(C479,[1]panoids!A$2:Z$278,25,FALSE)</f>
        <v>1.7089843750000002E-5</v>
      </c>
      <c r="AB479">
        <f>VLOOKUP(C479,[1]panoids!A$2:Z$278,26,FALSE)</f>
        <v>6.1436360677083302E-2</v>
      </c>
    </row>
    <row r="480" spans="1:28" x14ac:dyDescent="0.25">
      <c r="A480" t="s">
        <v>738</v>
      </c>
      <c r="B480">
        <v>170312214002010</v>
      </c>
      <c r="C480" t="s">
        <v>739</v>
      </c>
      <c r="D480" t="str">
        <f>VLOOKUP(C480,[1]panoids!A$2:Z$278,2,FALSE)</f>
        <v>2018-11</v>
      </c>
      <c r="E480">
        <f>VLOOKUP(C480,[1]panoids!A$2:Z$278,3,FALSE)</f>
        <v>41.919265975664104</v>
      </c>
      <c r="F480">
        <f>VLOOKUP(C480,[1]panoids!A$2:Z$278,4,FALSE)</f>
        <v>-87.697236399999994</v>
      </c>
      <c r="G480">
        <f>VLOOKUP(C480,[1]panoids!A$2:Z$278,5,FALSE)</f>
        <v>170312214002010</v>
      </c>
      <c r="H480">
        <f>VLOOKUP(C480,[1]panoids!A$2:Z$278,6,FALSE)</f>
        <v>4</v>
      </c>
      <c r="I480">
        <f>VLOOKUP(C480,[1]panoids!A$2:Z$278,7,FALSE)</f>
        <v>0.1662646484375</v>
      </c>
      <c r="J480">
        <f>VLOOKUP(C480,[1]panoids!A$2:Z$278,8,FALSE)</f>
        <v>0.11519856770833301</v>
      </c>
      <c r="K480">
        <f>VLOOKUP(C480,[1]panoids!A$2:Z$278,9,FALSE)</f>
        <v>0.21083821614583301</v>
      </c>
      <c r="L480">
        <f>VLOOKUP(C480,[1]panoids!A$2:Z$278,10,FALSE)</f>
        <v>8.8704427083333295E-5</v>
      </c>
      <c r="M480">
        <f>VLOOKUP(C480,[1]panoids!A$2:Z$278,11,FALSE)</f>
        <v>2.7469075520833299E-2</v>
      </c>
      <c r="N480">
        <f>VLOOKUP(C480,[1]panoids!A$2:Z$278,12,FALSE)</f>
        <v>1.36051432291667E-2</v>
      </c>
      <c r="O480">
        <f>VLOOKUP(C480,[1]panoids!A$2:Z$278,13,FALSE)</f>
        <v>1.3883463541666701E-3</v>
      </c>
      <c r="P480">
        <f>VLOOKUP(C480,[1]panoids!A$2:Z$278,14,FALSE)</f>
        <v>3.82242838541667E-3</v>
      </c>
      <c r="Q480">
        <f>VLOOKUP(C480,[1]panoids!A$2:Z$278,15,FALSE)</f>
        <v>0.26972086588541699</v>
      </c>
      <c r="R480">
        <f>VLOOKUP(C480,[1]panoids!A$2:Z$278,16,FALSE)</f>
        <v>1.95149739583333E-2</v>
      </c>
      <c r="S480">
        <f>VLOOKUP(C480,[1]panoids!A$2:Z$278,17,FALSE)</f>
        <v>9.0020345052083298E-2</v>
      </c>
      <c r="T480">
        <f>VLOOKUP(C480,[1]panoids!A$2:Z$278,18,FALSE)</f>
        <v>7.3242187499999997E-6</v>
      </c>
      <c r="U480">
        <f>VLOOKUP(C480,[1]panoids!A$2:Z$278,19,FALSE)</f>
        <v>0</v>
      </c>
      <c r="V480">
        <f>VLOOKUP(C480,[1]panoids!A$2:Z$278,20,FALSE)</f>
        <v>4.5083007812499999E-2</v>
      </c>
      <c r="W480">
        <f>VLOOKUP(C480,[1]panoids!A$2:Z$278,21,FALSE)</f>
        <v>1.51692708333333E-3</v>
      </c>
      <c r="X480">
        <f>VLOOKUP(C480,[1]panoids!A$2:Z$278,22,FALSE)</f>
        <v>1.62760416666667E-5</v>
      </c>
      <c r="Y480">
        <f>VLOOKUP(C480,[1]panoids!A$2:Z$278,23,FALSE)</f>
        <v>0</v>
      </c>
      <c r="Z480">
        <f>VLOOKUP(C480,[1]panoids!A$2:Z$278,24,FALSE)</f>
        <v>0</v>
      </c>
      <c r="AA480">
        <f>VLOOKUP(C480,[1]panoids!A$2:Z$278,25,FALSE)</f>
        <v>0</v>
      </c>
      <c r="AB480">
        <f>VLOOKUP(C480,[1]panoids!A$2:Z$278,26,FALSE)</f>
        <v>3.54451497395833E-2</v>
      </c>
    </row>
    <row r="481" spans="1:28" x14ac:dyDescent="0.25">
      <c r="A481" t="s">
        <v>740</v>
      </c>
      <c r="B481">
        <v>170312214002010</v>
      </c>
      <c r="C481" t="s">
        <v>739</v>
      </c>
      <c r="D481" t="str">
        <f>VLOOKUP(C481,[1]panoids!A$2:Z$278,2,FALSE)</f>
        <v>2018-11</v>
      </c>
      <c r="E481">
        <f>VLOOKUP(C481,[1]panoids!A$2:Z$278,3,FALSE)</f>
        <v>41.919265975664104</v>
      </c>
      <c r="F481">
        <f>VLOOKUP(C481,[1]panoids!A$2:Z$278,4,FALSE)</f>
        <v>-87.697236399999994</v>
      </c>
      <c r="G481">
        <f>VLOOKUP(C481,[1]panoids!A$2:Z$278,5,FALSE)</f>
        <v>170312214002010</v>
      </c>
      <c r="H481">
        <f>VLOOKUP(C481,[1]panoids!A$2:Z$278,6,FALSE)</f>
        <v>4</v>
      </c>
      <c r="I481">
        <f>VLOOKUP(C481,[1]panoids!A$2:Z$278,7,FALSE)</f>
        <v>0.1662646484375</v>
      </c>
      <c r="J481">
        <f>VLOOKUP(C481,[1]panoids!A$2:Z$278,8,FALSE)</f>
        <v>0.11519856770833301</v>
      </c>
      <c r="K481">
        <f>VLOOKUP(C481,[1]panoids!A$2:Z$278,9,FALSE)</f>
        <v>0.21083821614583301</v>
      </c>
      <c r="L481">
        <f>VLOOKUP(C481,[1]panoids!A$2:Z$278,10,FALSE)</f>
        <v>8.8704427083333295E-5</v>
      </c>
      <c r="M481">
        <f>VLOOKUP(C481,[1]panoids!A$2:Z$278,11,FALSE)</f>
        <v>2.7469075520833299E-2</v>
      </c>
      <c r="N481">
        <f>VLOOKUP(C481,[1]panoids!A$2:Z$278,12,FALSE)</f>
        <v>1.36051432291667E-2</v>
      </c>
      <c r="O481">
        <f>VLOOKUP(C481,[1]panoids!A$2:Z$278,13,FALSE)</f>
        <v>1.3883463541666701E-3</v>
      </c>
      <c r="P481">
        <f>VLOOKUP(C481,[1]panoids!A$2:Z$278,14,FALSE)</f>
        <v>3.82242838541667E-3</v>
      </c>
      <c r="Q481">
        <f>VLOOKUP(C481,[1]panoids!A$2:Z$278,15,FALSE)</f>
        <v>0.26972086588541699</v>
      </c>
      <c r="R481">
        <f>VLOOKUP(C481,[1]panoids!A$2:Z$278,16,FALSE)</f>
        <v>1.95149739583333E-2</v>
      </c>
      <c r="S481">
        <f>VLOOKUP(C481,[1]panoids!A$2:Z$278,17,FALSE)</f>
        <v>9.0020345052083298E-2</v>
      </c>
      <c r="T481">
        <f>VLOOKUP(C481,[1]panoids!A$2:Z$278,18,FALSE)</f>
        <v>7.3242187499999997E-6</v>
      </c>
      <c r="U481">
        <f>VLOOKUP(C481,[1]panoids!A$2:Z$278,19,FALSE)</f>
        <v>0</v>
      </c>
      <c r="V481">
        <f>VLOOKUP(C481,[1]panoids!A$2:Z$278,20,FALSE)</f>
        <v>4.5083007812499999E-2</v>
      </c>
      <c r="W481">
        <f>VLOOKUP(C481,[1]panoids!A$2:Z$278,21,FALSE)</f>
        <v>1.51692708333333E-3</v>
      </c>
      <c r="X481">
        <f>VLOOKUP(C481,[1]panoids!A$2:Z$278,22,FALSE)</f>
        <v>1.62760416666667E-5</v>
      </c>
      <c r="Y481">
        <f>VLOOKUP(C481,[1]panoids!A$2:Z$278,23,FALSE)</f>
        <v>0</v>
      </c>
      <c r="Z481">
        <f>VLOOKUP(C481,[1]panoids!A$2:Z$278,24,FALSE)</f>
        <v>0</v>
      </c>
      <c r="AA481">
        <f>VLOOKUP(C481,[1]panoids!A$2:Z$278,25,FALSE)</f>
        <v>0</v>
      </c>
      <c r="AB481">
        <f>VLOOKUP(C481,[1]panoids!A$2:Z$278,26,FALSE)</f>
        <v>3.54451497395833E-2</v>
      </c>
    </row>
    <row r="482" spans="1:28" x14ac:dyDescent="0.25">
      <c r="A482" t="s">
        <v>741</v>
      </c>
      <c r="B482">
        <v>170312214003007</v>
      </c>
      <c r="C482" t="s">
        <v>742</v>
      </c>
      <c r="D482" t="str">
        <f>VLOOKUP(C482,[1]panoids!A$2:Z$278,2,FALSE)</f>
        <v>2018-11</v>
      </c>
      <c r="E482">
        <f>VLOOKUP(C482,[1]panoids!A$2:Z$278,3,FALSE)</f>
        <v>41.917497552114703</v>
      </c>
      <c r="F482">
        <f>VLOOKUP(C482,[1]panoids!A$2:Z$278,4,FALSE)</f>
        <v>-87.696998202357307</v>
      </c>
      <c r="G482">
        <f>VLOOKUP(C482,[1]panoids!A$2:Z$278,5,FALSE)</f>
        <v>170312214003007</v>
      </c>
      <c r="H482">
        <f>VLOOKUP(C482,[1]panoids!A$2:Z$278,6,FALSE)</f>
        <v>4</v>
      </c>
      <c r="I482">
        <f>VLOOKUP(C482,[1]panoids!A$2:Z$278,7,FALSE)</f>
        <v>0.25130859374999998</v>
      </c>
      <c r="J482">
        <f>VLOOKUP(C482,[1]panoids!A$2:Z$278,8,FALSE)</f>
        <v>0.10295166015625</v>
      </c>
      <c r="K482">
        <f>VLOOKUP(C482,[1]panoids!A$2:Z$278,9,FALSE)</f>
        <v>0.315550130208333</v>
      </c>
      <c r="L482">
        <f>VLOOKUP(C482,[1]panoids!A$2:Z$278,10,FALSE)</f>
        <v>4.8014322916666698E-5</v>
      </c>
      <c r="M482">
        <f>VLOOKUP(C482,[1]panoids!A$2:Z$278,11,FALSE)</f>
        <v>6.9230143229166699E-3</v>
      </c>
      <c r="N482">
        <f>VLOOKUP(C482,[1]panoids!A$2:Z$278,12,FALSE)</f>
        <v>2.383056640625E-2</v>
      </c>
      <c r="O482">
        <f>VLOOKUP(C482,[1]panoids!A$2:Z$278,13,FALSE)</f>
        <v>3.2828776041666698E-3</v>
      </c>
      <c r="P482">
        <f>VLOOKUP(C482,[1]panoids!A$2:Z$278,14,FALSE)</f>
        <v>3.7548828125000002E-3</v>
      </c>
      <c r="Q482">
        <f>VLOOKUP(C482,[1]panoids!A$2:Z$278,15,FALSE)</f>
        <v>1.2150878906250001E-2</v>
      </c>
      <c r="R482">
        <f>VLOOKUP(C482,[1]panoids!A$2:Z$278,16,FALSE)</f>
        <v>1.171875E-3</v>
      </c>
      <c r="S482">
        <f>VLOOKUP(C482,[1]panoids!A$2:Z$278,17,FALSE)</f>
        <v>0.22101969401041699</v>
      </c>
      <c r="T482">
        <f>VLOOKUP(C482,[1]panoids!A$2:Z$278,18,FALSE)</f>
        <v>2.2745768229166701E-3</v>
      </c>
      <c r="U482">
        <f>VLOOKUP(C482,[1]panoids!A$2:Z$278,19,FALSE)</f>
        <v>2.5960286458333299E-4</v>
      </c>
      <c r="V482">
        <f>VLOOKUP(C482,[1]panoids!A$2:Z$278,20,FALSE)</f>
        <v>2.9005533854166699E-2</v>
      </c>
      <c r="W482">
        <f>VLOOKUP(C482,[1]panoids!A$2:Z$278,21,FALSE)</f>
        <v>6.7049153645833302E-3</v>
      </c>
      <c r="X482">
        <f>VLOOKUP(C482,[1]panoids!A$2:Z$278,22,FALSE)</f>
        <v>4.6630859374999998E-4</v>
      </c>
      <c r="Y482">
        <f>VLOOKUP(C482,[1]panoids!A$2:Z$278,23,FALSE)</f>
        <v>0</v>
      </c>
      <c r="Z482">
        <f>VLOOKUP(C482,[1]panoids!A$2:Z$278,24,FALSE)</f>
        <v>0</v>
      </c>
      <c r="AA482">
        <f>VLOOKUP(C482,[1]panoids!A$2:Z$278,25,FALSE)</f>
        <v>2.9866536458333302E-4</v>
      </c>
      <c r="AB482">
        <f>VLOOKUP(C482,[1]panoids!A$2:Z$278,26,FALSE)</f>
        <v>1.89982096354167E-2</v>
      </c>
    </row>
    <row r="483" spans="1:28" x14ac:dyDescent="0.25">
      <c r="A483" t="s">
        <v>743</v>
      </c>
      <c r="B483">
        <v>170312214003007</v>
      </c>
      <c r="C483" t="s">
        <v>742</v>
      </c>
      <c r="D483" t="str">
        <f>VLOOKUP(C483,[1]panoids!A$2:Z$278,2,FALSE)</f>
        <v>2018-11</v>
      </c>
      <c r="E483">
        <f>VLOOKUP(C483,[1]panoids!A$2:Z$278,3,FALSE)</f>
        <v>41.917497552114703</v>
      </c>
      <c r="F483">
        <f>VLOOKUP(C483,[1]panoids!A$2:Z$278,4,FALSE)</f>
        <v>-87.696998202357307</v>
      </c>
      <c r="G483">
        <f>VLOOKUP(C483,[1]panoids!A$2:Z$278,5,FALSE)</f>
        <v>170312214003007</v>
      </c>
      <c r="H483">
        <f>VLOOKUP(C483,[1]panoids!A$2:Z$278,6,FALSE)</f>
        <v>4</v>
      </c>
      <c r="I483">
        <f>VLOOKUP(C483,[1]panoids!A$2:Z$278,7,FALSE)</f>
        <v>0.25130859374999998</v>
      </c>
      <c r="J483">
        <f>VLOOKUP(C483,[1]panoids!A$2:Z$278,8,FALSE)</f>
        <v>0.10295166015625</v>
      </c>
      <c r="K483">
        <f>VLOOKUP(C483,[1]panoids!A$2:Z$278,9,FALSE)</f>
        <v>0.315550130208333</v>
      </c>
      <c r="L483">
        <f>VLOOKUP(C483,[1]panoids!A$2:Z$278,10,FALSE)</f>
        <v>4.8014322916666698E-5</v>
      </c>
      <c r="M483">
        <f>VLOOKUP(C483,[1]panoids!A$2:Z$278,11,FALSE)</f>
        <v>6.9230143229166699E-3</v>
      </c>
      <c r="N483">
        <f>VLOOKUP(C483,[1]panoids!A$2:Z$278,12,FALSE)</f>
        <v>2.383056640625E-2</v>
      </c>
      <c r="O483">
        <f>VLOOKUP(C483,[1]panoids!A$2:Z$278,13,FALSE)</f>
        <v>3.2828776041666698E-3</v>
      </c>
      <c r="P483">
        <f>VLOOKUP(C483,[1]panoids!A$2:Z$278,14,FALSE)</f>
        <v>3.7548828125000002E-3</v>
      </c>
      <c r="Q483">
        <f>VLOOKUP(C483,[1]panoids!A$2:Z$278,15,FALSE)</f>
        <v>1.2150878906250001E-2</v>
      </c>
      <c r="R483">
        <f>VLOOKUP(C483,[1]panoids!A$2:Z$278,16,FALSE)</f>
        <v>1.171875E-3</v>
      </c>
      <c r="S483">
        <f>VLOOKUP(C483,[1]panoids!A$2:Z$278,17,FALSE)</f>
        <v>0.22101969401041699</v>
      </c>
      <c r="T483">
        <f>VLOOKUP(C483,[1]panoids!A$2:Z$278,18,FALSE)</f>
        <v>2.2745768229166701E-3</v>
      </c>
      <c r="U483">
        <f>VLOOKUP(C483,[1]panoids!A$2:Z$278,19,FALSE)</f>
        <v>2.5960286458333299E-4</v>
      </c>
      <c r="V483">
        <f>VLOOKUP(C483,[1]panoids!A$2:Z$278,20,FALSE)</f>
        <v>2.9005533854166699E-2</v>
      </c>
      <c r="W483">
        <f>VLOOKUP(C483,[1]panoids!A$2:Z$278,21,FALSE)</f>
        <v>6.7049153645833302E-3</v>
      </c>
      <c r="X483">
        <f>VLOOKUP(C483,[1]panoids!A$2:Z$278,22,FALSE)</f>
        <v>4.6630859374999998E-4</v>
      </c>
      <c r="Y483">
        <f>VLOOKUP(C483,[1]panoids!A$2:Z$278,23,FALSE)</f>
        <v>0</v>
      </c>
      <c r="Z483">
        <f>VLOOKUP(C483,[1]panoids!A$2:Z$278,24,FALSE)</f>
        <v>0</v>
      </c>
      <c r="AA483">
        <f>VLOOKUP(C483,[1]panoids!A$2:Z$278,25,FALSE)</f>
        <v>2.9866536458333302E-4</v>
      </c>
      <c r="AB483">
        <f>VLOOKUP(C483,[1]panoids!A$2:Z$278,26,FALSE)</f>
        <v>1.89982096354167E-2</v>
      </c>
    </row>
    <row r="484" spans="1:28" x14ac:dyDescent="0.25">
      <c r="A484" t="s">
        <v>744</v>
      </c>
      <c r="B484">
        <v>170312214003007</v>
      </c>
      <c r="C484" t="s">
        <v>745</v>
      </c>
      <c r="D484" t="str">
        <f>VLOOKUP(C484,[1]panoids!A$2:Z$278,2,FALSE)</f>
        <v>2018-11</v>
      </c>
      <c r="E484">
        <f>VLOOKUP(C484,[1]panoids!A$2:Z$278,3,FALSE)</f>
        <v>41.917576520895601</v>
      </c>
      <c r="F484">
        <f>VLOOKUP(C484,[1]panoids!A$2:Z$278,4,FALSE)</f>
        <v>-87.697204087033498</v>
      </c>
      <c r="G484">
        <f>VLOOKUP(C484,[1]panoids!A$2:Z$278,5,FALSE)</f>
        <v>170312214003007</v>
      </c>
      <c r="H484">
        <f>VLOOKUP(C484,[1]panoids!A$2:Z$278,6,FALSE)</f>
        <v>4</v>
      </c>
      <c r="I484">
        <f>VLOOKUP(C484,[1]panoids!A$2:Z$278,7,FALSE)</f>
        <v>0.301145833333333</v>
      </c>
      <c r="J484">
        <f>VLOOKUP(C484,[1]panoids!A$2:Z$278,8,FALSE)</f>
        <v>4.4735514322916697E-2</v>
      </c>
      <c r="K484">
        <f>VLOOKUP(C484,[1]panoids!A$2:Z$278,9,FALSE)</f>
        <v>0.228793131510417</v>
      </c>
      <c r="L484">
        <f>VLOOKUP(C484,[1]panoids!A$2:Z$278,10,FALSE)</f>
        <v>0</v>
      </c>
      <c r="M484">
        <f>VLOOKUP(C484,[1]panoids!A$2:Z$278,11,FALSE)</f>
        <v>2.1427408854166699E-3</v>
      </c>
      <c r="N484">
        <f>VLOOKUP(C484,[1]panoids!A$2:Z$278,12,FALSE)</f>
        <v>2.2028808593750001E-2</v>
      </c>
      <c r="O484">
        <f>VLOOKUP(C484,[1]panoids!A$2:Z$278,13,FALSE)</f>
        <v>5.7088216145833297E-3</v>
      </c>
      <c r="P484">
        <f>VLOOKUP(C484,[1]panoids!A$2:Z$278,14,FALSE)</f>
        <v>7.7001953124999998E-3</v>
      </c>
      <c r="Q484">
        <f>VLOOKUP(C484,[1]panoids!A$2:Z$278,15,FALSE)</f>
        <v>1.5797526041666701E-2</v>
      </c>
      <c r="R484">
        <f>VLOOKUP(C484,[1]panoids!A$2:Z$278,16,FALSE)</f>
        <v>7.9101562500000005E-4</v>
      </c>
      <c r="S484">
        <f>VLOOKUP(C484,[1]panoids!A$2:Z$278,17,FALSE)</f>
        <v>0.29097493489583298</v>
      </c>
      <c r="T484">
        <f>VLOOKUP(C484,[1]panoids!A$2:Z$278,18,FALSE)</f>
        <v>2.29899088541667E-3</v>
      </c>
      <c r="U484">
        <f>VLOOKUP(C484,[1]panoids!A$2:Z$278,19,FALSE)</f>
        <v>0</v>
      </c>
      <c r="V484">
        <f>VLOOKUP(C484,[1]panoids!A$2:Z$278,20,FALSE)</f>
        <v>6.58048502604167E-2</v>
      </c>
      <c r="W484">
        <f>VLOOKUP(C484,[1]panoids!A$2:Z$278,21,FALSE)</f>
        <v>3.1738281250000001E-5</v>
      </c>
      <c r="X484">
        <f>VLOOKUP(C484,[1]panoids!A$2:Z$278,22,FALSE)</f>
        <v>0</v>
      </c>
      <c r="Y484">
        <f>VLOOKUP(C484,[1]panoids!A$2:Z$278,23,FALSE)</f>
        <v>0</v>
      </c>
      <c r="Z484">
        <f>VLOOKUP(C484,[1]panoids!A$2:Z$278,24,FALSE)</f>
        <v>0</v>
      </c>
      <c r="AA484">
        <f>VLOOKUP(C484,[1]panoids!A$2:Z$278,25,FALSE)</f>
        <v>3.662109375E-4</v>
      </c>
      <c r="AB484">
        <f>VLOOKUP(C484,[1]panoids!A$2:Z$278,26,FALSE)</f>
        <v>1.1679687500000001E-2</v>
      </c>
    </row>
    <row r="485" spans="1:28" x14ac:dyDescent="0.25">
      <c r="A485" t="s">
        <v>746</v>
      </c>
      <c r="B485">
        <v>170312214003007</v>
      </c>
      <c r="C485" t="s">
        <v>745</v>
      </c>
      <c r="D485" t="str">
        <f>VLOOKUP(C485,[1]panoids!A$2:Z$278,2,FALSE)</f>
        <v>2018-11</v>
      </c>
      <c r="E485">
        <f>VLOOKUP(C485,[1]panoids!A$2:Z$278,3,FALSE)</f>
        <v>41.917576520895601</v>
      </c>
      <c r="F485">
        <f>VLOOKUP(C485,[1]panoids!A$2:Z$278,4,FALSE)</f>
        <v>-87.697204087033498</v>
      </c>
      <c r="G485">
        <f>VLOOKUP(C485,[1]panoids!A$2:Z$278,5,FALSE)</f>
        <v>170312214003007</v>
      </c>
      <c r="H485">
        <f>VLOOKUP(C485,[1]panoids!A$2:Z$278,6,FALSE)</f>
        <v>4</v>
      </c>
      <c r="I485">
        <f>VLOOKUP(C485,[1]panoids!A$2:Z$278,7,FALSE)</f>
        <v>0.301145833333333</v>
      </c>
      <c r="J485">
        <f>VLOOKUP(C485,[1]panoids!A$2:Z$278,8,FALSE)</f>
        <v>4.4735514322916697E-2</v>
      </c>
      <c r="K485">
        <f>VLOOKUP(C485,[1]panoids!A$2:Z$278,9,FALSE)</f>
        <v>0.228793131510417</v>
      </c>
      <c r="L485">
        <f>VLOOKUP(C485,[1]panoids!A$2:Z$278,10,FALSE)</f>
        <v>0</v>
      </c>
      <c r="M485">
        <f>VLOOKUP(C485,[1]panoids!A$2:Z$278,11,FALSE)</f>
        <v>2.1427408854166699E-3</v>
      </c>
      <c r="N485">
        <f>VLOOKUP(C485,[1]panoids!A$2:Z$278,12,FALSE)</f>
        <v>2.2028808593750001E-2</v>
      </c>
      <c r="O485">
        <f>VLOOKUP(C485,[1]panoids!A$2:Z$278,13,FALSE)</f>
        <v>5.7088216145833297E-3</v>
      </c>
      <c r="P485">
        <f>VLOOKUP(C485,[1]panoids!A$2:Z$278,14,FALSE)</f>
        <v>7.7001953124999998E-3</v>
      </c>
      <c r="Q485">
        <f>VLOOKUP(C485,[1]panoids!A$2:Z$278,15,FALSE)</f>
        <v>1.5797526041666701E-2</v>
      </c>
      <c r="R485">
        <f>VLOOKUP(C485,[1]panoids!A$2:Z$278,16,FALSE)</f>
        <v>7.9101562500000005E-4</v>
      </c>
      <c r="S485">
        <f>VLOOKUP(C485,[1]panoids!A$2:Z$278,17,FALSE)</f>
        <v>0.29097493489583298</v>
      </c>
      <c r="T485">
        <f>VLOOKUP(C485,[1]panoids!A$2:Z$278,18,FALSE)</f>
        <v>2.29899088541667E-3</v>
      </c>
      <c r="U485">
        <f>VLOOKUP(C485,[1]panoids!A$2:Z$278,19,FALSE)</f>
        <v>0</v>
      </c>
      <c r="V485">
        <f>VLOOKUP(C485,[1]panoids!A$2:Z$278,20,FALSE)</f>
        <v>6.58048502604167E-2</v>
      </c>
      <c r="W485">
        <f>VLOOKUP(C485,[1]panoids!A$2:Z$278,21,FALSE)</f>
        <v>3.1738281250000001E-5</v>
      </c>
      <c r="X485">
        <f>VLOOKUP(C485,[1]panoids!A$2:Z$278,22,FALSE)</f>
        <v>0</v>
      </c>
      <c r="Y485">
        <f>VLOOKUP(C485,[1]panoids!A$2:Z$278,23,FALSE)</f>
        <v>0</v>
      </c>
      <c r="Z485">
        <f>VLOOKUP(C485,[1]panoids!A$2:Z$278,24,FALSE)</f>
        <v>0</v>
      </c>
      <c r="AA485">
        <f>VLOOKUP(C485,[1]panoids!A$2:Z$278,25,FALSE)</f>
        <v>3.662109375E-4</v>
      </c>
      <c r="AB485">
        <f>VLOOKUP(C485,[1]panoids!A$2:Z$278,26,FALSE)</f>
        <v>1.1679687500000001E-2</v>
      </c>
    </row>
    <row r="486" spans="1:28" x14ac:dyDescent="0.25">
      <c r="A486" t="s">
        <v>747</v>
      </c>
      <c r="B486">
        <v>170312228001001</v>
      </c>
      <c r="C486" t="s">
        <v>748</v>
      </c>
      <c r="D486" t="str">
        <f>VLOOKUP(C486,[1]panoids!A$2:Z$278,2,FALSE)</f>
        <v>2018-11</v>
      </c>
      <c r="E486">
        <f>VLOOKUP(C486,[1]panoids!A$2:Z$278,3,FALSE)</f>
        <v>41.9172960324222</v>
      </c>
      <c r="F486">
        <f>VLOOKUP(C486,[1]panoids!A$2:Z$278,4,FALSE)</f>
        <v>-87.716160425205899</v>
      </c>
      <c r="G486">
        <f>VLOOKUP(C486,[1]panoids!A$2:Z$278,5,FALSE)</f>
        <v>170312228001001</v>
      </c>
      <c r="H486">
        <f>VLOOKUP(C486,[1]panoids!A$2:Z$278,6,FALSE)</f>
        <v>4</v>
      </c>
      <c r="I486">
        <f>VLOOKUP(C486,[1]panoids!A$2:Z$278,7,FALSE)</f>
        <v>0.26442789713541698</v>
      </c>
      <c r="J486">
        <f>VLOOKUP(C486,[1]panoids!A$2:Z$278,8,FALSE)</f>
        <v>8.4652506510416697E-2</v>
      </c>
      <c r="K486">
        <f>VLOOKUP(C486,[1]panoids!A$2:Z$278,9,FALSE)</f>
        <v>0.14609537760416699</v>
      </c>
      <c r="L486">
        <f>VLOOKUP(C486,[1]panoids!A$2:Z$278,10,FALSE)</f>
        <v>0</v>
      </c>
      <c r="M486">
        <f>VLOOKUP(C486,[1]panoids!A$2:Z$278,11,FALSE)</f>
        <v>2.06282552083333E-2</v>
      </c>
      <c r="N486">
        <f>VLOOKUP(C486,[1]panoids!A$2:Z$278,12,FALSE)</f>
        <v>1.7428385416666699E-2</v>
      </c>
      <c r="O486">
        <f>VLOOKUP(C486,[1]panoids!A$2:Z$278,13,FALSE)</f>
        <v>1.26953125E-4</v>
      </c>
      <c r="P486">
        <f>VLOOKUP(C486,[1]panoids!A$2:Z$278,14,FALSE)</f>
        <v>1.0792643229166701E-2</v>
      </c>
      <c r="Q486">
        <f>VLOOKUP(C486,[1]panoids!A$2:Z$278,15,FALSE)</f>
        <v>7.3628743489583301E-2</v>
      </c>
      <c r="R486">
        <f>VLOOKUP(C486,[1]panoids!A$2:Z$278,16,FALSE)</f>
        <v>3.1849772135416697E-2</v>
      </c>
      <c r="S486">
        <f>VLOOKUP(C486,[1]panoids!A$2:Z$278,17,FALSE)</f>
        <v>0.29304117838541699</v>
      </c>
      <c r="T486">
        <f>VLOOKUP(C486,[1]panoids!A$2:Z$278,18,FALSE)</f>
        <v>6.6243489583333302E-4</v>
      </c>
      <c r="U486">
        <f>VLOOKUP(C486,[1]panoids!A$2:Z$278,19,FALSE)</f>
        <v>0</v>
      </c>
      <c r="V486">
        <f>VLOOKUP(C486,[1]panoids!A$2:Z$278,20,FALSE)</f>
        <v>3.1393229166666703E-2</v>
      </c>
      <c r="W486">
        <f>VLOOKUP(C486,[1]panoids!A$2:Z$278,21,FALSE)</f>
        <v>3.2674153645833302E-3</v>
      </c>
      <c r="X486">
        <f>VLOOKUP(C486,[1]panoids!A$2:Z$278,22,FALSE)</f>
        <v>2.0100911458333299E-4</v>
      </c>
      <c r="Y486">
        <f>VLOOKUP(C486,[1]panoids!A$2:Z$278,23,FALSE)</f>
        <v>0</v>
      </c>
      <c r="Z486">
        <f>VLOOKUP(C486,[1]panoids!A$2:Z$278,24,FALSE)</f>
        <v>0</v>
      </c>
      <c r="AA486">
        <f>VLOOKUP(C486,[1]panoids!A$2:Z$278,25,FALSE)</f>
        <v>0</v>
      </c>
      <c r="AB486">
        <f>VLOOKUP(C486,[1]panoids!A$2:Z$278,26,FALSE)</f>
        <v>2.1804199218750001E-2</v>
      </c>
    </row>
    <row r="487" spans="1:28" x14ac:dyDescent="0.25">
      <c r="A487" t="s">
        <v>749</v>
      </c>
      <c r="B487">
        <v>170312228001001</v>
      </c>
      <c r="C487" t="s">
        <v>748</v>
      </c>
      <c r="D487" t="str">
        <f>VLOOKUP(C487,[1]panoids!A$2:Z$278,2,FALSE)</f>
        <v>2018-11</v>
      </c>
      <c r="E487">
        <f>VLOOKUP(C487,[1]panoids!A$2:Z$278,3,FALSE)</f>
        <v>41.9172960324222</v>
      </c>
      <c r="F487">
        <f>VLOOKUP(C487,[1]panoids!A$2:Z$278,4,FALSE)</f>
        <v>-87.716160425205899</v>
      </c>
      <c r="G487">
        <f>VLOOKUP(C487,[1]panoids!A$2:Z$278,5,FALSE)</f>
        <v>170312228001001</v>
      </c>
      <c r="H487">
        <f>VLOOKUP(C487,[1]panoids!A$2:Z$278,6,FALSE)</f>
        <v>4</v>
      </c>
      <c r="I487">
        <f>VLOOKUP(C487,[1]panoids!A$2:Z$278,7,FALSE)</f>
        <v>0.26442789713541698</v>
      </c>
      <c r="J487">
        <f>VLOOKUP(C487,[1]panoids!A$2:Z$278,8,FALSE)</f>
        <v>8.4652506510416697E-2</v>
      </c>
      <c r="K487">
        <f>VLOOKUP(C487,[1]panoids!A$2:Z$278,9,FALSE)</f>
        <v>0.14609537760416699</v>
      </c>
      <c r="L487">
        <f>VLOOKUP(C487,[1]panoids!A$2:Z$278,10,FALSE)</f>
        <v>0</v>
      </c>
      <c r="M487">
        <f>VLOOKUP(C487,[1]panoids!A$2:Z$278,11,FALSE)</f>
        <v>2.06282552083333E-2</v>
      </c>
      <c r="N487">
        <f>VLOOKUP(C487,[1]panoids!A$2:Z$278,12,FALSE)</f>
        <v>1.7428385416666699E-2</v>
      </c>
      <c r="O487">
        <f>VLOOKUP(C487,[1]panoids!A$2:Z$278,13,FALSE)</f>
        <v>1.26953125E-4</v>
      </c>
      <c r="P487">
        <f>VLOOKUP(C487,[1]panoids!A$2:Z$278,14,FALSE)</f>
        <v>1.0792643229166701E-2</v>
      </c>
      <c r="Q487">
        <f>VLOOKUP(C487,[1]panoids!A$2:Z$278,15,FALSE)</f>
        <v>7.3628743489583301E-2</v>
      </c>
      <c r="R487">
        <f>VLOOKUP(C487,[1]panoids!A$2:Z$278,16,FALSE)</f>
        <v>3.1849772135416697E-2</v>
      </c>
      <c r="S487">
        <f>VLOOKUP(C487,[1]panoids!A$2:Z$278,17,FALSE)</f>
        <v>0.29304117838541699</v>
      </c>
      <c r="T487">
        <f>VLOOKUP(C487,[1]panoids!A$2:Z$278,18,FALSE)</f>
        <v>6.6243489583333302E-4</v>
      </c>
      <c r="U487">
        <f>VLOOKUP(C487,[1]panoids!A$2:Z$278,19,FALSE)</f>
        <v>0</v>
      </c>
      <c r="V487">
        <f>VLOOKUP(C487,[1]panoids!A$2:Z$278,20,FALSE)</f>
        <v>3.1393229166666703E-2</v>
      </c>
      <c r="W487">
        <f>VLOOKUP(C487,[1]panoids!A$2:Z$278,21,FALSE)</f>
        <v>3.2674153645833302E-3</v>
      </c>
      <c r="X487">
        <f>VLOOKUP(C487,[1]panoids!A$2:Z$278,22,FALSE)</f>
        <v>2.0100911458333299E-4</v>
      </c>
      <c r="Y487">
        <f>VLOOKUP(C487,[1]panoids!A$2:Z$278,23,FALSE)</f>
        <v>0</v>
      </c>
      <c r="Z487">
        <f>VLOOKUP(C487,[1]panoids!A$2:Z$278,24,FALSE)</f>
        <v>0</v>
      </c>
      <c r="AA487">
        <f>VLOOKUP(C487,[1]panoids!A$2:Z$278,25,FALSE)</f>
        <v>0</v>
      </c>
      <c r="AB487">
        <f>VLOOKUP(C487,[1]panoids!A$2:Z$278,26,FALSE)</f>
        <v>2.1804199218750001E-2</v>
      </c>
    </row>
    <row r="488" spans="1:28" x14ac:dyDescent="0.25">
      <c r="A488" t="s">
        <v>750</v>
      </c>
      <c r="B488">
        <v>170312228001001</v>
      </c>
      <c r="C488" t="s">
        <v>751</v>
      </c>
      <c r="D488" t="str">
        <f>VLOOKUP(C488,[1]panoids!A$2:Z$278,2,FALSE)</f>
        <v>2018-11</v>
      </c>
      <c r="E488">
        <f>VLOOKUP(C488,[1]panoids!A$2:Z$278,3,FALSE)</f>
        <v>41.917288499155902</v>
      </c>
      <c r="F488">
        <f>VLOOKUP(C488,[1]panoids!A$2:Z$278,4,FALSE)</f>
        <v>-87.716516911939095</v>
      </c>
      <c r="G488">
        <f>VLOOKUP(C488,[1]panoids!A$2:Z$278,5,FALSE)</f>
        <v>170312228001001</v>
      </c>
      <c r="H488">
        <f>VLOOKUP(C488,[1]panoids!A$2:Z$278,6,FALSE)</f>
        <v>4</v>
      </c>
      <c r="I488">
        <f>VLOOKUP(C488,[1]panoids!A$2:Z$278,7,FALSE)</f>
        <v>0.23674235026041701</v>
      </c>
      <c r="J488">
        <f>VLOOKUP(C488,[1]panoids!A$2:Z$278,8,FALSE)</f>
        <v>3.4023437500000003E-2</v>
      </c>
      <c r="K488">
        <f>VLOOKUP(C488,[1]panoids!A$2:Z$278,9,FALSE)</f>
        <v>0.14106770833333299</v>
      </c>
      <c r="L488">
        <f>VLOOKUP(C488,[1]panoids!A$2:Z$278,10,FALSE)</f>
        <v>0</v>
      </c>
      <c r="M488">
        <f>VLOOKUP(C488,[1]panoids!A$2:Z$278,11,FALSE)</f>
        <v>1.1712239583333299E-2</v>
      </c>
      <c r="N488">
        <f>VLOOKUP(C488,[1]panoids!A$2:Z$278,12,FALSE)</f>
        <v>1.8945312499999999E-2</v>
      </c>
      <c r="O488">
        <f>VLOOKUP(C488,[1]panoids!A$2:Z$278,13,FALSE)</f>
        <v>2.8051757812500001E-3</v>
      </c>
      <c r="P488">
        <f>VLOOKUP(C488,[1]panoids!A$2:Z$278,14,FALSE)</f>
        <v>7.1264648437500003E-3</v>
      </c>
      <c r="Q488">
        <f>VLOOKUP(C488,[1]panoids!A$2:Z$278,15,FALSE)</f>
        <v>4.0333658854166697E-2</v>
      </c>
      <c r="R488">
        <f>VLOOKUP(C488,[1]panoids!A$2:Z$278,16,FALSE)</f>
        <v>2.30428059895833E-2</v>
      </c>
      <c r="S488">
        <f>VLOOKUP(C488,[1]panoids!A$2:Z$278,17,FALSE)</f>
        <v>0.32578206380208302</v>
      </c>
      <c r="T488">
        <f>VLOOKUP(C488,[1]panoids!A$2:Z$278,18,FALSE)</f>
        <v>2.4259440104166699E-3</v>
      </c>
      <c r="U488">
        <f>VLOOKUP(C488,[1]panoids!A$2:Z$278,19,FALSE)</f>
        <v>3.2552083333333302E-6</v>
      </c>
      <c r="V488">
        <f>VLOOKUP(C488,[1]panoids!A$2:Z$278,20,FALSE)</f>
        <v>7.5040690104166696E-2</v>
      </c>
      <c r="W488">
        <f>VLOOKUP(C488,[1]panoids!A$2:Z$278,21,FALSE)</f>
        <v>3.1740722656249998E-2</v>
      </c>
      <c r="X488">
        <f>VLOOKUP(C488,[1]panoids!A$2:Z$278,22,FALSE)</f>
        <v>2.0468750000000001E-2</v>
      </c>
      <c r="Y488">
        <f>VLOOKUP(C488,[1]panoids!A$2:Z$278,23,FALSE)</f>
        <v>0</v>
      </c>
      <c r="Z488">
        <f>VLOOKUP(C488,[1]panoids!A$2:Z$278,24,FALSE)</f>
        <v>0</v>
      </c>
      <c r="AA488">
        <f>VLOOKUP(C488,[1]panoids!A$2:Z$278,25,FALSE)</f>
        <v>1.2768554687500001E-3</v>
      </c>
      <c r="AB488">
        <f>VLOOKUP(C488,[1]panoids!A$2:Z$278,26,FALSE)</f>
        <v>2.7462565104166701E-2</v>
      </c>
    </row>
    <row r="489" spans="1:28" x14ac:dyDescent="0.25">
      <c r="A489" t="s">
        <v>752</v>
      </c>
      <c r="B489">
        <v>170312228001001</v>
      </c>
      <c r="C489" t="s">
        <v>751</v>
      </c>
      <c r="D489" t="str">
        <f>VLOOKUP(C489,[1]panoids!A$2:Z$278,2,FALSE)</f>
        <v>2018-11</v>
      </c>
      <c r="E489">
        <f>VLOOKUP(C489,[1]panoids!A$2:Z$278,3,FALSE)</f>
        <v>41.917288499155902</v>
      </c>
      <c r="F489">
        <f>VLOOKUP(C489,[1]panoids!A$2:Z$278,4,FALSE)</f>
        <v>-87.716516911939095</v>
      </c>
      <c r="G489">
        <f>VLOOKUP(C489,[1]panoids!A$2:Z$278,5,FALSE)</f>
        <v>170312228001001</v>
      </c>
      <c r="H489">
        <f>VLOOKUP(C489,[1]panoids!A$2:Z$278,6,FALSE)</f>
        <v>4</v>
      </c>
      <c r="I489">
        <f>VLOOKUP(C489,[1]panoids!A$2:Z$278,7,FALSE)</f>
        <v>0.23674235026041701</v>
      </c>
      <c r="J489">
        <f>VLOOKUP(C489,[1]panoids!A$2:Z$278,8,FALSE)</f>
        <v>3.4023437500000003E-2</v>
      </c>
      <c r="K489">
        <f>VLOOKUP(C489,[1]panoids!A$2:Z$278,9,FALSE)</f>
        <v>0.14106770833333299</v>
      </c>
      <c r="L489">
        <f>VLOOKUP(C489,[1]panoids!A$2:Z$278,10,FALSE)</f>
        <v>0</v>
      </c>
      <c r="M489">
        <f>VLOOKUP(C489,[1]panoids!A$2:Z$278,11,FALSE)</f>
        <v>1.1712239583333299E-2</v>
      </c>
      <c r="N489">
        <f>VLOOKUP(C489,[1]panoids!A$2:Z$278,12,FALSE)</f>
        <v>1.8945312499999999E-2</v>
      </c>
      <c r="O489">
        <f>VLOOKUP(C489,[1]panoids!A$2:Z$278,13,FALSE)</f>
        <v>2.8051757812500001E-3</v>
      </c>
      <c r="P489">
        <f>VLOOKUP(C489,[1]panoids!A$2:Z$278,14,FALSE)</f>
        <v>7.1264648437500003E-3</v>
      </c>
      <c r="Q489">
        <f>VLOOKUP(C489,[1]panoids!A$2:Z$278,15,FALSE)</f>
        <v>4.0333658854166697E-2</v>
      </c>
      <c r="R489">
        <f>VLOOKUP(C489,[1]panoids!A$2:Z$278,16,FALSE)</f>
        <v>2.30428059895833E-2</v>
      </c>
      <c r="S489">
        <f>VLOOKUP(C489,[1]panoids!A$2:Z$278,17,FALSE)</f>
        <v>0.32578206380208302</v>
      </c>
      <c r="T489">
        <f>VLOOKUP(C489,[1]panoids!A$2:Z$278,18,FALSE)</f>
        <v>2.4259440104166699E-3</v>
      </c>
      <c r="U489">
        <f>VLOOKUP(C489,[1]panoids!A$2:Z$278,19,FALSE)</f>
        <v>3.2552083333333302E-6</v>
      </c>
      <c r="V489">
        <f>VLOOKUP(C489,[1]panoids!A$2:Z$278,20,FALSE)</f>
        <v>7.5040690104166696E-2</v>
      </c>
      <c r="W489">
        <f>VLOOKUP(C489,[1]panoids!A$2:Z$278,21,FALSE)</f>
        <v>3.1740722656249998E-2</v>
      </c>
      <c r="X489">
        <f>VLOOKUP(C489,[1]panoids!A$2:Z$278,22,FALSE)</f>
        <v>2.0468750000000001E-2</v>
      </c>
      <c r="Y489">
        <f>VLOOKUP(C489,[1]panoids!A$2:Z$278,23,FALSE)</f>
        <v>0</v>
      </c>
      <c r="Z489">
        <f>VLOOKUP(C489,[1]panoids!A$2:Z$278,24,FALSE)</f>
        <v>0</v>
      </c>
      <c r="AA489">
        <f>VLOOKUP(C489,[1]panoids!A$2:Z$278,25,FALSE)</f>
        <v>1.2768554687500001E-3</v>
      </c>
      <c r="AB489">
        <f>VLOOKUP(C489,[1]panoids!A$2:Z$278,26,FALSE)</f>
        <v>2.7462565104166701E-2</v>
      </c>
    </row>
    <row r="490" spans="1:28" x14ac:dyDescent="0.25">
      <c r="A490" t="s">
        <v>753</v>
      </c>
      <c r="B490">
        <v>170312403001025</v>
      </c>
      <c r="C490" t="s">
        <v>754</v>
      </c>
      <c r="D490" t="str">
        <f>VLOOKUP(C490,[1]panoids!A$2:Z$278,2,FALSE)</f>
        <v>2018-11</v>
      </c>
      <c r="E490">
        <f>VLOOKUP(C490,[1]panoids!A$2:Z$278,3,FALSE)</f>
        <v>41.910497224229601</v>
      </c>
      <c r="F490">
        <f>VLOOKUP(C490,[1]panoids!A$2:Z$278,4,FALSE)</f>
        <v>-87.676543721261893</v>
      </c>
      <c r="G490">
        <f>VLOOKUP(C490,[1]panoids!A$2:Z$278,5,FALSE)</f>
        <v>170312403001025</v>
      </c>
      <c r="H490">
        <f>VLOOKUP(C490,[1]panoids!A$2:Z$278,6,FALSE)</f>
        <v>4</v>
      </c>
      <c r="I490">
        <f>VLOOKUP(C490,[1]panoids!A$2:Z$278,7,FALSE)</f>
        <v>0.22600179036458301</v>
      </c>
      <c r="J490">
        <f>VLOOKUP(C490,[1]panoids!A$2:Z$278,8,FALSE)</f>
        <v>4.6181640624999999E-2</v>
      </c>
      <c r="K490">
        <f>VLOOKUP(C490,[1]panoids!A$2:Z$278,9,FALSE)</f>
        <v>0.46224690755208298</v>
      </c>
      <c r="L490">
        <f>VLOOKUP(C490,[1]panoids!A$2:Z$278,10,FALSE)</f>
        <v>0</v>
      </c>
      <c r="M490">
        <f>VLOOKUP(C490,[1]panoids!A$2:Z$278,11,FALSE)</f>
        <v>9.2789713541666704E-3</v>
      </c>
      <c r="N490">
        <f>VLOOKUP(C490,[1]panoids!A$2:Z$278,12,FALSE)</f>
        <v>1.43408203125E-2</v>
      </c>
      <c r="O490">
        <f>VLOOKUP(C490,[1]panoids!A$2:Z$278,13,FALSE)</f>
        <v>2.77506510416667E-4</v>
      </c>
      <c r="P490">
        <f>VLOOKUP(C490,[1]panoids!A$2:Z$278,14,FALSE)</f>
        <v>4.6411132812500004E-3</v>
      </c>
      <c r="Q490">
        <f>VLOOKUP(C490,[1]panoids!A$2:Z$278,15,FALSE)</f>
        <v>2.1215820312499999E-3</v>
      </c>
      <c r="R490">
        <f>VLOOKUP(C490,[1]panoids!A$2:Z$278,16,FALSE)</f>
        <v>4.06901041666667E-6</v>
      </c>
      <c r="S490">
        <f>VLOOKUP(C490,[1]panoids!A$2:Z$278,17,FALSE)</f>
        <v>0.113980305989583</v>
      </c>
      <c r="T490">
        <f>VLOOKUP(C490,[1]panoids!A$2:Z$278,18,FALSE)</f>
        <v>2.6920572916666699E-3</v>
      </c>
      <c r="U490">
        <f>VLOOKUP(C490,[1]panoids!A$2:Z$278,19,FALSE)</f>
        <v>0</v>
      </c>
      <c r="V490">
        <f>VLOOKUP(C490,[1]panoids!A$2:Z$278,20,FALSE)</f>
        <v>0.110291341145833</v>
      </c>
      <c r="W490">
        <f>VLOOKUP(C490,[1]panoids!A$2:Z$278,21,FALSE)</f>
        <v>1.5625000000000001E-3</v>
      </c>
      <c r="X490">
        <f>VLOOKUP(C490,[1]panoids!A$2:Z$278,22,FALSE)</f>
        <v>0</v>
      </c>
      <c r="Y490">
        <f>VLOOKUP(C490,[1]panoids!A$2:Z$278,23,FALSE)</f>
        <v>0</v>
      </c>
      <c r="Z490">
        <f>VLOOKUP(C490,[1]panoids!A$2:Z$278,24,FALSE)</f>
        <v>5.6966145833333302E-6</v>
      </c>
      <c r="AA490">
        <f>VLOOKUP(C490,[1]panoids!A$2:Z$278,25,FALSE)</f>
        <v>4.31315104166667E-5</v>
      </c>
      <c r="AB490">
        <f>VLOOKUP(C490,[1]panoids!A$2:Z$278,26,FALSE)</f>
        <v>6.3305664062499999E-3</v>
      </c>
    </row>
    <row r="491" spans="1:28" x14ac:dyDescent="0.25">
      <c r="A491" t="s">
        <v>755</v>
      </c>
      <c r="B491">
        <v>170312403001025</v>
      </c>
      <c r="C491" t="s">
        <v>754</v>
      </c>
      <c r="D491" t="str">
        <f>VLOOKUP(C491,[1]panoids!A$2:Z$278,2,FALSE)</f>
        <v>2018-11</v>
      </c>
      <c r="E491">
        <f>VLOOKUP(C491,[1]panoids!A$2:Z$278,3,FALSE)</f>
        <v>41.910497224229601</v>
      </c>
      <c r="F491">
        <f>VLOOKUP(C491,[1]panoids!A$2:Z$278,4,FALSE)</f>
        <v>-87.676543721261893</v>
      </c>
      <c r="G491">
        <f>VLOOKUP(C491,[1]panoids!A$2:Z$278,5,FALSE)</f>
        <v>170312403001025</v>
      </c>
      <c r="H491">
        <f>VLOOKUP(C491,[1]panoids!A$2:Z$278,6,FALSE)</f>
        <v>4</v>
      </c>
      <c r="I491">
        <f>VLOOKUP(C491,[1]panoids!A$2:Z$278,7,FALSE)</f>
        <v>0.22600179036458301</v>
      </c>
      <c r="J491">
        <f>VLOOKUP(C491,[1]panoids!A$2:Z$278,8,FALSE)</f>
        <v>4.6181640624999999E-2</v>
      </c>
      <c r="K491">
        <f>VLOOKUP(C491,[1]panoids!A$2:Z$278,9,FALSE)</f>
        <v>0.46224690755208298</v>
      </c>
      <c r="L491">
        <f>VLOOKUP(C491,[1]panoids!A$2:Z$278,10,FALSE)</f>
        <v>0</v>
      </c>
      <c r="M491">
        <f>VLOOKUP(C491,[1]panoids!A$2:Z$278,11,FALSE)</f>
        <v>9.2789713541666704E-3</v>
      </c>
      <c r="N491">
        <f>VLOOKUP(C491,[1]panoids!A$2:Z$278,12,FALSE)</f>
        <v>1.43408203125E-2</v>
      </c>
      <c r="O491">
        <f>VLOOKUP(C491,[1]panoids!A$2:Z$278,13,FALSE)</f>
        <v>2.77506510416667E-4</v>
      </c>
      <c r="P491">
        <f>VLOOKUP(C491,[1]panoids!A$2:Z$278,14,FALSE)</f>
        <v>4.6411132812500004E-3</v>
      </c>
      <c r="Q491">
        <f>VLOOKUP(C491,[1]panoids!A$2:Z$278,15,FALSE)</f>
        <v>2.1215820312499999E-3</v>
      </c>
      <c r="R491">
        <f>VLOOKUP(C491,[1]panoids!A$2:Z$278,16,FALSE)</f>
        <v>4.06901041666667E-6</v>
      </c>
      <c r="S491">
        <f>VLOOKUP(C491,[1]panoids!A$2:Z$278,17,FALSE)</f>
        <v>0.113980305989583</v>
      </c>
      <c r="T491">
        <f>VLOOKUP(C491,[1]panoids!A$2:Z$278,18,FALSE)</f>
        <v>2.6920572916666699E-3</v>
      </c>
      <c r="U491">
        <f>VLOOKUP(C491,[1]panoids!A$2:Z$278,19,FALSE)</f>
        <v>0</v>
      </c>
      <c r="V491">
        <f>VLOOKUP(C491,[1]panoids!A$2:Z$278,20,FALSE)</f>
        <v>0.110291341145833</v>
      </c>
      <c r="W491">
        <f>VLOOKUP(C491,[1]panoids!A$2:Z$278,21,FALSE)</f>
        <v>1.5625000000000001E-3</v>
      </c>
      <c r="X491">
        <f>VLOOKUP(C491,[1]panoids!A$2:Z$278,22,FALSE)</f>
        <v>0</v>
      </c>
      <c r="Y491">
        <f>VLOOKUP(C491,[1]panoids!A$2:Z$278,23,FALSE)</f>
        <v>0</v>
      </c>
      <c r="Z491">
        <f>VLOOKUP(C491,[1]panoids!A$2:Z$278,24,FALSE)</f>
        <v>5.6966145833333302E-6</v>
      </c>
      <c r="AA491">
        <f>VLOOKUP(C491,[1]panoids!A$2:Z$278,25,FALSE)</f>
        <v>4.31315104166667E-5</v>
      </c>
      <c r="AB491">
        <f>VLOOKUP(C491,[1]panoids!A$2:Z$278,26,FALSE)</f>
        <v>6.3305664062499999E-3</v>
      </c>
    </row>
    <row r="492" spans="1:28" x14ac:dyDescent="0.25">
      <c r="A492" t="s">
        <v>756</v>
      </c>
      <c r="B492">
        <v>170312403001025</v>
      </c>
      <c r="C492" t="s">
        <v>757</v>
      </c>
      <c r="D492" t="str">
        <f>VLOOKUP(C492,[1]panoids!A$2:Z$278,2,FALSE)</f>
        <v>2018-06</v>
      </c>
      <c r="E492">
        <f>VLOOKUP(C492,[1]panoids!A$2:Z$278,3,FALSE)</f>
        <v>41.910599310151497</v>
      </c>
      <c r="F492">
        <f>VLOOKUP(C492,[1]panoids!A$2:Z$278,4,FALSE)</f>
        <v>-87.676259629845603</v>
      </c>
      <c r="G492">
        <f>VLOOKUP(C492,[1]panoids!A$2:Z$278,5,FALSE)</f>
        <v>170312403001025</v>
      </c>
      <c r="H492">
        <f>VLOOKUP(C492,[1]panoids!A$2:Z$278,6,FALSE)</f>
        <v>4</v>
      </c>
      <c r="I492">
        <f>VLOOKUP(C492,[1]panoids!A$2:Z$278,7,FALSE)</f>
        <v>0.224581705729167</v>
      </c>
      <c r="J492">
        <f>VLOOKUP(C492,[1]panoids!A$2:Z$278,8,FALSE)</f>
        <v>5.82185872395833E-2</v>
      </c>
      <c r="K492">
        <f>VLOOKUP(C492,[1]panoids!A$2:Z$278,9,FALSE)</f>
        <v>0.29344482421875001</v>
      </c>
      <c r="L492">
        <f>VLOOKUP(C492,[1]panoids!A$2:Z$278,10,FALSE)</f>
        <v>0</v>
      </c>
      <c r="M492">
        <f>VLOOKUP(C492,[1]panoids!A$2:Z$278,11,FALSE)</f>
        <v>5.6320800781249999E-2</v>
      </c>
      <c r="N492">
        <f>VLOOKUP(C492,[1]panoids!A$2:Z$278,12,FALSE)</f>
        <v>2.1819661458333299E-2</v>
      </c>
      <c r="O492">
        <f>VLOOKUP(C492,[1]panoids!A$2:Z$278,13,FALSE)</f>
        <v>1.0026041666666701E-3</v>
      </c>
      <c r="P492">
        <f>VLOOKUP(C492,[1]panoids!A$2:Z$278,14,FALSE)</f>
        <v>5.0187174479166697E-3</v>
      </c>
      <c r="Q492">
        <f>VLOOKUP(C492,[1]panoids!A$2:Z$278,15,FALSE)</f>
        <v>8.3452148437499998E-2</v>
      </c>
      <c r="R492">
        <f>VLOOKUP(C492,[1]panoids!A$2:Z$278,16,FALSE)</f>
        <v>1.42464192708333E-2</v>
      </c>
      <c r="S492">
        <f>VLOOKUP(C492,[1]panoids!A$2:Z$278,17,FALSE)</f>
        <v>0.18135579427083301</v>
      </c>
      <c r="T492">
        <f>VLOOKUP(C492,[1]panoids!A$2:Z$278,18,FALSE)</f>
        <v>1.26953125E-3</v>
      </c>
      <c r="U492">
        <f>VLOOKUP(C492,[1]panoids!A$2:Z$278,19,FALSE)</f>
        <v>1.6113281250000001E-4</v>
      </c>
      <c r="V492">
        <f>VLOOKUP(C492,[1]panoids!A$2:Z$278,20,FALSE)</f>
        <v>3.3699544270833298E-2</v>
      </c>
      <c r="W492">
        <f>VLOOKUP(C492,[1]panoids!A$2:Z$278,21,FALSE)</f>
        <v>1.40804036458333E-2</v>
      </c>
      <c r="X492">
        <f>VLOOKUP(C492,[1]panoids!A$2:Z$278,22,FALSE)</f>
        <v>5.8593749999999998E-5</v>
      </c>
      <c r="Y492">
        <f>VLOOKUP(C492,[1]panoids!A$2:Z$278,23,FALSE)</f>
        <v>0</v>
      </c>
      <c r="Z492">
        <f>VLOOKUP(C492,[1]panoids!A$2:Z$278,24,FALSE)</f>
        <v>0</v>
      </c>
      <c r="AA492">
        <f>VLOOKUP(C492,[1]panoids!A$2:Z$278,25,FALSE)</f>
        <v>2.0117187500000001E-3</v>
      </c>
      <c r="AB492">
        <f>VLOOKUP(C492,[1]panoids!A$2:Z$278,26,FALSE)</f>
        <v>9.2578125000000004E-3</v>
      </c>
    </row>
    <row r="493" spans="1:28" x14ac:dyDescent="0.25">
      <c r="A493" t="s">
        <v>758</v>
      </c>
      <c r="B493">
        <v>170312403001025</v>
      </c>
      <c r="C493" t="s">
        <v>757</v>
      </c>
      <c r="D493" t="str">
        <f>VLOOKUP(C493,[1]panoids!A$2:Z$278,2,FALSE)</f>
        <v>2018-06</v>
      </c>
      <c r="E493">
        <f>VLOOKUP(C493,[1]panoids!A$2:Z$278,3,FALSE)</f>
        <v>41.910599310151497</v>
      </c>
      <c r="F493">
        <f>VLOOKUP(C493,[1]panoids!A$2:Z$278,4,FALSE)</f>
        <v>-87.676259629845603</v>
      </c>
      <c r="G493">
        <f>VLOOKUP(C493,[1]panoids!A$2:Z$278,5,FALSE)</f>
        <v>170312403001025</v>
      </c>
      <c r="H493">
        <f>VLOOKUP(C493,[1]panoids!A$2:Z$278,6,FALSE)</f>
        <v>4</v>
      </c>
      <c r="I493">
        <f>VLOOKUP(C493,[1]panoids!A$2:Z$278,7,FALSE)</f>
        <v>0.224581705729167</v>
      </c>
      <c r="J493">
        <f>VLOOKUP(C493,[1]panoids!A$2:Z$278,8,FALSE)</f>
        <v>5.82185872395833E-2</v>
      </c>
      <c r="K493">
        <f>VLOOKUP(C493,[1]panoids!A$2:Z$278,9,FALSE)</f>
        <v>0.29344482421875001</v>
      </c>
      <c r="L493">
        <f>VLOOKUP(C493,[1]panoids!A$2:Z$278,10,FALSE)</f>
        <v>0</v>
      </c>
      <c r="M493">
        <f>VLOOKUP(C493,[1]panoids!A$2:Z$278,11,FALSE)</f>
        <v>5.6320800781249999E-2</v>
      </c>
      <c r="N493">
        <f>VLOOKUP(C493,[1]panoids!A$2:Z$278,12,FALSE)</f>
        <v>2.1819661458333299E-2</v>
      </c>
      <c r="O493">
        <f>VLOOKUP(C493,[1]panoids!A$2:Z$278,13,FALSE)</f>
        <v>1.0026041666666701E-3</v>
      </c>
      <c r="P493">
        <f>VLOOKUP(C493,[1]panoids!A$2:Z$278,14,FALSE)</f>
        <v>5.0187174479166697E-3</v>
      </c>
      <c r="Q493">
        <f>VLOOKUP(C493,[1]panoids!A$2:Z$278,15,FALSE)</f>
        <v>8.3452148437499998E-2</v>
      </c>
      <c r="R493">
        <f>VLOOKUP(C493,[1]panoids!A$2:Z$278,16,FALSE)</f>
        <v>1.42464192708333E-2</v>
      </c>
      <c r="S493">
        <f>VLOOKUP(C493,[1]panoids!A$2:Z$278,17,FALSE)</f>
        <v>0.18135579427083301</v>
      </c>
      <c r="T493">
        <f>VLOOKUP(C493,[1]panoids!A$2:Z$278,18,FALSE)</f>
        <v>1.26953125E-3</v>
      </c>
      <c r="U493">
        <f>VLOOKUP(C493,[1]panoids!A$2:Z$278,19,FALSE)</f>
        <v>1.6113281250000001E-4</v>
      </c>
      <c r="V493">
        <f>VLOOKUP(C493,[1]panoids!A$2:Z$278,20,FALSE)</f>
        <v>3.3699544270833298E-2</v>
      </c>
      <c r="W493">
        <f>VLOOKUP(C493,[1]panoids!A$2:Z$278,21,FALSE)</f>
        <v>1.40804036458333E-2</v>
      </c>
      <c r="X493">
        <f>VLOOKUP(C493,[1]panoids!A$2:Z$278,22,FALSE)</f>
        <v>5.8593749999999998E-5</v>
      </c>
      <c r="Y493">
        <f>VLOOKUP(C493,[1]panoids!A$2:Z$278,23,FALSE)</f>
        <v>0</v>
      </c>
      <c r="Z493">
        <f>VLOOKUP(C493,[1]panoids!A$2:Z$278,24,FALSE)</f>
        <v>0</v>
      </c>
      <c r="AA493">
        <f>VLOOKUP(C493,[1]panoids!A$2:Z$278,25,FALSE)</f>
        <v>2.0117187500000001E-3</v>
      </c>
      <c r="AB493">
        <f>VLOOKUP(C493,[1]panoids!A$2:Z$278,26,FALSE)</f>
        <v>9.2578125000000004E-3</v>
      </c>
    </row>
    <row r="494" spans="1:28" x14ac:dyDescent="0.25">
      <c r="A494" t="s">
        <v>759</v>
      </c>
      <c r="B494">
        <v>170312405001003</v>
      </c>
      <c r="C494" t="s">
        <v>760</v>
      </c>
      <c r="D494" t="str">
        <f>VLOOKUP(C494,[1]panoids!A$2:Z$278,2,FALSE)</f>
        <v>2018-11</v>
      </c>
      <c r="E494">
        <f>VLOOKUP(C494,[1]panoids!A$2:Z$278,3,FALSE)</f>
        <v>41.912696286933297</v>
      </c>
      <c r="F494">
        <f>VLOOKUP(C494,[1]panoids!A$2:Z$278,4,FALSE)</f>
        <v>-87.687219024990199</v>
      </c>
      <c r="G494">
        <f>VLOOKUP(C494,[1]panoids!A$2:Z$278,5,FALSE)</f>
        <v>170312405001003</v>
      </c>
      <c r="H494">
        <f>VLOOKUP(C494,[1]panoids!A$2:Z$278,6,FALSE)</f>
        <v>4</v>
      </c>
      <c r="I494">
        <f>VLOOKUP(C494,[1]panoids!A$2:Z$278,7,FALSE)</f>
        <v>0.25453206380208299</v>
      </c>
      <c r="J494">
        <f>VLOOKUP(C494,[1]panoids!A$2:Z$278,8,FALSE)</f>
        <v>2.7534993489583302E-2</v>
      </c>
      <c r="K494">
        <f>VLOOKUP(C494,[1]panoids!A$2:Z$278,9,FALSE)</f>
        <v>0.21312337239583301</v>
      </c>
      <c r="L494">
        <f>VLOOKUP(C494,[1]panoids!A$2:Z$278,10,FALSE)</f>
        <v>0</v>
      </c>
      <c r="M494">
        <f>VLOOKUP(C494,[1]panoids!A$2:Z$278,11,FALSE)</f>
        <v>1.2907714843749999E-2</v>
      </c>
      <c r="N494">
        <f>VLOOKUP(C494,[1]panoids!A$2:Z$278,12,FALSE)</f>
        <v>1.3394368489583299E-2</v>
      </c>
      <c r="O494">
        <f>VLOOKUP(C494,[1]panoids!A$2:Z$278,13,FALSE)</f>
        <v>1.2451171874999999E-3</v>
      </c>
      <c r="P494">
        <f>VLOOKUP(C494,[1]panoids!A$2:Z$278,14,FALSE)</f>
        <v>4.0535481770833303E-3</v>
      </c>
      <c r="Q494">
        <f>VLOOKUP(C494,[1]panoids!A$2:Z$278,15,FALSE)</f>
        <v>0.12799967447916699</v>
      </c>
      <c r="R494">
        <f>VLOOKUP(C494,[1]panoids!A$2:Z$278,16,FALSE)</f>
        <v>5.67626953125E-3</v>
      </c>
      <c r="S494">
        <f>VLOOKUP(C494,[1]panoids!A$2:Z$278,17,FALSE)</f>
        <v>0.20878662109375001</v>
      </c>
      <c r="T494">
        <f>VLOOKUP(C494,[1]panoids!A$2:Z$278,18,FALSE)</f>
        <v>6.103515625E-5</v>
      </c>
      <c r="U494">
        <f>VLOOKUP(C494,[1]panoids!A$2:Z$278,19,FALSE)</f>
        <v>0</v>
      </c>
      <c r="V494">
        <f>VLOOKUP(C494,[1]panoids!A$2:Z$278,20,FALSE)</f>
        <v>9.6718750000000006E-2</v>
      </c>
      <c r="W494">
        <f>VLOOKUP(C494,[1]panoids!A$2:Z$278,21,FALSE)</f>
        <v>1.4485677083333299E-3</v>
      </c>
      <c r="X494">
        <f>VLOOKUP(C494,[1]panoids!A$2:Z$278,22,FALSE)</f>
        <v>1.6246744791666701E-2</v>
      </c>
      <c r="Y494">
        <f>VLOOKUP(C494,[1]panoids!A$2:Z$278,23,FALSE)</f>
        <v>0</v>
      </c>
      <c r="Z494">
        <f>VLOOKUP(C494,[1]panoids!A$2:Z$278,24,FALSE)</f>
        <v>0</v>
      </c>
      <c r="AA494">
        <f>VLOOKUP(C494,[1]panoids!A$2:Z$278,25,FALSE)</f>
        <v>0</v>
      </c>
      <c r="AB494">
        <f>VLOOKUP(C494,[1]panoids!A$2:Z$278,26,FALSE)</f>
        <v>1.62711588541667E-2</v>
      </c>
    </row>
    <row r="495" spans="1:28" x14ac:dyDescent="0.25">
      <c r="A495" t="s">
        <v>761</v>
      </c>
      <c r="B495">
        <v>170312405001003</v>
      </c>
      <c r="C495" t="s">
        <v>760</v>
      </c>
      <c r="D495" t="str">
        <f>VLOOKUP(C495,[1]panoids!A$2:Z$278,2,FALSE)</f>
        <v>2018-11</v>
      </c>
      <c r="E495">
        <f>VLOOKUP(C495,[1]panoids!A$2:Z$278,3,FALSE)</f>
        <v>41.912696286933297</v>
      </c>
      <c r="F495">
        <f>VLOOKUP(C495,[1]panoids!A$2:Z$278,4,FALSE)</f>
        <v>-87.687219024990199</v>
      </c>
      <c r="G495">
        <f>VLOOKUP(C495,[1]panoids!A$2:Z$278,5,FALSE)</f>
        <v>170312405001003</v>
      </c>
      <c r="H495">
        <f>VLOOKUP(C495,[1]panoids!A$2:Z$278,6,FALSE)</f>
        <v>4</v>
      </c>
      <c r="I495">
        <f>VLOOKUP(C495,[1]panoids!A$2:Z$278,7,FALSE)</f>
        <v>0.25453206380208299</v>
      </c>
      <c r="J495">
        <f>VLOOKUP(C495,[1]panoids!A$2:Z$278,8,FALSE)</f>
        <v>2.7534993489583302E-2</v>
      </c>
      <c r="K495">
        <f>VLOOKUP(C495,[1]panoids!A$2:Z$278,9,FALSE)</f>
        <v>0.21312337239583301</v>
      </c>
      <c r="L495">
        <f>VLOOKUP(C495,[1]panoids!A$2:Z$278,10,FALSE)</f>
        <v>0</v>
      </c>
      <c r="M495">
        <f>VLOOKUP(C495,[1]panoids!A$2:Z$278,11,FALSE)</f>
        <v>1.2907714843749999E-2</v>
      </c>
      <c r="N495">
        <f>VLOOKUP(C495,[1]panoids!A$2:Z$278,12,FALSE)</f>
        <v>1.3394368489583299E-2</v>
      </c>
      <c r="O495">
        <f>VLOOKUP(C495,[1]panoids!A$2:Z$278,13,FALSE)</f>
        <v>1.2451171874999999E-3</v>
      </c>
      <c r="P495">
        <f>VLOOKUP(C495,[1]panoids!A$2:Z$278,14,FALSE)</f>
        <v>4.0535481770833303E-3</v>
      </c>
      <c r="Q495">
        <f>VLOOKUP(C495,[1]panoids!A$2:Z$278,15,FALSE)</f>
        <v>0.12799967447916699</v>
      </c>
      <c r="R495">
        <f>VLOOKUP(C495,[1]panoids!A$2:Z$278,16,FALSE)</f>
        <v>5.67626953125E-3</v>
      </c>
      <c r="S495">
        <f>VLOOKUP(C495,[1]panoids!A$2:Z$278,17,FALSE)</f>
        <v>0.20878662109375001</v>
      </c>
      <c r="T495">
        <f>VLOOKUP(C495,[1]panoids!A$2:Z$278,18,FALSE)</f>
        <v>6.103515625E-5</v>
      </c>
      <c r="U495">
        <f>VLOOKUP(C495,[1]panoids!A$2:Z$278,19,FALSE)</f>
        <v>0</v>
      </c>
      <c r="V495">
        <f>VLOOKUP(C495,[1]panoids!A$2:Z$278,20,FALSE)</f>
        <v>9.6718750000000006E-2</v>
      </c>
      <c r="W495">
        <f>VLOOKUP(C495,[1]panoids!A$2:Z$278,21,FALSE)</f>
        <v>1.4485677083333299E-3</v>
      </c>
      <c r="X495">
        <f>VLOOKUP(C495,[1]panoids!A$2:Z$278,22,FALSE)</f>
        <v>1.6246744791666701E-2</v>
      </c>
      <c r="Y495">
        <f>VLOOKUP(C495,[1]panoids!A$2:Z$278,23,FALSE)</f>
        <v>0</v>
      </c>
      <c r="Z495">
        <f>VLOOKUP(C495,[1]panoids!A$2:Z$278,24,FALSE)</f>
        <v>0</v>
      </c>
      <c r="AA495">
        <f>VLOOKUP(C495,[1]panoids!A$2:Z$278,25,FALSE)</f>
        <v>0</v>
      </c>
      <c r="AB495">
        <f>VLOOKUP(C495,[1]panoids!A$2:Z$278,26,FALSE)</f>
        <v>1.62711588541667E-2</v>
      </c>
    </row>
    <row r="496" spans="1:28" x14ac:dyDescent="0.25">
      <c r="A496" t="s">
        <v>762</v>
      </c>
      <c r="B496">
        <v>170312405001003</v>
      </c>
      <c r="C496" t="s">
        <v>763</v>
      </c>
      <c r="D496" t="str">
        <f>VLOOKUP(C496,[1]panoids!A$2:Z$278,2,FALSE)</f>
        <v>2018-11</v>
      </c>
      <c r="E496">
        <f>VLOOKUP(C496,[1]panoids!A$2:Z$278,3,FALSE)</f>
        <v>41.912966062218402</v>
      </c>
      <c r="F496">
        <f>VLOOKUP(C496,[1]panoids!A$2:Z$278,4,FALSE)</f>
        <v>-87.687223684652395</v>
      </c>
      <c r="G496">
        <f>VLOOKUP(C496,[1]panoids!A$2:Z$278,5,FALSE)</f>
        <v>170312405001003</v>
      </c>
      <c r="H496">
        <f>VLOOKUP(C496,[1]panoids!A$2:Z$278,6,FALSE)</f>
        <v>4</v>
      </c>
      <c r="I496">
        <f>VLOOKUP(C496,[1]panoids!A$2:Z$278,7,FALSE)</f>
        <v>0.26925374348958298</v>
      </c>
      <c r="J496">
        <f>VLOOKUP(C496,[1]panoids!A$2:Z$278,8,FALSE)</f>
        <v>1.04044596354167E-2</v>
      </c>
      <c r="K496">
        <f>VLOOKUP(C496,[1]panoids!A$2:Z$278,9,FALSE)</f>
        <v>0.24945556640625</v>
      </c>
      <c r="L496">
        <f>VLOOKUP(C496,[1]panoids!A$2:Z$278,10,FALSE)</f>
        <v>0</v>
      </c>
      <c r="M496">
        <f>VLOOKUP(C496,[1]panoids!A$2:Z$278,11,FALSE)</f>
        <v>6.6748046875E-3</v>
      </c>
      <c r="N496">
        <f>VLOOKUP(C496,[1]panoids!A$2:Z$278,12,FALSE)</f>
        <v>7.4593098958333302E-3</v>
      </c>
      <c r="O496">
        <f>VLOOKUP(C496,[1]panoids!A$2:Z$278,13,FALSE)</f>
        <v>2.1728515625E-4</v>
      </c>
      <c r="P496">
        <f>VLOOKUP(C496,[1]panoids!A$2:Z$278,14,FALSE)</f>
        <v>2.8312174479166699E-3</v>
      </c>
      <c r="Q496">
        <f>VLOOKUP(C496,[1]panoids!A$2:Z$278,15,FALSE)</f>
        <v>0.17349365234375</v>
      </c>
      <c r="R496">
        <f>VLOOKUP(C496,[1]panoids!A$2:Z$278,16,FALSE)</f>
        <v>1.3387044270833301E-3</v>
      </c>
      <c r="S496">
        <f>VLOOKUP(C496,[1]panoids!A$2:Z$278,17,FALSE)</f>
        <v>0.144007975260417</v>
      </c>
      <c r="T496">
        <f>VLOOKUP(C496,[1]panoids!A$2:Z$278,18,FALSE)</f>
        <v>1.6194661458333301E-4</v>
      </c>
      <c r="U496">
        <f>VLOOKUP(C496,[1]panoids!A$2:Z$278,19,FALSE)</f>
        <v>0</v>
      </c>
      <c r="V496">
        <f>VLOOKUP(C496,[1]panoids!A$2:Z$278,20,FALSE)</f>
        <v>0.1225244140625</v>
      </c>
      <c r="W496">
        <f>VLOOKUP(C496,[1]panoids!A$2:Z$278,21,FALSE)</f>
        <v>0</v>
      </c>
      <c r="X496">
        <f>VLOOKUP(C496,[1]panoids!A$2:Z$278,22,FALSE)</f>
        <v>0</v>
      </c>
      <c r="Y496">
        <f>VLOOKUP(C496,[1]panoids!A$2:Z$278,23,FALSE)</f>
        <v>0</v>
      </c>
      <c r="Z496">
        <f>VLOOKUP(C496,[1]panoids!A$2:Z$278,24,FALSE)</f>
        <v>3.4830729166666701E-4</v>
      </c>
      <c r="AA496">
        <f>VLOOKUP(C496,[1]panoids!A$2:Z$278,25,FALSE)</f>
        <v>0</v>
      </c>
      <c r="AB496">
        <f>VLOOKUP(C496,[1]panoids!A$2:Z$278,26,FALSE)</f>
        <v>1.1828613281250001E-2</v>
      </c>
    </row>
    <row r="497" spans="1:28" x14ac:dyDescent="0.25">
      <c r="A497" t="s">
        <v>764</v>
      </c>
      <c r="B497">
        <v>170312405001003</v>
      </c>
      <c r="C497" t="s">
        <v>763</v>
      </c>
      <c r="D497" t="str">
        <f>VLOOKUP(C497,[1]panoids!A$2:Z$278,2,FALSE)</f>
        <v>2018-11</v>
      </c>
      <c r="E497">
        <f>VLOOKUP(C497,[1]panoids!A$2:Z$278,3,FALSE)</f>
        <v>41.912966062218402</v>
      </c>
      <c r="F497">
        <f>VLOOKUP(C497,[1]panoids!A$2:Z$278,4,FALSE)</f>
        <v>-87.687223684652395</v>
      </c>
      <c r="G497">
        <f>VLOOKUP(C497,[1]panoids!A$2:Z$278,5,FALSE)</f>
        <v>170312405001003</v>
      </c>
      <c r="H497">
        <f>VLOOKUP(C497,[1]panoids!A$2:Z$278,6,FALSE)</f>
        <v>4</v>
      </c>
      <c r="I497">
        <f>VLOOKUP(C497,[1]panoids!A$2:Z$278,7,FALSE)</f>
        <v>0.26925374348958298</v>
      </c>
      <c r="J497">
        <f>VLOOKUP(C497,[1]panoids!A$2:Z$278,8,FALSE)</f>
        <v>1.04044596354167E-2</v>
      </c>
      <c r="K497">
        <f>VLOOKUP(C497,[1]panoids!A$2:Z$278,9,FALSE)</f>
        <v>0.24945556640625</v>
      </c>
      <c r="L497">
        <f>VLOOKUP(C497,[1]panoids!A$2:Z$278,10,FALSE)</f>
        <v>0</v>
      </c>
      <c r="M497">
        <f>VLOOKUP(C497,[1]panoids!A$2:Z$278,11,FALSE)</f>
        <v>6.6748046875E-3</v>
      </c>
      <c r="N497">
        <f>VLOOKUP(C497,[1]panoids!A$2:Z$278,12,FALSE)</f>
        <v>7.4593098958333302E-3</v>
      </c>
      <c r="O497">
        <f>VLOOKUP(C497,[1]panoids!A$2:Z$278,13,FALSE)</f>
        <v>2.1728515625E-4</v>
      </c>
      <c r="P497">
        <f>VLOOKUP(C497,[1]panoids!A$2:Z$278,14,FALSE)</f>
        <v>2.8312174479166699E-3</v>
      </c>
      <c r="Q497">
        <f>VLOOKUP(C497,[1]panoids!A$2:Z$278,15,FALSE)</f>
        <v>0.17349365234375</v>
      </c>
      <c r="R497">
        <f>VLOOKUP(C497,[1]panoids!A$2:Z$278,16,FALSE)</f>
        <v>1.3387044270833301E-3</v>
      </c>
      <c r="S497">
        <f>VLOOKUP(C497,[1]panoids!A$2:Z$278,17,FALSE)</f>
        <v>0.144007975260417</v>
      </c>
      <c r="T497">
        <f>VLOOKUP(C497,[1]panoids!A$2:Z$278,18,FALSE)</f>
        <v>1.6194661458333301E-4</v>
      </c>
      <c r="U497">
        <f>VLOOKUP(C497,[1]panoids!A$2:Z$278,19,FALSE)</f>
        <v>0</v>
      </c>
      <c r="V497">
        <f>VLOOKUP(C497,[1]panoids!A$2:Z$278,20,FALSE)</f>
        <v>0.1225244140625</v>
      </c>
      <c r="W497">
        <f>VLOOKUP(C497,[1]panoids!A$2:Z$278,21,FALSE)</f>
        <v>0</v>
      </c>
      <c r="X497">
        <f>VLOOKUP(C497,[1]panoids!A$2:Z$278,22,FALSE)</f>
        <v>0</v>
      </c>
      <c r="Y497">
        <f>VLOOKUP(C497,[1]panoids!A$2:Z$278,23,FALSE)</f>
        <v>0</v>
      </c>
      <c r="Z497">
        <f>VLOOKUP(C497,[1]panoids!A$2:Z$278,24,FALSE)</f>
        <v>3.4830729166666701E-4</v>
      </c>
      <c r="AA497">
        <f>VLOOKUP(C497,[1]panoids!A$2:Z$278,25,FALSE)</f>
        <v>0</v>
      </c>
      <c r="AB497">
        <f>VLOOKUP(C497,[1]panoids!A$2:Z$278,26,FALSE)</f>
        <v>1.1828613281250001E-2</v>
      </c>
    </row>
    <row r="498" spans="1:28" x14ac:dyDescent="0.25">
      <c r="A498" t="s">
        <v>765</v>
      </c>
      <c r="B498">
        <v>170312411001020</v>
      </c>
      <c r="C498" t="s">
        <v>766</v>
      </c>
      <c r="D498" t="str">
        <f>VLOOKUP(C498,[1]panoids!A$2:Z$278,2,FALSE)</f>
        <v>2018-10</v>
      </c>
      <c r="E498">
        <f>VLOOKUP(C498,[1]panoids!A$2:Z$278,3,FALSE)</f>
        <v>41.9029948663798</v>
      </c>
      <c r="F498">
        <f>VLOOKUP(C498,[1]panoids!A$2:Z$278,4,FALSE)</f>
        <v>-87.688444819133906</v>
      </c>
      <c r="G498">
        <f>VLOOKUP(C498,[1]panoids!A$2:Z$278,5,FALSE)</f>
        <v>170312411001020</v>
      </c>
      <c r="H498">
        <f>VLOOKUP(C498,[1]panoids!A$2:Z$278,6,FALSE)</f>
        <v>4</v>
      </c>
      <c r="I498">
        <f>VLOOKUP(C498,[1]panoids!A$2:Z$278,7,FALSE)</f>
        <v>0.258234049479167</v>
      </c>
      <c r="J498">
        <f>VLOOKUP(C498,[1]panoids!A$2:Z$278,8,FALSE)</f>
        <v>4.3777669270833298E-2</v>
      </c>
      <c r="K498">
        <f>VLOOKUP(C498,[1]panoids!A$2:Z$278,9,FALSE)</f>
        <v>0.15108479817708301</v>
      </c>
      <c r="L498">
        <f>VLOOKUP(C498,[1]panoids!A$2:Z$278,10,FALSE)</f>
        <v>0</v>
      </c>
      <c r="M498">
        <f>VLOOKUP(C498,[1]panoids!A$2:Z$278,11,FALSE)</f>
        <v>3.2312011718749999E-2</v>
      </c>
      <c r="N498">
        <f>VLOOKUP(C498,[1]panoids!A$2:Z$278,12,FALSE)</f>
        <v>1.12654622395833E-2</v>
      </c>
      <c r="O498">
        <f>VLOOKUP(C498,[1]panoids!A$2:Z$278,13,FALSE)</f>
        <v>3.8574218750000002E-4</v>
      </c>
      <c r="P498">
        <f>VLOOKUP(C498,[1]panoids!A$2:Z$278,14,FALSE)</f>
        <v>5.1293945312500004E-3</v>
      </c>
      <c r="Q498">
        <f>VLOOKUP(C498,[1]panoids!A$2:Z$278,15,FALSE)</f>
        <v>0.17384928385416701</v>
      </c>
      <c r="R498">
        <f>VLOOKUP(C498,[1]panoids!A$2:Z$278,16,FALSE)</f>
        <v>6.1059570312500004E-3</v>
      </c>
      <c r="S498">
        <f>VLOOKUP(C498,[1]panoids!A$2:Z$278,17,FALSE)</f>
        <v>0.200222981770833</v>
      </c>
      <c r="T498">
        <f>VLOOKUP(C498,[1]panoids!A$2:Z$278,18,FALSE)</f>
        <v>7.3242187499999997E-6</v>
      </c>
      <c r="U498">
        <f>VLOOKUP(C498,[1]panoids!A$2:Z$278,19,FALSE)</f>
        <v>0</v>
      </c>
      <c r="V498">
        <f>VLOOKUP(C498,[1]panoids!A$2:Z$278,20,FALSE)</f>
        <v>8.9912109374999993E-2</v>
      </c>
      <c r="W498">
        <f>VLOOKUP(C498,[1]panoids!A$2:Z$278,21,FALSE)</f>
        <v>1.50390625E-3</v>
      </c>
      <c r="X498">
        <f>VLOOKUP(C498,[1]panoids!A$2:Z$278,22,FALSE)</f>
        <v>5.0292968750000001E-4</v>
      </c>
      <c r="Y498">
        <f>VLOOKUP(C498,[1]panoids!A$2:Z$278,23,FALSE)</f>
        <v>0</v>
      </c>
      <c r="Z498">
        <f>VLOOKUP(C498,[1]panoids!A$2:Z$278,24,FALSE)</f>
        <v>0</v>
      </c>
      <c r="AA498">
        <f>VLOOKUP(C498,[1]panoids!A$2:Z$278,25,FALSE)</f>
        <v>0</v>
      </c>
      <c r="AB498">
        <f>VLOOKUP(C498,[1]panoids!A$2:Z$278,26,FALSE)</f>
        <v>2.5706380208333299E-2</v>
      </c>
    </row>
    <row r="499" spans="1:28" x14ac:dyDescent="0.25">
      <c r="A499" t="s">
        <v>767</v>
      </c>
      <c r="B499">
        <v>170312411001020</v>
      </c>
      <c r="C499" t="s">
        <v>766</v>
      </c>
      <c r="D499" t="str">
        <f>VLOOKUP(C499,[1]panoids!A$2:Z$278,2,FALSE)</f>
        <v>2018-10</v>
      </c>
      <c r="E499">
        <f>VLOOKUP(C499,[1]panoids!A$2:Z$278,3,FALSE)</f>
        <v>41.9029948663798</v>
      </c>
      <c r="F499">
        <f>VLOOKUP(C499,[1]panoids!A$2:Z$278,4,FALSE)</f>
        <v>-87.688444819133906</v>
      </c>
      <c r="G499">
        <f>VLOOKUP(C499,[1]panoids!A$2:Z$278,5,FALSE)</f>
        <v>170312411001020</v>
      </c>
      <c r="H499">
        <f>VLOOKUP(C499,[1]panoids!A$2:Z$278,6,FALSE)</f>
        <v>4</v>
      </c>
      <c r="I499">
        <f>VLOOKUP(C499,[1]panoids!A$2:Z$278,7,FALSE)</f>
        <v>0.258234049479167</v>
      </c>
      <c r="J499">
        <f>VLOOKUP(C499,[1]panoids!A$2:Z$278,8,FALSE)</f>
        <v>4.3777669270833298E-2</v>
      </c>
      <c r="K499">
        <f>VLOOKUP(C499,[1]panoids!A$2:Z$278,9,FALSE)</f>
        <v>0.15108479817708301</v>
      </c>
      <c r="L499">
        <f>VLOOKUP(C499,[1]panoids!A$2:Z$278,10,FALSE)</f>
        <v>0</v>
      </c>
      <c r="M499">
        <f>VLOOKUP(C499,[1]panoids!A$2:Z$278,11,FALSE)</f>
        <v>3.2312011718749999E-2</v>
      </c>
      <c r="N499">
        <f>VLOOKUP(C499,[1]panoids!A$2:Z$278,12,FALSE)</f>
        <v>1.12654622395833E-2</v>
      </c>
      <c r="O499">
        <f>VLOOKUP(C499,[1]panoids!A$2:Z$278,13,FALSE)</f>
        <v>3.8574218750000002E-4</v>
      </c>
      <c r="P499">
        <f>VLOOKUP(C499,[1]panoids!A$2:Z$278,14,FALSE)</f>
        <v>5.1293945312500004E-3</v>
      </c>
      <c r="Q499">
        <f>VLOOKUP(C499,[1]panoids!A$2:Z$278,15,FALSE)</f>
        <v>0.17384928385416701</v>
      </c>
      <c r="R499">
        <f>VLOOKUP(C499,[1]panoids!A$2:Z$278,16,FALSE)</f>
        <v>6.1059570312500004E-3</v>
      </c>
      <c r="S499">
        <f>VLOOKUP(C499,[1]panoids!A$2:Z$278,17,FALSE)</f>
        <v>0.200222981770833</v>
      </c>
      <c r="T499">
        <f>VLOOKUP(C499,[1]panoids!A$2:Z$278,18,FALSE)</f>
        <v>7.3242187499999997E-6</v>
      </c>
      <c r="U499">
        <f>VLOOKUP(C499,[1]panoids!A$2:Z$278,19,FALSE)</f>
        <v>0</v>
      </c>
      <c r="V499">
        <f>VLOOKUP(C499,[1]panoids!A$2:Z$278,20,FALSE)</f>
        <v>8.9912109374999993E-2</v>
      </c>
      <c r="W499">
        <f>VLOOKUP(C499,[1]panoids!A$2:Z$278,21,FALSE)</f>
        <v>1.50390625E-3</v>
      </c>
      <c r="X499">
        <f>VLOOKUP(C499,[1]panoids!A$2:Z$278,22,FALSE)</f>
        <v>5.0292968750000001E-4</v>
      </c>
      <c r="Y499">
        <f>VLOOKUP(C499,[1]panoids!A$2:Z$278,23,FALSE)</f>
        <v>0</v>
      </c>
      <c r="Z499">
        <f>VLOOKUP(C499,[1]panoids!A$2:Z$278,24,FALSE)</f>
        <v>0</v>
      </c>
      <c r="AA499">
        <f>VLOOKUP(C499,[1]panoids!A$2:Z$278,25,FALSE)</f>
        <v>0</v>
      </c>
      <c r="AB499">
        <f>VLOOKUP(C499,[1]panoids!A$2:Z$278,26,FALSE)</f>
        <v>2.5706380208333299E-2</v>
      </c>
    </row>
    <row r="500" spans="1:28" x14ac:dyDescent="0.25">
      <c r="A500" t="s">
        <v>768</v>
      </c>
      <c r="B500">
        <v>170312411001020</v>
      </c>
      <c r="C500" t="s">
        <v>769</v>
      </c>
      <c r="D500" t="str">
        <f>VLOOKUP(C500,[1]panoids!A$2:Z$278,2,FALSE)</f>
        <v>2018-11</v>
      </c>
      <c r="E500">
        <f>VLOOKUP(C500,[1]panoids!A$2:Z$278,3,FALSE)</f>
        <v>41.902986641795799</v>
      </c>
      <c r="F500">
        <f>VLOOKUP(C500,[1]panoids!A$2:Z$278,4,FALSE)</f>
        <v>-87.689056770214094</v>
      </c>
      <c r="G500">
        <f>VLOOKUP(C500,[1]panoids!A$2:Z$278,5,FALSE)</f>
        <v>170312411001020</v>
      </c>
      <c r="H500">
        <f>VLOOKUP(C500,[1]panoids!A$2:Z$278,6,FALSE)</f>
        <v>4</v>
      </c>
      <c r="I500">
        <f>VLOOKUP(C500,[1]panoids!A$2:Z$278,7,FALSE)</f>
        <v>0.20982991536458301</v>
      </c>
      <c r="J500">
        <f>VLOOKUP(C500,[1]panoids!A$2:Z$278,8,FALSE)</f>
        <v>3.6999511718750003E-2</v>
      </c>
      <c r="K500">
        <f>VLOOKUP(C500,[1]panoids!A$2:Z$278,9,FALSE)</f>
        <v>0.10213623046875001</v>
      </c>
      <c r="L500">
        <f>VLOOKUP(C500,[1]panoids!A$2:Z$278,10,FALSE)</f>
        <v>0</v>
      </c>
      <c r="M500">
        <f>VLOOKUP(C500,[1]panoids!A$2:Z$278,11,FALSE)</f>
        <v>6.0237630208333302E-2</v>
      </c>
      <c r="N500">
        <f>VLOOKUP(C500,[1]panoids!A$2:Z$278,12,FALSE)</f>
        <v>1.2037760416666699E-2</v>
      </c>
      <c r="O500">
        <f>VLOOKUP(C500,[1]panoids!A$2:Z$278,13,FALSE)</f>
        <v>6.9417317708333299E-4</v>
      </c>
      <c r="P500">
        <f>VLOOKUP(C500,[1]panoids!A$2:Z$278,14,FALSE)</f>
        <v>4.3847656250000002E-3</v>
      </c>
      <c r="Q500">
        <f>VLOOKUP(C500,[1]panoids!A$2:Z$278,15,FALSE)</f>
        <v>0.18952473958333299</v>
      </c>
      <c r="R500">
        <f>VLOOKUP(C500,[1]panoids!A$2:Z$278,16,FALSE)</f>
        <v>1.6520182291666701E-4</v>
      </c>
      <c r="S500">
        <f>VLOOKUP(C500,[1]panoids!A$2:Z$278,17,FALSE)</f>
        <v>0.21073404947916699</v>
      </c>
      <c r="T500">
        <f>VLOOKUP(C500,[1]panoids!A$2:Z$278,18,FALSE)</f>
        <v>3.9493815104166699E-3</v>
      </c>
      <c r="U500">
        <f>VLOOKUP(C500,[1]panoids!A$2:Z$278,19,FALSE)</f>
        <v>1.2207031250000001E-5</v>
      </c>
      <c r="V500">
        <f>VLOOKUP(C500,[1]panoids!A$2:Z$278,20,FALSE)</f>
        <v>0.158478190104167</v>
      </c>
      <c r="W500">
        <f>VLOOKUP(C500,[1]panoids!A$2:Z$278,21,FALSE)</f>
        <v>3.4220377604166699E-3</v>
      </c>
      <c r="X500">
        <f>VLOOKUP(C500,[1]panoids!A$2:Z$278,22,FALSE)</f>
        <v>0</v>
      </c>
      <c r="Y500">
        <f>VLOOKUP(C500,[1]panoids!A$2:Z$278,23,FALSE)</f>
        <v>0</v>
      </c>
      <c r="Z500">
        <f>VLOOKUP(C500,[1]panoids!A$2:Z$278,24,FALSE)</f>
        <v>0</v>
      </c>
      <c r="AA500">
        <f>VLOOKUP(C500,[1]panoids!A$2:Z$278,25,FALSE)</f>
        <v>2.5960286458333299E-4</v>
      </c>
      <c r="AB500">
        <f>VLOOKUP(C500,[1]panoids!A$2:Z$278,26,FALSE)</f>
        <v>7.1346028645833297E-3</v>
      </c>
    </row>
    <row r="501" spans="1:28" x14ac:dyDescent="0.25">
      <c r="A501" t="s">
        <v>770</v>
      </c>
      <c r="B501">
        <v>170312411001020</v>
      </c>
      <c r="C501" t="s">
        <v>769</v>
      </c>
      <c r="D501" t="str">
        <f>VLOOKUP(C501,[1]panoids!A$2:Z$278,2,FALSE)</f>
        <v>2018-11</v>
      </c>
      <c r="E501">
        <f>VLOOKUP(C501,[1]panoids!A$2:Z$278,3,FALSE)</f>
        <v>41.902986641795799</v>
      </c>
      <c r="F501">
        <f>VLOOKUP(C501,[1]panoids!A$2:Z$278,4,FALSE)</f>
        <v>-87.689056770214094</v>
      </c>
      <c r="G501">
        <f>VLOOKUP(C501,[1]panoids!A$2:Z$278,5,FALSE)</f>
        <v>170312411001020</v>
      </c>
      <c r="H501">
        <f>VLOOKUP(C501,[1]panoids!A$2:Z$278,6,FALSE)</f>
        <v>4</v>
      </c>
      <c r="I501">
        <f>VLOOKUP(C501,[1]panoids!A$2:Z$278,7,FALSE)</f>
        <v>0.20982991536458301</v>
      </c>
      <c r="J501">
        <f>VLOOKUP(C501,[1]panoids!A$2:Z$278,8,FALSE)</f>
        <v>3.6999511718750003E-2</v>
      </c>
      <c r="K501">
        <f>VLOOKUP(C501,[1]panoids!A$2:Z$278,9,FALSE)</f>
        <v>0.10213623046875001</v>
      </c>
      <c r="L501">
        <f>VLOOKUP(C501,[1]panoids!A$2:Z$278,10,FALSE)</f>
        <v>0</v>
      </c>
      <c r="M501">
        <f>VLOOKUP(C501,[1]panoids!A$2:Z$278,11,FALSE)</f>
        <v>6.0237630208333302E-2</v>
      </c>
      <c r="N501">
        <f>VLOOKUP(C501,[1]panoids!A$2:Z$278,12,FALSE)</f>
        <v>1.2037760416666699E-2</v>
      </c>
      <c r="O501">
        <f>VLOOKUP(C501,[1]panoids!A$2:Z$278,13,FALSE)</f>
        <v>6.9417317708333299E-4</v>
      </c>
      <c r="P501">
        <f>VLOOKUP(C501,[1]panoids!A$2:Z$278,14,FALSE)</f>
        <v>4.3847656250000002E-3</v>
      </c>
      <c r="Q501">
        <f>VLOOKUP(C501,[1]panoids!A$2:Z$278,15,FALSE)</f>
        <v>0.18952473958333299</v>
      </c>
      <c r="R501">
        <f>VLOOKUP(C501,[1]panoids!A$2:Z$278,16,FALSE)</f>
        <v>1.6520182291666701E-4</v>
      </c>
      <c r="S501">
        <f>VLOOKUP(C501,[1]panoids!A$2:Z$278,17,FALSE)</f>
        <v>0.21073404947916699</v>
      </c>
      <c r="T501">
        <f>VLOOKUP(C501,[1]panoids!A$2:Z$278,18,FALSE)</f>
        <v>3.9493815104166699E-3</v>
      </c>
      <c r="U501">
        <f>VLOOKUP(C501,[1]panoids!A$2:Z$278,19,FALSE)</f>
        <v>1.2207031250000001E-5</v>
      </c>
      <c r="V501">
        <f>VLOOKUP(C501,[1]panoids!A$2:Z$278,20,FALSE)</f>
        <v>0.158478190104167</v>
      </c>
      <c r="W501">
        <f>VLOOKUP(C501,[1]panoids!A$2:Z$278,21,FALSE)</f>
        <v>3.4220377604166699E-3</v>
      </c>
      <c r="X501">
        <f>VLOOKUP(C501,[1]panoids!A$2:Z$278,22,FALSE)</f>
        <v>0</v>
      </c>
      <c r="Y501">
        <f>VLOOKUP(C501,[1]panoids!A$2:Z$278,23,FALSE)</f>
        <v>0</v>
      </c>
      <c r="Z501">
        <f>VLOOKUP(C501,[1]panoids!A$2:Z$278,24,FALSE)</f>
        <v>0</v>
      </c>
      <c r="AA501">
        <f>VLOOKUP(C501,[1]panoids!A$2:Z$278,25,FALSE)</f>
        <v>2.5960286458333299E-4</v>
      </c>
      <c r="AB501">
        <f>VLOOKUP(C501,[1]panoids!A$2:Z$278,26,FALSE)</f>
        <v>7.1346028645833297E-3</v>
      </c>
    </row>
    <row r="502" spans="1:28" x14ac:dyDescent="0.25">
      <c r="A502" t="s">
        <v>771</v>
      </c>
      <c r="B502">
        <v>170312413001002</v>
      </c>
      <c r="C502" t="s">
        <v>772</v>
      </c>
      <c r="D502" t="str">
        <f>VLOOKUP(C502,[1]panoids!A$2:Z$278,2,FALSE)</f>
        <v>2018-11</v>
      </c>
      <c r="E502">
        <f>VLOOKUP(C502,[1]panoids!A$2:Z$278,3,FALSE)</f>
        <v>41.9103978838017</v>
      </c>
      <c r="F502">
        <f>VLOOKUP(C502,[1]panoids!A$2:Z$278,4,FALSE)</f>
        <v>-87.681944195919499</v>
      </c>
      <c r="G502">
        <f>VLOOKUP(C502,[1]panoids!A$2:Z$278,5,FALSE)</f>
        <v>170312413001002</v>
      </c>
      <c r="H502">
        <f>VLOOKUP(C502,[1]panoids!A$2:Z$278,6,FALSE)</f>
        <v>4</v>
      </c>
      <c r="I502">
        <f>VLOOKUP(C502,[1]panoids!A$2:Z$278,7,FALSE)</f>
        <v>0.225250651041667</v>
      </c>
      <c r="J502">
        <f>VLOOKUP(C502,[1]panoids!A$2:Z$278,8,FALSE)</f>
        <v>8.4550781249999998E-2</v>
      </c>
      <c r="K502">
        <f>VLOOKUP(C502,[1]panoids!A$2:Z$278,9,FALSE)</f>
        <v>0.32644531249999997</v>
      </c>
      <c r="L502">
        <f>VLOOKUP(C502,[1]panoids!A$2:Z$278,10,FALSE)</f>
        <v>6.2418619791666699E-4</v>
      </c>
      <c r="M502">
        <f>VLOOKUP(C502,[1]panoids!A$2:Z$278,11,FALSE)</f>
        <v>4.8911132812500001E-2</v>
      </c>
      <c r="N502">
        <f>VLOOKUP(C502,[1]panoids!A$2:Z$278,12,FALSE)</f>
        <v>1.3535156249999999E-2</v>
      </c>
      <c r="O502">
        <f>VLOOKUP(C502,[1]panoids!A$2:Z$278,13,FALSE)</f>
        <v>1.0652669270833301E-3</v>
      </c>
      <c r="P502">
        <f>VLOOKUP(C502,[1]panoids!A$2:Z$278,14,FALSE)</f>
        <v>4.6476236979166698E-3</v>
      </c>
      <c r="Q502">
        <f>VLOOKUP(C502,[1]panoids!A$2:Z$278,15,FALSE)</f>
        <v>6.3342285156249997E-2</v>
      </c>
      <c r="R502">
        <f>VLOOKUP(C502,[1]panoids!A$2:Z$278,16,FALSE)</f>
        <v>8.6263020833333306E-5</v>
      </c>
      <c r="S502">
        <f>VLOOKUP(C502,[1]panoids!A$2:Z$278,17,FALSE)</f>
        <v>0.16463216145833301</v>
      </c>
      <c r="T502">
        <f>VLOOKUP(C502,[1]panoids!A$2:Z$278,18,FALSE)</f>
        <v>7.7718098958333296E-4</v>
      </c>
      <c r="U502">
        <f>VLOOKUP(C502,[1]panoids!A$2:Z$278,19,FALSE)</f>
        <v>0</v>
      </c>
      <c r="V502">
        <f>VLOOKUP(C502,[1]panoids!A$2:Z$278,20,FALSE)</f>
        <v>5.44523111979167E-2</v>
      </c>
      <c r="W502">
        <f>VLOOKUP(C502,[1]panoids!A$2:Z$278,21,FALSE)</f>
        <v>5.3059895833333301E-4</v>
      </c>
      <c r="X502">
        <f>VLOOKUP(C502,[1]panoids!A$2:Z$278,22,FALSE)</f>
        <v>0</v>
      </c>
      <c r="Y502">
        <f>VLOOKUP(C502,[1]panoids!A$2:Z$278,23,FALSE)</f>
        <v>0</v>
      </c>
      <c r="Z502">
        <f>VLOOKUP(C502,[1]panoids!A$2:Z$278,24,FALSE)</f>
        <v>0</v>
      </c>
      <c r="AA502">
        <f>VLOOKUP(C502,[1]panoids!A$2:Z$278,25,FALSE)</f>
        <v>8.1380208333333296E-7</v>
      </c>
      <c r="AB502">
        <f>VLOOKUP(C502,[1]panoids!A$2:Z$278,26,FALSE)</f>
        <v>1.1148274739583301E-2</v>
      </c>
    </row>
    <row r="503" spans="1:28" x14ac:dyDescent="0.25">
      <c r="A503" t="s">
        <v>773</v>
      </c>
      <c r="B503">
        <v>170312413001002</v>
      </c>
      <c r="C503" t="s">
        <v>772</v>
      </c>
      <c r="D503" t="str">
        <f>VLOOKUP(C503,[1]panoids!A$2:Z$278,2,FALSE)</f>
        <v>2018-11</v>
      </c>
      <c r="E503">
        <f>VLOOKUP(C503,[1]panoids!A$2:Z$278,3,FALSE)</f>
        <v>41.9103978838017</v>
      </c>
      <c r="F503">
        <f>VLOOKUP(C503,[1]panoids!A$2:Z$278,4,FALSE)</f>
        <v>-87.681944195919499</v>
      </c>
      <c r="G503">
        <f>VLOOKUP(C503,[1]panoids!A$2:Z$278,5,FALSE)</f>
        <v>170312413001002</v>
      </c>
      <c r="H503">
        <f>VLOOKUP(C503,[1]panoids!A$2:Z$278,6,FALSE)</f>
        <v>4</v>
      </c>
      <c r="I503">
        <f>VLOOKUP(C503,[1]panoids!A$2:Z$278,7,FALSE)</f>
        <v>0.225250651041667</v>
      </c>
      <c r="J503">
        <f>VLOOKUP(C503,[1]panoids!A$2:Z$278,8,FALSE)</f>
        <v>8.4550781249999998E-2</v>
      </c>
      <c r="K503">
        <f>VLOOKUP(C503,[1]panoids!A$2:Z$278,9,FALSE)</f>
        <v>0.32644531249999997</v>
      </c>
      <c r="L503">
        <f>VLOOKUP(C503,[1]panoids!A$2:Z$278,10,FALSE)</f>
        <v>6.2418619791666699E-4</v>
      </c>
      <c r="M503">
        <f>VLOOKUP(C503,[1]panoids!A$2:Z$278,11,FALSE)</f>
        <v>4.8911132812500001E-2</v>
      </c>
      <c r="N503">
        <f>VLOOKUP(C503,[1]panoids!A$2:Z$278,12,FALSE)</f>
        <v>1.3535156249999999E-2</v>
      </c>
      <c r="O503">
        <f>VLOOKUP(C503,[1]panoids!A$2:Z$278,13,FALSE)</f>
        <v>1.0652669270833301E-3</v>
      </c>
      <c r="P503">
        <f>VLOOKUP(C503,[1]panoids!A$2:Z$278,14,FALSE)</f>
        <v>4.6476236979166698E-3</v>
      </c>
      <c r="Q503">
        <f>VLOOKUP(C503,[1]panoids!A$2:Z$278,15,FALSE)</f>
        <v>6.3342285156249997E-2</v>
      </c>
      <c r="R503">
        <f>VLOOKUP(C503,[1]panoids!A$2:Z$278,16,FALSE)</f>
        <v>8.6263020833333306E-5</v>
      </c>
      <c r="S503">
        <f>VLOOKUP(C503,[1]panoids!A$2:Z$278,17,FALSE)</f>
        <v>0.16463216145833301</v>
      </c>
      <c r="T503">
        <f>VLOOKUP(C503,[1]panoids!A$2:Z$278,18,FALSE)</f>
        <v>7.7718098958333296E-4</v>
      </c>
      <c r="U503">
        <f>VLOOKUP(C503,[1]panoids!A$2:Z$278,19,FALSE)</f>
        <v>0</v>
      </c>
      <c r="V503">
        <f>VLOOKUP(C503,[1]panoids!A$2:Z$278,20,FALSE)</f>
        <v>5.44523111979167E-2</v>
      </c>
      <c r="W503">
        <f>VLOOKUP(C503,[1]panoids!A$2:Z$278,21,FALSE)</f>
        <v>5.3059895833333301E-4</v>
      </c>
      <c r="X503">
        <f>VLOOKUP(C503,[1]panoids!A$2:Z$278,22,FALSE)</f>
        <v>0</v>
      </c>
      <c r="Y503">
        <f>VLOOKUP(C503,[1]panoids!A$2:Z$278,23,FALSE)</f>
        <v>0</v>
      </c>
      <c r="Z503">
        <f>VLOOKUP(C503,[1]panoids!A$2:Z$278,24,FALSE)</f>
        <v>0</v>
      </c>
      <c r="AA503">
        <f>VLOOKUP(C503,[1]panoids!A$2:Z$278,25,FALSE)</f>
        <v>8.1380208333333296E-7</v>
      </c>
      <c r="AB503">
        <f>VLOOKUP(C503,[1]panoids!A$2:Z$278,26,FALSE)</f>
        <v>1.1148274739583301E-2</v>
      </c>
    </row>
    <row r="504" spans="1:28" x14ac:dyDescent="0.25">
      <c r="A504" t="s">
        <v>774</v>
      </c>
      <c r="B504">
        <v>170312413001002</v>
      </c>
      <c r="C504" t="s">
        <v>775</v>
      </c>
      <c r="D504" t="str">
        <f>VLOOKUP(C504,[1]panoids!A$2:Z$278,2,FALSE)</f>
        <v>2018-11</v>
      </c>
      <c r="E504">
        <f>VLOOKUP(C504,[1]panoids!A$2:Z$278,3,FALSE)</f>
        <v>41.910395282053997</v>
      </c>
      <c r="F504">
        <f>VLOOKUP(C504,[1]panoids!A$2:Z$278,4,FALSE)</f>
        <v>-87.682213881164998</v>
      </c>
      <c r="G504">
        <f>VLOOKUP(C504,[1]panoids!A$2:Z$278,5,FALSE)</f>
        <v>170312413001002</v>
      </c>
      <c r="H504">
        <f>VLOOKUP(C504,[1]panoids!A$2:Z$278,6,FALSE)</f>
        <v>4</v>
      </c>
      <c r="I504">
        <f>VLOOKUP(C504,[1]panoids!A$2:Z$278,7,FALSE)</f>
        <v>0.27323893229166701</v>
      </c>
      <c r="J504">
        <f>VLOOKUP(C504,[1]panoids!A$2:Z$278,8,FALSE)</f>
        <v>8.7773437499999996E-2</v>
      </c>
      <c r="K504">
        <f>VLOOKUP(C504,[1]panoids!A$2:Z$278,9,FALSE)</f>
        <v>0.31295410156249998</v>
      </c>
      <c r="L504">
        <f>VLOOKUP(C504,[1]panoids!A$2:Z$278,10,FALSE)</f>
        <v>0</v>
      </c>
      <c r="M504">
        <f>VLOOKUP(C504,[1]panoids!A$2:Z$278,11,FALSE)</f>
        <v>2.2725423177083301E-2</v>
      </c>
      <c r="N504">
        <f>VLOOKUP(C504,[1]panoids!A$2:Z$278,12,FALSE)</f>
        <v>1.9393717447916702E-2</v>
      </c>
      <c r="O504">
        <f>VLOOKUP(C504,[1]panoids!A$2:Z$278,13,FALSE)</f>
        <v>4.1796875000000002E-3</v>
      </c>
      <c r="P504">
        <f>VLOOKUP(C504,[1]panoids!A$2:Z$278,14,FALSE)</f>
        <v>5.7649739583333299E-3</v>
      </c>
      <c r="Q504">
        <f>VLOOKUP(C504,[1]panoids!A$2:Z$278,15,FALSE)</f>
        <v>5.8422037760416698E-2</v>
      </c>
      <c r="R504">
        <f>VLOOKUP(C504,[1]panoids!A$2:Z$278,16,FALSE)</f>
        <v>7.1655273437500003E-3</v>
      </c>
      <c r="S504">
        <f>VLOOKUP(C504,[1]panoids!A$2:Z$278,17,FALSE)</f>
        <v>0.170743001302083</v>
      </c>
      <c r="T504">
        <f>VLOOKUP(C504,[1]panoids!A$2:Z$278,18,FALSE)</f>
        <v>5.7902018229166697E-3</v>
      </c>
      <c r="U504">
        <f>VLOOKUP(C504,[1]panoids!A$2:Z$278,19,FALSE)</f>
        <v>0</v>
      </c>
      <c r="V504">
        <f>VLOOKUP(C504,[1]panoids!A$2:Z$278,20,FALSE)</f>
        <v>2.3636067708333298E-2</v>
      </c>
      <c r="W504">
        <f>VLOOKUP(C504,[1]panoids!A$2:Z$278,21,FALSE)</f>
        <v>1.2207031250000001E-5</v>
      </c>
      <c r="X504">
        <f>VLOOKUP(C504,[1]panoids!A$2:Z$278,22,FALSE)</f>
        <v>0</v>
      </c>
      <c r="Y504">
        <f>VLOOKUP(C504,[1]panoids!A$2:Z$278,23,FALSE)</f>
        <v>0</v>
      </c>
      <c r="Z504">
        <f>VLOOKUP(C504,[1]panoids!A$2:Z$278,24,FALSE)</f>
        <v>0</v>
      </c>
      <c r="AA504">
        <f>VLOOKUP(C504,[1]panoids!A$2:Z$278,25,FALSE)</f>
        <v>8.1380208333333298E-6</v>
      </c>
      <c r="AB504">
        <f>VLOOKUP(C504,[1]panoids!A$2:Z$278,26,FALSE)</f>
        <v>8.1925455729166697E-3</v>
      </c>
    </row>
    <row r="505" spans="1:28" x14ac:dyDescent="0.25">
      <c r="A505" t="s">
        <v>776</v>
      </c>
      <c r="B505">
        <v>170312413001002</v>
      </c>
      <c r="C505" t="s">
        <v>775</v>
      </c>
      <c r="D505" t="str">
        <f>VLOOKUP(C505,[1]panoids!A$2:Z$278,2,FALSE)</f>
        <v>2018-11</v>
      </c>
      <c r="E505">
        <f>VLOOKUP(C505,[1]panoids!A$2:Z$278,3,FALSE)</f>
        <v>41.910395282053997</v>
      </c>
      <c r="F505">
        <f>VLOOKUP(C505,[1]panoids!A$2:Z$278,4,FALSE)</f>
        <v>-87.682213881164998</v>
      </c>
      <c r="G505">
        <f>VLOOKUP(C505,[1]panoids!A$2:Z$278,5,FALSE)</f>
        <v>170312413001002</v>
      </c>
      <c r="H505">
        <f>VLOOKUP(C505,[1]panoids!A$2:Z$278,6,FALSE)</f>
        <v>4</v>
      </c>
      <c r="I505">
        <f>VLOOKUP(C505,[1]panoids!A$2:Z$278,7,FALSE)</f>
        <v>0.27323893229166701</v>
      </c>
      <c r="J505">
        <f>VLOOKUP(C505,[1]panoids!A$2:Z$278,8,FALSE)</f>
        <v>8.7773437499999996E-2</v>
      </c>
      <c r="K505">
        <f>VLOOKUP(C505,[1]panoids!A$2:Z$278,9,FALSE)</f>
        <v>0.31295410156249998</v>
      </c>
      <c r="L505">
        <f>VLOOKUP(C505,[1]panoids!A$2:Z$278,10,FALSE)</f>
        <v>0</v>
      </c>
      <c r="M505">
        <f>VLOOKUP(C505,[1]panoids!A$2:Z$278,11,FALSE)</f>
        <v>2.2725423177083301E-2</v>
      </c>
      <c r="N505">
        <f>VLOOKUP(C505,[1]panoids!A$2:Z$278,12,FALSE)</f>
        <v>1.9393717447916702E-2</v>
      </c>
      <c r="O505">
        <f>VLOOKUP(C505,[1]panoids!A$2:Z$278,13,FALSE)</f>
        <v>4.1796875000000002E-3</v>
      </c>
      <c r="P505">
        <f>VLOOKUP(C505,[1]panoids!A$2:Z$278,14,FALSE)</f>
        <v>5.7649739583333299E-3</v>
      </c>
      <c r="Q505">
        <f>VLOOKUP(C505,[1]panoids!A$2:Z$278,15,FALSE)</f>
        <v>5.8422037760416698E-2</v>
      </c>
      <c r="R505">
        <f>VLOOKUP(C505,[1]panoids!A$2:Z$278,16,FALSE)</f>
        <v>7.1655273437500003E-3</v>
      </c>
      <c r="S505">
        <f>VLOOKUP(C505,[1]panoids!A$2:Z$278,17,FALSE)</f>
        <v>0.170743001302083</v>
      </c>
      <c r="T505">
        <f>VLOOKUP(C505,[1]panoids!A$2:Z$278,18,FALSE)</f>
        <v>5.7902018229166697E-3</v>
      </c>
      <c r="U505">
        <f>VLOOKUP(C505,[1]panoids!A$2:Z$278,19,FALSE)</f>
        <v>0</v>
      </c>
      <c r="V505">
        <f>VLOOKUP(C505,[1]panoids!A$2:Z$278,20,FALSE)</f>
        <v>2.3636067708333298E-2</v>
      </c>
      <c r="W505">
        <f>VLOOKUP(C505,[1]panoids!A$2:Z$278,21,FALSE)</f>
        <v>1.2207031250000001E-5</v>
      </c>
      <c r="X505">
        <f>VLOOKUP(C505,[1]panoids!A$2:Z$278,22,FALSE)</f>
        <v>0</v>
      </c>
      <c r="Y505">
        <f>VLOOKUP(C505,[1]panoids!A$2:Z$278,23,FALSE)</f>
        <v>0</v>
      </c>
      <c r="Z505">
        <f>VLOOKUP(C505,[1]panoids!A$2:Z$278,24,FALSE)</f>
        <v>0</v>
      </c>
      <c r="AA505">
        <f>VLOOKUP(C505,[1]panoids!A$2:Z$278,25,FALSE)</f>
        <v>8.1380208333333298E-6</v>
      </c>
      <c r="AB505">
        <f>VLOOKUP(C505,[1]panoids!A$2:Z$278,26,FALSE)</f>
        <v>8.1925455729166697E-3</v>
      </c>
    </row>
    <row r="506" spans="1:28" x14ac:dyDescent="0.25">
      <c r="A506" t="s">
        <v>777</v>
      </c>
      <c r="B506">
        <v>170312414002003</v>
      </c>
      <c r="C506" t="s">
        <v>778</v>
      </c>
      <c r="D506" t="str">
        <f>VLOOKUP(C506,[1]panoids!A$2:Z$278,2,FALSE)</f>
        <v>2018-10</v>
      </c>
      <c r="E506">
        <f>VLOOKUP(C506,[1]panoids!A$2:Z$278,3,FALSE)</f>
        <v>41.906113573286497</v>
      </c>
      <c r="F506">
        <f>VLOOKUP(C506,[1]panoids!A$2:Z$278,4,FALSE)</f>
        <v>-87.677329595803897</v>
      </c>
      <c r="G506">
        <f>VLOOKUP(C506,[1]panoids!A$2:Z$278,5,FALSE)</f>
        <v>170312414002003</v>
      </c>
      <c r="H506">
        <f>VLOOKUP(C506,[1]panoids!A$2:Z$278,6,FALSE)</f>
        <v>4</v>
      </c>
      <c r="I506">
        <f>VLOOKUP(C506,[1]panoids!A$2:Z$278,7,FALSE)</f>
        <v>0.27601562499999999</v>
      </c>
      <c r="J506">
        <f>VLOOKUP(C506,[1]panoids!A$2:Z$278,8,FALSE)</f>
        <v>6.9291178385416693E-2</v>
      </c>
      <c r="K506">
        <f>VLOOKUP(C506,[1]panoids!A$2:Z$278,9,FALSE)</f>
        <v>0.16916992187499999</v>
      </c>
      <c r="L506">
        <f>VLOOKUP(C506,[1]panoids!A$2:Z$278,10,FALSE)</f>
        <v>6.1848958333333298E-4</v>
      </c>
      <c r="M506">
        <f>VLOOKUP(C506,[1]panoids!A$2:Z$278,11,FALSE)</f>
        <v>4.6527506510416698E-2</v>
      </c>
      <c r="N506">
        <f>VLOOKUP(C506,[1]panoids!A$2:Z$278,12,FALSE)</f>
        <v>1.1887207031249999E-2</v>
      </c>
      <c r="O506">
        <f>VLOOKUP(C506,[1]panoids!A$2:Z$278,13,FALSE)</f>
        <v>4.4352213541666699E-4</v>
      </c>
      <c r="P506">
        <f>VLOOKUP(C506,[1]panoids!A$2:Z$278,14,FALSE)</f>
        <v>4.6899414062500002E-3</v>
      </c>
      <c r="Q506">
        <f>VLOOKUP(C506,[1]panoids!A$2:Z$278,15,FALSE)</f>
        <v>0.18233154296875001</v>
      </c>
      <c r="R506">
        <f>VLOOKUP(C506,[1]panoids!A$2:Z$278,16,FALSE)</f>
        <v>2.3068033854166701E-2</v>
      </c>
      <c r="S506">
        <f>VLOOKUP(C506,[1]panoids!A$2:Z$278,17,FALSE)</f>
        <v>0.174287923177083</v>
      </c>
      <c r="T506">
        <f>VLOOKUP(C506,[1]panoids!A$2:Z$278,18,FALSE)</f>
        <v>1.41520182291667E-3</v>
      </c>
      <c r="U506">
        <f>VLOOKUP(C506,[1]panoids!A$2:Z$278,19,FALSE)</f>
        <v>1.1393229166666699E-5</v>
      </c>
      <c r="V506">
        <f>VLOOKUP(C506,[1]panoids!A$2:Z$278,20,FALSE)</f>
        <v>9.5084635416666698E-3</v>
      </c>
      <c r="W506">
        <f>VLOOKUP(C506,[1]panoids!A$2:Z$278,21,FALSE)</f>
        <v>1.2166341145833301E-3</v>
      </c>
      <c r="X506">
        <f>VLOOKUP(C506,[1]panoids!A$2:Z$278,22,FALSE)</f>
        <v>0</v>
      </c>
      <c r="Y506">
        <f>VLOOKUP(C506,[1]panoids!A$2:Z$278,23,FALSE)</f>
        <v>0</v>
      </c>
      <c r="Z506">
        <f>VLOOKUP(C506,[1]panoids!A$2:Z$278,24,FALSE)</f>
        <v>0</v>
      </c>
      <c r="AA506">
        <f>VLOOKUP(C506,[1]panoids!A$2:Z$278,25,FALSE)</f>
        <v>8.1380208333333296E-7</v>
      </c>
      <c r="AB506">
        <f>VLOOKUP(C506,[1]panoids!A$2:Z$278,26,FALSE)</f>
        <v>2.9516601562500001E-2</v>
      </c>
    </row>
    <row r="507" spans="1:28" x14ac:dyDescent="0.25">
      <c r="A507" t="s">
        <v>779</v>
      </c>
      <c r="B507">
        <v>170312414002003</v>
      </c>
      <c r="C507" t="s">
        <v>778</v>
      </c>
      <c r="D507" t="str">
        <f>VLOOKUP(C507,[1]panoids!A$2:Z$278,2,FALSE)</f>
        <v>2018-10</v>
      </c>
      <c r="E507">
        <f>VLOOKUP(C507,[1]panoids!A$2:Z$278,3,FALSE)</f>
        <v>41.906113573286497</v>
      </c>
      <c r="F507">
        <f>VLOOKUP(C507,[1]panoids!A$2:Z$278,4,FALSE)</f>
        <v>-87.677329595803897</v>
      </c>
      <c r="G507">
        <f>VLOOKUP(C507,[1]panoids!A$2:Z$278,5,FALSE)</f>
        <v>170312414002003</v>
      </c>
      <c r="H507">
        <f>VLOOKUP(C507,[1]panoids!A$2:Z$278,6,FALSE)</f>
        <v>4</v>
      </c>
      <c r="I507">
        <f>VLOOKUP(C507,[1]panoids!A$2:Z$278,7,FALSE)</f>
        <v>0.27601562499999999</v>
      </c>
      <c r="J507">
        <f>VLOOKUP(C507,[1]panoids!A$2:Z$278,8,FALSE)</f>
        <v>6.9291178385416693E-2</v>
      </c>
      <c r="K507">
        <f>VLOOKUP(C507,[1]panoids!A$2:Z$278,9,FALSE)</f>
        <v>0.16916992187499999</v>
      </c>
      <c r="L507">
        <f>VLOOKUP(C507,[1]panoids!A$2:Z$278,10,FALSE)</f>
        <v>6.1848958333333298E-4</v>
      </c>
      <c r="M507">
        <f>VLOOKUP(C507,[1]panoids!A$2:Z$278,11,FALSE)</f>
        <v>4.6527506510416698E-2</v>
      </c>
      <c r="N507">
        <f>VLOOKUP(C507,[1]panoids!A$2:Z$278,12,FALSE)</f>
        <v>1.1887207031249999E-2</v>
      </c>
      <c r="O507">
        <f>VLOOKUP(C507,[1]panoids!A$2:Z$278,13,FALSE)</f>
        <v>4.4352213541666699E-4</v>
      </c>
      <c r="P507">
        <f>VLOOKUP(C507,[1]panoids!A$2:Z$278,14,FALSE)</f>
        <v>4.6899414062500002E-3</v>
      </c>
      <c r="Q507">
        <f>VLOOKUP(C507,[1]panoids!A$2:Z$278,15,FALSE)</f>
        <v>0.18233154296875001</v>
      </c>
      <c r="R507">
        <f>VLOOKUP(C507,[1]panoids!A$2:Z$278,16,FALSE)</f>
        <v>2.3068033854166701E-2</v>
      </c>
      <c r="S507">
        <f>VLOOKUP(C507,[1]panoids!A$2:Z$278,17,FALSE)</f>
        <v>0.174287923177083</v>
      </c>
      <c r="T507">
        <f>VLOOKUP(C507,[1]panoids!A$2:Z$278,18,FALSE)</f>
        <v>1.41520182291667E-3</v>
      </c>
      <c r="U507">
        <f>VLOOKUP(C507,[1]panoids!A$2:Z$278,19,FALSE)</f>
        <v>1.1393229166666699E-5</v>
      </c>
      <c r="V507">
        <f>VLOOKUP(C507,[1]panoids!A$2:Z$278,20,FALSE)</f>
        <v>9.5084635416666698E-3</v>
      </c>
      <c r="W507">
        <f>VLOOKUP(C507,[1]panoids!A$2:Z$278,21,FALSE)</f>
        <v>1.2166341145833301E-3</v>
      </c>
      <c r="X507">
        <f>VLOOKUP(C507,[1]panoids!A$2:Z$278,22,FALSE)</f>
        <v>0</v>
      </c>
      <c r="Y507">
        <f>VLOOKUP(C507,[1]panoids!A$2:Z$278,23,FALSE)</f>
        <v>0</v>
      </c>
      <c r="Z507">
        <f>VLOOKUP(C507,[1]panoids!A$2:Z$278,24,FALSE)</f>
        <v>0</v>
      </c>
      <c r="AA507">
        <f>VLOOKUP(C507,[1]panoids!A$2:Z$278,25,FALSE)</f>
        <v>8.1380208333333296E-7</v>
      </c>
      <c r="AB507">
        <f>VLOOKUP(C507,[1]panoids!A$2:Z$278,26,FALSE)</f>
        <v>2.9516601562500001E-2</v>
      </c>
    </row>
    <row r="508" spans="1:28" x14ac:dyDescent="0.25">
      <c r="A508" t="s">
        <v>780</v>
      </c>
      <c r="B508">
        <v>170312414002003</v>
      </c>
      <c r="C508" t="s">
        <v>781</v>
      </c>
      <c r="D508" t="str">
        <f>VLOOKUP(C508,[1]panoids!A$2:Z$278,2,FALSE)</f>
        <v>2018-10</v>
      </c>
      <c r="E508">
        <f>VLOOKUP(C508,[1]panoids!A$2:Z$278,3,FALSE)</f>
        <v>41.906205400050901</v>
      </c>
      <c r="F508">
        <f>VLOOKUP(C508,[1]panoids!A$2:Z$278,4,FALSE)</f>
        <v>-87.677333589450697</v>
      </c>
      <c r="G508">
        <f>VLOOKUP(C508,[1]panoids!A$2:Z$278,5,FALSE)</f>
        <v>170312414002003</v>
      </c>
      <c r="H508">
        <f>VLOOKUP(C508,[1]panoids!A$2:Z$278,6,FALSE)</f>
        <v>4</v>
      </c>
      <c r="I508">
        <f>VLOOKUP(C508,[1]panoids!A$2:Z$278,7,FALSE)</f>
        <v>0.22159830729166699</v>
      </c>
      <c r="J508">
        <f>VLOOKUP(C508,[1]panoids!A$2:Z$278,8,FALSE)</f>
        <v>0.12688557942708301</v>
      </c>
      <c r="K508">
        <f>VLOOKUP(C508,[1]panoids!A$2:Z$278,9,FALSE)</f>
        <v>0.19342692057291699</v>
      </c>
      <c r="L508">
        <f>VLOOKUP(C508,[1]panoids!A$2:Z$278,10,FALSE)</f>
        <v>5.37109375E-5</v>
      </c>
      <c r="M508">
        <f>VLOOKUP(C508,[1]panoids!A$2:Z$278,11,FALSE)</f>
        <v>7.5542805989583295E-2</v>
      </c>
      <c r="N508">
        <f>VLOOKUP(C508,[1]panoids!A$2:Z$278,12,FALSE)</f>
        <v>9.13248697916667E-3</v>
      </c>
      <c r="O508">
        <f>VLOOKUP(C508,[1]panoids!A$2:Z$278,13,FALSE)</f>
        <v>2.9215494791666702E-4</v>
      </c>
      <c r="P508">
        <f>VLOOKUP(C508,[1]panoids!A$2:Z$278,14,FALSE)</f>
        <v>6.91975911458333E-3</v>
      </c>
      <c r="Q508">
        <f>VLOOKUP(C508,[1]panoids!A$2:Z$278,15,FALSE)</f>
        <v>0.15372233072916699</v>
      </c>
      <c r="R508">
        <f>VLOOKUP(C508,[1]panoids!A$2:Z$278,16,FALSE)</f>
        <v>1.3040364583333301E-2</v>
      </c>
      <c r="S508">
        <f>VLOOKUP(C508,[1]panoids!A$2:Z$278,17,FALSE)</f>
        <v>0.17786946614583299</v>
      </c>
      <c r="T508">
        <f>VLOOKUP(C508,[1]panoids!A$2:Z$278,18,FALSE)</f>
        <v>0</v>
      </c>
      <c r="U508">
        <f>VLOOKUP(C508,[1]panoids!A$2:Z$278,19,FALSE)</f>
        <v>0</v>
      </c>
      <c r="V508">
        <f>VLOOKUP(C508,[1]panoids!A$2:Z$278,20,FALSE)</f>
        <v>4.2919921874999996E-3</v>
      </c>
      <c r="W508">
        <f>VLOOKUP(C508,[1]panoids!A$2:Z$278,21,FALSE)</f>
        <v>7.4951171874999998E-3</v>
      </c>
      <c r="X508">
        <f>VLOOKUP(C508,[1]panoids!A$2:Z$278,22,FALSE)</f>
        <v>0</v>
      </c>
      <c r="Y508">
        <f>VLOOKUP(C508,[1]panoids!A$2:Z$278,23,FALSE)</f>
        <v>0</v>
      </c>
      <c r="Z508">
        <f>VLOOKUP(C508,[1]panoids!A$2:Z$278,24,FALSE)</f>
        <v>0</v>
      </c>
      <c r="AA508">
        <f>VLOOKUP(C508,[1]panoids!A$2:Z$278,25,FALSE)</f>
        <v>0</v>
      </c>
      <c r="AB508">
        <f>VLOOKUP(C508,[1]panoids!A$2:Z$278,26,FALSE)</f>
        <v>9.7290039062500003E-3</v>
      </c>
    </row>
    <row r="509" spans="1:28" x14ac:dyDescent="0.25">
      <c r="A509" t="s">
        <v>782</v>
      </c>
      <c r="B509">
        <v>170312414002003</v>
      </c>
      <c r="C509" t="s">
        <v>781</v>
      </c>
      <c r="D509" t="str">
        <f>VLOOKUP(C509,[1]panoids!A$2:Z$278,2,FALSE)</f>
        <v>2018-10</v>
      </c>
      <c r="E509">
        <f>VLOOKUP(C509,[1]panoids!A$2:Z$278,3,FALSE)</f>
        <v>41.906205400050901</v>
      </c>
      <c r="F509">
        <f>VLOOKUP(C509,[1]panoids!A$2:Z$278,4,FALSE)</f>
        <v>-87.677333589450697</v>
      </c>
      <c r="G509">
        <f>VLOOKUP(C509,[1]panoids!A$2:Z$278,5,FALSE)</f>
        <v>170312414002003</v>
      </c>
      <c r="H509">
        <f>VLOOKUP(C509,[1]panoids!A$2:Z$278,6,FALSE)</f>
        <v>4</v>
      </c>
      <c r="I509">
        <f>VLOOKUP(C509,[1]panoids!A$2:Z$278,7,FALSE)</f>
        <v>0.22159830729166699</v>
      </c>
      <c r="J509">
        <f>VLOOKUP(C509,[1]panoids!A$2:Z$278,8,FALSE)</f>
        <v>0.12688557942708301</v>
      </c>
      <c r="K509">
        <f>VLOOKUP(C509,[1]panoids!A$2:Z$278,9,FALSE)</f>
        <v>0.19342692057291699</v>
      </c>
      <c r="L509">
        <f>VLOOKUP(C509,[1]panoids!A$2:Z$278,10,FALSE)</f>
        <v>5.37109375E-5</v>
      </c>
      <c r="M509">
        <f>VLOOKUP(C509,[1]panoids!A$2:Z$278,11,FALSE)</f>
        <v>7.5542805989583295E-2</v>
      </c>
      <c r="N509">
        <f>VLOOKUP(C509,[1]panoids!A$2:Z$278,12,FALSE)</f>
        <v>9.13248697916667E-3</v>
      </c>
      <c r="O509">
        <f>VLOOKUP(C509,[1]panoids!A$2:Z$278,13,FALSE)</f>
        <v>2.9215494791666702E-4</v>
      </c>
      <c r="P509">
        <f>VLOOKUP(C509,[1]panoids!A$2:Z$278,14,FALSE)</f>
        <v>6.91975911458333E-3</v>
      </c>
      <c r="Q509">
        <f>VLOOKUP(C509,[1]panoids!A$2:Z$278,15,FALSE)</f>
        <v>0.15372233072916699</v>
      </c>
      <c r="R509">
        <f>VLOOKUP(C509,[1]panoids!A$2:Z$278,16,FALSE)</f>
        <v>1.3040364583333301E-2</v>
      </c>
      <c r="S509">
        <f>VLOOKUP(C509,[1]panoids!A$2:Z$278,17,FALSE)</f>
        <v>0.17786946614583299</v>
      </c>
      <c r="T509">
        <f>VLOOKUP(C509,[1]panoids!A$2:Z$278,18,FALSE)</f>
        <v>0</v>
      </c>
      <c r="U509">
        <f>VLOOKUP(C509,[1]panoids!A$2:Z$278,19,FALSE)</f>
        <v>0</v>
      </c>
      <c r="V509">
        <f>VLOOKUP(C509,[1]panoids!A$2:Z$278,20,FALSE)</f>
        <v>4.2919921874999996E-3</v>
      </c>
      <c r="W509">
        <f>VLOOKUP(C509,[1]panoids!A$2:Z$278,21,FALSE)</f>
        <v>7.4951171874999998E-3</v>
      </c>
      <c r="X509">
        <f>VLOOKUP(C509,[1]panoids!A$2:Z$278,22,FALSE)</f>
        <v>0</v>
      </c>
      <c r="Y509">
        <f>VLOOKUP(C509,[1]panoids!A$2:Z$278,23,FALSE)</f>
        <v>0</v>
      </c>
      <c r="Z509">
        <f>VLOOKUP(C509,[1]panoids!A$2:Z$278,24,FALSE)</f>
        <v>0</v>
      </c>
      <c r="AA509">
        <f>VLOOKUP(C509,[1]panoids!A$2:Z$278,25,FALSE)</f>
        <v>0</v>
      </c>
      <c r="AB509">
        <f>VLOOKUP(C509,[1]panoids!A$2:Z$278,26,FALSE)</f>
        <v>9.7290039062500003E-3</v>
      </c>
    </row>
    <row r="510" spans="1:28" x14ac:dyDescent="0.25">
      <c r="A510" t="s">
        <v>783</v>
      </c>
      <c r="B510">
        <v>170312415001019</v>
      </c>
      <c r="C510" t="e">
        <f>-XK7lYi2n0q7tu2rOoB5IQ</f>
        <v>#NAME?</v>
      </c>
      <c r="D510" t="e">
        <f>VLOOKUP(C510,[1]panoids!A$2:Z$278,2,FALSE)</f>
        <v>#NAME?</v>
      </c>
      <c r="E510" t="e">
        <f>VLOOKUP(C510,[1]panoids!A$2:Z$278,3,FALSE)</f>
        <v>#NAME?</v>
      </c>
      <c r="F510" t="e">
        <f>VLOOKUP(C510,[1]panoids!A$2:Z$278,4,FALSE)</f>
        <v>#NAME?</v>
      </c>
      <c r="G510" t="e">
        <f>VLOOKUP(C510,[1]panoids!A$2:Z$278,5,FALSE)</f>
        <v>#NAME?</v>
      </c>
      <c r="H510" t="e">
        <f>VLOOKUP(C510,[1]panoids!A$2:Z$278,6,FALSE)</f>
        <v>#NAME?</v>
      </c>
      <c r="I510" t="e">
        <f>VLOOKUP(C510,[1]panoids!A$2:Z$278,7,FALSE)</f>
        <v>#NAME?</v>
      </c>
      <c r="J510" t="e">
        <f>VLOOKUP(C510,[1]panoids!A$2:Z$278,8,FALSE)</f>
        <v>#NAME?</v>
      </c>
      <c r="K510" t="e">
        <f>VLOOKUP(C510,[1]panoids!A$2:Z$278,9,FALSE)</f>
        <v>#NAME?</v>
      </c>
      <c r="L510" t="e">
        <f>VLOOKUP(C510,[1]panoids!A$2:Z$278,10,FALSE)</f>
        <v>#NAME?</v>
      </c>
      <c r="M510" t="e">
        <f>VLOOKUP(C510,[1]panoids!A$2:Z$278,11,FALSE)</f>
        <v>#NAME?</v>
      </c>
      <c r="N510" t="e">
        <f>VLOOKUP(C510,[1]panoids!A$2:Z$278,12,FALSE)</f>
        <v>#NAME?</v>
      </c>
      <c r="O510" t="e">
        <f>VLOOKUP(C510,[1]panoids!A$2:Z$278,13,FALSE)</f>
        <v>#NAME?</v>
      </c>
      <c r="P510" t="e">
        <f>VLOOKUP(C510,[1]panoids!A$2:Z$278,14,FALSE)</f>
        <v>#NAME?</v>
      </c>
      <c r="Q510" t="e">
        <f>VLOOKUP(C510,[1]panoids!A$2:Z$278,15,FALSE)</f>
        <v>#NAME?</v>
      </c>
      <c r="R510" t="e">
        <f>VLOOKUP(C510,[1]panoids!A$2:Z$278,16,FALSE)</f>
        <v>#NAME?</v>
      </c>
      <c r="S510" t="e">
        <f>VLOOKUP(C510,[1]panoids!A$2:Z$278,17,FALSE)</f>
        <v>#NAME?</v>
      </c>
      <c r="T510" t="e">
        <f>VLOOKUP(C510,[1]panoids!A$2:Z$278,18,FALSE)</f>
        <v>#NAME?</v>
      </c>
      <c r="U510" t="e">
        <f>VLOOKUP(C510,[1]panoids!A$2:Z$278,19,FALSE)</f>
        <v>#NAME?</v>
      </c>
      <c r="V510" t="e">
        <f>VLOOKUP(C510,[1]panoids!A$2:Z$278,20,FALSE)</f>
        <v>#NAME?</v>
      </c>
      <c r="W510" t="e">
        <f>VLOOKUP(C510,[1]panoids!A$2:Z$278,21,FALSE)</f>
        <v>#NAME?</v>
      </c>
      <c r="X510" t="e">
        <f>VLOOKUP(C510,[1]panoids!A$2:Z$278,22,FALSE)</f>
        <v>#NAME?</v>
      </c>
      <c r="Y510" t="e">
        <f>VLOOKUP(C510,[1]panoids!A$2:Z$278,23,FALSE)</f>
        <v>#NAME?</v>
      </c>
      <c r="Z510" t="e">
        <f>VLOOKUP(C510,[1]panoids!A$2:Z$278,24,FALSE)</f>
        <v>#NAME?</v>
      </c>
      <c r="AA510" t="e">
        <f>VLOOKUP(C510,[1]panoids!A$2:Z$278,25,FALSE)</f>
        <v>#NAME?</v>
      </c>
      <c r="AB510" t="e">
        <f>VLOOKUP(C510,[1]panoids!A$2:Z$278,26,FALSE)</f>
        <v>#NAME?</v>
      </c>
    </row>
    <row r="511" spans="1:28" x14ac:dyDescent="0.25">
      <c r="A511" t="s">
        <v>784</v>
      </c>
      <c r="B511">
        <v>170312415001019</v>
      </c>
      <c r="C511" t="e">
        <f>-XK7lYi2n0q7tu2rOoB5IQ</f>
        <v>#NAME?</v>
      </c>
      <c r="D511" t="e">
        <f>VLOOKUP(C511,[1]panoids!A$2:Z$278,2,FALSE)</f>
        <v>#NAME?</v>
      </c>
      <c r="E511" t="e">
        <f>VLOOKUP(C511,[1]panoids!A$2:Z$278,3,FALSE)</f>
        <v>#NAME?</v>
      </c>
      <c r="F511" t="e">
        <f>VLOOKUP(C511,[1]panoids!A$2:Z$278,4,FALSE)</f>
        <v>#NAME?</v>
      </c>
      <c r="G511" t="e">
        <f>VLOOKUP(C511,[1]panoids!A$2:Z$278,5,FALSE)</f>
        <v>#NAME?</v>
      </c>
      <c r="H511" t="e">
        <f>VLOOKUP(C511,[1]panoids!A$2:Z$278,6,FALSE)</f>
        <v>#NAME?</v>
      </c>
      <c r="I511" t="e">
        <f>VLOOKUP(C511,[1]panoids!A$2:Z$278,7,FALSE)</f>
        <v>#NAME?</v>
      </c>
      <c r="J511" t="e">
        <f>VLOOKUP(C511,[1]panoids!A$2:Z$278,8,FALSE)</f>
        <v>#NAME?</v>
      </c>
      <c r="K511" t="e">
        <f>VLOOKUP(C511,[1]panoids!A$2:Z$278,9,FALSE)</f>
        <v>#NAME?</v>
      </c>
      <c r="L511" t="e">
        <f>VLOOKUP(C511,[1]panoids!A$2:Z$278,10,FALSE)</f>
        <v>#NAME?</v>
      </c>
      <c r="M511" t="e">
        <f>VLOOKUP(C511,[1]panoids!A$2:Z$278,11,FALSE)</f>
        <v>#NAME?</v>
      </c>
      <c r="N511" t="e">
        <f>VLOOKUP(C511,[1]panoids!A$2:Z$278,12,FALSE)</f>
        <v>#NAME?</v>
      </c>
      <c r="O511" t="e">
        <f>VLOOKUP(C511,[1]panoids!A$2:Z$278,13,FALSE)</f>
        <v>#NAME?</v>
      </c>
      <c r="P511" t="e">
        <f>VLOOKUP(C511,[1]panoids!A$2:Z$278,14,FALSE)</f>
        <v>#NAME?</v>
      </c>
      <c r="Q511" t="e">
        <f>VLOOKUP(C511,[1]panoids!A$2:Z$278,15,FALSE)</f>
        <v>#NAME?</v>
      </c>
      <c r="R511" t="e">
        <f>VLOOKUP(C511,[1]panoids!A$2:Z$278,16,FALSE)</f>
        <v>#NAME?</v>
      </c>
      <c r="S511" t="e">
        <f>VLOOKUP(C511,[1]panoids!A$2:Z$278,17,FALSE)</f>
        <v>#NAME?</v>
      </c>
      <c r="T511" t="e">
        <f>VLOOKUP(C511,[1]panoids!A$2:Z$278,18,FALSE)</f>
        <v>#NAME?</v>
      </c>
      <c r="U511" t="e">
        <f>VLOOKUP(C511,[1]panoids!A$2:Z$278,19,FALSE)</f>
        <v>#NAME?</v>
      </c>
      <c r="V511" t="e">
        <f>VLOOKUP(C511,[1]panoids!A$2:Z$278,20,FALSE)</f>
        <v>#NAME?</v>
      </c>
      <c r="W511" t="e">
        <f>VLOOKUP(C511,[1]panoids!A$2:Z$278,21,FALSE)</f>
        <v>#NAME?</v>
      </c>
      <c r="X511" t="e">
        <f>VLOOKUP(C511,[1]panoids!A$2:Z$278,22,FALSE)</f>
        <v>#NAME?</v>
      </c>
      <c r="Y511" t="e">
        <f>VLOOKUP(C511,[1]panoids!A$2:Z$278,23,FALSE)</f>
        <v>#NAME?</v>
      </c>
      <c r="Z511" t="e">
        <f>VLOOKUP(C511,[1]panoids!A$2:Z$278,24,FALSE)</f>
        <v>#NAME?</v>
      </c>
      <c r="AA511" t="e">
        <f>VLOOKUP(C511,[1]panoids!A$2:Z$278,25,FALSE)</f>
        <v>#NAME?</v>
      </c>
      <c r="AB511" t="e">
        <f>VLOOKUP(C511,[1]panoids!A$2:Z$278,26,FALSE)</f>
        <v>#NAME?</v>
      </c>
    </row>
    <row r="512" spans="1:28" x14ac:dyDescent="0.25">
      <c r="A512" t="s">
        <v>785</v>
      </c>
      <c r="B512">
        <v>170312415001019</v>
      </c>
      <c r="C512" t="s">
        <v>786</v>
      </c>
      <c r="D512" t="str">
        <f>VLOOKUP(C512,[1]panoids!A$2:Z$278,2,FALSE)</f>
        <v>2018-08</v>
      </c>
      <c r="E512">
        <f>VLOOKUP(C512,[1]panoids!A$2:Z$278,3,FALSE)</f>
        <v>41.908914972224203</v>
      </c>
      <c r="F512">
        <f>VLOOKUP(C512,[1]panoids!A$2:Z$278,4,FALSE)</f>
        <v>-87.667713005153004</v>
      </c>
      <c r="G512">
        <f>VLOOKUP(C512,[1]panoids!A$2:Z$278,5,FALSE)</f>
        <v>170312415001019</v>
      </c>
      <c r="H512">
        <f>VLOOKUP(C512,[1]panoids!A$2:Z$278,6,FALSE)</f>
        <v>4</v>
      </c>
      <c r="I512">
        <f>VLOOKUP(C512,[1]panoids!A$2:Z$278,7,FALSE)</f>
        <v>0.249698079427083</v>
      </c>
      <c r="J512">
        <f>VLOOKUP(C512,[1]panoids!A$2:Z$278,8,FALSE)</f>
        <v>2.76847330729167E-2</v>
      </c>
      <c r="K512">
        <f>VLOOKUP(C512,[1]panoids!A$2:Z$278,9,FALSE)</f>
        <v>0.207124837239583</v>
      </c>
      <c r="L512">
        <f>VLOOKUP(C512,[1]panoids!A$2:Z$278,10,FALSE)</f>
        <v>3.6140950520833302E-3</v>
      </c>
      <c r="M512">
        <f>VLOOKUP(C512,[1]panoids!A$2:Z$278,11,FALSE)</f>
        <v>2.1316731770833298E-2</v>
      </c>
      <c r="N512">
        <f>VLOOKUP(C512,[1]panoids!A$2:Z$278,12,FALSE)</f>
        <v>1.44156901041667E-2</v>
      </c>
      <c r="O512">
        <f>VLOOKUP(C512,[1]panoids!A$2:Z$278,13,FALSE)</f>
        <v>9.8470052083333303E-5</v>
      </c>
      <c r="P512">
        <f>VLOOKUP(C512,[1]panoids!A$2:Z$278,14,FALSE)</f>
        <v>1.2882486979166701E-3</v>
      </c>
      <c r="Q512">
        <f>VLOOKUP(C512,[1]panoids!A$2:Z$278,15,FALSE)</f>
        <v>0.13618733723958301</v>
      </c>
      <c r="R512">
        <f>VLOOKUP(C512,[1]panoids!A$2:Z$278,16,FALSE)</f>
        <v>1.43636067708333E-3</v>
      </c>
      <c r="S512">
        <f>VLOOKUP(C512,[1]panoids!A$2:Z$278,17,FALSE)</f>
        <v>0.18455159505208299</v>
      </c>
      <c r="T512">
        <f>VLOOKUP(C512,[1]panoids!A$2:Z$278,18,FALSE)</f>
        <v>3.2307942708333301E-3</v>
      </c>
      <c r="U512">
        <f>VLOOKUP(C512,[1]panoids!A$2:Z$278,19,FALSE)</f>
        <v>0</v>
      </c>
      <c r="V512">
        <f>VLOOKUP(C512,[1]panoids!A$2:Z$278,20,FALSE)</f>
        <v>0.12716064453125001</v>
      </c>
      <c r="W512">
        <f>VLOOKUP(C512,[1]panoids!A$2:Z$278,21,FALSE)</f>
        <v>5.8748372395833297E-3</v>
      </c>
      <c r="X512">
        <f>VLOOKUP(C512,[1]panoids!A$2:Z$278,22,FALSE)</f>
        <v>9.5556640625000001E-3</v>
      </c>
      <c r="Y512">
        <f>VLOOKUP(C512,[1]panoids!A$2:Z$278,23,FALSE)</f>
        <v>0</v>
      </c>
      <c r="Z512">
        <f>VLOOKUP(C512,[1]panoids!A$2:Z$278,24,FALSE)</f>
        <v>0</v>
      </c>
      <c r="AA512">
        <f>VLOOKUP(C512,[1]panoids!A$2:Z$278,25,FALSE)</f>
        <v>4.3782552083333298E-4</v>
      </c>
      <c r="AB512">
        <f>VLOOKUP(C512,[1]panoids!A$2:Z$278,26,FALSE)</f>
        <v>6.3240559895833296E-3</v>
      </c>
    </row>
    <row r="513" spans="1:28" x14ac:dyDescent="0.25">
      <c r="A513" t="s">
        <v>787</v>
      </c>
      <c r="B513">
        <v>170312415001019</v>
      </c>
      <c r="C513" t="s">
        <v>786</v>
      </c>
      <c r="D513" t="str">
        <f>VLOOKUP(C513,[1]panoids!A$2:Z$278,2,FALSE)</f>
        <v>2018-08</v>
      </c>
      <c r="E513">
        <f>VLOOKUP(C513,[1]panoids!A$2:Z$278,3,FALSE)</f>
        <v>41.908914972224203</v>
      </c>
      <c r="F513">
        <f>VLOOKUP(C513,[1]panoids!A$2:Z$278,4,FALSE)</f>
        <v>-87.667713005153004</v>
      </c>
      <c r="G513">
        <f>VLOOKUP(C513,[1]panoids!A$2:Z$278,5,FALSE)</f>
        <v>170312415001019</v>
      </c>
      <c r="H513">
        <f>VLOOKUP(C513,[1]panoids!A$2:Z$278,6,FALSE)</f>
        <v>4</v>
      </c>
      <c r="I513">
        <f>VLOOKUP(C513,[1]panoids!A$2:Z$278,7,FALSE)</f>
        <v>0.249698079427083</v>
      </c>
      <c r="J513">
        <f>VLOOKUP(C513,[1]panoids!A$2:Z$278,8,FALSE)</f>
        <v>2.76847330729167E-2</v>
      </c>
      <c r="K513">
        <f>VLOOKUP(C513,[1]panoids!A$2:Z$278,9,FALSE)</f>
        <v>0.207124837239583</v>
      </c>
      <c r="L513">
        <f>VLOOKUP(C513,[1]panoids!A$2:Z$278,10,FALSE)</f>
        <v>3.6140950520833302E-3</v>
      </c>
      <c r="M513">
        <f>VLOOKUP(C513,[1]panoids!A$2:Z$278,11,FALSE)</f>
        <v>2.1316731770833298E-2</v>
      </c>
      <c r="N513">
        <f>VLOOKUP(C513,[1]panoids!A$2:Z$278,12,FALSE)</f>
        <v>1.44156901041667E-2</v>
      </c>
      <c r="O513">
        <f>VLOOKUP(C513,[1]panoids!A$2:Z$278,13,FALSE)</f>
        <v>9.8470052083333303E-5</v>
      </c>
      <c r="P513">
        <f>VLOOKUP(C513,[1]panoids!A$2:Z$278,14,FALSE)</f>
        <v>1.2882486979166701E-3</v>
      </c>
      <c r="Q513">
        <f>VLOOKUP(C513,[1]panoids!A$2:Z$278,15,FALSE)</f>
        <v>0.13618733723958301</v>
      </c>
      <c r="R513">
        <f>VLOOKUP(C513,[1]panoids!A$2:Z$278,16,FALSE)</f>
        <v>1.43636067708333E-3</v>
      </c>
      <c r="S513">
        <f>VLOOKUP(C513,[1]panoids!A$2:Z$278,17,FALSE)</f>
        <v>0.18455159505208299</v>
      </c>
      <c r="T513">
        <f>VLOOKUP(C513,[1]panoids!A$2:Z$278,18,FALSE)</f>
        <v>3.2307942708333301E-3</v>
      </c>
      <c r="U513">
        <f>VLOOKUP(C513,[1]panoids!A$2:Z$278,19,FALSE)</f>
        <v>0</v>
      </c>
      <c r="V513">
        <f>VLOOKUP(C513,[1]panoids!A$2:Z$278,20,FALSE)</f>
        <v>0.12716064453125001</v>
      </c>
      <c r="W513">
        <f>VLOOKUP(C513,[1]panoids!A$2:Z$278,21,FALSE)</f>
        <v>5.8748372395833297E-3</v>
      </c>
      <c r="X513">
        <f>VLOOKUP(C513,[1]panoids!A$2:Z$278,22,FALSE)</f>
        <v>9.5556640625000001E-3</v>
      </c>
      <c r="Y513">
        <f>VLOOKUP(C513,[1]panoids!A$2:Z$278,23,FALSE)</f>
        <v>0</v>
      </c>
      <c r="Z513">
        <f>VLOOKUP(C513,[1]panoids!A$2:Z$278,24,FALSE)</f>
        <v>0</v>
      </c>
      <c r="AA513">
        <f>VLOOKUP(C513,[1]panoids!A$2:Z$278,25,FALSE)</f>
        <v>4.3782552083333298E-4</v>
      </c>
      <c r="AB513">
        <f>VLOOKUP(C513,[1]panoids!A$2:Z$278,26,FALSE)</f>
        <v>6.3240559895833296E-3</v>
      </c>
    </row>
    <row r="514" spans="1:28" x14ac:dyDescent="0.25">
      <c r="A514" t="s">
        <v>788</v>
      </c>
      <c r="B514">
        <v>170312415002000</v>
      </c>
      <c r="C514" t="s">
        <v>789</v>
      </c>
      <c r="D514" t="str">
        <f>VLOOKUP(C514,[1]panoids!A$2:Z$278,2,FALSE)</f>
        <v>2018-08</v>
      </c>
      <c r="E514">
        <f>VLOOKUP(C514,[1]panoids!A$2:Z$278,3,FALSE)</f>
        <v>41.908227920600403</v>
      </c>
      <c r="F514">
        <f>VLOOKUP(C514,[1]panoids!A$2:Z$278,4,FALSE)</f>
        <v>-87.667697900095305</v>
      </c>
      <c r="G514">
        <f>VLOOKUP(C514,[1]panoids!A$2:Z$278,5,FALSE)</f>
        <v>170312415002000</v>
      </c>
      <c r="H514">
        <f>VLOOKUP(C514,[1]panoids!A$2:Z$278,6,FALSE)</f>
        <v>4</v>
      </c>
      <c r="I514">
        <f>VLOOKUP(C514,[1]panoids!A$2:Z$278,7,FALSE)</f>
        <v>0.2429833984375</v>
      </c>
      <c r="J514">
        <f>VLOOKUP(C514,[1]panoids!A$2:Z$278,8,FALSE)</f>
        <v>7.8022460937499996E-2</v>
      </c>
      <c r="K514">
        <f>VLOOKUP(C514,[1]panoids!A$2:Z$278,9,FALSE)</f>
        <v>0.13902506510416701</v>
      </c>
      <c r="L514">
        <f>VLOOKUP(C514,[1]panoids!A$2:Z$278,10,FALSE)</f>
        <v>1.27278645833333E-3</v>
      </c>
      <c r="M514">
        <f>VLOOKUP(C514,[1]panoids!A$2:Z$278,11,FALSE)</f>
        <v>2.9552408854166701E-2</v>
      </c>
      <c r="N514">
        <f>VLOOKUP(C514,[1]panoids!A$2:Z$278,12,FALSE)</f>
        <v>9.4246419270833295E-3</v>
      </c>
      <c r="O514">
        <f>VLOOKUP(C514,[1]panoids!A$2:Z$278,13,FALSE)</f>
        <v>3.1005859375E-4</v>
      </c>
      <c r="P514">
        <f>VLOOKUP(C514,[1]panoids!A$2:Z$278,14,FALSE)</f>
        <v>2.9866536458333301E-3</v>
      </c>
      <c r="Q514">
        <f>VLOOKUP(C514,[1]panoids!A$2:Z$278,15,FALSE)</f>
        <v>0.197871907552083</v>
      </c>
      <c r="R514">
        <f>VLOOKUP(C514,[1]panoids!A$2:Z$278,16,FALSE)</f>
        <v>4.0616861979166701E-3</v>
      </c>
      <c r="S514">
        <f>VLOOKUP(C514,[1]panoids!A$2:Z$278,17,FALSE)</f>
        <v>0.20655192057291699</v>
      </c>
      <c r="T514">
        <f>VLOOKUP(C514,[1]panoids!A$2:Z$278,18,FALSE)</f>
        <v>6.3151041666666705E-4</v>
      </c>
      <c r="U514">
        <f>VLOOKUP(C514,[1]panoids!A$2:Z$278,19,FALSE)</f>
        <v>7.3242187499999997E-6</v>
      </c>
      <c r="V514">
        <f>VLOOKUP(C514,[1]panoids!A$2:Z$278,20,FALSE)</f>
        <v>7.1846516927083298E-2</v>
      </c>
      <c r="W514">
        <f>VLOOKUP(C514,[1]panoids!A$2:Z$278,21,FALSE)</f>
        <v>1.6259765625E-3</v>
      </c>
      <c r="X514">
        <f>VLOOKUP(C514,[1]panoids!A$2:Z$278,22,FALSE)</f>
        <v>6.1848958333333298E-5</v>
      </c>
      <c r="Y514">
        <f>VLOOKUP(C514,[1]panoids!A$2:Z$278,23,FALSE)</f>
        <v>0</v>
      </c>
      <c r="Z514">
        <f>VLOOKUP(C514,[1]panoids!A$2:Z$278,24,FALSE)</f>
        <v>0</v>
      </c>
      <c r="AA514">
        <f>VLOOKUP(C514,[1]panoids!A$2:Z$278,25,FALSE)</f>
        <v>3.6051432291666702E-4</v>
      </c>
      <c r="AB514">
        <f>VLOOKUP(C514,[1]panoids!A$2:Z$278,26,FALSE)</f>
        <v>1.34033203125E-2</v>
      </c>
    </row>
    <row r="515" spans="1:28" x14ac:dyDescent="0.25">
      <c r="A515" t="s">
        <v>790</v>
      </c>
      <c r="B515">
        <v>170312415002000</v>
      </c>
      <c r="C515" t="s">
        <v>789</v>
      </c>
      <c r="D515" t="str">
        <f>VLOOKUP(C515,[1]panoids!A$2:Z$278,2,FALSE)</f>
        <v>2018-08</v>
      </c>
      <c r="E515">
        <f>VLOOKUP(C515,[1]panoids!A$2:Z$278,3,FALSE)</f>
        <v>41.908227920600403</v>
      </c>
      <c r="F515">
        <f>VLOOKUP(C515,[1]panoids!A$2:Z$278,4,FALSE)</f>
        <v>-87.667697900095305</v>
      </c>
      <c r="G515">
        <f>VLOOKUP(C515,[1]panoids!A$2:Z$278,5,FALSE)</f>
        <v>170312415002000</v>
      </c>
      <c r="H515">
        <f>VLOOKUP(C515,[1]panoids!A$2:Z$278,6,FALSE)</f>
        <v>4</v>
      </c>
      <c r="I515">
        <f>VLOOKUP(C515,[1]panoids!A$2:Z$278,7,FALSE)</f>
        <v>0.2429833984375</v>
      </c>
      <c r="J515">
        <f>VLOOKUP(C515,[1]panoids!A$2:Z$278,8,FALSE)</f>
        <v>7.8022460937499996E-2</v>
      </c>
      <c r="K515">
        <f>VLOOKUP(C515,[1]panoids!A$2:Z$278,9,FALSE)</f>
        <v>0.13902506510416701</v>
      </c>
      <c r="L515">
        <f>VLOOKUP(C515,[1]panoids!A$2:Z$278,10,FALSE)</f>
        <v>1.27278645833333E-3</v>
      </c>
      <c r="M515">
        <f>VLOOKUP(C515,[1]panoids!A$2:Z$278,11,FALSE)</f>
        <v>2.9552408854166701E-2</v>
      </c>
      <c r="N515">
        <f>VLOOKUP(C515,[1]panoids!A$2:Z$278,12,FALSE)</f>
        <v>9.4246419270833295E-3</v>
      </c>
      <c r="O515">
        <f>VLOOKUP(C515,[1]panoids!A$2:Z$278,13,FALSE)</f>
        <v>3.1005859375E-4</v>
      </c>
      <c r="P515">
        <f>VLOOKUP(C515,[1]panoids!A$2:Z$278,14,FALSE)</f>
        <v>2.9866536458333301E-3</v>
      </c>
      <c r="Q515">
        <f>VLOOKUP(C515,[1]panoids!A$2:Z$278,15,FALSE)</f>
        <v>0.197871907552083</v>
      </c>
      <c r="R515">
        <f>VLOOKUP(C515,[1]panoids!A$2:Z$278,16,FALSE)</f>
        <v>4.0616861979166701E-3</v>
      </c>
      <c r="S515">
        <f>VLOOKUP(C515,[1]panoids!A$2:Z$278,17,FALSE)</f>
        <v>0.20655192057291699</v>
      </c>
      <c r="T515">
        <f>VLOOKUP(C515,[1]panoids!A$2:Z$278,18,FALSE)</f>
        <v>6.3151041666666705E-4</v>
      </c>
      <c r="U515">
        <f>VLOOKUP(C515,[1]panoids!A$2:Z$278,19,FALSE)</f>
        <v>7.3242187499999997E-6</v>
      </c>
      <c r="V515">
        <f>VLOOKUP(C515,[1]panoids!A$2:Z$278,20,FALSE)</f>
        <v>7.1846516927083298E-2</v>
      </c>
      <c r="W515">
        <f>VLOOKUP(C515,[1]panoids!A$2:Z$278,21,FALSE)</f>
        <v>1.6259765625E-3</v>
      </c>
      <c r="X515">
        <f>VLOOKUP(C515,[1]panoids!A$2:Z$278,22,FALSE)</f>
        <v>6.1848958333333298E-5</v>
      </c>
      <c r="Y515">
        <f>VLOOKUP(C515,[1]panoids!A$2:Z$278,23,FALSE)</f>
        <v>0</v>
      </c>
      <c r="Z515">
        <f>VLOOKUP(C515,[1]panoids!A$2:Z$278,24,FALSE)</f>
        <v>0</v>
      </c>
      <c r="AA515">
        <f>VLOOKUP(C515,[1]panoids!A$2:Z$278,25,FALSE)</f>
        <v>3.6051432291666702E-4</v>
      </c>
      <c r="AB515">
        <f>VLOOKUP(C515,[1]panoids!A$2:Z$278,26,FALSE)</f>
        <v>1.34033203125E-2</v>
      </c>
    </row>
    <row r="516" spans="1:28" x14ac:dyDescent="0.25">
      <c r="A516" t="s">
        <v>791</v>
      </c>
      <c r="B516">
        <v>170312415002000</v>
      </c>
      <c r="C516" t="s">
        <v>792</v>
      </c>
      <c r="D516" t="str">
        <f>VLOOKUP(C516,[1]panoids!A$2:Z$278,2,FALSE)</f>
        <v>2018-08</v>
      </c>
      <c r="E516">
        <f>VLOOKUP(C516,[1]panoids!A$2:Z$278,3,FALSE)</f>
        <v>41.908138006743599</v>
      </c>
      <c r="F516">
        <f>VLOOKUP(C516,[1]panoids!A$2:Z$278,4,FALSE)</f>
        <v>-87.667695471591898</v>
      </c>
      <c r="G516">
        <f>VLOOKUP(C516,[1]panoids!A$2:Z$278,5,FALSE)</f>
        <v>170312415002000</v>
      </c>
      <c r="H516">
        <f>VLOOKUP(C516,[1]panoids!A$2:Z$278,6,FALSE)</f>
        <v>4</v>
      </c>
      <c r="I516">
        <f>VLOOKUP(C516,[1]panoids!A$2:Z$278,7,FALSE)</f>
        <v>0.22635579427083299</v>
      </c>
      <c r="J516">
        <f>VLOOKUP(C516,[1]panoids!A$2:Z$278,8,FALSE)</f>
        <v>2.58357747395833E-2</v>
      </c>
      <c r="K516">
        <f>VLOOKUP(C516,[1]panoids!A$2:Z$278,9,FALSE)</f>
        <v>0.11544677734375</v>
      </c>
      <c r="L516">
        <f>VLOOKUP(C516,[1]panoids!A$2:Z$278,10,FALSE)</f>
        <v>1.7659505208333299E-4</v>
      </c>
      <c r="M516">
        <f>VLOOKUP(C516,[1]panoids!A$2:Z$278,11,FALSE)</f>
        <v>2.42293294270833E-2</v>
      </c>
      <c r="N516">
        <f>VLOOKUP(C516,[1]panoids!A$2:Z$278,12,FALSE)</f>
        <v>4.4995117187499999E-3</v>
      </c>
      <c r="O516">
        <f>VLOOKUP(C516,[1]panoids!A$2:Z$278,13,FALSE)</f>
        <v>7.9752604166666706E-5</v>
      </c>
      <c r="P516">
        <f>VLOOKUP(C516,[1]panoids!A$2:Z$278,14,FALSE)</f>
        <v>1.4493815104166701E-3</v>
      </c>
      <c r="Q516">
        <f>VLOOKUP(C516,[1]panoids!A$2:Z$278,15,FALSE)</f>
        <v>0.29488362630208298</v>
      </c>
      <c r="R516">
        <f>VLOOKUP(C516,[1]panoids!A$2:Z$278,16,FALSE)</f>
        <v>3.8753255208333298E-3</v>
      </c>
      <c r="S516">
        <f>VLOOKUP(C516,[1]panoids!A$2:Z$278,17,FALSE)</f>
        <v>0.152527669270833</v>
      </c>
      <c r="T516">
        <f>VLOOKUP(C516,[1]panoids!A$2:Z$278,18,FALSE)</f>
        <v>9.0332031249999999E-5</v>
      </c>
      <c r="U516">
        <f>VLOOKUP(C516,[1]panoids!A$2:Z$278,19,FALSE)</f>
        <v>0</v>
      </c>
      <c r="V516">
        <f>VLOOKUP(C516,[1]panoids!A$2:Z$278,20,FALSE)</f>
        <v>0.136653645833333</v>
      </c>
      <c r="W516">
        <f>VLOOKUP(C516,[1]panoids!A$2:Z$278,21,FALSE)</f>
        <v>1.2207031250000001E-5</v>
      </c>
      <c r="X516">
        <f>VLOOKUP(C516,[1]panoids!A$2:Z$278,22,FALSE)</f>
        <v>0</v>
      </c>
      <c r="Y516">
        <f>VLOOKUP(C516,[1]panoids!A$2:Z$278,23,FALSE)</f>
        <v>0</v>
      </c>
      <c r="Z516">
        <f>VLOOKUP(C516,[1]panoids!A$2:Z$278,24,FALSE)</f>
        <v>0</v>
      </c>
      <c r="AA516">
        <f>VLOOKUP(C516,[1]panoids!A$2:Z$278,25,FALSE)</f>
        <v>0</v>
      </c>
      <c r="AB516">
        <f>VLOOKUP(C516,[1]panoids!A$2:Z$278,26,FALSE)</f>
        <v>1.3884277343749999E-2</v>
      </c>
    </row>
    <row r="517" spans="1:28" x14ac:dyDescent="0.25">
      <c r="A517" t="s">
        <v>793</v>
      </c>
      <c r="B517">
        <v>170312415002000</v>
      </c>
      <c r="C517" t="s">
        <v>792</v>
      </c>
      <c r="D517" t="str">
        <f>VLOOKUP(C517,[1]panoids!A$2:Z$278,2,FALSE)</f>
        <v>2018-08</v>
      </c>
      <c r="E517">
        <f>VLOOKUP(C517,[1]panoids!A$2:Z$278,3,FALSE)</f>
        <v>41.908138006743599</v>
      </c>
      <c r="F517">
        <f>VLOOKUP(C517,[1]panoids!A$2:Z$278,4,FALSE)</f>
        <v>-87.667695471591898</v>
      </c>
      <c r="G517">
        <f>VLOOKUP(C517,[1]panoids!A$2:Z$278,5,FALSE)</f>
        <v>170312415002000</v>
      </c>
      <c r="H517">
        <f>VLOOKUP(C517,[1]panoids!A$2:Z$278,6,FALSE)</f>
        <v>4</v>
      </c>
      <c r="I517">
        <f>VLOOKUP(C517,[1]panoids!A$2:Z$278,7,FALSE)</f>
        <v>0.22635579427083299</v>
      </c>
      <c r="J517">
        <f>VLOOKUP(C517,[1]panoids!A$2:Z$278,8,FALSE)</f>
        <v>2.58357747395833E-2</v>
      </c>
      <c r="K517">
        <f>VLOOKUP(C517,[1]panoids!A$2:Z$278,9,FALSE)</f>
        <v>0.11544677734375</v>
      </c>
      <c r="L517">
        <f>VLOOKUP(C517,[1]panoids!A$2:Z$278,10,FALSE)</f>
        <v>1.7659505208333299E-4</v>
      </c>
      <c r="M517">
        <f>VLOOKUP(C517,[1]panoids!A$2:Z$278,11,FALSE)</f>
        <v>2.42293294270833E-2</v>
      </c>
      <c r="N517">
        <f>VLOOKUP(C517,[1]panoids!A$2:Z$278,12,FALSE)</f>
        <v>4.4995117187499999E-3</v>
      </c>
      <c r="O517">
        <f>VLOOKUP(C517,[1]panoids!A$2:Z$278,13,FALSE)</f>
        <v>7.9752604166666706E-5</v>
      </c>
      <c r="P517">
        <f>VLOOKUP(C517,[1]panoids!A$2:Z$278,14,FALSE)</f>
        <v>1.4493815104166701E-3</v>
      </c>
      <c r="Q517">
        <f>VLOOKUP(C517,[1]panoids!A$2:Z$278,15,FALSE)</f>
        <v>0.29488362630208298</v>
      </c>
      <c r="R517">
        <f>VLOOKUP(C517,[1]panoids!A$2:Z$278,16,FALSE)</f>
        <v>3.8753255208333298E-3</v>
      </c>
      <c r="S517">
        <f>VLOOKUP(C517,[1]panoids!A$2:Z$278,17,FALSE)</f>
        <v>0.152527669270833</v>
      </c>
      <c r="T517">
        <f>VLOOKUP(C517,[1]panoids!A$2:Z$278,18,FALSE)</f>
        <v>9.0332031249999999E-5</v>
      </c>
      <c r="U517">
        <f>VLOOKUP(C517,[1]panoids!A$2:Z$278,19,FALSE)</f>
        <v>0</v>
      </c>
      <c r="V517">
        <f>VLOOKUP(C517,[1]panoids!A$2:Z$278,20,FALSE)</f>
        <v>0.136653645833333</v>
      </c>
      <c r="W517">
        <f>VLOOKUP(C517,[1]panoids!A$2:Z$278,21,FALSE)</f>
        <v>1.2207031250000001E-5</v>
      </c>
      <c r="X517">
        <f>VLOOKUP(C517,[1]panoids!A$2:Z$278,22,FALSE)</f>
        <v>0</v>
      </c>
      <c r="Y517">
        <f>VLOOKUP(C517,[1]panoids!A$2:Z$278,23,FALSE)</f>
        <v>0</v>
      </c>
      <c r="Z517">
        <f>VLOOKUP(C517,[1]panoids!A$2:Z$278,24,FALSE)</f>
        <v>0</v>
      </c>
      <c r="AA517">
        <f>VLOOKUP(C517,[1]panoids!A$2:Z$278,25,FALSE)</f>
        <v>0</v>
      </c>
      <c r="AB517">
        <f>VLOOKUP(C517,[1]panoids!A$2:Z$278,26,FALSE)</f>
        <v>1.3884277343749999E-2</v>
      </c>
    </row>
    <row r="518" spans="1:28" x14ac:dyDescent="0.25">
      <c r="A518" t="s">
        <v>794</v>
      </c>
      <c r="B518">
        <v>170312429002010</v>
      </c>
      <c r="C518" t="s">
        <v>795</v>
      </c>
      <c r="D518" t="str">
        <f>VLOOKUP(C518,[1]panoids!A$2:Z$278,2,FALSE)</f>
        <v>2018-08</v>
      </c>
      <c r="E518">
        <f>VLOOKUP(C518,[1]panoids!A$2:Z$278,3,FALSE)</f>
        <v>41.8911196631785</v>
      </c>
      <c r="F518">
        <f>VLOOKUP(C518,[1]panoids!A$2:Z$278,4,FALSE)</f>
        <v>-87.686639677836894</v>
      </c>
      <c r="G518">
        <f>VLOOKUP(C518,[1]panoids!A$2:Z$278,5,FALSE)</f>
        <v>170312429002010</v>
      </c>
      <c r="H518">
        <f>VLOOKUP(C518,[1]panoids!A$2:Z$278,6,FALSE)</f>
        <v>4</v>
      </c>
      <c r="I518">
        <f>VLOOKUP(C518,[1]panoids!A$2:Z$278,7,FALSE)</f>
        <v>0.31856526692708298</v>
      </c>
      <c r="J518">
        <f>VLOOKUP(C518,[1]panoids!A$2:Z$278,8,FALSE)</f>
        <v>4.1587727864583299E-2</v>
      </c>
      <c r="K518">
        <f>VLOOKUP(C518,[1]panoids!A$2:Z$278,9,FALSE)</f>
        <v>6.6333007812499997E-2</v>
      </c>
      <c r="L518">
        <f>VLOOKUP(C518,[1]panoids!A$2:Z$278,10,FALSE)</f>
        <v>3.9485677083333304E-3</v>
      </c>
      <c r="M518">
        <f>VLOOKUP(C518,[1]panoids!A$2:Z$278,11,FALSE)</f>
        <v>1.6936848958333299E-2</v>
      </c>
      <c r="N518">
        <f>VLOOKUP(C518,[1]panoids!A$2:Z$278,12,FALSE)</f>
        <v>2.5771484375000001E-2</v>
      </c>
      <c r="O518">
        <f>VLOOKUP(C518,[1]panoids!A$2:Z$278,13,FALSE)</f>
        <v>4.3538411458333298E-4</v>
      </c>
      <c r="P518">
        <f>VLOOKUP(C518,[1]panoids!A$2:Z$278,14,FALSE)</f>
        <v>3.2934570312500001E-3</v>
      </c>
      <c r="Q518">
        <f>VLOOKUP(C518,[1]panoids!A$2:Z$278,15,FALSE)</f>
        <v>4.3100585937499998E-2</v>
      </c>
      <c r="R518">
        <f>VLOOKUP(C518,[1]panoids!A$2:Z$278,16,FALSE)</f>
        <v>8.6930338541666707E-3</v>
      </c>
      <c r="S518">
        <f>VLOOKUP(C518,[1]panoids!A$2:Z$278,17,FALSE)</f>
        <v>0.37649658203125003</v>
      </c>
      <c r="T518">
        <f>VLOOKUP(C518,[1]panoids!A$2:Z$278,18,FALSE)</f>
        <v>4.8095703124999999E-4</v>
      </c>
      <c r="U518">
        <f>VLOOKUP(C518,[1]panoids!A$2:Z$278,19,FALSE)</f>
        <v>0</v>
      </c>
      <c r="V518">
        <f>VLOOKUP(C518,[1]panoids!A$2:Z$278,20,FALSE)</f>
        <v>5.2579752604166703E-2</v>
      </c>
      <c r="W518">
        <f>VLOOKUP(C518,[1]panoids!A$2:Z$278,21,FALSE)</f>
        <v>2.6904296874999999E-3</v>
      </c>
      <c r="X518">
        <f>VLOOKUP(C518,[1]panoids!A$2:Z$278,22,FALSE)</f>
        <v>1.3671875000000001E-4</v>
      </c>
      <c r="Y518">
        <f>VLOOKUP(C518,[1]panoids!A$2:Z$278,23,FALSE)</f>
        <v>0</v>
      </c>
      <c r="Z518">
        <f>VLOOKUP(C518,[1]panoids!A$2:Z$278,24,FALSE)</f>
        <v>0</v>
      </c>
      <c r="AA518">
        <f>VLOOKUP(C518,[1]panoids!A$2:Z$278,25,FALSE)</f>
        <v>2.7669270833333301E-5</v>
      </c>
      <c r="AB518">
        <f>VLOOKUP(C518,[1]panoids!A$2:Z$278,26,FALSE)</f>
        <v>3.8922526041666697E-2</v>
      </c>
    </row>
    <row r="519" spans="1:28" x14ac:dyDescent="0.25">
      <c r="A519" t="s">
        <v>796</v>
      </c>
      <c r="B519">
        <v>170312429002010</v>
      </c>
      <c r="C519" t="s">
        <v>795</v>
      </c>
      <c r="D519" t="str">
        <f>VLOOKUP(C519,[1]panoids!A$2:Z$278,2,FALSE)</f>
        <v>2018-08</v>
      </c>
      <c r="E519">
        <f>VLOOKUP(C519,[1]panoids!A$2:Z$278,3,FALSE)</f>
        <v>41.8911196631785</v>
      </c>
      <c r="F519">
        <f>VLOOKUP(C519,[1]panoids!A$2:Z$278,4,FALSE)</f>
        <v>-87.686639677836894</v>
      </c>
      <c r="G519">
        <f>VLOOKUP(C519,[1]panoids!A$2:Z$278,5,FALSE)</f>
        <v>170312429002010</v>
      </c>
      <c r="H519">
        <f>VLOOKUP(C519,[1]panoids!A$2:Z$278,6,FALSE)</f>
        <v>4</v>
      </c>
      <c r="I519">
        <f>VLOOKUP(C519,[1]panoids!A$2:Z$278,7,FALSE)</f>
        <v>0.31856526692708298</v>
      </c>
      <c r="J519">
        <f>VLOOKUP(C519,[1]panoids!A$2:Z$278,8,FALSE)</f>
        <v>4.1587727864583299E-2</v>
      </c>
      <c r="K519">
        <f>VLOOKUP(C519,[1]panoids!A$2:Z$278,9,FALSE)</f>
        <v>6.6333007812499997E-2</v>
      </c>
      <c r="L519">
        <f>VLOOKUP(C519,[1]panoids!A$2:Z$278,10,FALSE)</f>
        <v>3.9485677083333304E-3</v>
      </c>
      <c r="M519">
        <f>VLOOKUP(C519,[1]panoids!A$2:Z$278,11,FALSE)</f>
        <v>1.6936848958333299E-2</v>
      </c>
      <c r="N519">
        <f>VLOOKUP(C519,[1]panoids!A$2:Z$278,12,FALSE)</f>
        <v>2.5771484375000001E-2</v>
      </c>
      <c r="O519">
        <f>VLOOKUP(C519,[1]panoids!A$2:Z$278,13,FALSE)</f>
        <v>4.3538411458333298E-4</v>
      </c>
      <c r="P519">
        <f>VLOOKUP(C519,[1]panoids!A$2:Z$278,14,FALSE)</f>
        <v>3.2934570312500001E-3</v>
      </c>
      <c r="Q519">
        <f>VLOOKUP(C519,[1]panoids!A$2:Z$278,15,FALSE)</f>
        <v>4.3100585937499998E-2</v>
      </c>
      <c r="R519">
        <f>VLOOKUP(C519,[1]panoids!A$2:Z$278,16,FALSE)</f>
        <v>8.6930338541666707E-3</v>
      </c>
      <c r="S519">
        <f>VLOOKUP(C519,[1]panoids!A$2:Z$278,17,FALSE)</f>
        <v>0.37649658203125003</v>
      </c>
      <c r="T519">
        <f>VLOOKUP(C519,[1]panoids!A$2:Z$278,18,FALSE)</f>
        <v>4.8095703124999999E-4</v>
      </c>
      <c r="U519">
        <f>VLOOKUP(C519,[1]panoids!A$2:Z$278,19,FALSE)</f>
        <v>0</v>
      </c>
      <c r="V519">
        <f>VLOOKUP(C519,[1]panoids!A$2:Z$278,20,FALSE)</f>
        <v>5.2579752604166703E-2</v>
      </c>
      <c r="W519">
        <f>VLOOKUP(C519,[1]panoids!A$2:Z$278,21,FALSE)</f>
        <v>2.6904296874999999E-3</v>
      </c>
      <c r="X519">
        <f>VLOOKUP(C519,[1]panoids!A$2:Z$278,22,FALSE)</f>
        <v>1.3671875000000001E-4</v>
      </c>
      <c r="Y519">
        <f>VLOOKUP(C519,[1]panoids!A$2:Z$278,23,FALSE)</f>
        <v>0</v>
      </c>
      <c r="Z519">
        <f>VLOOKUP(C519,[1]panoids!A$2:Z$278,24,FALSE)</f>
        <v>0</v>
      </c>
      <c r="AA519">
        <f>VLOOKUP(C519,[1]panoids!A$2:Z$278,25,FALSE)</f>
        <v>2.7669270833333301E-5</v>
      </c>
      <c r="AB519">
        <f>VLOOKUP(C519,[1]panoids!A$2:Z$278,26,FALSE)</f>
        <v>3.8922526041666697E-2</v>
      </c>
    </row>
    <row r="520" spans="1:28" x14ac:dyDescent="0.25">
      <c r="A520" t="s">
        <v>797</v>
      </c>
      <c r="B520">
        <v>170312429002010</v>
      </c>
      <c r="C520" t="s">
        <v>798</v>
      </c>
      <c r="D520" t="str">
        <f>VLOOKUP(C520,[1]panoids!A$2:Z$278,2,FALSE)</f>
        <v>2018-10</v>
      </c>
      <c r="E520">
        <f>VLOOKUP(C520,[1]panoids!A$2:Z$278,3,FALSE)</f>
        <v>41.890662088307401</v>
      </c>
      <c r="F520">
        <f>VLOOKUP(C520,[1]panoids!A$2:Z$278,4,FALSE)</f>
        <v>-87.686258407821995</v>
      </c>
      <c r="G520">
        <f>VLOOKUP(C520,[1]panoids!A$2:Z$278,5,FALSE)</f>
        <v>170312429002010</v>
      </c>
      <c r="H520">
        <f>VLOOKUP(C520,[1]panoids!A$2:Z$278,6,FALSE)</f>
        <v>4</v>
      </c>
      <c r="I520">
        <f>VLOOKUP(C520,[1]panoids!A$2:Z$278,7,FALSE)</f>
        <v>0.24318603515625001</v>
      </c>
      <c r="J520">
        <f>VLOOKUP(C520,[1]panoids!A$2:Z$278,8,FALSE)</f>
        <v>5.0297037760416698E-2</v>
      </c>
      <c r="K520">
        <f>VLOOKUP(C520,[1]panoids!A$2:Z$278,9,FALSE)</f>
        <v>0.27350911458333299</v>
      </c>
      <c r="L520">
        <f>VLOOKUP(C520,[1]panoids!A$2:Z$278,10,FALSE)</f>
        <v>1.3264973958333301E-4</v>
      </c>
      <c r="M520">
        <f>VLOOKUP(C520,[1]panoids!A$2:Z$278,11,FALSE)</f>
        <v>1.1347656249999999E-2</v>
      </c>
      <c r="N520">
        <f>VLOOKUP(C520,[1]panoids!A$2:Z$278,12,FALSE)</f>
        <v>1.5671386718749999E-2</v>
      </c>
      <c r="O520">
        <f>VLOOKUP(C520,[1]panoids!A$2:Z$278,13,FALSE)</f>
        <v>2.3030598958333299E-4</v>
      </c>
      <c r="P520">
        <f>VLOOKUP(C520,[1]panoids!A$2:Z$278,14,FALSE)</f>
        <v>3.35530598958333E-3</v>
      </c>
      <c r="Q520">
        <f>VLOOKUP(C520,[1]panoids!A$2:Z$278,15,FALSE)</f>
        <v>9.3579101562499996E-3</v>
      </c>
      <c r="R520">
        <f>VLOOKUP(C520,[1]panoids!A$2:Z$278,16,FALSE)</f>
        <v>1.1938476562499999E-3</v>
      </c>
      <c r="S520">
        <f>VLOOKUP(C520,[1]panoids!A$2:Z$278,17,FALSE)</f>
        <v>0.27848063151041702</v>
      </c>
      <c r="T520">
        <f>VLOOKUP(C520,[1]panoids!A$2:Z$278,18,FALSE)</f>
        <v>2.4820963541666698E-4</v>
      </c>
      <c r="U520">
        <f>VLOOKUP(C520,[1]panoids!A$2:Z$278,19,FALSE)</f>
        <v>0</v>
      </c>
      <c r="V520">
        <f>VLOOKUP(C520,[1]panoids!A$2:Z$278,20,FALSE)</f>
        <v>9.0008138020833295E-2</v>
      </c>
      <c r="W520">
        <f>VLOOKUP(C520,[1]panoids!A$2:Z$278,21,FALSE)</f>
        <v>2.8320312499999998E-4</v>
      </c>
      <c r="X520">
        <f>VLOOKUP(C520,[1]panoids!A$2:Z$278,22,FALSE)</f>
        <v>9.0332031249999999E-5</v>
      </c>
      <c r="Y520">
        <f>VLOOKUP(C520,[1]panoids!A$2:Z$278,23,FALSE)</f>
        <v>0</v>
      </c>
      <c r="Z520">
        <f>VLOOKUP(C520,[1]panoids!A$2:Z$278,24,FALSE)</f>
        <v>0</v>
      </c>
      <c r="AA520">
        <f>VLOOKUP(C520,[1]panoids!A$2:Z$278,25,FALSE)</f>
        <v>1.30208333333333E-5</v>
      </c>
      <c r="AB520">
        <f>VLOOKUP(C520,[1]panoids!A$2:Z$278,26,FALSE)</f>
        <v>2.2595214843749999E-2</v>
      </c>
    </row>
    <row r="521" spans="1:28" x14ac:dyDescent="0.25">
      <c r="A521" t="s">
        <v>799</v>
      </c>
      <c r="B521">
        <v>170312429002010</v>
      </c>
      <c r="C521" t="s">
        <v>798</v>
      </c>
      <c r="D521" t="str">
        <f>VLOOKUP(C521,[1]panoids!A$2:Z$278,2,FALSE)</f>
        <v>2018-10</v>
      </c>
      <c r="E521">
        <f>VLOOKUP(C521,[1]panoids!A$2:Z$278,3,FALSE)</f>
        <v>41.890662088307401</v>
      </c>
      <c r="F521">
        <f>VLOOKUP(C521,[1]panoids!A$2:Z$278,4,FALSE)</f>
        <v>-87.686258407821995</v>
      </c>
      <c r="G521">
        <f>VLOOKUP(C521,[1]panoids!A$2:Z$278,5,FALSE)</f>
        <v>170312429002010</v>
      </c>
      <c r="H521">
        <f>VLOOKUP(C521,[1]panoids!A$2:Z$278,6,FALSE)</f>
        <v>4</v>
      </c>
      <c r="I521">
        <f>VLOOKUP(C521,[1]panoids!A$2:Z$278,7,FALSE)</f>
        <v>0.24318603515625001</v>
      </c>
      <c r="J521">
        <f>VLOOKUP(C521,[1]panoids!A$2:Z$278,8,FALSE)</f>
        <v>5.0297037760416698E-2</v>
      </c>
      <c r="K521">
        <f>VLOOKUP(C521,[1]panoids!A$2:Z$278,9,FALSE)</f>
        <v>0.27350911458333299</v>
      </c>
      <c r="L521">
        <f>VLOOKUP(C521,[1]panoids!A$2:Z$278,10,FALSE)</f>
        <v>1.3264973958333301E-4</v>
      </c>
      <c r="M521">
        <f>VLOOKUP(C521,[1]panoids!A$2:Z$278,11,FALSE)</f>
        <v>1.1347656249999999E-2</v>
      </c>
      <c r="N521">
        <f>VLOOKUP(C521,[1]panoids!A$2:Z$278,12,FALSE)</f>
        <v>1.5671386718749999E-2</v>
      </c>
      <c r="O521">
        <f>VLOOKUP(C521,[1]panoids!A$2:Z$278,13,FALSE)</f>
        <v>2.3030598958333299E-4</v>
      </c>
      <c r="P521">
        <f>VLOOKUP(C521,[1]panoids!A$2:Z$278,14,FALSE)</f>
        <v>3.35530598958333E-3</v>
      </c>
      <c r="Q521">
        <f>VLOOKUP(C521,[1]panoids!A$2:Z$278,15,FALSE)</f>
        <v>9.3579101562499996E-3</v>
      </c>
      <c r="R521">
        <f>VLOOKUP(C521,[1]panoids!A$2:Z$278,16,FALSE)</f>
        <v>1.1938476562499999E-3</v>
      </c>
      <c r="S521">
        <f>VLOOKUP(C521,[1]panoids!A$2:Z$278,17,FALSE)</f>
        <v>0.27848063151041702</v>
      </c>
      <c r="T521">
        <f>VLOOKUP(C521,[1]panoids!A$2:Z$278,18,FALSE)</f>
        <v>2.4820963541666698E-4</v>
      </c>
      <c r="U521">
        <f>VLOOKUP(C521,[1]panoids!A$2:Z$278,19,FALSE)</f>
        <v>0</v>
      </c>
      <c r="V521">
        <f>VLOOKUP(C521,[1]panoids!A$2:Z$278,20,FALSE)</f>
        <v>9.0008138020833295E-2</v>
      </c>
      <c r="W521">
        <f>VLOOKUP(C521,[1]panoids!A$2:Z$278,21,FALSE)</f>
        <v>2.8320312499999998E-4</v>
      </c>
      <c r="X521">
        <f>VLOOKUP(C521,[1]panoids!A$2:Z$278,22,FALSE)</f>
        <v>9.0332031249999999E-5</v>
      </c>
      <c r="Y521">
        <f>VLOOKUP(C521,[1]panoids!A$2:Z$278,23,FALSE)</f>
        <v>0</v>
      </c>
      <c r="Z521">
        <f>VLOOKUP(C521,[1]panoids!A$2:Z$278,24,FALSE)</f>
        <v>0</v>
      </c>
      <c r="AA521">
        <f>VLOOKUP(C521,[1]panoids!A$2:Z$278,25,FALSE)</f>
        <v>1.30208333333333E-5</v>
      </c>
      <c r="AB521">
        <f>VLOOKUP(C521,[1]panoids!A$2:Z$278,26,FALSE)</f>
        <v>2.2595214843749999E-2</v>
      </c>
    </row>
    <row r="522" spans="1:28" x14ac:dyDescent="0.25">
      <c r="A522" t="s">
        <v>800</v>
      </c>
      <c r="B522">
        <v>170312434002012</v>
      </c>
      <c r="C522" t="s">
        <v>801</v>
      </c>
      <c r="D522" t="str">
        <f>VLOOKUP(C522,[1]panoids!A$2:Z$278,2,FALSE)</f>
        <v>2018-10</v>
      </c>
      <c r="E522">
        <f>VLOOKUP(C522,[1]panoids!A$2:Z$278,3,FALSE)</f>
        <v>41.890063347096103</v>
      </c>
      <c r="F522">
        <f>VLOOKUP(C522,[1]panoids!A$2:Z$278,4,FALSE)</f>
        <v>-87.657374135941197</v>
      </c>
      <c r="G522">
        <f>VLOOKUP(C522,[1]panoids!A$2:Z$278,5,FALSE)</f>
        <v>170312434002012</v>
      </c>
      <c r="H522">
        <f>VLOOKUP(C522,[1]panoids!A$2:Z$278,6,FALSE)</f>
        <v>4</v>
      </c>
      <c r="I522">
        <f>VLOOKUP(C522,[1]panoids!A$2:Z$278,7,FALSE)</f>
        <v>0.34798502604166698</v>
      </c>
      <c r="J522">
        <f>VLOOKUP(C522,[1]panoids!A$2:Z$278,8,FALSE)</f>
        <v>3.04475911458333E-2</v>
      </c>
      <c r="K522">
        <f>VLOOKUP(C522,[1]panoids!A$2:Z$278,9,FALSE)</f>
        <v>0.116764322916667</v>
      </c>
      <c r="L522">
        <f>VLOOKUP(C522,[1]panoids!A$2:Z$278,10,FALSE)</f>
        <v>2.48592122395833E-2</v>
      </c>
      <c r="M522">
        <f>VLOOKUP(C522,[1]panoids!A$2:Z$278,11,FALSE)</f>
        <v>1.8924153645833299E-2</v>
      </c>
      <c r="N522">
        <f>VLOOKUP(C522,[1]panoids!A$2:Z$278,12,FALSE)</f>
        <v>7.8263346354166697E-3</v>
      </c>
      <c r="O522">
        <f>VLOOKUP(C522,[1]panoids!A$2:Z$278,13,FALSE)</f>
        <v>2.1891276041666701E-4</v>
      </c>
      <c r="P522">
        <f>VLOOKUP(C522,[1]panoids!A$2:Z$278,14,FALSE)</f>
        <v>4.7810872395833296E-3</v>
      </c>
      <c r="Q522">
        <f>VLOOKUP(C522,[1]panoids!A$2:Z$278,15,FALSE)</f>
        <v>0.1020166015625</v>
      </c>
      <c r="R522">
        <f>VLOOKUP(C522,[1]panoids!A$2:Z$278,16,FALSE)</f>
        <v>1.0824381510416699E-2</v>
      </c>
      <c r="S522">
        <f>VLOOKUP(C522,[1]panoids!A$2:Z$278,17,FALSE)</f>
        <v>0.28370035807291699</v>
      </c>
      <c r="T522">
        <f>VLOOKUP(C522,[1]panoids!A$2:Z$278,18,FALSE)</f>
        <v>1.01725260416667E-4</v>
      </c>
      <c r="U522">
        <f>VLOOKUP(C522,[1]panoids!A$2:Z$278,19,FALSE)</f>
        <v>0</v>
      </c>
      <c r="V522">
        <f>VLOOKUP(C522,[1]panoids!A$2:Z$278,20,FALSE)</f>
        <v>2.0034993489583298E-2</v>
      </c>
      <c r="W522">
        <f>VLOOKUP(C522,[1]panoids!A$2:Z$278,21,FALSE)</f>
        <v>2.3258463541666699E-3</v>
      </c>
      <c r="X522">
        <f>VLOOKUP(C522,[1]panoids!A$2:Z$278,22,FALSE)</f>
        <v>2.0345052083333298E-5</v>
      </c>
      <c r="Y522">
        <f>VLOOKUP(C522,[1]panoids!A$2:Z$278,23,FALSE)</f>
        <v>0</v>
      </c>
      <c r="Z522">
        <f>VLOOKUP(C522,[1]panoids!A$2:Z$278,24,FALSE)</f>
        <v>0</v>
      </c>
      <c r="AA522">
        <f>VLOOKUP(C522,[1]panoids!A$2:Z$278,25,FALSE)</f>
        <v>0</v>
      </c>
      <c r="AB522">
        <f>VLOOKUP(C522,[1]panoids!A$2:Z$278,26,FALSE)</f>
        <v>2.91691080729167E-2</v>
      </c>
    </row>
    <row r="523" spans="1:28" x14ac:dyDescent="0.25">
      <c r="A523" t="s">
        <v>802</v>
      </c>
      <c r="B523">
        <v>170312434002012</v>
      </c>
      <c r="C523" t="s">
        <v>801</v>
      </c>
      <c r="D523" t="str">
        <f>VLOOKUP(C523,[1]panoids!A$2:Z$278,2,FALSE)</f>
        <v>2018-10</v>
      </c>
      <c r="E523">
        <f>VLOOKUP(C523,[1]panoids!A$2:Z$278,3,FALSE)</f>
        <v>41.890063347096103</v>
      </c>
      <c r="F523">
        <f>VLOOKUP(C523,[1]panoids!A$2:Z$278,4,FALSE)</f>
        <v>-87.657374135941197</v>
      </c>
      <c r="G523">
        <f>VLOOKUP(C523,[1]panoids!A$2:Z$278,5,FALSE)</f>
        <v>170312434002012</v>
      </c>
      <c r="H523">
        <f>VLOOKUP(C523,[1]panoids!A$2:Z$278,6,FALSE)</f>
        <v>4</v>
      </c>
      <c r="I523">
        <f>VLOOKUP(C523,[1]panoids!A$2:Z$278,7,FALSE)</f>
        <v>0.34798502604166698</v>
      </c>
      <c r="J523">
        <f>VLOOKUP(C523,[1]panoids!A$2:Z$278,8,FALSE)</f>
        <v>3.04475911458333E-2</v>
      </c>
      <c r="K523">
        <f>VLOOKUP(C523,[1]panoids!A$2:Z$278,9,FALSE)</f>
        <v>0.116764322916667</v>
      </c>
      <c r="L523">
        <f>VLOOKUP(C523,[1]panoids!A$2:Z$278,10,FALSE)</f>
        <v>2.48592122395833E-2</v>
      </c>
      <c r="M523">
        <f>VLOOKUP(C523,[1]panoids!A$2:Z$278,11,FALSE)</f>
        <v>1.8924153645833299E-2</v>
      </c>
      <c r="N523">
        <f>VLOOKUP(C523,[1]panoids!A$2:Z$278,12,FALSE)</f>
        <v>7.8263346354166697E-3</v>
      </c>
      <c r="O523">
        <f>VLOOKUP(C523,[1]panoids!A$2:Z$278,13,FALSE)</f>
        <v>2.1891276041666701E-4</v>
      </c>
      <c r="P523">
        <f>VLOOKUP(C523,[1]panoids!A$2:Z$278,14,FALSE)</f>
        <v>4.7810872395833296E-3</v>
      </c>
      <c r="Q523">
        <f>VLOOKUP(C523,[1]panoids!A$2:Z$278,15,FALSE)</f>
        <v>0.1020166015625</v>
      </c>
      <c r="R523">
        <f>VLOOKUP(C523,[1]panoids!A$2:Z$278,16,FALSE)</f>
        <v>1.0824381510416699E-2</v>
      </c>
      <c r="S523">
        <f>VLOOKUP(C523,[1]panoids!A$2:Z$278,17,FALSE)</f>
        <v>0.28370035807291699</v>
      </c>
      <c r="T523">
        <f>VLOOKUP(C523,[1]panoids!A$2:Z$278,18,FALSE)</f>
        <v>1.01725260416667E-4</v>
      </c>
      <c r="U523">
        <f>VLOOKUP(C523,[1]panoids!A$2:Z$278,19,FALSE)</f>
        <v>0</v>
      </c>
      <c r="V523">
        <f>VLOOKUP(C523,[1]panoids!A$2:Z$278,20,FALSE)</f>
        <v>2.0034993489583298E-2</v>
      </c>
      <c r="W523">
        <f>VLOOKUP(C523,[1]panoids!A$2:Z$278,21,FALSE)</f>
        <v>2.3258463541666699E-3</v>
      </c>
      <c r="X523">
        <f>VLOOKUP(C523,[1]panoids!A$2:Z$278,22,FALSE)</f>
        <v>2.0345052083333298E-5</v>
      </c>
      <c r="Y523">
        <f>VLOOKUP(C523,[1]panoids!A$2:Z$278,23,FALSE)</f>
        <v>0</v>
      </c>
      <c r="Z523">
        <f>VLOOKUP(C523,[1]panoids!A$2:Z$278,24,FALSE)</f>
        <v>0</v>
      </c>
      <c r="AA523">
        <f>VLOOKUP(C523,[1]panoids!A$2:Z$278,25,FALSE)</f>
        <v>0</v>
      </c>
      <c r="AB523">
        <f>VLOOKUP(C523,[1]panoids!A$2:Z$278,26,FALSE)</f>
        <v>2.91691080729167E-2</v>
      </c>
    </row>
    <row r="524" spans="1:28" x14ac:dyDescent="0.25">
      <c r="A524" t="s">
        <v>803</v>
      </c>
      <c r="B524">
        <v>170312434002012</v>
      </c>
      <c r="C524" t="s">
        <v>804</v>
      </c>
      <c r="D524" t="str">
        <f>VLOOKUP(C524,[1]panoids!A$2:Z$278,2,FALSE)</f>
        <v>2018-10</v>
      </c>
      <c r="E524">
        <f>VLOOKUP(C524,[1]panoids!A$2:Z$278,3,FALSE)</f>
        <v>41.890929112677497</v>
      </c>
      <c r="F524">
        <f>VLOOKUP(C524,[1]panoids!A$2:Z$278,4,FALSE)</f>
        <v>-87.657402786258501</v>
      </c>
      <c r="G524">
        <f>VLOOKUP(C524,[1]panoids!A$2:Z$278,5,FALSE)</f>
        <v>170312434002012</v>
      </c>
      <c r="H524">
        <f>VLOOKUP(C524,[1]panoids!A$2:Z$278,6,FALSE)</f>
        <v>4</v>
      </c>
      <c r="I524">
        <f>VLOOKUP(C524,[1]panoids!A$2:Z$278,7,FALSE)</f>
        <v>0.18812581380208299</v>
      </c>
      <c r="J524">
        <f>VLOOKUP(C524,[1]panoids!A$2:Z$278,8,FALSE)</f>
        <v>7.6808268229166698E-2</v>
      </c>
      <c r="K524">
        <f>VLOOKUP(C524,[1]panoids!A$2:Z$278,9,FALSE)</f>
        <v>0.19985270182291701</v>
      </c>
      <c r="L524">
        <f>VLOOKUP(C524,[1]panoids!A$2:Z$278,10,FALSE)</f>
        <v>1.7822265625E-4</v>
      </c>
      <c r="M524">
        <f>VLOOKUP(C524,[1]panoids!A$2:Z$278,11,FALSE)</f>
        <v>6.9677734374999998E-3</v>
      </c>
      <c r="N524">
        <f>VLOOKUP(C524,[1]panoids!A$2:Z$278,12,FALSE)</f>
        <v>7.5781249999999998E-3</v>
      </c>
      <c r="O524">
        <f>VLOOKUP(C524,[1]panoids!A$2:Z$278,13,FALSE)</f>
        <v>1.52180989583333E-4</v>
      </c>
      <c r="P524">
        <f>VLOOKUP(C524,[1]panoids!A$2:Z$278,14,FALSE)</f>
        <v>8.97216796875E-3</v>
      </c>
      <c r="Q524">
        <f>VLOOKUP(C524,[1]panoids!A$2:Z$278,15,FALSE)</f>
        <v>0.22910400390624999</v>
      </c>
      <c r="R524">
        <f>VLOOKUP(C524,[1]panoids!A$2:Z$278,16,FALSE)</f>
        <v>2.557373046875E-2</v>
      </c>
      <c r="S524">
        <f>VLOOKUP(C524,[1]panoids!A$2:Z$278,17,FALSE)</f>
        <v>0.20070719401041701</v>
      </c>
      <c r="T524">
        <f>VLOOKUP(C524,[1]panoids!A$2:Z$278,18,FALSE)</f>
        <v>1.6276041666666699E-6</v>
      </c>
      <c r="U524">
        <f>VLOOKUP(C524,[1]panoids!A$2:Z$278,19,FALSE)</f>
        <v>0</v>
      </c>
      <c r="V524">
        <f>VLOOKUP(C524,[1]panoids!A$2:Z$278,20,FALSE)</f>
        <v>5.1241861979166699E-2</v>
      </c>
      <c r="W524">
        <f>VLOOKUP(C524,[1]panoids!A$2:Z$278,21,FALSE)</f>
        <v>0</v>
      </c>
      <c r="X524">
        <f>VLOOKUP(C524,[1]panoids!A$2:Z$278,22,FALSE)</f>
        <v>1.30208333333333E-5</v>
      </c>
      <c r="Y524">
        <f>VLOOKUP(C524,[1]panoids!A$2:Z$278,23,FALSE)</f>
        <v>0</v>
      </c>
      <c r="Z524">
        <f>VLOOKUP(C524,[1]panoids!A$2:Z$278,24,FALSE)</f>
        <v>0</v>
      </c>
      <c r="AA524">
        <f>VLOOKUP(C524,[1]panoids!A$2:Z$278,25,FALSE)</f>
        <v>0</v>
      </c>
      <c r="AB524">
        <f>VLOOKUP(C524,[1]panoids!A$2:Z$278,26,FALSE)</f>
        <v>4.7233072916666704E-3</v>
      </c>
    </row>
    <row r="525" spans="1:28" x14ac:dyDescent="0.25">
      <c r="A525" t="s">
        <v>805</v>
      </c>
      <c r="B525">
        <v>170312434002012</v>
      </c>
      <c r="C525" t="s">
        <v>804</v>
      </c>
      <c r="D525" t="str">
        <f>VLOOKUP(C525,[1]panoids!A$2:Z$278,2,FALSE)</f>
        <v>2018-10</v>
      </c>
      <c r="E525">
        <f>VLOOKUP(C525,[1]panoids!A$2:Z$278,3,FALSE)</f>
        <v>41.890929112677497</v>
      </c>
      <c r="F525">
        <f>VLOOKUP(C525,[1]panoids!A$2:Z$278,4,FALSE)</f>
        <v>-87.657402786258501</v>
      </c>
      <c r="G525">
        <f>VLOOKUP(C525,[1]panoids!A$2:Z$278,5,FALSE)</f>
        <v>170312434002012</v>
      </c>
      <c r="H525">
        <f>VLOOKUP(C525,[1]panoids!A$2:Z$278,6,FALSE)</f>
        <v>4</v>
      </c>
      <c r="I525">
        <f>VLOOKUP(C525,[1]panoids!A$2:Z$278,7,FALSE)</f>
        <v>0.18812581380208299</v>
      </c>
      <c r="J525">
        <f>VLOOKUP(C525,[1]panoids!A$2:Z$278,8,FALSE)</f>
        <v>7.6808268229166698E-2</v>
      </c>
      <c r="K525">
        <f>VLOOKUP(C525,[1]panoids!A$2:Z$278,9,FALSE)</f>
        <v>0.19985270182291701</v>
      </c>
      <c r="L525">
        <f>VLOOKUP(C525,[1]panoids!A$2:Z$278,10,FALSE)</f>
        <v>1.7822265625E-4</v>
      </c>
      <c r="M525">
        <f>VLOOKUP(C525,[1]panoids!A$2:Z$278,11,FALSE)</f>
        <v>6.9677734374999998E-3</v>
      </c>
      <c r="N525">
        <f>VLOOKUP(C525,[1]panoids!A$2:Z$278,12,FALSE)</f>
        <v>7.5781249999999998E-3</v>
      </c>
      <c r="O525">
        <f>VLOOKUP(C525,[1]panoids!A$2:Z$278,13,FALSE)</f>
        <v>1.52180989583333E-4</v>
      </c>
      <c r="P525">
        <f>VLOOKUP(C525,[1]panoids!A$2:Z$278,14,FALSE)</f>
        <v>8.97216796875E-3</v>
      </c>
      <c r="Q525">
        <f>VLOOKUP(C525,[1]panoids!A$2:Z$278,15,FALSE)</f>
        <v>0.22910400390624999</v>
      </c>
      <c r="R525">
        <f>VLOOKUP(C525,[1]panoids!A$2:Z$278,16,FALSE)</f>
        <v>2.557373046875E-2</v>
      </c>
      <c r="S525">
        <f>VLOOKUP(C525,[1]panoids!A$2:Z$278,17,FALSE)</f>
        <v>0.20070719401041701</v>
      </c>
      <c r="T525">
        <f>VLOOKUP(C525,[1]panoids!A$2:Z$278,18,FALSE)</f>
        <v>1.6276041666666699E-6</v>
      </c>
      <c r="U525">
        <f>VLOOKUP(C525,[1]panoids!A$2:Z$278,19,FALSE)</f>
        <v>0</v>
      </c>
      <c r="V525">
        <f>VLOOKUP(C525,[1]panoids!A$2:Z$278,20,FALSE)</f>
        <v>5.1241861979166699E-2</v>
      </c>
      <c r="W525">
        <f>VLOOKUP(C525,[1]panoids!A$2:Z$278,21,FALSE)</f>
        <v>0</v>
      </c>
      <c r="X525">
        <f>VLOOKUP(C525,[1]panoids!A$2:Z$278,22,FALSE)</f>
        <v>1.30208333333333E-5</v>
      </c>
      <c r="Y525">
        <f>VLOOKUP(C525,[1]panoids!A$2:Z$278,23,FALSE)</f>
        <v>0</v>
      </c>
      <c r="Z525">
        <f>VLOOKUP(C525,[1]panoids!A$2:Z$278,24,FALSE)</f>
        <v>0</v>
      </c>
      <c r="AA525">
        <f>VLOOKUP(C525,[1]panoids!A$2:Z$278,25,FALSE)</f>
        <v>0</v>
      </c>
      <c r="AB525">
        <f>VLOOKUP(C525,[1]panoids!A$2:Z$278,26,FALSE)</f>
        <v>4.7233072916666704E-3</v>
      </c>
    </row>
    <row r="526" spans="1:28" x14ac:dyDescent="0.25">
      <c r="A526" t="s">
        <v>806</v>
      </c>
      <c r="B526">
        <v>170312434003002</v>
      </c>
      <c r="C526" t="s">
        <v>807</v>
      </c>
      <c r="D526" t="str">
        <f>VLOOKUP(C526,[1]panoids!A$2:Z$278,2,FALSE)</f>
        <v>2018-06</v>
      </c>
      <c r="E526">
        <f>VLOOKUP(C526,[1]panoids!A$2:Z$278,3,FALSE)</f>
        <v>41.892512868888801</v>
      </c>
      <c r="F526">
        <f>VLOOKUP(C526,[1]panoids!A$2:Z$278,4,FALSE)</f>
        <v>-87.662114216702406</v>
      </c>
      <c r="G526">
        <f>VLOOKUP(C526,[1]panoids!A$2:Z$278,5,FALSE)</f>
        <v>170312434003002</v>
      </c>
      <c r="H526">
        <f>VLOOKUP(C526,[1]panoids!A$2:Z$278,6,FALSE)</f>
        <v>4</v>
      </c>
      <c r="I526">
        <f>VLOOKUP(C526,[1]panoids!A$2:Z$278,7,FALSE)</f>
        <v>0.21623779296875001</v>
      </c>
      <c r="J526">
        <f>VLOOKUP(C526,[1]panoids!A$2:Z$278,8,FALSE)</f>
        <v>2.6926269531250002E-2</v>
      </c>
      <c r="K526">
        <f>VLOOKUP(C526,[1]panoids!A$2:Z$278,9,FALSE)</f>
        <v>0.26681640625000003</v>
      </c>
      <c r="L526">
        <f>VLOOKUP(C526,[1]panoids!A$2:Z$278,10,FALSE)</f>
        <v>2.1305338541666701E-3</v>
      </c>
      <c r="M526">
        <f>VLOOKUP(C526,[1]panoids!A$2:Z$278,11,FALSE)</f>
        <v>1.49690755208333E-2</v>
      </c>
      <c r="N526">
        <f>VLOOKUP(C526,[1]panoids!A$2:Z$278,12,FALSE)</f>
        <v>4.8494466145833299E-3</v>
      </c>
      <c r="O526">
        <f>VLOOKUP(C526,[1]panoids!A$2:Z$278,13,FALSE)</f>
        <v>3.92252604166667E-4</v>
      </c>
      <c r="P526">
        <f>VLOOKUP(C526,[1]panoids!A$2:Z$278,14,FALSE)</f>
        <v>3.4326171875000001E-3</v>
      </c>
      <c r="Q526">
        <f>VLOOKUP(C526,[1]panoids!A$2:Z$278,15,FALSE)</f>
        <v>0.126524251302083</v>
      </c>
      <c r="R526">
        <f>VLOOKUP(C526,[1]panoids!A$2:Z$278,16,FALSE)</f>
        <v>3.0021158854166702E-3</v>
      </c>
      <c r="S526">
        <f>VLOOKUP(C526,[1]panoids!A$2:Z$278,17,FALSE)</f>
        <v>0.16871907552083301</v>
      </c>
      <c r="T526">
        <f>VLOOKUP(C526,[1]panoids!A$2:Z$278,18,FALSE)</f>
        <v>4.9479166666666703E-4</v>
      </c>
      <c r="U526">
        <f>VLOOKUP(C526,[1]panoids!A$2:Z$278,19,FALSE)</f>
        <v>0</v>
      </c>
      <c r="V526">
        <f>VLOOKUP(C526,[1]panoids!A$2:Z$278,20,FALSE)</f>
        <v>0.13036295572916701</v>
      </c>
      <c r="W526">
        <f>VLOOKUP(C526,[1]panoids!A$2:Z$278,21,FALSE)</f>
        <v>1.1464029947916701E-2</v>
      </c>
      <c r="X526">
        <f>VLOOKUP(C526,[1]panoids!A$2:Z$278,22,FALSE)</f>
        <v>1.2207031250000001E-5</v>
      </c>
      <c r="Y526">
        <f>VLOOKUP(C526,[1]panoids!A$2:Z$278,23,FALSE)</f>
        <v>0</v>
      </c>
      <c r="Z526">
        <f>VLOOKUP(C526,[1]panoids!A$2:Z$278,24,FALSE)</f>
        <v>0</v>
      </c>
      <c r="AA526">
        <f>VLOOKUP(C526,[1]panoids!A$2:Z$278,25,FALSE)</f>
        <v>1.8473307291666701E-3</v>
      </c>
      <c r="AB526">
        <f>VLOOKUP(C526,[1]panoids!A$2:Z$278,26,FALSE)</f>
        <v>2.1818847656250001E-2</v>
      </c>
    </row>
    <row r="527" spans="1:28" x14ac:dyDescent="0.25">
      <c r="A527" t="s">
        <v>808</v>
      </c>
      <c r="B527">
        <v>170312434003002</v>
      </c>
      <c r="C527" t="s">
        <v>807</v>
      </c>
      <c r="D527" t="str">
        <f>VLOOKUP(C527,[1]panoids!A$2:Z$278,2,FALSE)</f>
        <v>2018-06</v>
      </c>
      <c r="E527">
        <f>VLOOKUP(C527,[1]panoids!A$2:Z$278,3,FALSE)</f>
        <v>41.892512868888801</v>
      </c>
      <c r="F527">
        <f>VLOOKUP(C527,[1]panoids!A$2:Z$278,4,FALSE)</f>
        <v>-87.662114216702406</v>
      </c>
      <c r="G527">
        <f>VLOOKUP(C527,[1]panoids!A$2:Z$278,5,FALSE)</f>
        <v>170312434003002</v>
      </c>
      <c r="H527">
        <f>VLOOKUP(C527,[1]panoids!A$2:Z$278,6,FALSE)</f>
        <v>4</v>
      </c>
      <c r="I527">
        <f>VLOOKUP(C527,[1]panoids!A$2:Z$278,7,FALSE)</f>
        <v>0.21623779296875001</v>
      </c>
      <c r="J527">
        <f>VLOOKUP(C527,[1]panoids!A$2:Z$278,8,FALSE)</f>
        <v>2.6926269531250002E-2</v>
      </c>
      <c r="K527">
        <f>VLOOKUP(C527,[1]panoids!A$2:Z$278,9,FALSE)</f>
        <v>0.26681640625000003</v>
      </c>
      <c r="L527">
        <f>VLOOKUP(C527,[1]panoids!A$2:Z$278,10,FALSE)</f>
        <v>2.1305338541666701E-3</v>
      </c>
      <c r="M527">
        <f>VLOOKUP(C527,[1]panoids!A$2:Z$278,11,FALSE)</f>
        <v>1.49690755208333E-2</v>
      </c>
      <c r="N527">
        <f>VLOOKUP(C527,[1]panoids!A$2:Z$278,12,FALSE)</f>
        <v>4.8494466145833299E-3</v>
      </c>
      <c r="O527">
        <f>VLOOKUP(C527,[1]panoids!A$2:Z$278,13,FALSE)</f>
        <v>3.92252604166667E-4</v>
      </c>
      <c r="P527">
        <f>VLOOKUP(C527,[1]panoids!A$2:Z$278,14,FALSE)</f>
        <v>3.4326171875000001E-3</v>
      </c>
      <c r="Q527">
        <f>VLOOKUP(C527,[1]panoids!A$2:Z$278,15,FALSE)</f>
        <v>0.126524251302083</v>
      </c>
      <c r="R527">
        <f>VLOOKUP(C527,[1]panoids!A$2:Z$278,16,FALSE)</f>
        <v>3.0021158854166702E-3</v>
      </c>
      <c r="S527">
        <f>VLOOKUP(C527,[1]panoids!A$2:Z$278,17,FALSE)</f>
        <v>0.16871907552083301</v>
      </c>
      <c r="T527">
        <f>VLOOKUP(C527,[1]panoids!A$2:Z$278,18,FALSE)</f>
        <v>4.9479166666666703E-4</v>
      </c>
      <c r="U527">
        <f>VLOOKUP(C527,[1]panoids!A$2:Z$278,19,FALSE)</f>
        <v>0</v>
      </c>
      <c r="V527">
        <f>VLOOKUP(C527,[1]panoids!A$2:Z$278,20,FALSE)</f>
        <v>0.13036295572916701</v>
      </c>
      <c r="W527">
        <f>VLOOKUP(C527,[1]panoids!A$2:Z$278,21,FALSE)</f>
        <v>1.1464029947916701E-2</v>
      </c>
      <c r="X527">
        <f>VLOOKUP(C527,[1]panoids!A$2:Z$278,22,FALSE)</f>
        <v>1.2207031250000001E-5</v>
      </c>
      <c r="Y527">
        <f>VLOOKUP(C527,[1]panoids!A$2:Z$278,23,FALSE)</f>
        <v>0</v>
      </c>
      <c r="Z527">
        <f>VLOOKUP(C527,[1]panoids!A$2:Z$278,24,FALSE)</f>
        <v>0</v>
      </c>
      <c r="AA527">
        <f>VLOOKUP(C527,[1]panoids!A$2:Z$278,25,FALSE)</f>
        <v>1.8473307291666701E-3</v>
      </c>
      <c r="AB527">
        <f>VLOOKUP(C527,[1]panoids!A$2:Z$278,26,FALSE)</f>
        <v>2.1818847656250001E-2</v>
      </c>
    </row>
    <row r="528" spans="1:28" x14ac:dyDescent="0.25">
      <c r="A528" t="s">
        <v>809</v>
      </c>
      <c r="B528">
        <v>170312434003002</v>
      </c>
      <c r="C528" t="s">
        <v>810</v>
      </c>
      <c r="D528" t="str">
        <f>VLOOKUP(C528,[1]panoids!A$2:Z$278,2,FALSE)</f>
        <v>2018-08</v>
      </c>
      <c r="E528">
        <f>VLOOKUP(C528,[1]panoids!A$2:Z$278,3,FALSE)</f>
        <v>41.8933683607981</v>
      </c>
      <c r="F528">
        <f>VLOOKUP(C528,[1]panoids!A$2:Z$278,4,FALSE)</f>
        <v>-87.662334067485702</v>
      </c>
      <c r="G528">
        <f>VLOOKUP(C528,[1]panoids!A$2:Z$278,5,FALSE)</f>
        <v>170312434003002</v>
      </c>
      <c r="H528">
        <f>VLOOKUP(C528,[1]panoids!A$2:Z$278,6,FALSE)</f>
        <v>4</v>
      </c>
      <c r="I528">
        <f>VLOOKUP(C528,[1]panoids!A$2:Z$278,7,FALSE)</f>
        <v>0.2596435546875</v>
      </c>
      <c r="J528">
        <f>VLOOKUP(C528,[1]panoids!A$2:Z$278,8,FALSE)</f>
        <v>9.6626790364583298E-2</v>
      </c>
      <c r="K528">
        <f>VLOOKUP(C528,[1]panoids!A$2:Z$278,9,FALSE)</f>
        <v>0.198665364583333</v>
      </c>
      <c r="L528">
        <f>VLOOKUP(C528,[1]panoids!A$2:Z$278,10,FALSE)</f>
        <v>1.9124348958333301E-4</v>
      </c>
      <c r="M528">
        <f>VLOOKUP(C528,[1]panoids!A$2:Z$278,11,FALSE)</f>
        <v>1.475341796875E-2</v>
      </c>
      <c r="N528">
        <f>VLOOKUP(C528,[1]panoids!A$2:Z$278,12,FALSE)</f>
        <v>7.2957356770833297E-3</v>
      </c>
      <c r="O528">
        <f>VLOOKUP(C528,[1]panoids!A$2:Z$278,13,FALSE)</f>
        <v>1.52994791666667E-4</v>
      </c>
      <c r="P528">
        <f>VLOOKUP(C528,[1]panoids!A$2:Z$278,14,FALSE)</f>
        <v>3.2462565104166702E-3</v>
      </c>
      <c r="Q528">
        <f>VLOOKUP(C528,[1]panoids!A$2:Z$278,15,FALSE)</f>
        <v>0.2369384765625</v>
      </c>
      <c r="R528">
        <f>VLOOKUP(C528,[1]panoids!A$2:Z$278,16,FALSE)</f>
        <v>1.74308268229167E-2</v>
      </c>
      <c r="S528">
        <f>VLOOKUP(C528,[1]panoids!A$2:Z$278,17,FALSE)</f>
        <v>0.122111002604167</v>
      </c>
      <c r="T528">
        <f>VLOOKUP(C528,[1]panoids!A$2:Z$278,18,FALSE)</f>
        <v>8.0322265625000001E-4</v>
      </c>
      <c r="U528">
        <f>VLOOKUP(C528,[1]panoids!A$2:Z$278,19,FALSE)</f>
        <v>0</v>
      </c>
      <c r="V528">
        <f>VLOOKUP(C528,[1]panoids!A$2:Z$278,20,FALSE)</f>
        <v>3.11710611979167E-2</v>
      </c>
      <c r="W528">
        <f>VLOOKUP(C528,[1]panoids!A$2:Z$278,21,FALSE)</f>
        <v>0</v>
      </c>
      <c r="X528">
        <f>VLOOKUP(C528,[1]panoids!A$2:Z$278,22,FALSE)</f>
        <v>8.1380208333333296E-7</v>
      </c>
      <c r="Y528">
        <f>VLOOKUP(C528,[1]panoids!A$2:Z$278,23,FALSE)</f>
        <v>0</v>
      </c>
      <c r="Z528">
        <f>VLOOKUP(C528,[1]panoids!A$2:Z$278,24,FALSE)</f>
        <v>3.8411458333333299E-4</v>
      </c>
      <c r="AA528">
        <f>VLOOKUP(C528,[1]panoids!A$2:Z$278,25,FALSE)</f>
        <v>2.4291992187499998E-3</v>
      </c>
      <c r="AB528">
        <f>VLOOKUP(C528,[1]panoids!A$2:Z$278,26,FALSE)</f>
        <v>8.15592447916667E-3</v>
      </c>
    </row>
    <row r="529" spans="1:28" x14ac:dyDescent="0.25">
      <c r="A529" t="s">
        <v>811</v>
      </c>
      <c r="B529">
        <v>170312434003002</v>
      </c>
      <c r="C529" t="s">
        <v>810</v>
      </c>
      <c r="D529" t="str">
        <f>VLOOKUP(C529,[1]panoids!A$2:Z$278,2,FALSE)</f>
        <v>2018-08</v>
      </c>
      <c r="E529">
        <f>VLOOKUP(C529,[1]panoids!A$2:Z$278,3,FALSE)</f>
        <v>41.8933683607981</v>
      </c>
      <c r="F529">
        <f>VLOOKUP(C529,[1]panoids!A$2:Z$278,4,FALSE)</f>
        <v>-87.662334067485702</v>
      </c>
      <c r="G529">
        <f>VLOOKUP(C529,[1]panoids!A$2:Z$278,5,FALSE)</f>
        <v>170312434003002</v>
      </c>
      <c r="H529">
        <f>VLOOKUP(C529,[1]panoids!A$2:Z$278,6,FALSE)</f>
        <v>4</v>
      </c>
      <c r="I529">
        <f>VLOOKUP(C529,[1]panoids!A$2:Z$278,7,FALSE)</f>
        <v>0.2596435546875</v>
      </c>
      <c r="J529">
        <f>VLOOKUP(C529,[1]panoids!A$2:Z$278,8,FALSE)</f>
        <v>9.6626790364583298E-2</v>
      </c>
      <c r="K529">
        <f>VLOOKUP(C529,[1]panoids!A$2:Z$278,9,FALSE)</f>
        <v>0.198665364583333</v>
      </c>
      <c r="L529">
        <f>VLOOKUP(C529,[1]panoids!A$2:Z$278,10,FALSE)</f>
        <v>1.9124348958333301E-4</v>
      </c>
      <c r="M529">
        <f>VLOOKUP(C529,[1]panoids!A$2:Z$278,11,FALSE)</f>
        <v>1.475341796875E-2</v>
      </c>
      <c r="N529">
        <f>VLOOKUP(C529,[1]panoids!A$2:Z$278,12,FALSE)</f>
        <v>7.2957356770833297E-3</v>
      </c>
      <c r="O529">
        <f>VLOOKUP(C529,[1]panoids!A$2:Z$278,13,FALSE)</f>
        <v>1.52994791666667E-4</v>
      </c>
      <c r="P529">
        <f>VLOOKUP(C529,[1]panoids!A$2:Z$278,14,FALSE)</f>
        <v>3.2462565104166702E-3</v>
      </c>
      <c r="Q529">
        <f>VLOOKUP(C529,[1]panoids!A$2:Z$278,15,FALSE)</f>
        <v>0.2369384765625</v>
      </c>
      <c r="R529">
        <f>VLOOKUP(C529,[1]panoids!A$2:Z$278,16,FALSE)</f>
        <v>1.74308268229167E-2</v>
      </c>
      <c r="S529">
        <f>VLOOKUP(C529,[1]panoids!A$2:Z$278,17,FALSE)</f>
        <v>0.122111002604167</v>
      </c>
      <c r="T529">
        <f>VLOOKUP(C529,[1]panoids!A$2:Z$278,18,FALSE)</f>
        <v>8.0322265625000001E-4</v>
      </c>
      <c r="U529">
        <f>VLOOKUP(C529,[1]panoids!A$2:Z$278,19,FALSE)</f>
        <v>0</v>
      </c>
      <c r="V529">
        <f>VLOOKUP(C529,[1]panoids!A$2:Z$278,20,FALSE)</f>
        <v>3.11710611979167E-2</v>
      </c>
      <c r="W529">
        <f>VLOOKUP(C529,[1]panoids!A$2:Z$278,21,FALSE)</f>
        <v>0</v>
      </c>
      <c r="X529">
        <f>VLOOKUP(C529,[1]panoids!A$2:Z$278,22,FALSE)</f>
        <v>8.1380208333333296E-7</v>
      </c>
      <c r="Y529">
        <f>VLOOKUP(C529,[1]panoids!A$2:Z$278,23,FALSE)</f>
        <v>0</v>
      </c>
      <c r="Z529">
        <f>VLOOKUP(C529,[1]panoids!A$2:Z$278,24,FALSE)</f>
        <v>3.8411458333333299E-4</v>
      </c>
      <c r="AA529">
        <f>VLOOKUP(C529,[1]panoids!A$2:Z$278,25,FALSE)</f>
        <v>2.4291992187499998E-3</v>
      </c>
      <c r="AB529">
        <f>VLOOKUP(C529,[1]panoids!A$2:Z$278,26,FALSE)</f>
        <v>8.15592447916667E-3</v>
      </c>
    </row>
    <row r="530" spans="1:28" x14ac:dyDescent="0.25">
      <c r="A530" t="s">
        <v>812</v>
      </c>
      <c r="B530">
        <v>170312434003008</v>
      </c>
      <c r="C530" t="s">
        <v>813</v>
      </c>
      <c r="D530" t="str">
        <f>VLOOKUP(C530,[1]panoids!A$2:Z$278,2,FALSE)</f>
        <v>2018-08</v>
      </c>
      <c r="E530">
        <f>VLOOKUP(C530,[1]panoids!A$2:Z$278,3,FALSE)</f>
        <v>41.891044298779001</v>
      </c>
      <c r="F530">
        <f>VLOOKUP(C530,[1]panoids!A$2:Z$278,4,FALSE)</f>
        <v>-87.662007270080807</v>
      </c>
      <c r="G530">
        <f>VLOOKUP(C530,[1]panoids!A$2:Z$278,5,FALSE)</f>
        <v>170312434003008</v>
      </c>
      <c r="H530">
        <f>VLOOKUP(C530,[1]panoids!A$2:Z$278,6,FALSE)</f>
        <v>4</v>
      </c>
      <c r="I530">
        <f>VLOOKUP(C530,[1]panoids!A$2:Z$278,7,FALSE)</f>
        <v>0.26448893229166698</v>
      </c>
      <c r="J530">
        <f>VLOOKUP(C530,[1]panoids!A$2:Z$278,8,FALSE)</f>
        <v>7.2850748697916703E-2</v>
      </c>
      <c r="K530">
        <f>VLOOKUP(C530,[1]panoids!A$2:Z$278,9,FALSE)</f>
        <v>0.32626708984375002</v>
      </c>
      <c r="L530">
        <f>VLOOKUP(C530,[1]panoids!A$2:Z$278,10,FALSE)</f>
        <v>0</v>
      </c>
      <c r="M530">
        <f>VLOOKUP(C530,[1]panoids!A$2:Z$278,11,FALSE)</f>
        <v>1.06754557291667E-2</v>
      </c>
      <c r="N530">
        <f>VLOOKUP(C530,[1]panoids!A$2:Z$278,12,FALSE)</f>
        <v>1.49381510416667E-2</v>
      </c>
      <c r="O530">
        <f>VLOOKUP(C530,[1]panoids!A$2:Z$278,13,FALSE)</f>
        <v>1.4624023437500001E-3</v>
      </c>
      <c r="P530">
        <f>VLOOKUP(C530,[1]panoids!A$2:Z$278,14,FALSE)</f>
        <v>5.0577799479166697E-3</v>
      </c>
      <c r="Q530">
        <f>VLOOKUP(C530,[1]panoids!A$2:Z$278,15,FALSE)</f>
        <v>1.7842610677083301E-2</v>
      </c>
      <c r="R530">
        <f>VLOOKUP(C530,[1]panoids!A$2:Z$278,16,FALSE)</f>
        <v>5.3759765624999999E-3</v>
      </c>
      <c r="S530">
        <f>VLOOKUP(C530,[1]panoids!A$2:Z$278,17,FALSE)</f>
        <v>0.23033284505208301</v>
      </c>
      <c r="T530">
        <f>VLOOKUP(C530,[1]panoids!A$2:Z$278,18,FALSE)</f>
        <v>2.6123046874999998E-3</v>
      </c>
      <c r="U530">
        <f>VLOOKUP(C530,[1]panoids!A$2:Z$278,19,FALSE)</f>
        <v>0</v>
      </c>
      <c r="V530">
        <f>VLOOKUP(C530,[1]panoids!A$2:Z$278,20,FALSE)</f>
        <v>3.5170898437500001E-2</v>
      </c>
      <c r="W530">
        <f>VLOOKUP(C530,[1]panoids!A$2:Z$278,21,FALSE)</f>
        <v>0</v>
      </c>
      <c r="X530">
        <f>VLOOKUP(C530,[1]panoids!A$2:Z$278,22,FALSE)</f>
        <v>0</v>
      </c>
      <c r="Y530">
        <f>VLOOKUP(C530,[1]panoids!A$2:Z$278,23,FALSE)</f>
        <v>0</v>
      </c>
      <c r="Z530">
        <f>VLOOKUP(C530,[1]panoids!A$2:Z$278,24,FALSE)</f>
        <v>1.6357421875000001E-4</v>
      </c>
      <c r="AA530">
        <f>VLOOKUP(C530,[1]panoids!A$2:Z$278,25,FALSE)</f>
        <v>1.6276041666666699E-6</v>
      </c>
      <c r="AB530">
        <f>VLOOKUP(C530,[1]panoids!A$2:Z$278,26,FALSE)</f>
        <v>1.2759602864583299E-2</v>
      </c>
    </row>
    <row r="531" spans="1:28" x14ac:dyDescent="0.25">
      <c r="A531" t="s">
        <v>814</v>
      </c>
      <c r="B531">
        <v>170312434003008</v>
      </c>
      <c r="C531" t="s">
        <v>813</v>
      </c>
      <c r="D531" t="str">
        <f>VLOOKUP(C531,[1]panoids!A$2:Z$278,2,FALSE)</f>
        <v>2018-08</v>
      </c>
      <c r="E531">
        <f>VLOOKUP(C531,[1]panoids!A$2:Z$278,3,FALSE)</f>
        <v>41.891044298779001</v>
      </c>
      <c r="F531">
        <f>VLOOKUP(C531,[1]panoids!A$2:Z$278,4,FALSE)</f>
        <v>-87.662007270080807</v>
      </c>
      <c r="G531">
        <f>VLOOKUP(C531,[1]panoids!A$2:Z$278,5,FALSE)</f>
        <v>170312434003008</v>
      </c>
      <c r="H531">
        <f>VLOOKUP(C531,[1]panoids!A$2:Z$278,6,FALSE)</f>
        <v>4</v>
      </c>
      <c r="I531">
        <f>VLOOKUP(C531,[1]panoids!A$2:Z$278,7,FALSE)</f>
        <v>0.26448893229166698</v>
      </c>
      <c r="J531">
        <f>VLOOKUP(C531,[1]panoids!A$2:Z$278,8,FALSE)</f>
        <v>7.2850748697916703E-2</v>
      </c>
      <c r="K531">
        <f>VLOOKUP(C531,[1]panoids!A$2:Z$278,9,FALSE)</f>
        <v>0.32626708984375002</v>
      </c>
      <c r="L531">
        <f>VLOOKUP(C531,[1]panoids!A$2:Z$278,10,FALSE)</f>
        <v>0</v>
      </c>
      <c r="M531">
        <f>VLOOKUP(C531,[1]panoids!A$2:Z$278,11,FALSE)</f>
        <v>1.06754557291667E-2</v>
      </c>
      <c r="N531">
        <f>VLOOKUP(C531,[1]panoids!A$2:Z$278,12,FALSE)</f>
        <v>1.49381510416667E-2</v>
      </c>
      <c r="O531">
        <f>VLOOKUP(C531,[1]panoids!A$2:Z$278,13,FALSE)</f>
        <v>1.4624023437500001E-3</v>
      </c>
      <c r="P531">
        <f>VLOOKUP(C531,[1]panoids!A$2:Z$278,14,FALSE)</f>
        <v>5.0577799479166697E-3</v>
      </c>
      <c r="Q531">
        <f>VLOOKUP(C531,[1]panoids!A$2:Z$278,15,FALSE)</f>
        <v>1.7842610677083301E-2</v>
      </c>
      <c r="R531">
        <f>VLOOKUP(C531,[1]panoids!A$2:Z$278,16,FALSE)</f>
        <v>5.3759765624999999E-3</v>
      </c>
      <c r="S531">
        <f>VLOOKUP(C531,[1]panoids!A$2:Z$278,17,FALSE)</f>
        <v>0.23033284505208301</v>
      </c>
      <c r="T531">
        <f>VLOOKUP(C531,[1]panoids!A$2:Z$278,18,FALSE)</f>
        <v>2.6123046874999998E-3</v>
      </c>
      <c r="U531">
        <f>VLOOKUP(C531,[1]panoids!A$2:Z$278,19,FALSE)</f>
        <v>0</v>
      </c>
      <c r="V531">
        <f>VLOOKUP(C531,[1]panoids!A$2:Z$278,20,FALSE)</f>
        <v>3.5170898437500001E-2</v>
      </c>
      <c r="W531">
        <f>VLOOKUP(C531,[1]panoids!A$2:Z$278,21,FALSE)</f>
        <v>0</v>
      </c>
      <c r="X531">
        <f>VLOOKUP(C531,[1]panoids!A$2:Z$278,22,FALSE)</f>
        <v>0</v>
      </c>
      <c r="Y531">
        <f>VLOOKUP(C531,[1]panoids!A$2:Z$278,23,FALSE)</f>
        <v>0</v>
      </c>
      <c r="Z531">
        <f>VLOOKUP(C531,[1]panoids!A$2:Z$278,24,FALSE)</f>
        <v>1.6357421875000001E-4</v>
      </c>
      <c r="AA531">
        <f>VLOOKUP(C531,[1]panoids!A$2:Z$278,25,FALSE)</f>
        <v>1.6276041666666699E-6</v>
      </c>
      <c r="AB531">
        <f>VLOOKUP(C531,[1]panoids!A$2:Z$278,26,FALSE)</f>
        <v>1.2759602864583299E-2</v>
      </c>
    </row>
    <row r="532" spans="1:28" x14ac:dyDescent="0.25">
      <c r="A532" t="s">
        <v>815</v>
      </c>
      <c r="B532">
        <v>170312434003008</v>
      </c>
      <c r="C532" t="s">
        <v>816</v>
      </c>
      <c r="D532" t="str">
        <f>VLOOKUP(C532,[1]panoids!A$2:Z$278,2,FALSE)</f>
        <v>2018-08</v>
      </c>
      <c r="E532">
        <f>VLOOKUP(C532,[1]panoids!A$2:Z$278,3,FALSE)</f>
        <v>41.891051243037303</v>
      </c>
      <c r="F532">
        <f>VLOOKUP(C532,[1]panoids!A$2:Z$278,4,FALSE)</f>
        <v>-87.661427462664506</v>
      </c>
      <c r="G532">
        <f>VLOOKUP(C532,[1]panoids!A$2:Z$278,5,FALSE)</f>
        <v>170312434003008</v>
      </c>
      <c r="H532">
        <f>VLOOKUP(C532,[1]panoids!A$2:Z$278,6,FALSE)</f>
        <v>4</v>
      </c>
      <c r="I532">
        <f>VLOOKUP(C532,[1]panoids!A$2:Z$278,7,FALSE)</f>
        <v>0.23366129557291701</v>
      </c>
      <c r="J532">
        <f>VLOOKUP(C532,[1]panoids!A$2:Z$278,8,FALSE)</f>
        <v>2.1352539062499998E-2</v>
      </c>
      <c r="K532">
        <f>VLOOKUP(C532,[1]panoids!A$2:Z$278,9,FALSE)</f>
        <v>0.39850830078124999</v>
      </c>
      <c r="L532">
        <f>VLOOKUP(C532,[1]panoids!A$2:Z$278,10,FALSE)</f>
        <v>1.54866536458333E-3</v>
      </c>
      <c r="M532">
        <f>VLOOKUP(C532,[1]panoids!A$2:Z$278,11,FALSE)</f>
        <v>2.7970377604166698E-3</v>
      </c>
      <c r="N532">
        <f>VLOOKUP(C532,[1]panoids!A$2:Z$278,12,FALSE)</f>
        <v>5.3222656250000002E-3</v>
      </c>
      <c r="O532">
        <f>VLOOKUP(C532,[1]panoids!A$2:Z$278,13,FALSE)</f>
        <v>1.05794270833333E-5</v>
      </c>
      <c r="P532">
        <f>VLOOKUP(C532,[1]panoids!A$2:Z$278,14,FALSE)</f>
        <v>2.62288411458333E-3</v>
      </c>
      <c r="Q532">
        <f>VLOOKUP(C532,[1]panoids!A$2:Z$278,15,FALSE)</f>
        <v>3.7120768229166698E-2</v>
      </c>
      <c r="R532">
        <f>VLOOKUP(C532,[1]panoids!A$2:Z$278,16,FALSE)</f>
        <v>9.6166992187500001E-3</v>
      </c>
      <c r="S532">
        <f>VLOOKUP(C532,[1]panoids!A$2:Z$278,17,FALSE)</f>
        <v>0.15995279947916699</v>
      </c>
      <c r="T532">
        <f>VLOOKUP(C532,[1]panoids!A$2:Z$278,18,FALSE)</f>
        <v>1.03678385416667E-3</v>
      </c>
      <c r="U532">
        <f>VLOOKUP(C532,[1]panoids!A$2:Z$278,19,FALSE)</f>
        <v>0</v>
      </c>
      <c r="V532">
        <f>VLOOKUP(C532,[1]panoids!A$2:Z$278,20,FALSE)</f>
        <v>0.12124104817708301</v>
      </c>
      <c r="W532">
        <f>VLOOKUP(C532,[1]panoids!A$2:Z$278,21,FALSE)</f>
        <v>2.0426432291666699E-4</v>
      </c>
      <c r="X532">
        <f>VLOOKUP(C532,[1]panoids!A$2:Z$278,22,FALSE)</f>
        <v>3.3365885416666699E-5</v>
      </c>
      <c r="Y532">
        <f>VLOOKUP(C532,[1]panoids!A$2:Z$278,23,FALSE)</f>
        <v>0</v>
      </c>
      <c r="Z532">
        <f>VLOOKUP(C532,[1]panoids!A$2:Z$278,24,FALSE)</f>
        <v>0</v>
      </c>
      <c r="AA532">
        <f>VLOOKUP(C532,[1]panoids!A$2:Z$278,25,FALSE)</f>
        <v>3.1575520833333298E-4</v>
      </c>
      <c r="AB532">
        <f>VLOOKUP(C532,[1]panoids!A$2:Z$278,26,FALSE)</f>
        <v>4.6549479166666701E-3</v>
      </c>
    </row>
    <row r="533" spans="1:28" x14ac:dyDescent="0.25">
      <c r="A533" t="s">
        <v>817</v>
      </c>
      <c r="B533">
        <v>170312434003008</v>
      </c>
      <c r="C533" t="s">
        <v>816</v>
      </c>
      <c r="D533" t="str">
        <f>VLOOKUP(C533,[1]panoids!A$2:Z$278,2,FALSE)</f>
        <v>2018-08</v>
      </c>
      <c r="E533">
        <f>VLOOKUP(C533,[1]panoids!A$2:Z$278,3,FALSE)</f>
        <v>41.891051243037303</v>
      </c>
      <c r="F533">
        <f>VLOOKUP(C533,[1]panoids!A$2:Z$278,4,FALSE)</f>
        <v>-87.661427462664506</v>
      </c>
      <c r="G533">
        <f>VLOOKUP(C533,[1]panoids!A$2:Z$278,5,FALSE)</f>
        <v>170312434003008</v>
      </c>
      <c r="H533">
        <f>VLOOKUP(C533,[1]panoids!A$2:Z$278,6,FALSE)</f>
        <v>4</v>
      </c>
      <c r="I533">
        <f>VLOOKUP(C533,[1]panoids!A$2:Z$278,7,FALSE)</f>
        <v>0.23366129557291701</v>
      </c>
      <c r="J533">
        <f>VLOOKUP(C533,[1]panoids!A$2:Z$278,8,FALSE)</f>
        <v>2.1352539062499998E-2</v>
      </c>
      <c r="K533">
        <f>VLOOKUP(C533,[1]panoids!A$2:Z$278,9,FALSE)</f>
        <v>0.39850830078124999</v>
      </c>
      <c r="L533">
        <f>VLOOKUP(C533,[1]panoids!A$2:Z$278,10,FALSE)</f>
        <v>1.54866536458333E-3</v>
      </c>
      <c r="M533">
        <f>VLOOKUP(C533,[1]panoids!A$2:Z$278,11,FALSE)</f>
        <v>2.7970377604166698E-3</v>
      </c>
      <c r="N533">
        <f>VLOOKUP(C533,[1]panoids!A$2:Z$278,12,FALSE)</f>
        <v>5.3222656250000002E-3</v>
      </c>
      <c r="O533">
        <f>VLOOKUP(C533,[1]panoids!A$2:Z$278,13,FALSE)</f>
        <v>1.05794270833333E-5</v>
      </c>
      <c r="P533">
        <f>VLOOKUP(C533,[1]panoids!A$2:Z$278,14,FALSE)</f>
        <v>2.62288411458333E-3</v>
      </c>
      <c r="Q533">
        <f>VLOOKUP(C533,[1]panoids!A$2:Z$278,15,FALSE)</f>
        <v>3.7120768229166698E-2</v>
      </c>
      <c r="R533">
        <f>VLOOKUP(C533,[1]panoids!A$2:Z$278,16,FALSE)</f>
        <v>9.6166992187500001E-3</v>
      </c>
      <c r="S533">
        <f>VLOOKUP(C533,[1]panoids!A$2:Z$278,17,FALSE)</f>
        <v>0.15995279947916699</v>
      </c>
      <c r="T533">
        <f>VLOOKUP(C533,[1]panoids!A$2:Z$278,18,FALSE)</f>
        <v>1.03678385416667E-3</v>
      </c>
      <c r="U533">
        <f>VLOOKUP(C533,[1]panoids!A$2:Z$278,19,FALSE)</f>
        <v>0</v>
      </c>
      <c r="V533">
        <f>VLOOKUP(C533,[1]panoids!A$2:Z$278,20,FALSE)</f>
        <v>0.12124104817708301</v>
      </c>
      <c r="W533">
        <f>VLOOKUP(C533,[1]panoids!A$2:Z$278,21,FALSE)</f>
        <v>2.0426432291666699E-4</v>
      </c>
      <c r="X533">
        <f>VLOOKUP(C533,[1]panoids!A$2:Z$278,22,FALSE)</f>
        <v>3.3365885416666699E-5</v>
      </c>
      <c r="Y533">
        <f>VLOOKUP(C533,[1]panoids!A$2:Z$278,23,FALSE)</f>
        <v>0</v>
      </c>
      <c r="Z533">
        <f>VLOOKUP(C533,[1]panoids!A$2:Z$278,24,FALSE)</f>
        <v>0</v>
      </c>
      <c r="AA533">
        <f>VLOOKUP(C533,[1]panoids!A$2:Z$278,25,FALSE)</f>
        <v>3.1575520833333298E-4</v>
      </c>
      <c r="AB533">
        <f>VLOOKUP(C533,[1]panoids!A$2:Z$278,26,FALSE)</f>
        <v>4.6549479166666701E-3</v>
      </c>
    </row>
    <row r="534" spans="1:28" x14ac:dyDescent="0.25">
      <c r="A534" t="s">
        <v>818</v>
      </c>
      <c r="B534">
        <v>170312435001019</v>
      </c>
      <c r="C534" t="s">
        <v>819</v>
      </c>
      <c r="D534" t="str">
        <f>VLOOKUP(C534,[1]panoids!A$2:Z$278,2,FALSE)</f>
        <v>2018-08</v>
      </c>
      <c r="E534">
        <f>VLOOKUP(C534,[1]panoids!A$2:Z$278,3,FALSE)</f>
        <v>41.890024763777198</v>
      </c>
      <c r="F534">
        <f>VLOOKUP(C534,[1]panoids!A$2:Z$278,4,FALSE)</f>
        <v>-87.654710828163203</v>
      </c>
      <c r="G534">
        <f>VLOOKUP(C534,[1]panoids!A$2:Z$278,5,FALSE)</f>
        <v>170312435001019</v>
      </c>
      <c r="H534">
        <f>VLOOKUP(C534,[1]panoids!A$2:Z$278,6,FALSE)</f>
        <v>4</v>
      </c>
      <c r="I534">
        <f>VLOOKUP(C534,[1]panoids!A$2:Z$278,7,FALSE)</f>
        <v>0.20988525390625001</v>
      </c>
      <c r="J534">
        <f>VLOOKUP(C534,[1]panoids!A$2:Z$278,8,FALSE)</f>
        <v>4.18863932291667E-2</v>
      </c>
      <c r="K534">
        <f>VLOOKUP(C534,[1]panoids!A$2:Z$278,9,FALSE)</f>
        <v>8.0337727864583305E-2</v>
      </c>
      <c r="L534">
        <f>VLOOKUP(C534,[1]panoids!A$2:Z$278,10,FALSE)</f>
        <v>4.7941080729166701E-3</v>
      </c>
      <c r="M534">
        <f>VLOOKUP(C534,[1]panoids!A$2:Z$278,11,FALSE)</f>
        <v>3.41959635416667E-2</v>
      </c>
      <c r="N534">
        <f>VLOOKUP(C534,[1]panoids!A$2:Z$278,12,FALSE)</f>
        <v>7.42431640625E-3</v>
      </c>
      <c r="O534">
        <f>VLOOKUP(C534,[1]panoids!A$2:Z$278,13,FALSE)</f>
        <v>3.8411458333333299E-4</v>
      </c>
      <c r="P534">
        <f>VLOOKUP(C534,[1]panoids!A$2:Z$278,14,FALSE)</f>
        <v>3.7768554687500002E-3</v>
      </c>
      <c r="Q534">
        <f>VLOOKUP(C534,[1]panoids!A$2:Z$278,15,FALSE)</f>
        <v>0.28571695963541699</v>
      </c>
      <c r="R534">
        <f>VLOOKUP(C534,[1]panoids!A$2:Z$278,16,FALSE)</f>
        <v>1.24967447916667E-2</v>
      </c>
      <c r="S534">
        <f>VLOOKUP(C534,[1]panoids!A$2:Z$278,17,FALSE)</f>
        <v>0.18562337239583299</v>
      </c>
      <c r="T534">
        <f>VLOOKUP(C534,[1]panoids!A$2:Z$278,18,FALSE)</f>
        <v>7.4047851562499996E-3</v>
      </c>
      <c r="U534">
        <f>VLOOKUP(C534,[1]panoids!A$2:Z$278,19,FALSE)</f>
        <v>8.2194010416666694E-5</v>
      </c>
      <c r="V534">
        <f>VLOOKUP(C534,[1]panoids!A$2:Z$278,20,FALSE)</f>
        <v>0.10590576171875</v>
      </c>
      <c r="W534">
        <f>VLOOKUP(C534,[1]panoids!A$2:Z$278,21,FALSE)</f>
        <v>1.10677083333333E-4</v>
      </c>
      <c r="X534">
        <f>VLOOKUP(C534,[1]panoids!A$2:Z$278,22,FALSE)</f>
        <v>8.1380208333333298E-6</v>
      </c>
      <c r="Y534">
        <f>VLOOKUP(C534,[1]panoids!A$2:Z$278,23,FALSE)</f>
        <v>0</v>
      </c>
      <c r="Z534">
        <f>VLOOKUP(C534,[1]panoids!A$2:Z$278,24,FALSE)</f>
        <v>0</v>
      </c>
      <c r="AA534">
        <f>VLOOKUP(C534,[1]panoids!A$2:Z$278,25,FALSE)</f>
        <v>1.8684895833333301E-3</v>
      </c>
      <c r="AB534">
        <f>VLOOKUP(C534,[1]panoids!A$2:Z$278,26,FALSE)</f>
        <v>1.8098144531249999E-2</v>
      </c>
    </row>
    <row r="535" spans="1:28" x14ac:dyDescent="0.25">
      <c r="A535" t="s">
        <v>820</v>
      </c>
      <c r="B535">
        <v>170312435001019</v>
      </c>
      <c r="C535" t="s">
        <v>819</v>
      </c>
      <c r="D535" t="str">
        <f>VLOOKUP(C535,[1]panoids!A$2:Z$278,2,FALSE)</f>
        <v>2018-08</v>
      </c>
      <c r="E535">
        <f>VLOOKUP(C535,[1]panoids!A$2:Z$278,3,FALSE)</f>
        <v>41.890024763777198</v>
      </c>
      <c r="F535">
        <f>VLOOKUP(C535,[1]panoids!A$2:Z$278,4,FALSE)</f>
        <v>-87.654710828163203</v>
      </c>
      <c r="G535">
        <f>VLOOKUP(C535,[1]panoids!A$2:Z$278,5,FALSE)</f>
        <v>170312435001019</v>
      </c>
      <c r="H535">
        <f>VLOOKUP(C535,[1]panoids!A$2:Z$278,6,FALSE)</f>
        <v>4</v>
      </c>
      <c r="I535">
        <f>VLOOKUP(C535,[1]panoids!A$2:Z$278,7,FALSE)</f>
        <v>0.20988525390625001</v>
      </c>
      <c r="J535">
        <f>VLOOKUP(C535,[1]panoids!A$2:Z$278,8,FALSE)</f>
        <v>4.18863932291667E-2</v>
      </c>
      <c r="K535">
        <f>VLOOKUP(C535,[1]panoids!A$2:Z$278,9,FALSE)</f>
        <v>8.0337727864583305E-2</v>
      </c>
      <c r="L535">
        <f>VLOOKUP(C535,[1]panoids!A$2:Z$278,10,FALSE)</f>
        <v>4.7941080729166701E-3</v>
      </c>
      <c r="M535">
        <f>VLOOKUP(C535,[1]panoids!A$2:Z$278,11,FALSE)</f>
        <v>3.41959635416667E-2</v>
      </c>
      <c r="N535">
        <f>VLOOKUP(C535,[1]panoids!A$2:Z$278,12,FALSE)</f>
        <v>7.42431640625E-3</v>
      </c>
      <c r="O535">
        <f>VLOOKUP(C535,[1]panoids!A$2:Z$278,13,FALSE)</f>
        <v>3.8411458333333299E-4</v>
      </c>
      <c r="P535">
        <f>VLOOKUP(C535,[1]panoids!A$2:Z$278,14,FALSE)</f>
        <v>3.7768554687500002E-3</v>
      </c>
      <c r="Q535">
        <f>VLOOKUP(C535,[1]panoids!A$2:Z$278,15,FALSE)</f>
        <v>0.28571695963541699</v>
      </c>
      <c r="R535">
        <f>VLOOKUP(C535,[1]panoids!A$2:Z$278,16,FALSE)</f>
        <v>1.24967447916667E-2</v>
      </c>
      <c r="S535">
        <f>VLOOKUP(C535,[1]panoids!A$2:Z$278,17,FALSE)</f>
        <v>0.18562337239583299</v>
      </c>
      <c r="T535">
        <f>VLOOKUP(C535,[1]panoids!A$2:Z$278,18,FALSE)</f>
        <v>7.4047851562499996E-3</v>
      </c>
      <c r="U535">
        <f>VLOOKUP(C535,[1]panoids!A$2:Z$278,19,FALSE)</f>
        <v>8.2194010416666694E-5</v>
      </c>
      <c r="V535">
        <f>VLOOKUP(C535,[1]panoids!A$2:Z$278,20,FALSE)</f>
        <v>0.10590576171875</v>
      </c>
      <c r="W535">
        <f>VLOOKUP(C535,[1]panoids!A$2:Z$278,21,FALSE)</f>
        <v>1.10677083333333E-4</v>
      </c>
      <c r="X535">
        <f>VLOOKUP(C535,[1]panoids!A$2:Z$278,22,FALSE)</f>
        <v>8.1380208333333298E-6</v>
      </c>
      <c r="Y535">
        <f>VLOOKUP(C535,[1]panoids!A$2:Z$278,23,FALSE)</f>
        <v>0</v>
      </c>
      <c r="Z535">
        <f>VLOOKUP(C535,[1]panoids!A$2:Z$278,24,FALSE)</f>
        <v>0</v>
      </c>
      <c r="AA535">
        <f>VLOOKUP(C535,[1]panoids!A$2:Z$278,25,FALSE)</f>
        <v>1.8684895833333301E-3</v>
      </c>
      <c r="AB535">
        <f>VLOOKUP(C535,[1]panoids!A$2:Z$278,26,FALSE)</f>
        <v>1.8098144531249999E-2</v>
      </c>
    </row>
    <row r="536" spans="1:28" x14ac:dyDescent="0.25">
      <c r="A536" t="s">
        <v>821</v>
      </c>
      <c r="B536">
        <v>170312435001019</v>
      </c>
      <c r="C536" t="s">
        <v>822</v>
      </c>
      <c r="D536" t="str">
        <f>VLOOKUP(C536,[1]panoids!A$2:Z$278,2,FALSE)</f>
        <v>2018-08</v>
      </c>
      <c r="E536">
        <f>VLOOKUP(C536,[1]panoids!A$2:Z$278,3,FALSE)</f>
        <v>41.890977033251602</v>
      </c>
      <c r="F536">
        <f>VLOOKUP(C536,[1]panoids!A$2:Z$278,4,FALSE)</f>
        <v>-87.654637834464197</v>
      </c>
      <c r="G536">
        <f>VLOOKUP(C536,[1]panoids!A$2:Z$278,5,FALSE)</f>
        <v>170312435001019</v>
      </c>
      <c r="H536">
        <f>VLOOKUP(C536,[1]panoids!A$2:Z$278,6,FALSE)</f>
        <v>4</v>
      </c>
      <c r="I536">
        <f>VLOOKUP(C536,[1]panoids!A$2:Z$278,7,FALSE)</f>
        <v>0.224789225260417</v>
      </c>
      <c r="J536">
        <f>VLOOKUP(C536,[1]panoids!A$2:Z$278,8,FALSE)</f>
        <v>7.0185546875000004E-2</v>
      </c>
      <c r="K536">
        <f>VLOOKUP(C536,[1]panoids!A$2:Z$278,9,FALSE)</f>
        <v>0.23143636067708301</v>
      </c>
      <c r="L536">
        <f>VLOOKUP(C536,[1]panoids!A$2:Z$278,10,FALSE)</f>
        <v>8.2275390625000003E-4</v>
      </c>
      <c r="M536">
        <f>VLOOKUP(C536,[1]panoids!A$2:Z$278,11,FALSE)</f>
        <v>4.48697916666667E-2</v>
      </c>
      <c r="N536">
        <f>VLOOKUP(C536,[1]panoids!A$2:Z$278,12,FALSE)</f>
        <v>8.7402343749999993E-3</v>
      </c>
      <c r="O536">
        <f>VLOOKUP(C536,[1]panoids!A$2:Z$278,13,FALSE)</f>
        <v>5.5094401041666703E-4</v>
      </c>
      <c r="P536">
        <f>VLOOKUP(C536,[1]panoids!A$2:Z$278,14,FALSE)</f>
        <v>3.5229492187499999E-3</v>
      </c>
      <c r="Q536">
        <f>VLOOKUP(C536,[1]panoids!A$2:Z$278,15,FALSE)</f>
        <v>0.17484537760416699</v>
      </c>
      <c r="R536">
        <f>VLOOKUP(C536,[1]panoids!A$2:Z$278,16,FALSE)</f>
        <v>5.2205403645833297E-3</v>
      </c>
      <c r="S536">
        <f>VLOOKUP(C536,[1]panoids!A$2:Z$278,17,FALSE)</f>
        <v>0.14671223958333299</v>
      </c>
      <c r="T536">
        <f>VLOOKUP(C536,[1]panoids!A$2:Z$278,18,FALSE)</f>
        <v>1.1360677083333301E-3</v>
      </c>
      <c r="U536">
        <f>VLOOKUP(C536,[1]panoids!A$2:Z$278,19,FALSE)</f>
        <v>6.7871093749999995E-4</v>
      </c>
      <c r="V536">
        <f>VLOOKUP(C536,[1]panoids!A$2:Z$278,20,FALSE)</f>
        <v>6.9461263020833303E-2</v>
      </c>
      <c r="W536">
        <f>VLOOKUP(C536,[1]panoids!A$2:Z$278,21,FALSE)</f>
        <v>6.5104166666666696E-6</v>
      </c>
      <c r="X536">
        <f>VLOOKUP(C536,[1]panoids!A$2:Z$278,22,FALSE)</f>
        <v>0</v>
      </c>
      <c r="Y536">
        <f>VLOOKUP(C536,[1]panoids!A$2:Z$278,23,FALSE)</f>
        <v>0</v>
      </c>
      <c r="Z536">
        <f>VLOOKUP(C536,[1]panoids!A$2:Z$278,24,FALSE)</f>
        <v>4.0527343749999998E-4</v>
      </c>
      <c r="AA536">
        <f>VLOOKUP(C536,[1]panoids!A$2:Z$278,25,FALSE)</f>
        <v>5.7617187499999997E-4</v>
      </c>
      <c r="AB536">
        <f>VLOOKUP(C536,[1]panoids!A$2:Z$278,26,FALSE)</f>
        <v>1.6040039062500001E-2</v>
      </c>
    </row>
    <row r="537" spans="1:28" x14ac:dyDescent="0.25">
      <c r="A537" t="s">
        <v>823</v>
      </c>
      <c r="B537">
        <v>170312435001019</v>
      </c>
      <c r="C537" t="s">
        <v>822</v>
      </c>
      <c r="D537" t="str">
        <f>VLOOKUP(C537,[1]panoids!A$2:Z$278,2,FALSE)</f>
        <v>2018-08</v>
      </c>
      <c r="E537">
        <f>VLOOKUP(C537,[1]panoids!A$2:Z$278,3,FALSE)</f>
        <v>41.890977033251602</v>
      </c>
      <c r="F537">
        <f>VLOOKUP(C537,[1]panoids!A$2:Z$278,4,FALSE)</f>
        <v>-87.654637834464197</v>
      </c>
      <c r="G537">
        <f>VLOOKUP(C537,[1]panoids!A$2:Z$278,5,FALSE)</f>
        <v>170312435001019</v>
      </c>
      <c r="H537">
        <f>VLOOKUP(C537,[1]panoids!A$2:Z$278,6,FALSE)</f>
        <v>4</v>
      </c>
      <c r="I537">
        <f>VLOOKUP(C537,[1]panoids!A$2:Z$278,7,FALSE)</f>
        <v>0.224789225260417</v>
      </c>
      <c r="J537">
        <f>VLOOKUP(C537,[1]panoids!A$2:Z$278,8,FALSE)</f>
        <v>7.0185546875000004E-2</v>
      </c>
      <c r="K537">
        <f>VLOOKUP(C537,[1]panoids!A$2:Z$278,9,FALSE)</f>
        <v>0.23143636067708301</v>
      </c>
      <c r="L537">
        <f>VLOOKUP(C537,[1]panoids!A$2:Z$278,10,FALSE)</f>
        <v>8.2275390625000003E-4</v>
      </c>
      <c r="M537">
        <f>VLOOKUP(C537,[1]panoids!A$2:Z$278,11,FALSE)</f>
        <v>4.48697916666667E-2</v>
      </c>
      <c r="N537">
        <f>VLOOKUP(C537,[1]panoids!A$2:Z$278,12,FALSE)</f>
        <v>8.7402343749999993E-3</v>
      </c>
      <c r="O537">
        <f>VLOOKUP(C537,[1]panoids!A$2:Z$278,13,FALSE)</f>
        <v>5.5094401041666703E-4</v>
      </c>
      <c r="P537">
        <f>VLOOKUP(C537,[1]panoids!A$2:Z$278,14,FALSE)</f>
        <v>3.5229492187499999E-3</v>
      </c>
      <c r="Q537">
        <f>VLOOKUP(C537,[1]panoids!A$2:Z$278,15,FALSE)</f>
        <v>0.17484537760416699</v>
      </c>
      <c r="R537">
        <f>VLOOKUP(C537,[1]panoids!A$2:Z$278,16,FALSE)</f>
        <v>5.2205403645833297E-3</v>
      </c>
      <c r="S537">
        <f>VLOOKUP(C537,[1]panoids!A$2:Z$278,17,FALSE)</f>
        <v>0.14671223958333299</v>
      </c>
      <c r="T537">
        <f>VLOOKUP(C537,[1]panoids!A$2:Z$278,18,FALSE)</f>
        <v>1.1360677083333301E-3</v>
      </c>
      <c r="U537">
        <f>VLOOKUP(C537,[1]panoids!A$2:Z$278,19,FALSE)</f>
        <v>6.7871093749999995E-4</v>
      </c>
      <c r="V537">
        <f>VLOOKUP(C537,[1]panoids!A$2:Z$278,20,FALSE)</f>
        <v>6.9461263020833303E-2</v>
      </c>
      <c r="W537">
        <f>VLOOKUP(C537,[1]panoids!A$2:Z$278,21,FALSE)</f>
        <v>6.5104166666666696E-6</v>
      </c>
      <c r="X537">
        <f>VLOOKUP(C537,[1]panoids!A$2:Z$278,22,FALSE)</f>
        <v>0</v>
      </c>
      <c r="Y537">
        <f>VLOOKUP(C537,[1]panoids!A$2:Z$278,23,FALSE)</f>
        <v>0</v>
      </c>
      <c r="Z537">
        <f>VLOOKUP(C537,[1]panoids!A$2:Z$278,24,FALSE)</f>
        <v>4.0527343749999998E-4</v>
      </c>
      <c r="AA537">
        <f>VLOOKUP(C537,[1]panoids!A$2:Z$278,25,FALSE)</f>
        <v>5.7617187499999997E-4</v>
      </c>
      <c r="AB537">
        <f>VLOOKUP(C537,[1]panoids!A$2:Z$278,26,FALSE)</f>
        <v>1.6040039062500001E-2</v>
      </c>
    </row>
    <row r="538" spans="1:28" x14ac:dyDescent="0.25">
      <c r="A538" t="s">
        <v>824</v>
      </c>
      <c r="B538">
        <v>170312435002010</v>
      </c>
      <c r="C538" t="s">
        <v>825</v>
      </c>
      <c r="D538" t="str">
        <f>VLOOKUP(C538,[1]panoids!A$2:Z$278,2,FALSE)</f>
        <v>2018-06</v>
      </c>
      <c r="E538">
        <f>VLOOKUP(C538,[1]panoids!A$2:Z$278,3,FALSE)</f>
        <v>41.895534254698497</v>
      </c>
      <c r="F538">
        <f>VLOOKUP(C538,[1]panoids!A$2:Z$278,4,FALSE)</f>
        <v>-87.648713236558095</v>
      </c>
      <c r="G538">
        <f>VLOOKUP(C538,[1]panoids!A$2:Z$278,5,FALSE)</f>
        <v>170312435002010</v>
      </c>
      <c r="H538">
        <f>VLOOKUP(C538,[1]panoids!A$2:Z$278,6,FALSE)</f>
        <v>4</v>
      </c>
      <c r="I538">
        <f>VLOOKUP(C538,[1]panoids!A$2:Z$278,7,FALSE)</f>
        <v>0.16697428385416699</v>
      </c>
      <c r="J538">
        <f>VLOOKUP(C538,[1]panoids!A$2:Z$278,8,FALSE)</f>
        <v>2.6476236979166699E-2</v>
      </c>
      <c r="K538">
        <f>VLOOKUP(C538,[1]panoids!A$2:Z$278,9,FALSE)</f>
        <v>0.20079264322916701</v>
      </c>
      <c r="L538">
        <f>VLOOKUP(C538,[1]panoids!A$2:Z$278,10,FALSE)</f>
        <v>2.38444010416667E-4</v>
      </c>
      <c r="M538">
        <f>VLOOKUP(C538,[1]panoids!A$2:Z$278,11,FALSE)</f>
        <v>1.8279622395833299E-2</v>
      </c>
      <c r="N538">
        <f>VLOOKUP(C538,[1]panoids!A$2:Z$278,12,FALSE)</f>
        <v>6.56982421875E-3</v>
      </c>
      <c r="O538">
        <f>VLOOKUP(C538,[1]panoids!A$2:Z$278,13,FALSE)</f>
        <v>2.0345052083333298E-5</v>
      </c>
      <c r="P538">
        <f>VLOOKUP(C538,[1]panoids!A$2:Z$278,14,FALSE)</f>
        <v>1.4103190104166701E-3</v>
      </c>
      <c r="Q538">
        <f>VLOOKUP(C538,[1]panoids!A$2:Z$278,15,FALSE)</f>
        <v>0.30574137369791698</v>
      </c>
      <c r="R538">
        <f>VLOOKUP(C538,[1]panoids!A$2:Z$278,16,FALSE)</f>
        <v>1.7774251302083301E-2</v>
      </c>
      <c r="S538">
        <f>VLOOKUP(C538,[1]panoids!A$2:Z$278,17,FALSE)</f>
        <v>6.3667805989583298E-2</v>
      </c>
      <c r="T538">
        <f>VLOOKUP(C538,[1]panoids!A$2:Z$278,18,FALSE)</f>
        <v>2.2786458333333301E-4</v>
      </c>
      <c r="U538">
        <f>VLOOKUP(C538,[1]panoids!A$2:Z$278,19,FALSE)</f>
        <v>0</v>
      </c>
      <c r="V538">
        <f>VLOOKUP(C538,[1]panoids!A$2:Z$278,20,FALSE)</f>
        <v>0.167328287760417</v>
      </c>
      <c r="W538">
        <f>VLOOKUP(C538,[1]panoids!A$2:Z$278,21,FALSE)</f>
        <v>1.5462239583333301E-5</v>
      </c>
      <c r="X538">
        <f>VLOOKUP(C538,[1]panoids!A$2:Z$278,22,FALSE)</f>
        <v>0</v>
      </c>
      <c r="Y538">
        <f>VLOOKUP(C538,[1]panoids!A$2:Z$278,23,FALSE)</f>
        <v>0</v>
      </c>
      <c r="Z538">
        <f>VLOOKUP(C538,[1]panoids!A$2:Z$278,24,FALSE)</f>
        <v>4.6305338541666701E-4</v>
      </c>
      <c r="AA538">
        <f>VLOOKUP(C538,[1]panoids!A$2:Z$278,25,FALSE)</f>
        <v>5.8593749999999998E-5</v>
      </c>
      <c r="AB538">
        <f>VLOOKUP(C538,[1]panoids!A$2:Z$278,26,FALSE)</f>
        <v>2.39615885416667E-2</v>
      </c>
    </row>
    <row r="539" spans="1:28" x14ac:dyDescent="0.25">
      <c r="A539" t="s">
        <v>826</v>
      </c>
      <c r="B539">
        <v>170312435002010</v>
      </c>
      <c r="C539" t="s">
        <v>825</v>
      </c>
      <c r="D539" t="str">
        <f>VLOOKUP(C539,[1]panoids!A$2:Z$278,2,FALSE)</f>
        <v>2018-06</v>
      </c>
      <c r="E539">
        <f>VLOOKUP(C539,[1]panoids!A$2:Z$278,3,FALSE)</f>
        <v>41.895534254698497</v>
      </c>
      <c r="F539">
        <f>VLOOKUP(C539,[1]panoids!A$2:Z$278,4,FALSE)</f>
        <v>-87.648713236558095</v>
      </c>
      <c r="G539">
        <f>VLOOKUP(C539,[1]panoids!A$2:Z$278,5,FALSE)</f>
        <v>170312435002010</v>
      </c>
      <c r="H539">
        <f>VLOOKUP(C539,[1]panoids!A$2:Z$278,6,FALSE)</f>
        <v>4</v>
      </c>
      <c r="I539">
        <f>VLOOKUP(C539,[1]panoids!A$2:Z$278,7,FALSE)</f>
        <v>0.16697428385416699</v>
      </c>
      <c r="J539">
        <f>VLOOKUP(C539,[1]panoids!A$2:Z$278,8,FALSE)</f>
        <v>2.6476236979166699E-2</v>
      </c>
      <c r="K539">
        <f>VLOOKUP(C539,[1]panoids!A$2:Z$278,9,FALSE)</f>
        <v>0.20079264322916701</v>
      </c>
      <c r="L539">
        <f>VLOOKUP(C539,[1]panoids!A$2:Z$278,10,FALSE)</f>
        <v>2.38444010416667E-4</v>
      </c>
      <c r="M539">
        <f>VLOOKUP(C539,[1]panoids!A$2:Z$278,11,FALSE)</f>
        <v>1.8279622395833299E-2</v>
      </c>
      <c r="N539">
        <f>VLOOKUP(C539,[1]panoids!A$2:Z$278,12,FALSE)</f>
        <v>6.56982421875E-3</v>
      </c>
      <c r="O539">
        <f>VLOOKUP(C539,[1]panoids!A$2:Z$278,13,FALSE)</f>
        <v>2.0345052083333298E-5</v>
      </c>
      <c r="P539">
        <f>VLOOKUP(C539,[1]panoids!A$2:Z$278,14,FALSE)</f>
        <v>1.4103190104166701E-3</v>
      </c>
      <c r="Q539">
        <f>VLOOKUP(C539,[1]panoids!A$2:Z$278,15,FALSE)</f>
        <v>0.30574137369791698</v>
      </c>
      <c r="R539">
        <f>VLOOKUP(C539,[1]panoids!A$2:Z$278,16,FALSE)</f>
        <v>1.7774251302083301E-2</v>
      </c>
      <c r="S539">
        <f>VLOOKUP(C539,[1]panoids!A$2:Z$278,17,FALSE)</f>
        <v>6.3667805989583298E-2</v>
      </c>
      <c r="T539">
        <f>VLOOKUP(C539,[1]panoids!A$2:Z$278,18,FALSE)</f>
        <v>2.2786458333333301E-4</v>
      </c>
      <c r="U539">
        <f>VLOOKUP(C539,[1]panoids!A$2:Z$278,19,FALSE)</f>
        <v>0</v>
      </c>
      <c r="V539">
        <f>VLOOKUP(C539,[1]panoids!A$2:Z$278,20,FALSE)</f>
        <v>0.167328287760417</v>
      </c>
      <c r="W539">
        <f>VLOOKUP(C539,[1]panoids!A$2:Z$278,21,FALSE)</f>
        <v>1.5462239583333301E-5</v>
      </c>
      <c r="X539">
        <f>VLOOKUP(C539,[1]panoids!A$2:Z$278,22,FALSE)</f>
        <v>0</v>
      </c>
      <c r="Y539">
        <f>VLOOKUP(C539,[1]panoids!A$2:Z$278,23,FALSE)</f>
        <v>0</v>
      </c>
      <c r="Z539">
        <f>VLOOKUP(C539,[1]panoids!A$2:Z$278,24,FALSE)</f>
        <v>4.6305338541666701E-4</v>
      </c>
      <c r="AA539">
        <f>VLOOKUP(C539,[1]panoids!A$2:Z$278,25,FALSE)</f>
        <v>5.8593749999999998E-5</v>
      </c>
      <c r="AB539">
        <f>VLOOKUP(C539,[1]panoids!A$2:Z$278,26,FALSE)</f>
        <v>2.39615885416667E-2</v>
      </c>
    </row>
    <row r="540" spans="1:28" x14ac:dyDescent="0.25">
      <c r="A540" t="s">
        <v>827</v>
      </c>
      <c r="B540">
        <v>170312435002010</v>
      </c>
      <c r="C540" t="s">
        <v>828</v>
      </c>
      <c r="D540" t="str">
        <f>VLOOKUP(C540,[1]panoids!A$2:Z$278,2,FALSE)</f>
        <v>2018-10</v>
      </c>
      <c r="E540">
        <f>VLOOKUP(C540,[1]panoids!A$2:Z$278,3,FALSE)</f>
        <v>41.895238361251899</v>
      </c>
      <c r="F540">
        <f>VLOOKUP(C540,[1]panoids!A$2:Z$278,4,FALSE)</f>
        <v>-87.647798770735406</v>
      </c>
      <c r="G540">
        <f>VLOOKUP(C540,[1]panoids!A$2:Z$278,5,FALSE)</f>
        <v>170312435002010</v>
      </c>
      <c r="H540">
        <f>VLOOKUP(C540,[1]panoids!A$2:Z$278,6,FALSE)</f>
        <v>4</v>
      </c>
      <c r="I540">
        <f>VLOOKUP(C540,[1]panoids!A$2:Z$278,7,FALSE)</f>
        <v>0.31824625651041699</v>
      </c>
      <c r="J540">
        <f>VLOOKUP(C540,[1]panoids!A$2:Z$278,8,FALSE)</f>
        <v>4.4358723958333297E-2</v>
      </c>
      <c r="K540">
        <f>VLOOKUP(C540,[1]panoids!A$2:Z$278,9,FALSE)</f>
        <v>0.16669921874999999</v>
      </c>
      <c r="L540">
        <f>VLOOKUP(C540,[1]panoids!A$2:Z$278,10,FALSE)</f>
        <v>9.3505859374999993E-3</v>
      </c>
      <c r="M540">
        <f>VLOOKUP(C540,[1]panoids!A$2:Z$278,11,FALSE)</f>
        <v>4.63850911458333E-2</v>
      </c>
      <c r="N540">
        <f>VLOOKUP(C540,[1]panoids!A$2:Z$278,12,FALSE)</f>
        <v>1.6925455729166702E-2</v>
      </c>
      <c r="O540">
        <f>VLOOKUP(C540,[1]panoids!A$2:Z$278,13,FALSE)</f>
        <v>8.4635416666666697E-5</v>
      </c>
      <c r="P540">
        <f>VLOOKUP(C540,[1]panoids!A$2:Z$278,14,FALSE)</f>
        <v>5.85856119791667E-3</v>
      </c>
      <c r="Q540">
        <f>VLOOKUP(C540,[1]panoids!A$2:Z$278,15,FALSE)</f>
        <v>2.1531575520833301E-2</v>
      </c>
      <c r="R540">
        <f>VLOOKUP(C540,[1]panoids!A$2:Z$278,16,FALSE)</f>
        <v>1.42496744791667E-3</v>
      </c>
      <c r="S540">
        <f>VLOOKUP(C540,[1]panoids!A$2:Z$278,17,FALSE)</f>
        <v>0.32634358723958301</v>
      </c>
      <c r="T540">
        <f>VLOOKUP(C540,[1]panoids!A$2:Z$278,18,FALSE)</f>
        <v>5.3059895833333301E-4</v>
      </c>
      <c r="U540">
        <f>VLOOKUP(C540,[1]panoids!A$2:Z$278,19,FALSE)</f>
        <v>0</v>
      </c>
      <c r="V540">
        <f>VLOOKUP(C540,[1]panoids!A$2:Z$278,20,FALSE)</f>
        <v>3.1971028645833302E-2</v>
      </c>
      <c r="W540">
        <f>VLOOKUP(C540,[1]panoids!A$2:Z$278,21,FALSE)</f>
        <v>1.1621093749999999E-3</v>
      </c>
      <c r="X540">
        <f>VLOOKUP(C540,[1]panoids!A$2:Z$278,22,FALSE)</f>
        <v>1.32242838541667E-3</v>
      </c>
      <c r="Y540">
        <f>VLOOKUP(C540,[1]panoids!A$2:Z$278,23,FALSE)</f>
        <v>0</v>
      </c>
      <c r="Z540">
        <f>VLOOKUP(C540,[1]panoids!A$2:Z$278,24,FALSE)</f>
        <v>0</v>
      </c>
      <c r="AA540">
        <f>VLOOKUP(C540,[1]panoids!A$2:Z$278,25,FALSE)</f>
        <v>0</v>
      </c>
      <c r="AB540">
        <f>VLOOKUP(C540,[1]panoids!A$2:Z$278,26,FALSE)</f>
        <v>7.8051757812499997E-3</v>
      </c>
    </row>
    <row r="541" spans="1:28" x14ac:dyDescent="0.25">
      <c r="A541" t="s">
        <v>829</v>
      </c>
      <c r="B541">
        <v>170312435002010</v>
      </c>
      <c r="C541" t="s">
        <v>828</v>
      </c>
      <c r="D541" t="str">
        <f>VLOOKUP(C541,[1]panoids!A$2:Z$278,2,FALSE)</f>
        <v>2018-10</v>
      </c>
      <c r="E541">
        <f>VLOOKUP(C541,[1]panoids!A$2:Z$278,3,FALSE)</f>
        <v>41.895238361251899</v>
      </c>
      <c r="F541">
        <f>VLOOKUP(C541,[1]panoids!A$2:Z$278,4,FALSE)</f>
        <v>-87.647798770735406</v>
      </c>
      <c r="G541">
        <f>VLOOKUP(C541,[1]panoids!A$2:Z$278,5,FALSE)</f>
        <v>170312435002010</v>
      </c>
      <c r="H541">
        <f>VLOOKUP(C541,[1]panoids!A$2:Z$278,6,FALSE)</f>
        <v>4</v>
      </c>
      <c r="I541">
        <f>VLOOKUP(C541,[1]panoids!A$2:Z$278,7,FALSE)</f>
        <v>0.31824625651041699</v>
      </c>
      <c r="J541">
        <f>VLOOKUP(C541,[1]panoids!A$2:Z$278,8,FALSE)</f>
        <v>4.4358723958333297E-2</v>
      </c>
      <c r="K541">
        <f>VLOOKUP(C541,[1]panoids!A$2:Z$278,9,FALSE)</f>
        <v>0.16669921874999999</v>
      </c>
      <c r="L541">
        <f>VLOOKUP(C541,[1]panoids!A$2:Z$278,10,FALSE)</f>
        <v>9.3505859374999993E-3</v>
      </c>
      <c r="M541">
        <f>VLOOKUP(C541,[1]panoids!A$2:Z$278,11,FALSE)</f>
        <v>4.63850911458333E-2</v>
      </c>
      <c r="N541">
        <f>VLOOKUP(C541,[1]panoids!A$2:Z$278,12,FALSE)</f>
        <v>1.6925455729166702E-2</v>
      </c>
      <c r="O541">
        <f>VLOOKUP(C541,[1]panoids!A$2:Z$278,13,FALSE)</f>
        <v>8.4635416666666697E-5</v>
      </c>
      <c r="P541">
        <f>VLOOKUP(C541,[1]panoids!A$2:Z$278,14,FALSE)</f>
        <v>5.85856119791667E-3</v>
      </c>
      <c r="Q541">
        <f>VLOOKUP(C541,[1]panoids!A$2:Z$278,15,FALSE)</f>
        <v>2.1531575520833301E-2</v>
      </c>
      <c r="R541">
        <f>VLOOKUP(C541,[1]panoids!A$2:Z$278,16,FALSE)</f>
        <v>1.42496744791667E-3</v>
      </c>
      <c r="S541">
        <f>VLOOKUP(C541,[1]panoids!A$2:Z$278,17,FALSE)</f>
        <v>0.32634358723958301</v>
      </c>
      <c r="T541">
        <f>VLOOKUP(C541,[1]panoids!A$2:Z$278,18,FALSE)</f>
        <v>5.3059895833333301E-4</v>
      </c>
      <c r="U541">
        <f>VLOOKUP(C541,[1]panoids!A$2:Z$278,19,FALSE)</f>
        <v>0</v>
      </c>
      <c r="V541">
        <f>VLOOKUP(C541,[1]panoids!A$2:Z$278,20,FALSE)</f>
        <v>3.1971028645833302E-2</v>
      </c>
      <c r="W541">
        <f>VLOOKUP(C541,[1]panoids!A$2:Z$278,21,FALSE)</f>
        <v>1.1621093749999999E-3</v>
      </c>
      <c r="X541">
        <f>VLOOKUP(C541,[1]panoids!A$2:Z$278,22,FALSE)</f>
        <v>1.32242838541667E-3</v>
      </c>
      <c r="Y541">
        <f>VLOOKUP(C541,[1]panoids!A$2:Z$278,23,FALSE)</f>
        <v>0</v>
      </c>
      <c r="Z541">
        <f>VLOOKUP(C541,[1]panoids!A$2:Z$278,24,FALSE)</f>
        <v>0</v>
      </c>
      <c r="AA541">
        <f>VLOOKUP(C541,[1]panoids!A$2:Z$278,25,FALSE)</f>
        <v>0</v>
      </c>
      <c r="AB541">
        <f>VLOOKUP(C541,[1]panoids!A$2:Z$278,26,FALSE)</f>
        <v>7.8051757812499997E-3</v>
      </c>
    </row>
    <row r="542" spans="1:28" x14ac:dyDescent="0.25">
      <c r="A542" t="s">
        <v>830</v>
      </c>
      <c r="B542">
        <v>170312435002029</v>
      </c>
      <c r="C542" t="s">
        <v>831</v>
      </c>
      <c r="D542" t="str">
        <f>VLOOKUP(C542,[1]panoids!A$2:Z$278,2,FALSE)</f>
        <v>2018-08</v>
      </c>
      <c r="E542">
        <f>VLOOKUP(C542,[1]panoids!A$2:Z$278,3,FALSE)</f>
        <v>41.893352554462098</v>
      </c>
      <c r="F542">
        <f>VLOOKUP(C542,[1]panoids!A$2:Z$278,4,FALSE)</f>
        <v>-87.648830549037001</v>
      </c>
      <c r="G542">
        <f>VLOOKUP(C542,[1]panoids!A$2:Z$278,5,FALSE)</f>
        <v>170312435002029</v>
      </c>
      <c r="H542">
        <f>VLOOKUP(C542,[1]panoids!A$2:Z$278,6,FALSE)</f>
        <v>4</v>
      </c>
      <c r="I542">
        <f>VLOOKUP(C542,[1]panoids!A$2:Z$278,7,FALSE)</f>
        <v>0.3479638671875</v>
      </c>
      <c r="J542">
        <f>VLOOKUP(C542,[1]panoids!A$2:Z$278,8,FALSE)</f>
        <v>2.6168619791666702E-2</v>
      </c>
      <c r="K542">
        <f>VLOOKUP(C542,[1]panoids!A$2:Z$278,9,FALSE)</f>
        <v>0.168733723958333</v>
      </c>
      <c r="L542">
        <f>VLOOKUP(C542,[1]panoids!A$2:Z$278,10,FALSE)</f>
        <v>2.1402994791666699E-3</v>
      </c>
      <c r="M542">
        <f>VLOOKUP(C542,[1]panoids!A$2:Z$278,11,FALSE)</f>
        <v>6.8603515625000003E-3</v>
      </c>
      <c r="N542">
        <f>VLOOKUP(C542,[1]panoids!A$2:Z$278,12,FALSE)</f>
        <v>1.0876464843749999E-2</v>
      </c>
      <c r="O542">
        <f>VLOOKUP(C542,[1]panoids!A$2:Z$278,13,FALSE)</f>
        <v>1.6276041666666699E-6</v>
      </c>
      <c r="P542">
        <f>VLOOKUP(C542,[1]panoids!A$2:Z$278,14,FALSE)</f>
        <v>3.2495117187500001E-3</v>
      </c>
      <c r="Q542">
        <f>VLOOKUP(C542,[1]panoids!A$2:Z$278,15,FALSE)</f>
        <v>0.15287272135416699</v>
      </c>
      <c r="R542">
        <f>VLOOKUP(C542,[1]panoids!A$2:Z$278,16,FALSE)</f>
        <v>1.5934244791666701E-3</v>
      </c>
      <c r="S542">
        <f>VLOOKUP(C542,[1]panoids!A$2:Z$278,17,FALSE)</f>
        <v>0.22264567057291701</v>
      </c>
      <c r="T542">
        <f>VLOOKUP(C542,[1]panoids!A$2:Z$278,18,FALSE)</f>
        <v>8.0566406250000004E-5</v>
      </c>
      <c r="U542">
        <f>VLOOKUP(C542,[1]panoids!A$2:Z$278,19,FALSE)</f>
        <v>0</v>
      </c>
      <c r="V542">
        <f>VLOOKUP(C542,[1]panoids!A$2:Z$278,20,FALSE)</f>
        <v>4.4596354166666699E-2</v>
      </c>
      <c r="W542">
        <f>VLOOKUP(C542,[1]panoids!A$2:Z$278,21,FALSE)</f>
        <v>1.4607747395833301E-3</v>
      </c>
      <c r="X542">
        <f>VLOOKUP(C542,[1]panoids!A$2:Z$278,22,FALSE)</f>
        <v>0</v>
      </c>
      <c r="Y542">
        <f>VLOOKUP(C542,[1]panoids!A$2:Z$278,23,FALSE)</f>
        <v>0</v>
      </c>
      <c r="Z542">
        <f>VLOOKUP(C542,[1]panoids!A$2:Z$278,24,FALSE)</f>
        <v>0</v>
      </c>
      <c r="AA542">
        <f>VLOOKUP(C542,[1]panoids!A$2:Z$278,25,FALSE)</f>
        <v>0</v>
      </c>
      <c r="AB542">
        <f>VLOOKUP(C542,[1]panoids!A$2:Z$278,26,FALSE)</f>
        <v>1.0756022135416699E-2</v>
      </c>
    </row>
    <row r="543" spans="1:28" x14ac:dyDescent="0.25">
      <c r="A543" t="s">
        <v>832</v>
      </c>
      <c r="B543">
        <v>170312435002029</v>
      </c>
      <c r="C543" t="s">
        <v>831</v>
      </c>
      <c r="D543" t="str">
        <f>VLOOKUP(C543,[1]panoids!A$2:Z$278,2,FALSE)</f>
        <v>2018-08</v>
      </c>
      <c r="E543">
        <f>VLOOKUP(C543,[1]panoids!A$2:Z$278,3,FALSE)</f>
        <v>41.893352554462098</v>
      </c>
      <c r="F543">
        <f>VLOOKUP(C543,[1]panoids!A$2:Z$278,4,FALSE)</f>
        <v>-87.648830549037001</v>
      </c>
      <c r="G543">
        <f>VLOOKUP(C543,[1]panoids!A$2:Z$278,5,FALSE)</f>
        <v>170312435002029</v>
      </c>
      <c r="H543">
        <f>VLOOKUP(C543,[1]panoids!A$2:Z$278,6,FALSE)</f>
        <v>4</v>
      </c>
      <c r="I543">
        <f>VLOOKUP(C543,[1]panoids!A$2:Z$278,7,FALSE)</f>
        <v>0.3479638671875</v>
      </c>
      <c r="J543">
        <f>VLOOKUP(C543,[1]panoids!A$2:Z$278,8,FALSE)</f>
        <v>2.6168619791666702E-2</v>
      </c>
      <c r="K543">
        <f>VLOOKUP(C543,[1]panoids!A$2:Z$278,9,FALSE)</f>
        <v>0.168733723958333</v>
      </c>
      <c r="L543">
        <f>VLOOKUP(C543,[1]panoids!A$2:Z$278,10,FALSE)</f>
        <v>2.1402994791666699E-3</v>
      </c>
      <c r="M543">
        <f>VLOOKUP(C543,[1]panoids!A$2:Z$278,11,FALSE)</f>
        <v>6.8603515625000003E-3</v>
      </c>
      <c r="N543">
        <f>VLOOKUP(C543,[1]panoids!A$2:Z$278,12,FALSE)</f>
        <v>1.0876464843749999E-2</v>
      </c>
      <c r="O543">
        <f>VLOOKUP(C543,[1]panoids!A$2:Z$278,13,FALSE)</f>
        <v>1.6276041666666699E-6</v>
      </c>
      <c r="P543">
        <f>VLOOKUP(C543,[1]panoids!A$2:Z$278,14,FALSE)</f>
        <v>3.2495117187500001E-3</v>
      </c>
      <c r="Q543">
        <f>VLOOKUP(C543,[1]panoids!A$2:Z$278,15,FALSE)</f>
        <v>0.15287272135416699</v>
      </c>
      <c r="R543">
        <f>VLOOKUP(C543,[1]panoids!A$2:Z$278,16,FALSE)</f>
        <v>1.5934244791666701E-3</v>
      </c>
      <c r="S543">
        <f>VLOOKUP(C543,[1]panoids!A$2:Z$278,17,FALSE)</f>
        <v>0.22264567057291701</v>
      </c>
      <c r="T543">
        <f>VLOOKUP(C543,[1]panoids!A$2:Z$278,18,FALSE)</f>
        <v>8.0566406250000004E-5</v>
      </c>
      <c r="U543">
        <f>VLOOKUP(C543,[1]panoids!A$2:Z$278,19,FALSE)</f>
        <v>0</v>
      </c>
      <c r="V543">
        <f>VLOOKUP(C543,[1]panoids!A$2:Z$278,20,FALSE)</f>
        <v>4.4596354166666699E-2</v>
      </c>
      <c r="W543">
        <f>VLOOKUP(C543,[1]panoids!A$2:Z$278,21,FALSE)</f>
        <v>1.4607747395833301E-3</v>
      </c>
      <c r="X543">
        <f>VLOOKUP(C543,[1]panoids!A$2:Z$278,22,FALSE)</f>
        <v>0</v>
      </c>
      <c r="Y543">
        <f>VLOOKUP(C543,[1]panoids!A$2:Z$278,23,FALSE)</f>
        <v>0</v>
      </c>
      <c r="Z543">
        <f>VLOOKUP(C543,[1]panoids!A$2:Z$278,24,FALSE)</f>
        <v>0</v>
      </c>
      <c r="AA543">
        <f>VLOOKUP(C543,[1]panoids!A$2:Z$278,25,FALSE)</f>
        <v>0</v>
      </c>
      <c r="AB543">
        <f>VLOOKUP(C543,[1]panoids!A$2:Z$278,26,FALSE)</f>
        <v>1.0756022135416699E-2</v>
      </c>
    </row>
    <row r="544" spans="1:28" x14ac:dyDescent="0.25">
      <c r="A544" t="s">
        <v>833</v>
      </c>
      <c r="B544">
        <v>170312435002029</v>
      </c>
      <c r="C544" t="s">
        <v>834</v>
      </c>
      <c r="D544" t="str">
        <f>VLOOKUP(C544,[1]panoids!A$2:Z$278,2,FALSE)</f>
        <v>2018-08</v>
      </c>
      <c r="E544">
        <f>VLOOKUP(C544,[1]panoids!A$2:Z$278,3,FALSE)</f>
        <v>41.893330053663398</v>
      </c>
      <c r="F544">
        <f>VLOOKUP(C544,[1]panoids!A$2:Z$278,4,FALSE)</f>
        <v>-87.650070828706902</v>
      </c>
      <c r="G544">
        <f>VLOOKUP(C544,[1]panoids!A$2:Z$278,5,FALSE)</f>
        <v>170312435002029</v>
      </c>
      <c r="H544">
        <f>VLOOKUP(C544,[1]panoids!A$2:Z$278,6,FALSE)</f>
        <v>4</v>
      </c>
      <c r="I544">
        <f>VLOOKUP(C544,[1]panoids!A$2:Z$278,7,FALSE)</f>
        <v>0.3455810546875</v>
      </c>
      <c r="J544">
        <f>VLOOKUP(C544,[1]panoids!A$2:Z$278,8,FALSE)</f>
        <v>2.8701985677083298E-2</v>
      </c>
      <c r="K544">
        <f>VLOOKUP(C544,[1]panoids!A$2:Z$278,9,FALSE)</f>
        <v>0.18911132812500001</v>
      </c>
      <c r="L544">
        <f>VLOOKUP(C544,[1]panoids!A$2:Z$278,10,FALSE)</f>
        <v>4.7281901041666701E-4</v>
      </c>
      <c r="M544">
        <f>VLOOKUP(C544,[1]panoids!A$2:Z$278,11,FALSE)</f>
        <v>2.2546386718749999E-2</v>
      </c>
      <c r="N544">
        <f>VLOOKUP(C544,[1]panoids!A$2:Z$278,12,FALSE)</f>
        <v>7.8043619791666697E-3</v>
      </c>
      <c r="O544">
        <f>VLOOKUP(C544,[1]panoids!A$2:Z$278,13,FALSE)</f>
        <v>4.06901041666667E-6</v>
      </c>
      <c r="P544">
        <f>VLOOKUP(C544,[1]panoids!A$2:Z$278,14,FALSE)</f>
        <v>1.5600585937499999E-3</v>
      </c>
      <c r="Q544">
        <f>VLOOKUP(C544,[1]panoids!A$2:Z$278,15,FALSE)</f>
        <v>0.186800944010417</v>
      </c>
      <c r="R544">
        <f>VLOOKUP(C544,[1]panoids!A$2:Z$278,16,FALSE)</f>
        <v>6.4615885416666695E-4</v>
      </c>
      <c r="S544">
        <f>VLOOKUP(C544,[1]panoids!A$2:Z$278,17,FALSE)</f>
        <v>0.16855550130208299</v>
      </c>
      <c r="T544">
        <f>VLOOKUP(C544,[1]panoids!A$2:Z$278,18,FALSE)</f>
        <v>1.07014973958333E-3</v>
      </c>
      <c r="U544">
        <f>VLOOKUP(C544,[1]panoids!A$2:Z$278,19,FALSE)</f>
        <v>0</v>
      </c>
      <c r="V544">
        <f>VLOOKUP(C544,[1]panoids!A$2:Z$278,20,FALSE)</f>
        <v>3.9908854166666702E-2</v>
      </c>
      <c r="W544">
        <f>VLOOKUP(C544,[1]panoids!A$2:Z$278,21,FALSE)</f>
        <v>7.04752604166667E-4</v>
      </c>
      <c r="X544">
        <f>VLOOKUP(C544,[1]panoids!A$2:Z$278,22,FALSE)</f>
        <v>2.8483072916666701E-5</v>
      </c>
      <c r="Y544">
        <f>VLOOKUP(C544,[1]panoids!A$2:Z$278,23,FALSE)</f>
        <v>0</v>
      </c>
      <c r="Z544">
        <f>VLOOKUP(C544,[1]panoids!A$2:Z$278,24,FALSE)</f>
        <v>0</v>
      </c>
      <c r="AA544">
        <f>VLOOKUP(C544,[1]panoids!A$2:Z$278,25,FALSE)</f>
        <v>1.20442708333333E-4</v>
      </c>
      <c r="AB544">
        <f>VLOOKUP(C544,[1]panoids!A$2:Z$278,26,FALSE)</f>
        <v>6.3826497395833301E-3</v>
      </c>
    </row>
    <row r="545" spans="1:28" x14ac:dyDescent="0.25">
      <c r="A545" t="s">
        <v>835</v>
      </c>
      <c r="B545">
        <v>170312435002029</v>
      </c>
      <c r="C545" t="s">
        <v>834</v>
      </c>
      <c r="D545" t="str">
        <f>VLOOKUP(C545,[1]panoids!A$2:Z$278,2,FALSE)</f>
        <v>2018-08</v>
      </c>
      <c r="E545">
        <f>VLOOKUP(C545,[1]panoids!A$2:Z$278,3,FALSE)</f>
        <v>41.893330053663398</v>
      </c>
      <c r="F545">
        <f>VLOOKUP(C545,[1]panoids!A$2:Z$278,4,FALSE)</f>
        <v>-87.650070828706902</v>
      </c>
      <c r="G545">
        <f>VLOOKUP(C545,[1]panoids!A$2:Z$278,5,FALSE)</f>
        <v>170312435002029</v>
      </c>
      <c r="H545">
        <f>VLOOKUP(C545,[1]panoids!A$2:Z$278,6,FALSE)</f>
        <v>4</v>
      </c>
      <c r="I545">
        <f>VLOOKUP(C545,[1]panoids!A$2:Z$278,7,FALSE)</f>
        <v>0.3455810546875</v>
      </c>
      <c r="J545">
        <f>VLOOKUP(C545,[1]panoids!A$2:Z$278,8,FALSE)</f>
        <v>2.8701985677083298E-2</v>
      </c>
      <c r="K545">
        <f>VLOOKUP(C545,[1]panoids!A$2:Z$278,9,FALSE)</f>
        <v>0.18911132812500001</v>
      </c>
      <c r="L545">
        <f>VLOOKUP(C545,[1]panoids!A$2:Z$278,10,FALSE)</f>
        <v>4.7281901041666701E-4</v>
      </c>
      <c r="M545">
        <f>VLOOKUP(C545,[1]panoids!A$2:Z$278,11,FALSE)</f>
        <v>2.2546386718749999E-2</v>
      </c>
      <c r="N545">
        <f>VLOOKUP(C545,[1]panoids!A$2:Z$278,12,FALSE)</f>
        <v>7.8043619791666697E-3</v>
      </c>
      <c r="O545">
        <f>VLOOKUP(C545,[1]panoids!A$2:Z$278,13,FALSE)</f>
        <v>4.06901041666667E-6</v>
      </c>
      <c r="P545">
        <f>VLOOKUP(C545,[1]panoids!A$2:Z$278,14,FALSE)</f>
        <v>1.5600585937499999E-3</v>
      </c>
      <c r="Q545">
        <f>VLOOKUP(C545,[1]panoids!A$2:Z$278,15,FALSE)</f>
        <v>0.186800944010417</v>
      </c>
      <c r="R545">
        <f>VLOOKUP(C545,[1]panoids!A$2:Z$278,16,FALSE)</f>
        <v>6.4615885416666695E-4</v>
      </c>
      <c r="S545">
        <f>VLOOKUP(C545,[1]panoids!A$2:Z$278,17,FALSE)</f>
        <v>0.16855550130208299</v>
      </c>
      <c r="T545">
        <f>VLOOKUP(C545,[1]panoids!A$2:Z$278,18,FALSE)</f>
        <v>1.07014973958333E-3</v>
      </c>
      <c r="U545">
        <f>VLOOKUP(C545,[1]panoids!A$2:Z$278,19,FALSE)</f>
        <v>0</v>
      </c>
      <c r="V545">
        <f>VLOOKUP(C545,[1]panoids!A$2:Z$278,20,FALSE)</f>
        <v>3.9908854166666702E-2</v>
      </c>
      <c r="W545">
        <f>VLOOKUP(C545,[1]panoids!A$2:Z$278,21,FALSE)</f>
        <v>7.04752604166667E-4</v>
      </c>
      <c r="X545">
        <f>VLOOKUP(C545,[1]panoids!A$2:Z$278,22,FALSE)</f>
        <v>2.8483072916666701E-5</v>
      </c>
      <c r="Y545">
        <f>VLOOKUP(C545,[1]panoids!A$2:Z$278,23,FALSE)</f>
        <v>0</v>
      </c>
      <c r="Z545">
        <f>VLOOKUP(C545,[1]panoids!A$2:Z$278,24,FALSE)</f>
        <v>0</v>
      </c>
      <c r="AA545">
        <f>VLOOKUP(C545,[1]panoids!A$2:Z$278,25,FALSE)</f>
        <v>1.20442708333333E-4</v>
      </c>
      <c r="AB545">
        <f>VLOOKUP(C545,[1]panoids!A$2:Z$278,26,FALSE)</f>
        <v>6.3826497395833301E-3</v>
      </c>
    </row>
    <row r="546" spans="1:28" x14ac:dyDescent="0.25">
      <c r="A546" t="s">
        <v>836</v>
      </c>
      <c r="B546">
        <v>170312435002030</v>
      </c>
      <c r="C546" t="s">
        <v>837</v>
      </c>
      <c r="D546" t="str">
        <f>VLOOKUP(C546,[1]panoids!A$2:Z$278,2,FALSE)</f>
        <v>2018-08</v>
      </c>
      <c r="E546">
        <f>VLOOKUP(C546,[1]panoids!A$2:Z$278,3,FALSE)</f>
        <v>41.891828846068201</v>
      </c>
      <c r="F546">
        <f>VLOOKUP(C546,[1]panoids!A$2:Z$278,4,FALSE)</f>
        <v>-87.648581431849607</v>
      </c>
      <c r="G546">
        <f>VLOOKUP(C546,[1]panoids!A$2:Z$278,5,FALSE)</f>
        <v>170312435002030</v>
      </c>
      <c r="H546">
        <f>VLOOKUP(C546,[1]panoids!A$2:Z$278,6,FALSE)</f>
        <v>4</v>
      </c>
      <c r="I546">
        <f>VLOOKUP(C546,[1]panoids!A$2:Z$278,7,FALSE)</f>
        <v>0.30384358723958299</v>
      </c>
      <c r="J546">
        <f>VLOOKUP(C546,[1]panoids!A$2:Z$278,8,FALSE)</f>
        <v>4.5489095052083303E-2</v>
      </c>
      <c r="K546">
        <f>VLOOKUP(C546,[1]panoids!A$2:Z$278,9,FALSE)</f>
        <v>0.40416178385416701</v>
      </c>
      <c r="L546">
        <f>VLOOKUP(C546,[1]panoids!A$2:Z$278,10,FALSE)</f>
        <v>1.0091145833333299E-4</v>
      </c>
      <c r="M546">
        <f>VLOOKUP(C546,[1]panoids!A$2:Z$278,11,FALSE)</f>
        <v>2.0304361979166699E-2</v>
      </c>
      <c r="N546">
        <f>VLOOKUP(C546,[1]panoids!A$2:Z$278,12,FALSE)</f>
        <v>1.5997721354166699E-2</v>
      </c>
      <c r="O546">
        <f>VLOOKUP(C546,[1]panoids!A$2:Z$278,13,FALSE)</f>
        <v>2.40071614583333E-4</v>
      </c>
      <c r="P546">
        <f>VLOOKUP(C546,[1]panoids!A$2:Z$278,14,FALSE)</f>
        <v>1.54541015625E-3</v>
      </c>
      <c r="Q546">
        <f>VLOOKUP(C546,[1]panoids!A$2:Z$278,15,FALSE)</f>
        <v>2.79825846354167E-2</v>
      </c>
      <c r="R546">
        <f>VLOOKUP(C546,[1]panoids!A$2:Z$278,16,FALSE)</f>
        <v>6.65201822916667E-3</v>
      </c>
      <c r="S546">
        <f>VLOOKUP(C546,[1]panoids!A$2:Z$278,17,FALSE)</f>
        <v>0.10666422526041699</v>
      </c>
      <c r="T546">
        <f>VLOOKUP(C546,[1]panoids!A$2:Z$278,18,FALSE)</f>
        <v>3.27392578125E-3</v>
      </c>
      <c r="U546">
        <f>VLOOKUP(C546,[1]panoids!A$2:Z$278,19,FALSE)</f>
        <v>4.9967447916666704E-4</v>
      </c>
      <c r="V546">
        <f>VLOOKUP(C546,[1]panoids!A$2:Z$278,20,FALSE)</f>
        <v>3.6333007812499998E-2</v>
      </c>
      <c r="W546">
        <f>VLOOKUP(C546,[1]panoids!A$2:Z$278,21,FALSE)</f>
        <v>1.26953125E-4</v>
      </c>
      <c r="X546">
        <f>VLOOKUP(C546,[1]panoids!A$2:Z$278,22,FALSE)</f>
        <v>0</v>
      </c>
      <c r="Y546">
        <f>VLOOKUP(C546,[1]panoids!A$2:Z$278,23,FALSE)</f>
        <v>0</v>
      </c>
      <c r="Z546">
        <f>VLOOKUP(C546,[1]panoids!A$2:Z$278,24,FALSE)</f>
        <v>0</v>
      </c>
      <c r="AA546">
        <f>VLOOKUP(C546,[1]panoids!A$2:Z$278,25,FALSE)</f>
        <v>1.2386067708333301E-3</v>
      </c>
      <c r="AB546">
        <f>VLOOKUP(C546,[1]panoids!A$2:Z$278,26,FALSE)</f>
        <v>2.5546061197916699E-2</v>
      </c>
    </row>
    <row r="547" spans="1:28" x14ac:dyDescent="0.25">
      <c r="A547" t="s">
        <v>838</v>
      </c>
      <c r="B547">
        <v>170312435002030</v>
      </c>
      <c r="C547" t="s">
        <v>837</v>
      </c>
      <c r="D547" t="str">
        <f>VLOOKUP(C547,[1]panoids!A$2:Z$278,2,FALSE)</f>
        <v>2018-08</v>
      </c>
      <c r="E547">
        <f>VLOOKUP(C547,[1]panoids!A$2:Z$278,3,FALSE)</f>
        <v>41.891828846068201</v>
      </c>
      <c r="F547">
        <f>VLOOKUP(C547,[1]panoids!A$2:Z$278,4,FALSE)</f>
        <v>-87.648581431849607</v>
      </c>
      <c r="G547">
        <f>VLOOKUP(C547,[1]panoids!A$2:Z$278,5,FALSE)</f>
        <v>170312435002030</v>
      </c>
      <c r="H547">
        <f>VLOOKUP(C547,[1]panoids!A$2:Z$278,6,FALSE)</f>
        <v>4</v>
      </c>
      <c r="I547">
        <f>VLOOKUP(C547,[1]panoids!A$2:Z$278,7,FALSE)</f>
        <v>0.30384358723958299</v>
      </c>
      <c r="J547">
        <f>VLOOKUP(C547,[1]panoids!A$2:Z$278,8,FALSE)</f>
        <v>4.5489095052083303E-2</v>
      </c>
      <c r="K547">
        <f>VLOOKUP(C547,[1]panoids!A$2:Z$278,9,FALSE)</f>
        <v>0.40416178385416701</v>
      </c>
      <c r="L547">
        <f>VLOOKUP(C547,[1]panoids!A$2:Z$278,10,FALSE)</f>
        <v>1.0091145833333299E-4</v>
      </c>
      <c r="M547">
        <f>VLOOKUP(C547,[1]panoids!A$2:Z$278,11,FALSE)</f>
        <v>2.0304361979166699E-2</v>
      </c>
      <c r="N547">
        <f>VLOOKUP(C547,[1]panoids!A$2:Z$278,12,FALSE)</f>
        <v>1.5997721354166699E-2</v>
      </c>
      <c r="O547">
        <f>VLOOKUP(C547,[1]panoids!A$2:Z$278,13,FALSE)</f>
        <v>2.40071614583333E-4</v>
      </c>
      <c r="P547">
        <f>VLOOKUP(C547,[1]panoids!A$2:Z$278,14,FALSE)</f>
        <v>1.54541015625E-3</v>
      </c>
      <c r="Q547">
        <f>VLOOKUP(C547,[1]panoids!A$2:Z$278,15,FALSE)</f>
        <v>2.79825846354167E-2</v>
      </c>
      <c r="R547">
        <f>VLOOKUP(C547,[1]panoids!A$2:Z$278,16,FALSE)</f>
        <v>6.65201822916667E-3</v>
      </c>
      <c r="S547">
        <f>VLOOKUP(C547,[1]panoids!A$2:Z$278,17,FALSE)</f>
        <v>0.10666422526041699</v>
      </c>
      <c r="T547">
        <f>VLOOKUP(C547,[1]panoids!A$2:Z$278,18,FALSE)</f>
        <v>3.27392578125E-3</v>
      </c>
      <c r="U547">
        <f>VLOOKUP(C547,[1]panoids!A$2:Z$278,19,FALSE)</f>
        <v>4.9967447916666704E-4</v>
      </c>
      <c r="V547">
        <f>VLOOKUP(C547,[1]panoids!A$2:Z$278,20,FALSE)</f>
        <v>3.6333007812499998E-2</v>
      </c>
      <c r="W547">
        <f>VLOOKUP(C547,[1]panoids!A$2:Z$278,21,FALSE)</f>
        <v>1.26953125E-4</v>
      </c>
      <c r="X547">
        <f>VLOOKUP(C547,[1]panoids!A$2:Z$278,22,FALSE)</f>
        <v>0</v>
      </c>
      <c r="Y547">
        <f>VLOOKUP(C547,[1]panoids!A$2:Z$278,23,FALSE)</f>
        <v>0</v>
      </c>
      <c r="Z547">
        <f>VLOOKUP(C547,[1]panoids!A$2:Z$278,24,FALSE)</f>
        <v>0</v>
      </c>
      <c r="AA547">
        <f>VLOOKUP(C547,[1]panoids!A$2:Z$278,25,FALSE)</f>
        <v>1.2386067708333301E-3</v>
      </c>
      <c r="AB547">
        <f>VLOOKUP(C547,[1]panoids!A$2:Z$278,26,FALSE)</f>
        <v>2.5546061197916699E-2</v>
      </c>
    </row>
    <row r="548" spans="1:28" x14ac:dyDescent="0.25">
      <c r="A548" t="s">
        <v>839</v>
      </c>
      <c r="B548">
        <v>170312435002030</v>
      </c>
      <c r="C548" t="s">
        <v>840</v>
      </c>
      <c r="D548" t="str">
        <f>VLOOKUP(C548,[1]panoids!A$2:Z$278,2,FALSE)</f>
        <v>2018-08</v>
      </c>
      <c r="E548">
        <f>VLOOKUP(C548,[1]panoids!A$2:Z$278,3,FALSE)</f>
        <v>41.891354255839303</v>
      </c>
      <c r="F548">
        <f>VLOOKUP(C548,[1]panoids!A$2:Z$278,4,FALSE)</f>
        <v>-87.647861370121106</v>
      </c>
      <c r="G548">
        <f>VLOOKUP(C548,[1]panoids!A$2:Z$278,5,FALSE)</f>
        <v>170312435002030</v>
      </c>
      <c r="H548">
        <f>VLOOKUP(C548,[1]panoids!A$2:Z$278,6,FALSE)</f>
        <v>4</v>
      </c>
      <c r="I548">
        <f>VLOOKUP(C548,[1]panoids!A$2:Z$278,7,FALSE)</f>
        <v>0.23364908854166699</v>
      </c>
      <c r="J548">
        <f>VLOOKUP(C548,[1]panoids!A$2:Z$278,8,FALSE)</f>
        <v>3.8438313802083297E-2</v>
      </c>
      <c r="K548">
        <f>VLOOKUP(C548,[1]panoids!A$2:Z$278,9,FALSE)</f>
        <v>0.23300781249999999</v>
      </c>
      <c r="L548">
        <f>VLOOKUP(C548,[1]panoids!A$2:Z$278,10,FALSE)</f>
        <v>2.1158854166666701E-5</v>
      </c>
      <c r="M548">
        <f>VLOOKUP(C548,[1]panoids!A$2:Z$278,11,FALSE)</f>
        <v>6.9132486979166701E-3</v>
      </c>
      <c r="N548">
        <f>VLOOKUP(C548,[1]panoids!A$2:Z$278,12,FALSE)</f>
        <v>2.0837402343749999E-2</v>
      </c>
      <c r="O548">
        <f>VLOOKUP(C548,[1]panoids!A$2:Z$278,13,FALSE)</f>
        <v>5.0830078125000001E-3</v>
      </c>
      <c r="P548">
        <f>VLOOKUP(C548,[1]panoids!A$2:Z$278,14,FALSE)</f>
        <v>4.4466145833333302E-3</v>
      </c>
      <c r="Q548">
        <f>VLOOKUP(C548,[1]panoids!A$2:Z$278,15,FALSE)</f>
        <v>3.084228515625E-2</v>
      </c>
      <c r="R548">
        <f>VLOOKUP(C548,[1]panoids!A$2:Z$278,16,FALSE)</f>
        <v>3.8338216145833298E-3</v>
      </c>
      <c r="S548">
        <f>VLOOKUP(C548,[1]panoids!A$2:Z$278,17,FALSE)</f>
        <v>0.24296956380208301</v>
      </c>
      <c r="T548">
        <f>VLOOKUP(C548,[1]panoids!A$2:Z$278,18,FALSE)</f>
        <v>6.2915039062499999E-3</v>
      </c>
      <c r="U548">
        <f>VLOOKUP(C548,[1]panoids!A$2:Z$278,19,FALSE)</f>
        <v>3.5156249999999999E-4</v>
      </c>
      <c r="V548">
        <f>VLOOKUP(C548,[1]panoids!A$2:Z$278,20,FALSE)</f>
        <v>0.145450032552083</v>
      </c>
      <c r="W548">
        <f>VLOOKUP(C548,[1]panoids!A$2:Z$278,21,FALSE)</f>
        <v>4.43277994791667E-3</v>
      </c>
      <c r="X548">
        <f>VLOOKUP(C548,[1]panoids!A$2:Z$278,22,FALSE)</f>
        <v>0</v>
      </c>
      <c r="Y548">
        <f>VLOOKUP(C548,[1]panoids!A$2:Z$278,23,FALSE)</f>
        <v>0</v>
      </c>
      <c r="Z548">
        <f>VLOOKUP(C548,[1]panoids!A$2:Z$278,24,FALSE)</f>
        <v>0</v>
      </c>
      <c r="AA548">
        <f>VLOOKUP(C548,[1]panoids!A$2:Z$278,25,FALSE)</f>
        <v>5.6599934895833299E-3</v>
      </c>
      <c r="AB548">
        <f>VLOOKUP(C548,[1]panoids!A$2:Z$278,26,FALSE)</f>
        <v>1.7771809895833299E-2</v>
      </c>
    </row>
    <row r="549" spans="1:28" x14ac:dyDescent="0.25">
      <c r="A549" t="s">
        <v>841</v>
      </c>
      <c r="B549">
        <v>170312435002030</v>
      </c>
      <c r="C549" t="s">
        <v>840</v>
      </c>
      <c r="D549" t="str">
        <f>VLOOKUP(C549,[1]panoids!A$2:Z$278,2,FALSE)</f>
        <v>2018-08</v>
      </c>
      <c r="E549">
        <f>VLOOKUP(C549,[1]panoids!A$2:Z$278,3,FALSE)</f>
        <v>41.891354255839303</v>
      </c>
      <c r="F549">
        <f>VLOOKUP(C549,[1]panoids!A$2:Z$278,4,FALSE)</f>
        <v>-87.647861370121106</v>
      </c>
      <c r="G549">
        <f>VLOOKUP(C549,[1]panoids!A$2:Z$278,5,FALSE)</f>
        <v>170312435002030</v>
      </c>
      <c r="H549">
        <f>VLOOKUP(C549,[1]panoids!A$2:Z$278,6,FALSE)</f>
        <v>4</v>
      </c>
      <c r="I549">
        <f>VLOOKUP(C549,[1]panoids!A$2:Z$278,7,FALSE)</f>
        <v>0.23364908854166699</v>
      </c>
      <c r="J549">
        <f>VLOOKUP(C549,[1]panoids!A$2:Z$278,8,FALSE)</f>
        <v>3.8438313802083297E-2</v>
      </c>
      <c r="K549">
        <f>VLOOKUP(C549,[1]panoids!A$2:Z$278,9,FALSE)</f>
        <v>0.23300781249999999</v>
      </c>
      <c r="L549">
        <f>VLOOKUP(C549,[1]panoids!A$2:Z$278,10,FALSE)</f>
        <v>2.1158854166666701E-5</v>
      </c>
      <c r="M549">
        <f>VLOOKUP(C549,[1]panoids!A$2:Z$278,11,FALSE)</f>
        <v>6.9132486979166701E-3</v>
      </c>
      <c r="N549">
        <f>VLOOKUP(C549,[1]panoids!A$2:Z$278,12,FALSE)</f>
        <v>2.0837402343749999E-2</v>
      </c>
      <c r="O549">
        <f>VLOOKUP(C549,[1]panoids!A$2:Z$278,13,FALSE)</f>
        <v>5.0830078125000001E-3</v>
      </c>
      <c r="P549">
        <f>VLOOKUP(C549,[1]panoids!A$2:Z$278,14,FALSE)</f>
        <v>4.4466145833333302E-3</v>
      </c>
      <c r="Q549">
        <f>VLOOKUP(C549,[1]panoids!A$2:Z$278,15,FALSE)</f>
        <v>3.084228515625E-2</v>
      </c>
      <c r="R549">
        <f>VLOOKUP(C549,[1]panoids!A$2:Z$278,16,FALSE)</f>
        <v>3.8338216145833298E-3</v>
      </c>
      <c r="S549">
        <f>VLOOKUP(C549,[1]panoids!A$2:Z$278,17,FALSE)</f>
        <v>0.24296956380208301</v>
      </c>
      <c r="T549">
        <f>VLOOKUP(C549,[1]panoids!A$2:Z$278,18,FALSE)</f>
        <v>6.2915039062499999E-3</v>
      </c>
      <c r="U549">
        <f>VLOOKUP(C549,[1]panoids!A$2:Z$278,19,FALSE)</f>
        <v>3.5156249999999999E-4</v>
      </c>
      <c r="V549">
        <f>VLOOKUP(C549,[1]panoids!A$2:Z$278,20,FALSE)</f>
        <v>0.145450032552083</v>
      </c>
      <c r="W549">
        <f>VLOOKUP(C549,[1]panoids!A$2:Z$278,21,FALSE)</f>
        <v>4.43277994791667E-3</v>
      </c>
      <c r="X549">
        <f>VLOOKUP(C549,[1]panoids!A$2:Z$278,22,FALSE)</f>
        <v>0</v>
      </c>
      <c r="Y549">
        <f>VLOOKUP(C549,[1]panoids!A$2:Z$278,23,FALSE)</f>
        <v>0</v>
      </c>
      <c r="Z549">
        <f>VLOOKUP(C549,[1]panoids!A$2:Z$278,24,FALSE)</f>
        <v>0</v>
      </c>
      <c r="AA549">
        <f>VLOOKUP(C549,[1]panoids!A$2:Z$278,25,FALSE)</f>
        <v>5.6599934895833299E-3</v>
      </c>
      <c r="AB549">
        <f>VLOOKUP(C549,[1]panoids!A$2:Z$278,26,FALSE)</f>
        <v>1.7771809895833299E-2</v>
      </c>
    </row>
    <row r="550" spans="1:28" x14ac:dyDescent="0.25">
      <c r="A550" t="s">
        <v>842</v>
      </c>
      <c r="B550">
        <v>170312504003013</v>
      </c>
      <c r="C550" t="s">
        <v>843</v>
      </c>
      <c r="D550" t="str">
        <f>VLOOKUP(C550,[1]panoids!A$2:Z$278,2,FALSE)</f>
        <v>2019-05</v>
      </c>
      <c r="E550">
        <f>VLOOKUP(C550,[1]panoids!A$2:Z$278,3,FALSE)</f>
        <v>41.909332700719197</v>
      </c>
      <c r="F550">
        <f>VLOOKUP(C550,[1]panoids!A$2:Z$278,4,FALSE)</f>
        <v>-87.773358653955896</v>
      </c>
      <c r="G550">
        <f>VLOOKUP(C550,[1]panoids!A$2:Z$278,5,FALSE)</f>
        <v>170312504003013</v>
      </c>
      <c r="H550">
        <f>VLOOKUP(C550,[1]panoids!A$2:Z$278,6,FALSE)</f>
        <v>4</v>
      </c>
      <c r="I550">
        <f>VLOOKUP(C550,[1]panoids!A$2:Z$278,7,FALSE)</f>
        <v>0.25733398437499999</v>
      </c>
      <c r="J550">
        <f>VLOOKUP(C550,[1]panoids!A$2:Z$278,8,FALSE)</f>
        <v>5.3738606770833301E-2</v>
      </c>
      <c r="K550">
        <f>VLOOKUP(C550,[1]panoids!A$2:Z$278,9,FALSE)</f>
        <v>0.213350423177083</v>
      </c>
      <c r="L550">
        <f>VLOOKUP(C550,[1]panoids!A$2:Z$278,10,FALSE)</f>
        <v>4.8649088541666699E-3</v>
      </c>
      <c r="M550">
        <f>VLOOKUP(C550,[1]panoids!A$2:Z$278,11,FALSE)</f>
        <v>2.8349609375000001E-2</v>
      </c>
      <c r="N550">
        <f>VLOOKUP(C550,[1]panoids!A$2:Z$278,12,FALSE)</f>
        <v>1.10188802083333E-2</v>
      </c>
      <c r="O550">
        <f>VLOOKUP(C550,[1]panoids!A$2:Z$278,13,FALSE)</f>
        <v>2.0263671874999999E-4</v>
      </c>
      <c r="P550">
        <f>VLOOKUP(C550,[1]panoids!A$2:Z$278,14,FALSE)</f>
        <v>5.5493164062500001E-3</v>
      </c>
      <c r="Q550">
        <f>VLOOKUP(C550,[1]panoids!A$2:Z$278,15,FALSE)</f>
        <v>1.6673990885416701E-2</v>
      </c>
      <c r="R550">
        <f>VLOOKUP(C550,[1]panoids!A$2:Z$278,16,FALSE)</f>
        <v>1.77408854166667E-4</v>
      </c>
      <c r="S550">
        <f>VLOOKUP(C550,[1]panoids!A$2:Z$278,17,FALSE)</f>
        <v>0.29632568359375</v>
      </c>
      <c r="T550">
        <f>VLOOKUP(C550,[1]panoids!A$2:Z$278,18,FALSE)</f>
        <v>8.7841796874999992E-3</v>
      </c>
      <c r="U550">
        <f>VLOOKUP(C550,[1]panoids!A$2:Z$278,19,FALSE)</f>
        <v>0</v>
      </c>
      <c r="V550">
        <f>VLOOKUP(C550,[1]panoids!A$2:Z$278,20,FALSE)</f>
        <v>7.2684733072916702E-2</v>
      </c>
      <c r="W550">
        <f>VLOOKUP(C550,[1]panoids!A$2:Z$278,21,FALSE)</f>
        <v>1.0222981770833301E-2</v>
      </c>
      <c r="X550">
        <f>VLOOKUP(C550,[1]panoids!A$2:Z$278,22,FALSE)</f>
        <v>0</v>
      </c>
      <c r="Y550">
        <f>VLOOKUP(C550,[1]panoids!A$2:Z$278,23,FALSE)</f>
        <v>0</v>
      </c>
      <c r="Z550">
        <f>VLOOKUP(C550,[1]panoids!A$2:Z$278,24,FALSE)</f>
        <v>0</v>
      </c>
      <c r="AA550">
        <f>VLOOKUP(C550,[1]panoids!A$2:Z$278,25,FALSE)</f>
        <v>2.8483072916666701E-5</v>
      </c>
      <c r="AB550">
        <f>VLOOKUP(C550,[1]panoids!A$2:Z$278,26,FALSE)</f>
        <v>2.0694173177083299E-2</v>
      </c>
    </row>
    <row r="551" spans="1:28" x14ac:dyDescent="0.25">
      <c r="A551" t="s">
        <v>844</v>
      </c>
      <c r="B551">
        <v>170312504003013</v>
      </c>
      <c r="C551" t="s">
        <v>843</v>
      </c>
      <c r="D551" t="str">
        <f>VLOOKUP(C551,[1]panoids!A$2:Z$278,2,FALSE)</f>
        <v>2019-05</v>
      </c>
      <c r="E551">
        <f>VLOOKUP(C551,[1]panoids!A$2:Z$278,3,FALSE)</f>
        <v>41.909332700719197</v>
      </c>
      <c r="F551">
        <f>VLOOKUP(C551,[1]panoids!A$2:Z$278,4,FALSE)</f>
        <v>-87.773358653955896</v>
      </c>
      <c r="G551">
        <f>VLOOKUP(C551,[1]panoids!A$2:Z$278,5,FALSE)</f>
        <v>170312504003013</v>
      </c>
      <c r="H551">
        <f>VLOOKUP(C551,[1]panoids!A$2:Z$278,6,FALSE)</f>
        <v>4</v>
      </c>
      <c r="I551">
        <f>VLOOKUP(C551,[1]panoids!A$2:Z$278,7,FALSE)</f>
        <v>0.25733398437499999</v>
      </c>
      <c r="J551">
        <f>VLOOKUP(C551,[1]panoids!A$2:Z$278,8,FALSE)</f>
        <v>5.3738606770833301E-2</v>
      </c>
      <c r="K551">
        <f>VLOOKUP(C551,[1]panoids!A$2:Z$278,9,FALSE)</f>
        <v>0.213350423177083</v>
      </c>
      <c r="L551">
        <f>VLOOKUP(C551,[1]panoids!A$2:Z$278,10,FALSE)</f>
        <v>4.8649088541666699E-3</v>
      </c>
      <c r="M551">
        <f>VLOOKUP(C551,[1]panoids!A$2:Z$278,11,FALSE)</f>
        <v>2.8349609375000001E-2</v>
      </c>
      <c r="N551">
        <f>VLOOKUP(C551,[1]panoids!A$2:Z$278,12,FALSE)</f>
        <v>1.10188802083333E-2</v>
      </c>
      <c r="O551">
        <f>VLOOKUP(C551,[1]panoids!A$2:Z$278,13,FALSE)</f>
        <v>2.0263671874999999E-4</v>
      </c>
      <c r="P551">
        <f>VLOOKUP(C551,[1]panoids!A$2:Z$278,14,FALSE)</f>
        <v>5.5493164062500001E-3</v>
      </c>
      <c r="Q551">
        <f>VLOOKUP(C551,[1]panoids!A$2:Z$278,15,FALSE)</f>
        <v>1.6673990885416701E-2</v>
      </c>
      <c r="R551">
        <f>VLOOKUP(C551,[1]panoids!A$2:Z$278,16,FALSE)</f>
        <v>1.77408854166667E-4</v>
      </c>
      <c r="S551">
        <f>VLOOKUP(C551,[1]panoids!A$2:Z$278,17,FALSE)</f>
        <v>0.29632568359375</v>
      </c>
      <c r="T551">
        <f>VLOOKUP(C551,[1]panoids!A$2:Z$278,18,FALSE)</f>
        <v>8.7841796874999992E-3</v>
      </c>
      <c r="U551">
        <f>VLOOKUP(C551,[1]panoids!A$2:Z$278,19,FALSE)</f>
        <v>0</v>
      </c>
      <c r="V551">
        <f>VLOOKUP(C551,[1]panoids!A$2:Z$278,20,FALSE)</f>
        <v>7.2684733072916702E-2</v>
      </c>
      <c r="W551">
        <f>VLOOKUP(C551,[1]panoids!A$2:Z$278,21,FALSE)</f>
        <v>1.0222981770833301E-2</v>
      </c>
      <c r="X551">
        <f>VLOOKUP(C551,[1]panoids!A$2:Z$278,22,FALSE)</f>
        <v>0</v>
      </c>
      <c r="Y551">
        <f>VLOOKUP(C551,[1]panoids!A$2:Z$278,23,FALSE)</f>
        <v>0</v>
      </c>
      <c r="Z551">
        <f>VLOOKUP(C551,[1]panoids!A$2:Z$278,24,FALSE)</f>
        <v>0</v>
      </c>
      <c r="AA551">
        <f>VLOOKUP(C551,[1]panoids!A$2:Z$278,25,FALSE)</f>
        <v>2.8483072916666701E-5</v>
      </c>
      <c r="AB551">
        <f>VLOOKUP(C551,[1]panoids!A$2:Z$278,26,FALSE)</f>
        <v>2.0694173177083299E-2</v>
      </c>
    </row>
    <row r="552" spans="1:28" x14ac:dyDescent="0.25">
      <c r="A552" t="s">
        <v>845</v>
      </c>
      <c r="B552">
        <v>170312504003013</v>
      </c>
      <c r="C552" t="s">
        <v>846</v>
      </c>
      <c r="D552" t="str">
        <f>VLOOKUP(C552,[1]panoids!A$2:Z$278,2,FALSE)</f>
        <v>2019-05</v>
      </c>
      <c r="E552">
        <f>VLOOKUP(C552,[1]panoids!A$2:Z$278,3,FALSE)</f>
        <v>41.909338213280499</v>
      </c>
      <c r="F552">
        <f>VLOOKUP(C552,[1]panoids!A$2:Z$278,4,FALSE)</f>
        <v>-87.772994219571402</v>
      </c>
      <c r="G552">
        <f>VLOOKUP(C552,[1]panoids!A$2:Z$278,5,FALSE)</f>
        <v>170312504003013</v>
      </c>
      <c r="H552">
        <f>VLOOKUP(C552,[1]panoids!A$2:Z$278,6,FALSE)</f>
        <v>4</v>
      </c>
      <c r="I552">
        <f>VLOOKUP(C552,[1]panoids!A$2:Z$278,7,FALSE)</f>
        <v>0.29318440755208303</v>
      </c>
      <c r="J552">
        <f>VLOOKUP(C552,[1]panoids!A$2:Z$278,8,FALSE)</f>
        <v>3.1666666666666697E-2</v>
      </c>
      <c r="K552">
        <f>VLOOKUP(C552,[1]panoids!A$2:Z$278,9,FALSE)</f>
        <v>0.25428873697916698</v>
      </c>
      <c r="L552">
        <f>VLOOKUP(C552,[1]panoids!A$2:Z$278,10,FALSE)</f>
        <v>3.0436197916666697E-4</v>
      </c>
      <c r="M552">
        <f>VLOOKUP(C552,[1]panoids!A$2:Z$278,11,FALSE)</f>
        <v>7.0638020833333299E-3</v>
      </c>
      <c r="N552">
        <f>VLOOKUP(C552,[1]panoids!A$2:Z$278,12,FALSE)</f>
        <v>1.24894205729167E-2</v>
      </c>
      <c r="O552">
        <f>VLOOKUP(C552,[1]panoids!A$2:Z$278,13,FALSE)</f>
        <v>0</v>
      </c>
      <c r="P552">
        <f>VLOOKUP(C552,[1]panoids!A$2:Z$278,14,FALSE)</f>
        <v>7.75065104166667E-3</v>
      </c>
      <c r="Q552">
        <f>VLOOKUP(C552,[1]panoids!A$2:Z$278,15,FALSE)</f>
        <v>3.01944986979167E-2</v>
      </c>
      <c r="R552">
        <f>VLOOKUP(C552,[1]panoids!A$2:Z$278,16,FALSE)</f>
        <v>4.7534179687499997E-3</v>
      </c>
      <c r="S552">
        <f>VLOOKUP(C552,[1]panoids!A$2:Z$278,17,FALSE)</f>
        <v>0.27114908854166703</v>
      </c>
      <c r="T552">
        <f>VLOOKUP(C552,[1]panoids!A$2:Z$278,18,FALSE)</f>
        <v>1.72932942708333E-3</v>
      </c>
      <c r="U552">
        <f>VLOOKUP(C552,[1]panoids!A$2:Z$278,19,FALSE)</f>
        <v>0</v>
      </c>
      <c r="V552">
        <f>VLOOKUP(C552,[1]panoids!A$2:Z$278,20,FALSE)</f>
        <v>7.90315755208333E-2</v>
      </c>
      <c r="W552">
        <f>VLOOKUP(C552,[1]panoids!A$2:Z$278,21,FALSE)</f>
        <v>2.4739583333333297E-4</v>
      </c>
      <c r="X552">
        <f>VLOOKUP(C552,[1]panoids!A$2:Z$278,22,FALSE)</f>
        <v>0</v>
      </c>
      <c r="Y552">
        <f>VLOOKUP(C552,[1]panoids!A$2:Z$278,23,FALSE)</f>
        <v>0</v>
      </c>
      <c r="Z552">
        <f>VLOOKUP(C552,[1]panoids!A$2:Z$278,24,FALSE)</f>
        <v>0</v>
      </c>
      <c r="AA552">
        <f>VLOOKUP(C552,[1]panoids!A$2:Z$278,25,FALSE)</f>
        <v>0</v>
      </c>
      <c r="AB552">
        <f>VLOOKUP(C552,[1]panoids!A$2:Z$278,26,FALSE)</f>
        <v>6.1466471354166699E-3</v>
      </c>
    </row>
    <row r="553" spans="1:28" x14ac:dyDescent="0.25">
      <c r="A553" t="s">
        <v>847</v>
      </c>
      <c r="B553">
        <v>170312504003013</v>
      </c>
      <c r="C553" t="s">
        <v>846</v>
      </c>
      <c r="D553" t="str">
        <f>VLOOKUP(C553,[1]panoids!A$2:Z$278,2,FALSE)</f>
        <v>2019-05</v>
      </c>
      <c r="E553">
        <f>VLOOKUP(C553,[1]panoids!A$2:Z$278,3,FALSE)</f>
        <v>41.909338213280499</v>
      </c>
      <c r="F553">
        <f>VLOOKUP(C553,[1]panoids!A$2:Z$278,4,FALSE)</f>
        <v>-87.772994219571402</v>
      </c>
      <c r="G553">
        <f>VLOOKUP(C553,[1]panoids!A$2:Z$278,5,FALSE)</f>
        <v>170312504003013</v>
      </c>
      <c r="H553">
        <f>VLOOKUP(C553,[1]panoids!A$2:Z$278,6,FALSE)</f>
        <v>4</v>
      </c>
      <c r="I553">
        <f>VLOOKUP(C553,[1]panoids!A$2:Z$278,7,FALSE)</f>
        <v>0.29318440755208303</v>
      </c>
      <c r="J553">
        <f>VLOOKUP(C553,[1]panoids!A$2:Z$278,8,FALSE)</f>
        <v>3.1666666666666697E-2</v>
      </c>
      <c r="K553">
        <f>VLOOKUP(C553,[1]panoids!A$2:Z$278,9,FALSE)</f>
        <v>0.25428873697916698</v>
      </c>
      <c r="L553">
        <f>VLOOKUP(C553,[1]panoids!A$2:Z$278,10,FALSE)</f>
        <v>3.0436197916666697E-4</v>
      </c>
      <c r="M553">
        <f>VLOOKUP(C553,[1]panoids!A$2:Z$278,11,FALSE)</f>
        <v>7.0638020833333299E-3</v>
      </c>
      <c r="N553">
        <f>VLOOKUP(C553,[1]panoids!A$2:Z$278,12,FALSE)</f>
        <v>1.24894205729167E-2</v>
      </c>
      <c r="O553">
        <f>VLOOKUP(C553,[1]panoids!A$2:Z$278,13,FALSE)</f>
        <v>0</v>
      </c>
      <c r="P553">
        <f>VLOOKUP(C553,[1]panoids!A$2:Z$278,14,FALSE)</f>
        <v>7.75065104166667E-3</v>
      </c>
      <c r="Q553">
        <f>VLOOKUP(C553,[1]panoids!A$2:Z$278,15,FALSE)</f>
        <v>3.01944986979167E-2</v>
      </c>
      <c r="R553">
        <f>VLOOKUP(C553,[1]panoids!A$2:Z$278,16,FALSE)</f>
        <v>4.7534179687499997E-3</v>
      </c>
      <c r="S553">
        <f>VLOOKUP(C553,[1]panoids!A$2:Z$278,17,FALSE)</f>
        <v>0.27114908854166703</v>
      </c>
      <c r="T553">
        <f>VLOOKUP(C553,[1]panoids!A$2:Z$278,18,FALSE)</f>
        <v>1.72932942708333E-3</v>
      </c>
      <c r="U553">
        <f>VLOOKUP(C553,[1]panoids!A$2:Z$278,19,FALSE)</f>
        <v>0</v>
      </c>
      <c r="V553">
        <f>VLOOKUP(C553,[1]panoids!A$2:Z$278,20,FALSE)</f>
        <v>7.90315755208333E-2</v>
      </c>
      <c r="W553">
        <f>VLOOKUP(C553,[1]panoids!A$2:Z$278,21,FALSE)</f>
        <v>2.4739583333333297E-4</v>
      </c>
      <c r="X553">
        <f>VLOOKUP(C553,[1]panoids!A$2:Z$278,22,FALSE)</f>
        <v>0</v>
      </c>
      <c r="Y553">
        <f>VLOOKUP(C553,[1]panoids!A$2:Z$278,23,FALSE)</f>
        <v>0</v>
      </c>
      <c r="Z553">
        <f>VLOOKUP(C553,[1]panoids!A$2:Z$278,24,FALSE)</f>
        <v>0</v>
      </c>
      <c r="AA553">
        <f>VLOOKUP(C553,[1]panoids!A$2:Z$278,25,FALSE)</f>
        <v>0</v>
      </c>
      <c r="AB553">
        <f>VLOOKUP(C553,[1]panoids!A$2:Z$278,26,FALSE)</f>
        <v>6.1466471354166699E-3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Gaby</cp:lastModifiedBy>
  <dcterms:created xsi:type="dcterms:W3CDTF">2021-04-26T18:45:52Z</dcterms:created>
  <dcterms:modified xsi:type="dcterms:W3CDTF">2021-04-26T18:47:14Z</dcterms:modified>
</cp:coreProperties>
</file>