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eona\OneDrive\Escritorio\Vinculacion\"/>
    </mc:Choice>
  </mc:AlternateContent>
  <xr:revisionPtr revIDLastSave="0" documentId="13_ncr:1_{73279D6B-9FFF-4408-A1F9-2F2BBE5A37ED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PRESIDENCIAL PRIMERA VUELTA" sheetId="1" r:id="rId1"/>
    <sheet name="PRESIDENCIAL SEGUNDA VUELTA" sheetId="5" r:id="rId2"/>
    <sheet name="DIPUTADOS NACIONALES" sheetId="2" r:id="rId3"/>
    <sheet name="DIPUTADOS PROVINCIALES 1992" sheetId="3" r:id="rId4"/>
    <sheet name="NOMBRES DIPUTADOS 1992-1994" sheetId="6" r:id="rId5"/>
    <sheet name="DIPUTADOS PROVINCIALES 1994" sheetId="8" r:id="rId6"/>
    <sheet name="NOMBRES DIP PROVINCIALES 94-96" sheetId="7" r:id="rId7"/>
  </sheets>
  <definedNames>
    <definedName name="_xlnm._FilterDatabase" localSheetId="4" hidden="1">'NOMBRES DIPUTADOS 1992-1994'!$A$1:$I$78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I32" i="1"/>
  <c r="AG26" i="1"/>
  <c r="AU26" i="1"/>
  <c r="AV26" i="1"/>
  <c r="AW26" i="1"/>
  <c r="AX26" i="1"/>
  <c r="U30" i="8"/>
  <c r="T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V29" i="8"/>
  <c r="S29" i="8"/>
  <c r="S28" i="8"/>
  <c r="V28" i="8" s="1"/>
  <c r="S27" i="8"/>
  <c r="V27" i="8" s="1"/>
  <c r="S26" i="8"/>
  <c r="V26" i="8" s="1"/>
  <c r="S25" i="8"/>
  <c r="V25" i="8" s="1"/>
  <c r="S24" i="8"/>
  <c r="V24" i="8" s="1"/>
  <c r="S23" i="8"/>
  <c r="V23" i="8" s="1"/>
  <c r="S22" i="8"/>
  <c r="V22" i="8" s="1"/>
  <c r="V21" i="8"/>
  <c r="S21" i="8"/>
  <c r="S20" i="8"/>
  <c r="V20" i="8" s="1"/>
  <c r="S19" i="8"/>
  <c r="V19" i="8" s="1"/>
  <c r="S18" i="8"/>
  <c r="V18" i="8" s="1"/>
  <c r="S17" i="8"/>
  <c r="V17" i="8" s="1"/>
  <c r="S16" i="8"/>
  <c r="V16" i="8" s="1"/>
  <c r="S15" i="8"/>
  <c r="V15" i="8" s="1"/>
  <c r="S14" i="8"/>
  <c r="V14" i="8" s="1"/>
  <c r="V13" i="8"/>
  <c r="S13" i="8"/>
  <c r="S12" i="8"/>
  <c r="V12" i="8" s="1"/>
  <c r="S11" i="8"/>
  <c r="V11" i="8" s="1"/>
  <c r="S10" i="8"/>
  <c r="V9" i="8"/>
  <c r="S9" i="8"/>
  <c r="G30" i="5"/>
  <c r="F30" i="5"/>
  <c r="E30" i="5"/>
  <c r="D30" i="5"/>
  <c r="D31" i="5" s="1"/>
  <c r="C30" i="5"/>
  <c r="C31" i="5" s="1"/>
  <c r="B30" i="5"/>
  <c r="AK30" i="3"/>
  <c r="P30" i="3"/>
  <c r="BC28" i="3"/>
  <c r="AY28" i="3"/>
  <c r="AN28" i="3"/>
  <c r="AL28" i="3"/>
  <c r="AJ28" i="3"/>
  <c r="AI21" i="3" s="1"/>
  <c r="AH28" i="3"/>
  <c r="AF28" i="3"/>
  <c r="AD28" i="3"/>
  <c r="AB28" i="3"/>
  <c r="BA20" i="3" s="1"/>
  <c r="Z28" i="3"/>
  <c r="X28" i="3"/>
  <c r="V28" i="3"/>
  <c r="T28" i="3"/>
  <c r="S25" i="3" s="1"/>
  <c r="R28" i="3"/>
  <c r="P28" i="3"/>
  <c r="N28" i="3"/>
  <c r="L28" i="3"/>
  <c r="AS24" i="3" s="1"/>
  <c r="J28" i="3"/>
  <c r="H28" i="3"/>
  <c r="E28" i="3"/>
  <c r="D28" i="3"/>
  <c r="C28" i="3"/>
  <c r="B28" i="3"/>
  <c r="BG27" i="3"/>
  <c r="BC27" i="3"/>
  <c r="AY27" i="3"/>
  <c r="AU27" i="3"/>
  <c r="AT27" i="3"/>
  <c r="BC26" i="3"/>
  <c r="BB26" i="3"/>
  <c r="AV26" i="3"/>
  <c r="AT26" i="3"/>
  <c r="AR26" i="3"/>
  <c r="AQ26" i="3"/>
  <c r="AK26" i="3"/>
  <c r="AI26" i="3"/>
  <c r="AG26" i="3"/>
  <c r="AA26" i="3"/>
  <c r="Y26" i="3"/>
  <c r="S26" i="3"/>
  <c r="Q26" i="3"/>
  <c r="M26" i="3"/>
  <c r="K26" i="3"/>
  <c r="F26" i="3"/>
  <c r="BF25" i="3"/>
  <c r="BE25" i="3"/>
  <c r="BD25" i="3"/>
  <c r="BA25" i="3"/>
  <c r="AZ25" i="3"/>
  <c r="AW25" i="3"/>
  <c r="AV25" i="3"/>
  <c r="AT25" i="3"/>
  <c r="AS25" i="3"/>
  <c r="AR25" i="3"/>
  <c r="AM25" i="3"/>
  <c r="AK25" i="3"/>
  <c r="AI25" i="3"/>
  <c r="AA25" i="3"/>
  <c r="W25" i="3"/>
  <c r="K25" i="3"/>
  <c r="F25" i="3"/>
  <c r="BE24" i="3"/>
  <c r="BB24" i="3"/>
  <c r="BA24" i="3"/>
  <c r="AY24" i="3"/>
  <c r="AW24" i="3"/>
  <c r="AU24" i="3"/>
  <c r="AM24" i="3"/>
  <c r="AK24" i="3"/>
  <c r="AE24" i="3"/>
  <c r="O24" i="3"/>
  <c r="F24" i="3"/>
  <c r="BB23" i="3"/>
  <c r="AY23" i="3"/>
  <c r="AQ23" i="3"/>
  <c r="AM23" i="3"/>
  <c r="AG23" i="3"/>
  <c r="AE23" i="3"/>
  <c r="AC23" i="3"/>
  <c r="W23" i="3"/>
  <c r="O23" i="3"/>
  <c r="F23" i="3"/>
  <c r="BG22" i="3"/>
  <c r="BC22" i="3"/>
  <c r="BB22" i="3"/>
  <c r="AZ22" i="3"/>
  <c r="AU22" i="3"/>
  <c r="AT22" i="3"/>
  <c r="AQ22" i="3"/>
  <c r="AI22" i="3"/>
  <c r="AE22" i="3"/>
  <c r="AA22" i="3"/>
  <c r="U22" i="3"/>
  <c r="S22" i="3"/>
  <c r="K22" i="3"/>
  <c r="F22" i="3"/>
  <c r="BG21" i="3"/>
  <c r="BE21" i="3"/>
  <c r="BC21" i="3"/>
  <c r="BB21" i="3"/>
  <c r="BA21" i="3"/>
  <c r="AW21" i="3"/>
  <c r="AT21" i="3"/>
  <c r="AS21" i="3"/>
  <c r="AQ21" i="3"/>
  <c r="AK21" i="3"/>
  <c r="AE21" i="3"/>
  <c r="AA21" i="3"/>
  <c r="W21" i="3"/>
  <c r="U21" i="3"/>
  <c r="S21" i="3"/>
  <c r="K21" i="3"/>
  <c r="F21" i="3"/>
  <c r="BE20" i="3"/>
  <c r="BC20" i="3"/>
  <c r="AY20" i="3"/>
  <c r="AW20" i="3"/>
  <c r="AT20" i="3"/>
  <c r="AS20" i="3"/>
  <c r="AE20" i="3"/>
  <c r="AC20" i="3"/>
  <c r="O20" i="3"/>
  <c r="M20" i="3"/>
  <c r="F20" i="3"/>
  <c r="BC19" i="3"/>
  <c r="AY19" i="3"/>
  <c r="AU19" i="3"/>
  <c r="AQ19" i="3"/>
  <c r="AM19" i="3"/>
  <c r="Y19" i="3"/>
  <c r="W19" i="3"/>
  <c r="Q19" i="3"/>
  <c r="O19" i="3"/>
  <c r="M19" i="3"/>
  <c r="F19" i="3"/>
  <c r="BC18" i="3"/>
  <c r="AZ18" i="3"/>
  <c r="AU18" i="3"/>
  <c r="AT18" i="3"/>
  <c r="AR18" i="3"/>
  <c r="AM18" i="3"/>
  <c r="AK18" i="3"/>
  <c r="AI18" i="3"/>
  <c r="AA18" i="3"/>
  <c r="W18" i="3"/>
  <c r="S18" i="3"/>
  <c r="O18" i="3"/>
  <c r="M18" i="3"/>
  <c r="K18" i="3"/>
  <c r="F18" i="3"/>
  <c r="BG17" i="3"/>
  <c r="BF17" i="3"/>
  <c r="BE17" i="3"/>
  <c r="BC17" i="3"/>
  <c r="BB17" i="3"/>
  <c r="BA17" i="3"/>
  <c r="AW17" i="3"/>
  <c r="AU17" i="3"/>
  <c r="AS17" i="3"/>
  <c r="AQ17" i="3"/>
  <c r="AM17" i="3"/>
  <c r="AI17" i="3"/>
  <c r="AE17" i="3"/>
  <c r="AC17" i="3"/>
  <c r="AA17" i="3"/>
  <c r="O17" i="3"/>
  <c r="M17" i="3"/>
  <c r="K17" i="3"/>
  <c r="F17" i="3"/>
  <c r="BG16" i="3"/>
  <c r="BF16" i="3"/>
  <c r="BE16" i="3"/>
  <c r="BC16" i="3"/>
  <c r="BB16" i="3"/>
  <c r="BA16" i="3"/>
  <c r="AW16" i="3"/>
  <c r="AU16" i="3"/>
  <c r="AQ16" i="3"/>
  <c r="AC16" i="3"/>
  <c r="W16" i="3"/>
  <c r="F16" i="3"/>
  <c r="BG15" i="3"/>
  <c r="AY15" i="3"/>
  <c r="AU15" i="3"/>
  <c r="AQ15" i="3"/>
  <c r="AK15" i="3"/>
  <c r="AG15" i="3"/>
  <c r="Y15" i="3"/>
  <c r="W15" i="3"/>
  <c r="U15" i="3"/>
  <c r="F15" i="3"/>
  <c r="BG14" i="3"/>
  <c r="BD14" i="3"/>
  <c r="AY14" i="3"/>
  <c r="AX14" i="3"/>
  <c r="AR14" i="3"/>
  <c r="AQ14" i="3"/>
  <c r="AM14" i="3"/>
  <c r="AI14" i="3"/>
  <c r="AE14" i="3"/>
  <c r="AC14" i="3"/>
  <c r="AA14" i="3"/>
  <c r="S14" i="3"/>
  <c r="M14" i="3"/>
  <c r="K14" i="3"/>
  <c r="F14" i="3"/>
  <c r="BF13" i="3"/>
  <c r="BE13" i="3"/>
  <c r="BA13" i="3"/>
  <c r="AY13" i="3"/>
  <c r="AX13" i="3"/>
  <c r="AW13" i="3"/>
  <c r="AU13" i="3"/>
  <c r="AT13" i="3"/>
  <c r="AS13" i="3"/>
  <c r="AE13" i="3"/>
  <c r="AA13" i="3"/>
  <c r="S13" i="3"/>
  <c r="O13" i="3"/>
  <c r="K13" i="3"/>
  <c r="F13" i="3"/>
  <c r="BG12" i="3"/>
  <c r="BE12" i="3"/>
  <c r="BB12" i="3"/>
  <c r="AY12" i="3"/>
  <c r="AW12" i="3"/>
  <c r="AU12" i="3"/>
  <c r="AT12" i="3"/>
  <c r="AS12" i="3"/>
  <c r="AM12" i="3"/>
  <c r="AK12" i="3"/>
  <c r="AE12" i="3"/>
  <c r="O12" i="3"/>
  <c r="F12" i="3"/>
  <c r="BC11" i="3"/>
  <c r="BB11" i="3"/>
  <c r="AU11" i="3"/>
  <c r="AT11" i="3"/>
  <c r="AM11" i="3"/>
  <c r="AK11" i="3"/>
  <c r="AE11" i="3"/>
  <c r="Y11" i="3"/>
  <c r="W11" i="3"/>
  <c r="U11" i="3"/>
  <c r="Q11" i="3"/>
  <c r="O11" i="3"/>
  <c r="M11" i="3"/>
  <c r="F11" i="3"/>
  <c r="BD10" i="3"/>
  <c r="BC10" i="3"/>
  <c r="AZ10" i="3"/>
  <c r="AY10" i="3"/>
  <c r="AX10" i="3"/>
  <c r="AV10" i="3"/>
  <c r="AU10" i="3"/>
  <c r="AT10" i="3"/>
  <c r="AR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F10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M9" i="3"/>
  <c r="AK9" i="3"/>
  <c r="AI9" i="3"/>
  <c r="AE9" i="3"/>
  <c r="AC9" i="3"/>
  <c r="AA9" i="3"/>
  <c r="S9" i="3"/>
  <c r="O9" i="3"/>
  <c r="K9" i="3"/>
  <c r="F9" i="3"/>
  <c r="BG8" i="3"/>
  <c r="BE8" i="3"/>
  <c r="BC8" i="3"/>
  <c r="BB8" i="3"/>
  <c r="BA8" i="3"/>
  <c r="AY8" i="3"/>
  <c r="AX8" i="3"/>
  <c r="AW8" i="3"/>
  <c r="AS8" i="3"/>
  <c r="AQ8" i="3"/>
  <c r="AG8" i="3"/>
  <c r="AE8" i="3"/>
  <c r="AA8" i="3"/>
  <c r="Y8" i="3"/>
  <c r="W8" i="3"/>
  <c r="S8" i="3"/>
  <c r="Q8" i="3"/>
  <c r="O8" i="3"/>
  <c r="K8" i="3"/>
  <c r="F8" i="3"/>
  <c r="BG7" i="3"/>
  <c r="BE7" i="3"/>
  <c r="BD7" i="3"/>
  <c r="BC7" i="3"/>
  <c r="BA7" i="3"/>
  <c r="AZ7" i="3"/>
  <c r="AY7" i="3"/>
  <c r="AW7" i="3"/>
  <c r="AV7" i="3"/>
  <c r="AU7" i="3"/>
  <c r="AS7" i="3"/>
  <c r="AR7" i="3"/>
  <c r="AQ7" i="3"/>
  <c r="AI7" i="3"/>
  <c r="AG7" i="3"/>
  <c r="AA7" i="3"/>
  <c r="Y7" i="3"/>
  <c r="S7" i="3"/>
  <c r="Q7" i="3"/>
  <c r="K7" i="3"/>
  <c r="F7" i="3"/>
  <c r="AI6" i="3"/>
  <c r="AG6" i="3"/>
  <c r="AA6" i="3"/>
  <c r="Y6" i="3"/>
  <c r="S6" i="3"/>
  <c r="Q6" i="3"/>
  <c r="K6" i="3"/>
  <c r="F6" i="3"/>
  <c r="F28" i="3" s="1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E28" i="2"/>
  <c r="D28" i="2"/>
  <c r="C28" i="2"/>
  <c r="B28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36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E34" i="1"/>
  <c r="D34" i="1"/>
  <c r="AC32" i="1"/>
  <c r="AA32" i="1"/>
  <c r="Y32" i="1"/>
  <c r="W32" i="1"/>
  <c r="U32" i="1"/>
  <c r="S32" i="1"/>
  <c r="Q32" i="1"/>
  <c r="O32" i="1"/>
  <c r="M32" i="1"/>
  <c r="K32" i="1"/>
  <c r="M24" i="3" l="1"/>
  <c r="M23" i="3"/>
  <c r="M22" i="3"/>
  <c r="AT19" i="3"/>
  <c r="AT16" i="3"/>
  <c r="AT14" i="3"/>
  <c r="M12" i="3"/>
  <c r="AX27" i="3"/>
  <c r="U25" i="3"/>
  <c r="AX24" i="3"/>
  <c r="U19" i="3"/>
  <c r="AX15" i="3"/>
  <c r="AC24" i="3"/>
  <c r="BB20" i="3"/>
  <c r="BB19" i="3"/>
  <c r="BB18" i="3"/>
  <c r="AC15" i="3"/>
  <c r="BB13" i="3"/>
  <c r="AC13" i="3"/>
  <c r="AC12" i="3"/>
  <c r="BF28" i="3"/>
  <c r="BF27" i="3"/>
  <c r="AK23" i="3"/>
  <c r="BF21" i="3"/>
  <c r="BF15" i="3"/>
  <c r="BF14" i="3"/>
  <c r="AK14" i="3"/>
  <c r="V30" i="3"/>
  <c r="M6" i="3"/>
  <c r="U6" i="3"/>
  <c r="AC6" i="3"/>
  <c r="AK6" i="3"/>
  <c r="M7" i="3"/>
  <c r="U7" i="3"/>
  <c r="AC7" i="3"/>
  <c r="AK7" i="3"/>
  <c r="AK8" i="3"/>
  <c r="AT8" i="3"/>
  <c r="U9" i="3"/>
  <c r="BF10" i="3"/>
  <c r="AX11" i="3"/>
  <c r="BF11" i="3"/>
  <c r="U12" i="3"/>
  <c r="U13" i="3"/>
  <c r="AK13" i="3"/>
  <c r="U14" i="3"/>
  <c r="BB14" i="3"/>
  <c r="BB15" i="3"/>
  <c r="M16" i="3"/>
  <c r="AK16" i="3"/>
  <c r="U17" i="3"/>
  <c r="AX17" i="3"/>
  <c r="AC18" i="3"/>
  <c r="AX18" i="3"/>
  <c r="BF18" i="3"/>
  <c r="AC19" i="3"/>
  <c r="BF19" i="3"/>
  <c r="AK20" i="3"/>
  <c r="M21" i="3"/>
  <c r="AX21" i="3"/>
  <c r="AK22" i="3"/>
  <c r="AT23" i="3"/>
  <c r="BF23" i="3"/>
  <c r="U24" i="3"/>
  <c r="BF24" i="3"/>
  <c r="M25" i="3"/>
  <c r="AC25" i="3"/>
  <c r="BB25" i="3"/>
  <c r="AC26" i="3"/>
  <c r="AX26" i="3"/>
  <c r="BF26" i="3"/>
  <c r="H30" i="3"/>
  <c r="AQ25" i="3"/>
  <c r="AQ24" i="3"/>
  <c r="AQ18" i="3"/>
  <c r="AQ13" i="3"/>
  <c r="AQ12" i="3"/>
  <c r="AU28" i="3"/>
  <c r="AU26" i="3"/>
  <c r="O26" i="3"/>
  <c r="AU25" i="3"/>
  <c r="AU23" i="3"/>
  <c r="AU21" i="3"/>
  <c r="O21" i="3"/>
  <c r="AU20" i="3"/>
  <c r="O16" i="3"/>
  <c r="O15" i="3"/>
  <c r="O14" i="3"/>
  <c r="X30" i="3"/>
  <c r="W26" i="3"/>
  <c r="AY25" i="3"/>
  <c r="AY22" i="3"/>
  <c r="W22" i="3"/>
  <c r="W20" i="3"/>
  <c r="W17" i="3"/>
  <c r="AY16" i="3"/>
  <c r="AE26" i="3"/>
  <c r="BC25" i="3"/>
  <c r="AE25" i="3"/>
  <c r="BC24" i="3"/>
  <c r="BC23" i="3"/>
  <c r="AE19" i="3"/>
  <c r="AE16" i="3"/>
  <c r="BC12" i="3"/>
  <c r="BG26" i="3"/>
  <c r="AM26" i="3"/>
  <c r="BG25" i="3"/>
  <c r="AM21" i="3"/>
  <c r="BG20" i="3"/>
  <c r="AM20" i="3"/>
  <c r="AM15" i="3"/>
  <c r="BG13" i="3"/>
  <c r="BG28" i="3"/>
  <c r="AD30" i="3"/>
  <c r="O6" i="3"/>
  <c r="W6" i="3"/>
  <c r="AE6" i="3"/>
  <c r="AM6" i="3"/>
  <c r="O7" i="3"/>
  <c r="W7" i="3"/>
  <c r="AE7" i="3"/>
  <c r="AM7" i="3"/>
  <c r="AT7" i="3"/>
  <c r="AX7" i="3"/>
  <c r="BB7" i="3"/>
  <c r="BF7" i="3"/>
  <c r="M8" i="3"/>
  <c r="U8" i="3"/>
  <c r="AC8" i="3"/>
  <c r="AM8" i="3"/>
  <c r="AU8" i="3"/>
  <c r="BF8" i="3"/>
  <c r="M9" i="3"/>
  <c r="W9" i="3"/>
  <c r="AQ10" i="3"/>
  <c r="BB10" i="3"/>
  <c r="BG10" i="3"/>
  <c r="AC11" i="3"/>
  <c r="AQ11" i="3"/>
  <c r="AY11" i="3"/>
  <c r="BG11" i="3"/>
  <c r="W12" i="3"/>
  <c r="AX12" i="3"/>
  <c r="BF12" i="3"/>
  <c r="M13" i="3"/>
  <c r="W13" i="3"/>
  <c r="AM13" i="3"/>
  <c r="BC13" i="3"/>
  <c r="W14" i="3"/>
  <c r="AU14" i="3"/>
  <c r="BC14" i="3"/>
  <c r="M15" i="3"/>
  <c r="AE15" i="3"/>
  <c r="AT15" i="3"/>
  <c r="BC15" i="3"/>
  <c r="U16" i="3"/>
  <c r="AM16" i="3"/>
  <c r="AX16" i="3"/>
  <c r="AK17" i="3"/>
  <c r="AT17" i="3"/>
  <c r="AY17" i="3"/>
  <c r="U18" i="3"/>
  <c r="AE18" i="3"/>
  <c r="AY18" i="3"/>
  <c r="BG18" i="3"/>
  <c r="AK19" i="3"/>
  <c r="AX19" i="3"/>
  <c r="BG19" i="3"/>
  <c r="U20" i="3"/>
  <c r="AQ20" i="3"/>
  <c r="AX20" i="3"/>
  <c r="BF20" i="3"/>
  <c r="AC21" i="3"/>
  <c r="AY21" i="3"/>
  <c r="O22" i="3"/>
  <c r="AC22" i="3"/>
  <c r="AM22" i="3"/>
  <c r="AX22" i="3"/>
  <c r="BF22" i="3"/>
  <c r="U23" i="3"/>
  <c r="AX23" i="3"/>
  <c r="BG23" i="3"/>
  <c r="W24" i="3"/>
  <c r="AT24" i="3"/>
  <c r="BG24" i="3"/>
  <c r="O25" i="3"/>
  <c r="AX25" i="3"/>
  <c r="U26" i="3"/>
  <c r="AY26" i="3"/>
  <c r="AQ27" i="3"/>
  <c r="BB27" i="3"/>
  <c r="J32" i="3"/>
  <c r="AR22" i="3"/>
  <c r="AR17" i="3"/>
  <c r="AV28" i="3"/>
  <c r="AV18" i="3"/>
  <c r="Q18" i="3"/>
  <c r="AV17" i="3"/>
  <c r="Z32" i="3"/>
  <c r="AZ26" i="3"/>
  <c r="Y23" i="3"/>
  <c r="Y18" i="3"/>
  <c r="AZ17" i="3"/>
  <c r="AZ14" i="3"/>
  <c r="BD28" i="3"/>
  <c r="BD22" i="3"/>
  <c r="AG18" i="3"/>
  <c r="BD17" i="3"/>
  <c r="AQ28" i="3"/>
  <c r="N30" i="3"/>
  <c r="AF30" i="3"/>
  <c r="D32" i="3"/>
  <c r="B31" i="5"/>
  <c r="S30" i="8"/>
  <c r="V30" i="8" s="1"/>
  <c r="V10" i="8"/>
  <c r="L32" i="2"/>
  <c r="F28" i="2"/>
  <c r="T32" i="2" s="1"/>
  <c r="AL30" i="2"/>
  <c r="AK32" i="3"/>
  <c r="F32" i="3"/>
  <c r="V32" i="3"/>
  <c r="AD32" i="3"/>
  <c r="H32" i="3"/>
  <c r="X32" i="3"/>
  <c r="AG11" i="3"/>
  <c r="BA12" i="3"/>
  <c r="AI13" i="3"/>
  <c r="AR13" i="3"/>
  <c r="AV13" i="3"/>
  <c r="AZ13" i="3"/>
  <c r="BD13" i="3"/>
  <c r="Q14" i="3"/>
  <c r="Y14" i="3"/>
  <c r="AG14" i="3"/>
  <c r="AV14" i="3"/>
  <c r="Q15" i="3"/>
  <c r="AS16" i="3"/>
  <c r="S17" i="3"/>
  <c r="BD18" i="3"/>
  <c r="AG19" i="3"/>
  <c r="AR21" i="3"/>
  <c r="AV21" i="3"/>
  <c r="AZ21" i="3"/>
  <c r="BD21" i="3"/>
  <c r="Q22" i="3"/>
  <c r="Y22" i="3"/>
  <c r="AG22" i="3"/>
  <c r="AV22" i="3"/>
  <c r="Q23" i="3"/>
  <c r="BD26" i="3"/>
  <c r="N32" i="3"/>
  <c r="AR24" i="3"/>
  <c r="AR20" i="3"/>
  <c r="AR16" i="3"/>
  <c r="AR12" i="3"/>
  <c r="AR8" i="3"/>
  <c r="J30" i="3"/>
  <c r="AR27" i="3"/>
  <c r="AR23" i="3"/>
  <c r="AR19" i="3"/>
  <c r="AR15" i="3"/>
  <c r="AR11" i="3"/>
  <c r="Q25" i="3"/>
  <c r="AV24" i="3"/>
  <c r="Q21" i="3"/>
  <c r="AV20" i="3"/>
  <c r="Q17" i="3"/>
  <c r="AV16" i="3"/>
  <c r="Q13" i="3"/>
  <c r="AV12" i="3"/>
  <c r="Q9" i="3"/>
  <c r="AV8" i="3"/>
  <c r="R30" i="3"/>
  <c r="AV27" i="3"/>
  <c r="Q24" i="3"/>
  <c r="AV23" i="3"/>
  <c r="Q20" i="3"/>
  <c r="AV19" i="3"/>
  <c r="Q16" i="3"/>
  <c r="AV15" i="3"/>
  <c r="Q12" i="3"/>
  <c r="AV11" i="3"/>
  <c r="Y25" i="3"/>
  <c r="AZ24" i="3"/>
  <c r="Y21" i="3"/>
  <c r="AZ20" i="3"/>
  <c r="Y17" i="3"/>
  <c r="AZ16" i="3"/>
  <c r="Y13" i="3"/>
  <c r="AZ12" i="3"/>
  <c r="Y9" i="3"/>
  <c r="AZ8" i="3"/>
  <c r="Z30" i="3"/>
  <c r="AZ27" i="3"/>
  <c r="Y24" i="3"/>
  <c r="AZ23" i="3"/>
  <c r="Y20" i="3"/>
  <c r="AZ19" i="3"/>
  <c r="Y16" i="3"/>
  <c r="AZ15" i="3"/>
  <c r="Y12" i="3"/>
  <c r="AZ11" i="3"/>
  <c r="AG25" i="3"/>
  <c r="BD24" i="3"/>
  <c r="AG21" i="3"/>
  <c r="BD20" i="3"/>
  <c r="AG17" i="3"/>
  <c r="BD16" i="3"/>
  <c r="AG13" i="3"/>
  <c r="BD12" i="3"/>
  <c r="AG9" i="3"/>
  <c r="BD8" i="3"/>
  <c r="AH30" i="3"/>
  <c r="BD27" i="3"/>
  <c r="AG24" i="3"/>
  <c r="BD23" i="3"/>
  <c r="AG20" i="3"/>
  <c r="BD19" i="3"/>
  <c r="AG16" i="3"/>
  <c r="BD15" i="3"/>
  <c r="AG12" i="3"/>
  <c r="BD11" i="3"/>
  <c r="P32" i="3"/>
  <c r="AF32" i="3"/>
  <c r="E32" i="3"/>
  <c r="L30" i="3"/>
  <c r="AS27" i="3"/>
  <c r="K24" i="3"/>
  <c r="AS23" i="3"/>
  <c r="K20" i="3"/>
  <c r="AS19" i="3"/>
  <c r="K16" i="3"/>
  <c r="AS15" i="3"/>
  <c r="K12" i="3"/>
  <c r="AS11" i="3"/>
  <c r="L32" i="3"/>
  <c r="AS28" i="3"/>
  <c r="AS26" i="3"/>
  <c r="K23" i="3"/>
  <c r="AS22" i="3"/>
  <c r="K19" i="3"/>
  <c r="AS18" i="3"/>
  <c r="K15" i="3"/>
  <c r="AS14" i="3"/>
  <c r="K11" i="3"/>
  <c r="AS10" i="3"/>
  <c r="T30" i="3"/>
  <c r="AW27" i="3"/>
  <c r="S24" i="3"/>
  <c r="AW23" i="3"/>
  <c r="S20" i="3"/>
  <c r="AW19" i="3"/>
  <c r="S16" i="3"/>
  <c r="AW15" i="3"/>
  <c r="S12" i="3"/>
  <c r="AW11" i="3"/>
  <c r="T32" i="3"/>
  <c r="AW28" i="3"/>
  <c r="AW26" i="3"/>
  <c r="S23" i="3"/>
  <c r="AW22" i="3"/>
  <c r="S19" i="3"/>
  <c r="AW18" i="3"/>
  <c r="S15" i="3"/>
  <c r="AW14" i="3"/>
  <c r="S11" i="3"/>
  <c r="AW10" i="3"/>
  <c r="AB30" i="3"/>
  <c r="BA27" i="3"/>
  <c r="AA24" i="3"/>
  <c r="BA23" i="3"/>
  <c r="AA20" i="3"/>
  <c r="BA19" i="3"/>
  <c r="AA16" i="3"/>
  <c r="BA15" i="3"/>
  <c r="AA12" i="3"/>
  <c r="BA11" i="3"/>
  <c r="AB32" i="3"/>
  <c r="BA28" i="3"/>
  <c r="BA26" i="3"/>
  <c r="AA23" i="3"/>
  <c r="BA22" i="3"/>
  <c r="AA19" i="3"/>
  <c r="BA18" i="3"/>
  <c r="AA15" i="3"/>
  <c r="BA14" i="3"/>
  <c r="AA11" i="3"/>
  <c r="BA10" i="3"/>
  <c r="AJ30" i="3"/>
  <c r="BE27" i="3"/>
  <c r="AI24" i="3"/>
  <c r="BE23" i="3"/>
  <c r="AI20" i="3"/>
  <c r="BE19" i="3"/>
  <c r="AI16" i="3"/>
  <c r="BE15" i="3"/>
  <c r="AI12" i="3"/>
  <c r="BE11" i="3"/>
  <c r="AI8" i="3"/>
  <c r="AJ32" i="3"/>
  <c r="BE28" i="3"/>
  <c r="BE26" i="3"/>
  <c r="AI23" i="3"/>
  <c r="BE22" i="3"/>
  <c r="AI19" i="3"/>
  <c r="BE18" i="3"/>
  <c r="AI15" i="3"/>
  <c r="BE14" i="3"/>
  <c r="AI11" i="3"/>
  <c r="BE10" i="3"/>
  <c r="AR28" i="3"/>
  <c r="AZ28" i="3"/>
  <c r="R32" i="3"/>
  <c r="AH32" i="3"/>
  <c r="AT28" i="3"/>
  <c r="AX28" i="3"/>
  <c r="BB28" i="3"/>
  <c r="AL32" i="2"/>
  <c r="N32" i="2"/>
  <c r="F32" i="2"/>
  <c r="R32" i="2"/>
  <c r="J32" i="2"/>
  <c r="H32" i="2"/>
  <c r="P32" i="2"/>
  <c r="AN32" i="2"/>
  <c r="J30" i="2"/>
  <c r="R30" i="2"/>
  <c r="Z30" i="2"/>
  <c r="AH30" i="2"/>
  <c r="L30" i="2"/>
  <c r="T30" i="2"/>
  <c r="AB30" i="2"/>
  <c r="AJ30" i="2"/>
  <c r="N30" i="2"/>
  <c r="V30" i="2"/>
  <c r="AD30" i="2"/>
  <c r="H30" i="2"/>
  <c r="P30" i="2"/>
  <c r="X30" i="2"/>
  <c r="AF30" i="2"/>
  <c r="AN30" i="2"/>
  <c r="AB32" i="2" l="1"/>
  <c r="AF32" i="2"/>
  <c r="E32" i="2"/>
  <c r="Z32" i="2"/>
  <c r="V32" i="2"/>
  <c r="AJ32" i="2"/>
  <c r="X32" i="2"/>
  <c r="D32" i="2"/>
  <c r="AH32" i="2"/>
  <c r="AD32" i="2"/>
</calcChain>
</file>

<file path=xl/sharedStrings.xml><?xml version="1.0" encoding="utf-8"?>
<sst xmlns="http://schemas.openxmlformats.org/spreadsheetml/2006/main" count="1079" uniqueCount="325">
  <si>
    <t>VOTACION PARA PRESIDENTE Y VICEPRESIDENTE DE LA REPUBLICA</t>
  </si>
  <si>
    <t xml:space="preserve"> </t>
  </si>
  <si>
    <t>PARTIDOS POLITICOS : PORCENTAJES OBTENIDOS EN CADA PROVINCIA</t>
  </si>
  <si>
    <t>PARTIDOS POLITICOS : DISTRIBUCION DE LA VOTACION EN CADA PROVINCIA</t>
  </si>
  <si>
    <t>RESULTADO DE ESCRUTINIOS DEL 17 DE MAYO DE 1992 A NIVEL NACIONAL</t>
  </si>
  <si>
    <t>(PORCENTAJES POR  COLUMNA)</t>
  </si>
  <si>
    <t>(PORCENTAJES POR FILA)</t>
  </si>
  <si>
    <t>PLRE</t>
  </si>
  <si>
    <t>PAB</t>
  </si>
  <si>
    <t>CFP</t>
  </si>
  <si>
    <t>DP</t>
  </si>
  <si>
    <t>PSC</t>
  </si>
  <si>
    <t>PUR</t>
  </si>
  <si>
    <t>FADI</t>
  </si>
  <si>
    <t>PRE</t>
  </si>
  <si>
    <t>ID</t>
  </si>
  <si>
    <t>APRE</t>
  </si>
  <si>
    <t>MPD</t>
  </si>
  <si>
    <t>PSE</t>
  </si>
  <si>
    <t>PROVINCIA</t>
  </si>
  <si>
    <t>PRIMERA VUELTA</t>
  </si>
  <si>
    <t>AZUAY</t>
  </si>
  <si>
    <t>17 MAYO DE 1992</t>
  </si>
  <si>
    <t>ACTAS</t>
  </si>
  <si>
    <t>VOTOS</t>
  </si>
  <si>
    <t>BOLIVAR</t>
  </si>
  <si>
    <t>ESCRUT.</t>
  </si>
  <si>
    <t>VALIDOS</t>
  </si>
  <si>
    <t>BLANCO</t>
  </si>
  <si>
    <t>NULOS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</si>
  <si>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</si>
  <si>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</si>
  <si>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</si>
  <si>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</si>
  <si>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</si>
  <si>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</si>
  <si>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</si>
  <si>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</si>
  <si>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</si>
  <si>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</si>
  <si>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MANABI</t>
  </si>
  <si>
    <t>MOR.STGO.</t>
  </si>
  <si>
    <t>NAPO</t>
  </si>
  <si>
    <t>PASTAZA</t>
  </si>
  <si>
    <t>PICHINCHA</t>
  </si>
  <si>
    <t>TUNGURAHUA</t>
  </si>
  <si>
    <t>ZAMORA CH.</t>
  </si>
  <si>
    <t>GALAPAGOS</t>
  </si>
  <si>
    <t>SUCUMBIOS</t>
  </si>
  <si>
    <t>TOTALES</t>
  </si>
  <si>
    <t>PORCENTAJE - V. VALIDOS</t>
  </si>
  <si>
    <t>PORCENTAJE - V. ESCRUTADOS</t>
  </si>
  <si>
    <t>TOTAL VOTOS VALIDOS / TOTAL VOTOS ESCRUTADOS</t>
  </si>
  <si>
    <t>BLANCOS</t>
  </si>
  <si>
    <t>VOTACION PARA DIPUTADOS NACIONALES</t>
  </si>
  <si>
    <t>TRIBUNAL SUPREMO ELECTORAL</t>
  </si>
  <si>
    <t>PCE</t>
  </si>
  <si>
    <t>PCD</t>
  </si>
  <si>
    <t>LN</t>
  </si>
  <si>
    <t>FRA</t>
  </si>
  <si>
    <t>PDP</t>
  </si>
  <si>
    <t>01</t>
  </si>
  <si>
    <t>2-14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</si>
  <si>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</si>
  <si>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</si>
  <si>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</si>
  <si>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</si>
  <si>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</si>
  <si>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</si>
  <si>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</si>
  <si>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</si>
  <si>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</si>
  <si>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</si>
  <si>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</si>
  <si>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</si>
  <si>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</si>
  <si>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</si>
  <si>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MORONA STGO.</t>
  </si>
  <si>
    <t>ZAMORA CHINCH.</t>
  </si>
  <si>
    <t>TOTAL PAIS</t>
  </si>
  <si>
    <t>N° DIPUTADOS NACIONALES ASIGNADOS A CADA PARTIDO</t>
  </si>
  <si>
    <t>VOTACION PARA DIPUTADOS PROVINCIALES</t>
  </si>
  <si>
    <t>DIPUTADOS  PROVINCIALES</t>
  </si>
  <si>
    <t>(PORCENTAJE POR COLUMNAS)</t>
  </si>
  <si>
    <t>19 MAYO DE 1996</t>
  </si>
  <si>
    <t>N° DIPUTADOS PROVINCIALES ASIGNADOS A CADA PARTIDO</t>
  </si>
  <si>
    <t>TRIBUNAL  SUPREMO  ELECTORAL</t>
  </si>
  <si>
    <t>DIRECCION DE ORGANIZACIONES POLITICAS</t>
  </si>
  <si>
    <t>RESULTADOS ELECTORALES DE LOS COMICIOS DEL 5 DE JULIO DE 1992</t>
  </si>
  <si>
    <t xml:space="preserve"> (SEGUNDA VUELTA)</t>
  </si>
  <si>
    <t>PROVINCIAS</t>
  </si>
  <si>
    <t>LISTA</t>
  </si>
  <si>
    <t xml:space="preserve">VOTOS </t>
  </si>
  <si>
    <t xml:space="preserve"> 6 P.S.C.</t>
  </si>
  <si>
    <t xml:space="preserve"> 8 P.U.R.</t>
  </si>
  <si>
    <t>ESCRUTA.</t>
  </si>
  <si>
    <t>MORONA SANTIAGO</t>
  </si>
  <si>
    <t>ZAMORA CHINCHIPE</t>
  </si>
  <si>
    <t>TOTAL NACIONAL</t>
  </si>
  <si>
    <t>PORCENTAJES</t>
  </si>
  <si>
    <t>DIGNIDAD</t>
  </si>
  <si>
    <t xml:space="preserve">PROVINCIA </t>
  </si>
  <si>
    <t>CANTÓN</t>
  </si>
  <si>
    <t>PARTIDO</t>
  </si>
  <si>
    <t>SIGLAS</t>
  </si>
  <si>
    <t>NOMBRES</t>
  </si>
  <si>
    <t>INICIO DEL PERÍODO</t>
  </si>
  <si>
    <t>FIN DEL PERÍODO</t>
  </si>
  <si>
    <t>SEXO</t>
  </si>
  <si>
    <t>PARTIDO ROLDOSISTA ECUATORIANO</t>
  </si>
  <si>
    <t>BUCARAM ORTIZ ELSA</t>
  </si>
  <si>
    <t>PARTIDO SOCIALCRISTIANO</t>
  </si>
  <si>
    <t>BUSTAMANTE VERA SIMON</t>
  </si>
  <si>
    <t>MOVIMIENTO POPULAR DEMOCRÁTICO</t>
  </si>
  <si>
    <t>CASTELLO LEON JUAN JOSE</t>
  </si>
  <si>
    <t>PARTIDO SOCIALISTA ECUATORIANO</t>
  </si>
  <si>
    <t>DELGADO JARA DIEGO CRISTOBAL</t>
  </si>
  <si>
    <t>PARTIDO UNIDAD REPUBLICANA</t>
  </si>
  <si>
    <t>DUNN BARREIRO ROBERTO</t>
  </si>
  <si>
    <t>LARREA MARTINEZ FERNANDO ELEODORO</t>
  </si>
  <si>
    <t>MOELLER FREILE HEINZ RODOLFO</t>
  </si>
  <si>
    <t>PARTIDO CONSERVADOR ECUATORIANO</t>
  </si>
  <si>
    <t>SANTOS VERA MARCELO ALBERTO</t>
  </si>
  <si>
    <t>IZQUIERDA DEMOCRÁTICA</t>
  </si>
  <si>
    <t>VALLEJO ARCOS ANDRES</t>
  </si>
  <si>
    <t>DEMOCRACIA POPULAR</t>
  </si>
  <si>
    <t>VALLEJO LOPEZ CARLOS DANILO</t>
  </si>
  <si>
    <t>VILLAQUIRAN LEBED JOSE EDUARDO</t>
  </si>
  <si>
    <t>YCAZA CORDOVA LUIS NAPOLEON</t>
  </si>
  <si>
    <t>BUTIÑA MARTÍNEZ MARIA MONSERRATE</t>
  </si>
  <si>
    <t>LARRIVA ALVARADO OSCAR OSWALDO</t>
  </si>
  <si>
    <t>TAMA MARQUEZ JUAN MANUEL</t>
  </si>
  <si>
    <t>VELEZ NUÑEZ RUBEN DARIO</t>
  </si>
  <si>
    <t>CAMACHO DAVILA JUAN CARLOS</t>
  </si>
  <si>
    <t>VACA GARCIA GILBERTO ALEJANDRO</t>
  </si>
  <si>
    <t>LEON SARMIENTO NELSON HOMERO</t>
  </si>
  <si>
    <t>MONSALVE POZO ALFONSO ENRIQUE</t>
  </si>
  <si>
    <t>CHAMORRO GUERRON JAIME GUILLERMO</t>
  </si>
  <si>
    <t>ROMO MOLINA FELIPE ANDRES</t>
  </si>
  <si>
    <t>CARRILLO ANDRADE LUIS RAUL</t>
  </si>
  <si>
    <t>CORONEL ARELLANO OSWALDO BENJAMIN</t>
  </si>
  <si>
    <t>ICAZA ENDARA ROOSEVELT WASHINGTON</t>
  </si>
  <si>
    <t>GUERRERO GUERRERO LUIS FERNANDO</t>
  </si>
  <si>
    <t>LIMA GARZON MARIA EUGENIA</t>
  </si>
  <si>
    <t>ROMERO CABRERA ABRAHAM MARIA</t>
  </si>
  <si>
    <t>BARROS RAMON JORGE FELIX</t>
  </si>
  <si>
    <t>CROW EDUARDO FRANKLIN</t>
  </si>
  <si>
    <t>ENCALADA ERRAEZ JORGE WASHINGTON</t>
  </si>
  <si>
    <t>CELLERI CEDEÑO WILSON WALTER</t>
  </si>
  <si>
    <t>CERVANTES CORONEL SERGIO HOMERO</t>
  </si>
  <si>
    <t>SAUD SAUD GABRIEL</t>
  </si>
  <si>
    <t>AROSEMENA MONROY CARLOS JULIO</t>
  </si>
  <si>
    <t>AZAR MEJIA EDUARDO GERALA</t>
  </si>
  <si>
    <t>BUCARAM ORTIZ JACOBO</t>
  </si>
  <si>
    <t xml:space="preserve">CAMPOSANO NUÑEZ GREGORIO ENRIQUE </t>
  </si>
  <si>
    <t>LEDESMA GINNATA XAVIER EMILIO</t>
  </si>
  <si>
    <t>LUQUE BENITEZ ALVARO</t>
  </si>
  <si>
    <t>MACIAS CHAVEZ ENRIQUE EGBERTO</t>
  </si>
  <si>
    <t>NOBOA BEJARANO RICARDO JUAN</t>
  </si>
  <si>
    <t>PONCE NOBOA ALEJANDRO</t>
  </si>
  <si>
    <t>ROSERO GONZALEZ JOSÉ FERNANDO</t>
  </si>
  <si>
    <t>CARRILLO VARGAS MARIO ALFREDO</t>
  </si>
  <si>
    <t xml:space="preserve">LARREA ANDRADE ERNESTO MAURICIO </t>
  </si>
  <si>
    <t>NIETO DAVILA WILSON EDMUNDO</t>
  </si>
  <si>
    <t>LEON AGUIRRE CESAR ANTONIO</t>
  </si>
  <si>
    <t>CONCENTRACIÓN DE FUERZAS POPULARES</t>
  </si>
  <si>
    <t>MONTERO RODRIGUEZ JORGE CRISTOBAL</t>
  </si>
  <si>
    <t>SOTOMAYOR BRAVO JORGE HUGO</t>
  </si>
  <si>
    <t>ANDRADE CASSANELLO WALTER ANTONIO</t>
  </si>
  <si>
    <t>FAYTONG VELASQUEZ WASHINGTON ERNESTO</t>
  </si>
  <si>
    <t>MARUN RODRIGUEZ JORGE MANUEL</t>
  </si>
  <si>
    <t>MONTESDEOCA SANTOS JUAN EUGENIO</t>
  </si>
  <si>
    <t>ACOSTA VASQUEZ CESAR ENRIQUE</t>
  </si>
  <si>
    <t>PARTIDO LIBERAL RADICAL ECUATORIANO</t>
  </si>
  <si>
    <t>BELLETINI ZEDEÑO SAMUEL</t>
  </si>
  <si>
    <t>RODRIGUEZ SACOTO JAIME RAFAEL</t>
  </si>
  <si>
    <t>VELEZ CENTENO SIGIFREDO</t>
  </si>
  <si>
    <t>ZAMBRANO HIDALGO EITEL</t>
  </si>
  <si>
    <t>DAVALOS DAVALOS GUILLERMO</t>
  </si>
  <si>
    <t>CHAVEZ VARGAS EDISON GUSTAVO</t>
  </si>
  <si>
    <t>LIBERACIÓN NACIONAL</t>
  </si>
  <si>
    <t>TAPUY CERDA BOLIVAR FRANCISCO</t>
  </si>
  <si>
    <t>SALVADOR MORAL FRANCISCO WASHINGTON</t>
  </si>
  <si>
    <t>ALVEAR LEON MANUEL LEÓN</t>
  </si>
  <si>
    <t>CARDENAS DAVALOS JOSÉ ALBERTO</t>
  </si>
  <si>
    <t>DAVALOS GUEVARA LEANDRO RICARDO</t>
  </si>
  <si>
    <t>FRENTE RADICAL ALFARISTA</t>
  </si>
  <si>
    <t>FRIXONE FRANCO BRUNO ANDRÉS</t>
  </si>
  <si>
    <t>MINUCHE MURILLO NELLY TERESA</t>
  </si>
  <si>
    <t>PALLARES SEVILLA PABLO MARCELO</t>
  </si>
  <si>
    <t>RIVERA MOLINA LUIS RAMIRO</t>
  </si>
  <si>
    <t>RODRIGUEZ VINCENS ANTONIO RAMON</t>
  </si>
  <si>
    <t>GAMBOA BONILLA MENTOR RODRIGO</t>
  </si>
  <si>
    <t xml:space="preserve">NIETO VASQUEZ GONZALO ANIBAL </t>
  </si>
  <si>
    <t>SALGADO CARRILLO MILTON HECTOR HUMBERTO</t>
  </si>
  <si>
    <t>NUÑEZ ARANDA ANGEL GLICERIO</t>
  </si>
  <si>
    <t>FLORES VITERI RAUL JACINTO</t>
  </si>
  <si>
    <t>AÑAZCO OCHOA CARLOS MAGNO</t>
  </si>
  <si>
    <t>DIPUTADOS NACIONALES</t>
  </si>
  <si>
    <t>DIPUTADOS PROVINCIALES</t>
  </si>
  <si>
    <t>FEMENINO</t>
  </si>
  <si>
    <t>MASCULINO</t>
  </si>
  <si>
    <t>CORDERO ACOSTA JOSE</t>
  </si>
  <si>
    <t>GONZALEZ MUÑOZ MARIA SUSANA</t>
  </si>
  <si>
    <t>HURTADO ASTUDILLO DAVID ROLANDO</t>
  </si>
  <si>
    <t>ORDOÑEZ VASQUEZ ITALO EDISON</t>
  </si>
  <si>
    <t>NOBOA CHAVEZ MARCELO FERNANDO</t>
  </si>
  <si>
    <t>RIVADENEIRA ILVES CARLOS WILFRIDO</t>
  </si>
  <si>
    <t>CASTANIER MUÑOZ JUAN FERNANDO</t>
  </si>
  <si>
    <t>ORDOÑEZ GARATE MILTON EDUARDO</t>
  </si>
  <si>
    <t>RUIZ ENRIQUEZ HUGO</t>
  </si>
  <si>
    <t>SUAREZ MORALES RODRIGO EDMUNDO</t>
  </si>
  <si>
    <t>ALVEAR BAUTISTA BAYARDO ANTONIO</t>
  </si>
  <si>
    <t>FABARA GALLARDO FABIAN PLINIO</t>
  </si>
  <si>
    <t>YANCHAPAXI CANDO SEGUNDO REYNALDO</t>
  </si>
  <si>
    <t>BUELVA YASACA CESAR</t>
  </si>
  <si>
    <t>MALDONADO RIVERA ALEJANDRO NORBERTO</t>
  </si>
  <si>
    <t>PONTON VELOZ ERNESTO ARQUIMIDES</t>
  </si>
  <si>
    <t>ALVAREZ GARCIA HARRY ABDON</t>
  </si>
  <si>
    <t>RIVAS PAZMIÑO RAUL FERNANDO</t>
  </si>
  <si>
    <t>ROMERO LOAYZA FRANCO SEGUNDO</t>
  </si>
  <si>
    <t>LOPEZ SAUD HOMERO HORACIO</t>
  </si>
  <si>
    <t>RAMIREZ ANGULO MIGUEL TORIBIO</t>
  </si>
  <si>
    <t>SANCHEZ MOSQUERA PEDRO LINO</t>
  </si>
  <si>
    <t>ALMEIDA MORAN LUIS FERNANDO</t>
  </si>
  <si>
    <t>BUCARAM ORTIZ SANTIAGO HUMBERTO</t>
  </si>
  <si>
    <t>CELLERI CEDEÑO OSCAR ORLANDO</t>
  </si>
  <si>
    <t>CUESTA CAPUTI RAFAEL IGNACIO</t>
  </si>
  <si>
    <t>DEL CIOPPO ARAGUNDI PASCUAL EUGENIO</t>
  </si>
  <si>
    <t>ESCOBAR BRAVO LEONARDO GERMÁN</t>
  </si>
  <si>
    <t>MORENO AGUI RUTH AURORA</t>
  </si>
  <si>
    <t>MORENO SILVA ARACELLY MAGDALENA</t>
  </si>
  <si>
    <t>NEIRA MENENDEZ ANTONIO XAVIER</t>
  </si>
  <si>
    <t>VANEGAS ARMENDARIZ RICARDO ALFREDO</t>
  </si>
  <si>
    <t>POSSO SALGADO LUIS ANTONIO</t>
  </si>
  <si>
    <t>PROAÑO MAYA MARCO ANTONIO</t>
  </si>
  <si>
    <t>PUENTE DAVILA ISAURO</t>
  </si>
  <si>
    <t>AGUIRRE MONTERO GALO EDUARDO</t>
  </si>
  <si>
    <t>BRAVO BRAVO FREDDY GONZALO</t>
  </si>
  <si>
    <t>CUEVA PUERTAS PIO OSWALDO</t>
  </si>
  <si>
    <t>ANDRADE FAJARDO ANTONIO ARNULFO</t>
  </si>
  <si>
    <t>LLERENA OLVERA PEDRO JOSE</t>
  </si>
  <si>
    <t>TERAN SALCEDO JONNY ENRIQUE</t>
  </si>
  <si>
    <t>VASQUEZ B. JORGE EDMUNDO</t>
  </si>
  <si>
    <t>ALAVA PARRAGA GUIDO ALEXANDER</t>
  </si>
  <si>
    <t>GENCON CEDEÑO LUIS ALBERTO</t>
  </si>
  <si>
    <t>GUILLEM MURILLO HUMBERTO MANABÍ</t>
  </si>
  <si>
    <t>LOOR BALDA MARIO AUGUSTO</t>
  </si>
  <si>
    <t>MENDOZA GUILLEN TITO NILTON</t>
  </si>
  <si>
    <t>MANCHENO NOGUERA GERMAN AQUILES</t>
  </si>
  <si>
    <t>HIDALGO BIFARINI GUILLERMO ESTUARDO</t>
  </si>
  <si>
    <t>MORENO ALDAZ SERVIO TULIO</t>
  </si>
  <si>
    <t>VELOZ SANCHEZ VICTOR VINICIO</t>
  </si>
  <si>
    <t>ALARCON RIVERA FABIAN ERNESTO</t>
  </si>
  <si>
    <t>ALVAREZ TENORIO DANIEL</t>
  </si>
  <si>
    <t>BACA CARBO RAUL OSWALDO</t>
  </si>
  <si>
    <t>DOTTI ALMEIDA JOSÉ MARCELO</t>
  </si>
  <si>
    <t>FLORES TRONCOSO MARCO ANTONIO</t>
  </si>
  <si>
    <t>ACCIÓN POPULAR REVOLUCIONARIA ECUATORIANA</t>
  </si>
  <si>
    <t>LARREA CABRERA WILSON MARCELO</t>
  </si>
  <si>
    <t>RODRIGUEZ EDGAR IVAN</t>
  </si>
  <si>
    <t>VARGAS PAZZOS FRANK ENRIQUE</t>
  </si>
  <si>
    <t>FABARA TORRES MILTON EDGARDO</t>
  </si>
  <si>
    <t>MELENDEZ GARZON ANGEL FERNANDO</t>
  </si>
  <si>
    <t>SALTOS GALARZA MARCELO VINICIO</t>
  </si>
  <si>
    <t>DELGADO TELLO LUIS HUMBERTO</t>
  </si>
  <si>
    <t>VELIZ VELIZ EDUARDO ALEJANDRO</t>
  </si>
  <si>
    <t>VIDAL ESPINOZA CARLOS ALBERTO</t>
  </si>
  <si>
    <t>RESULTADOS ELECTORALES DEL 1 DE MAYO DE 1994</t>
  </si>
  <si>
    <t>DIGNIDAD: DIPUTADO PROVINCIAL</t>
  </si>
  <si>
    <t>P.C.E.</t>
  </si>
  <si>
    <t>P.L.R.E.</t>
  </si>
  <si>
    <t>P.A.B.</t>
  </si>
  <si>
    <t>C.F.P.</t>
  </si>
  <si>
    <t>D.P.</t>
  </si>
  <si>
    <t>P.S.C.</t>
  </si>
  <si>
    <t>P.C.D.</t>
  </si>
  <si>
    <t>P.U.R.</t>
  </si>
  <si>
    <t>F.A.D.I.</t>
  </si>
  <si>
    <t>P.R.E.</t>
  </si>
  <si>
    <t>L.N.</t>
  </si>
  <si>
    <t>I.D.</t>
  </si>
  <si>
    <t>A.P.R.E.</t>
  </si>
  <si>
    <t>F.R.A.</t>
  </si>
  <si>
    <t>M.P.D.</t>
  </si>
  <si>
    <t>U.P.L</t>
  </si>
  <si>
    <t>P.S.E.</t>
  </si>
  <si>
    <t xml:space="preserve">   1</t>
  </si>
  <si>
    <t xml:space="preserve">   2</t>
  </si>
  <si>
    <t xml:space="preserve">      4</t>
  </si>
  <si>
    <t xml:space="preserve">    5</t>
  </si>
  <si>
    <t xml:space="preserve">   6</t>
  </si>
  <si>
    <t xml:space="preserve">     7</t>
  </si>
  <si>
    <t xml:space="preserve">     8</t>
  </si>
  <si>
    <t xml:space="preserve">      9</t>
  </si>
  <si>
    <t xml:space="preserve">     10</t>
  </si>
  <si>
    <t xml:space="preserve">    11</t>
  </si>
  <si>
    <t xml:space="preserve">     12</t>
  </si>
  <si>
    <t xml:space="preserve">      13</t>
  </si>
  <si>
    <t xml:space="preserve">     14</t>
  </si>
  <si>
    <t xml:space="preserve">      15</t>
  </si>
  <si>
    <t xml:space="preserve">     16</t>
  </si>
  <si>
    <t xml:space="preserve">     17</t>
  </si>
  <si>
    <t>ESCRUTADOS</t>
  </si>
  <si>
    <t>Carchi</t>
  </si>
  <si>
    <t>Imbabura</t>
  </si>
  <si>
    <t>Pichincha</t>
  </si>
  <si>
    <t>Cotopaxi</t>
  </si>
  <si>
    <t>Tungurahua</t>
  </si>
  <si>
    <t>Bolívar</t>
  </si>
  <si>
    <t>Chimborazo</t>
  </si>
  <si>
    <t>Cañar</t>
  </si>
  <si>
    <t>Azuay</t>
  </si>
  <si>
    <t>Loja</t>
  </si>
  <si>
    <t>Esmeraldas</t>
  </si>
  <si>
    <t>Manabí</t>
  </si>
  <si>
    <t>Los Rios</t>
  </si>
  <si>
    <t>Guayas</t>
  </si>
  <si>
    <t>El Oro</t>
  </si>
  <si>
    <t>Sucumbios</t>
  </si>
  <si>
    <t>Napo</t>
  </si>
  <si>
    <t>Pastaza</t>
  </si>
  <si>
    <t>Morona Santiago</t>
  </si>
  <si>
    <t>Zamora Chinchipe</t>
  </si>
  <si>
    <t>Galápagos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</si>
</sst>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"/>
    <numFmt numFmtId="165" formatCode="#,##0.00_);\(#,##0.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4"/>
      <color rgb="FFC0000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name val="Courier"/>
    </font>
    <font>
      <b/>
      <i/>
      <sz val="14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0" fillId="0" borderId="0"/>
    <xf numFmtId="0" fontId="6" fillId="0" borderId="0"/>
    <xf numFmtId="0" fontId="6" fillId="0" borderId="0"/>
    <xf numFmtId="0" fontId="6" fillId="0" borderId="0"/>
  </cellStyleXfs>
  <cellXfs count="114">
    <xf numFmtId="0" fontId="0" fillId="0" borderId="0" xfId="0"/>
    <xf numFmtId="0" fontId="2" fillId="0" borderId="0" xfId="0" applyFont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left"/>
    </xf>
    <xf numFmtId="10" fontId="1" fillId="0" borderId="1" xfId="1" applyNumberForma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3" xfId="0" applyFill="1" applyBorder="1"/>
    <xf numFmtId="0" fontId="4" fillId="0" borderId="4" xfId="0" applyFont="1" applyFill="1" applyBorder="1" applyAlignment="1">
      <alignment horizontal="centerContinuous"/>
    </xf>
    <xf numFmtId="0" fontId="4" fillId="0" borderId="5" xfId="0" applyFont="1" applyFill="1" applyBorder="1" applyAlignment="1">
      <alignment horizontal="centerContinuous"/>
    </xf>
    <xf numFmtId="0" fontId="5" fillId="0" borderId="1" xfId="0" applyFont="1" applyBorder="1" applyAlignment="1">
      <alignment horizontal="left"/>
    </xf>
    <xf numFmtId="10" fontId="1" fillId="0" borderId="1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10" fontId="1" fillId="0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1" xfId="0" applyBorder="1"/>
    <xf numFmtId="10" fontId="0" fillId="0" borderId="1" xfId="0" applyNumberFormat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0" fontId="4" fillId="0" borderId="0" xfId="0" applyFont="1" applyBorder="1"/>
    <xf numFmtId="10" fontId="6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1" xfId="0" applyFont="1" applyBorder="1"/>
    <xf numFmtId="0" fontId="7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applyFill="1" applyBorder="1"/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3" xfId="0" applyFont="1" applyFill="1" applyBorder="1"/>
    <xf numFmtId="0" fontId="4" fillId="0" borderId="4" xfId="0" quotePrefix="1" applyFont="1" applyFill="1" applyBorder="1" applyAlignment="1">
      <alignment horizontal="centerContinuous"/>
    </xf>
    <xf numFmtId="0" fontId="4" fillId="0" borderId="5" xfId="0" quotePrefix="1" applyFont="1" applyFill="1" applyBorder="1" applyAlignment="1">
      <alignment horizontal="centerContinuous"/>
    </xf>
    <xf numFmtId="3" fontId="0" fillId="0" borderId="4" xfId="0" applyNumberForma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3" fontId="0" fillId="0" borderId="0" xfId="0" applyNumberFormat="1"/>
    <xf numFmtId="0" fontId="4" fillId="0" borderId="4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10" fontId="0" fillId="0" borderId="4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left" vertical="center"/>
    </xf>
    <xf numFmtId="164" fontId="9" fillId="0" borderId="11" xfId="0" applyNumberFormat="1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left" vertical="center"/>
    </xf>
    <xf numFmtId="164" fontId="9" fillId="0" borderId="7" xfId="0" applyNumberFormat="1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left" vertical="center"/>
    </xf>
    <xf numFmtId="164" fontId="9" fillId="0" borderId="12" xfId="0" applyNumberFormat="1" applyFont="1" applyBorder="1" applyAlignment="1" applyProtection="1">
      <alignment horizontal="center" vertical="center"/>
    </xf>
    <xf numFmtId="164" fontId="9" fillId="0" borderId="7" xfId="0" applyNumberFormat="1" applyFont="1" applyBorder="1" applyAlignment="1" applyProtection="1">
      <alignment vertical="center"/>
    </xf>
    <xf numFmtId="164" fontId="9" fillId="0" borderId="8" xfId="0" applyNumberFormat="1" applyFont="1" applyBorder="1" applyAlignment="1" applyProtection="1">
      <alignment vertical="center"/>
    </xf>
    <xf numFmtId="0" fontId="9" fillId="0" borderId="9" xfId="0" applyFont="1" applyBorder="1" applyAlignment="1" applyProtection="1">
      <alignment horizontal="left" vertical="center"/>
    </xf>
    <xf numFmtId="165" fontId="9" fillId="0" borderId="9" xfId="0" applyNumberFormat="1" applyFont="1" applyBorder="1" applyAlignment="1" applyProtection="1">
      <alignment vertical="center"/>
    </xf>
    <xf numFmtId="165" fontId="9" fillId="0" borderId="13" xfId="0" applyNumberFormat="1" applyFont="1" applyBorder="1" applyAlignment="1" applyProtection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4" applyFont="1" applyBorder="1" applyAlignment="1">
      <alignment horizontal="justify"/>
    </xf>
    <xf numFmtId="14" fontId="13" fillId="0" borderId="1" xfId="0" applyNumberFormat="1" applyFont="1" applyBorder="1"/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justify"/>
    </xf>
    <xf numFmtId="0" fontId="13" fillId="0" borderId="1" xfId="0" applyFont="1" applyBorder="1"/>
    <xf numFmtId="0" fontId="13" fillId="0" borderId="4" xfId="3" applyFont="1" applyBorder="1" applyAlignment="1">
      <alignment horizontal="justify"/>
    </xf>
    <xf numFmtId="0" fontId="13" fillId="0" borderId="1" xfId="4" applyFont="1" applyBorder="1" applyAlignment="1">
      <alignment horizontal="justify"/>
    </xf>
    <xf numFmtId="0" fontId="14" fillId="0" borderId="4" xfId="4" applyFont="1" applyBorder="1" applyAlignment="1">
      <alignment horizontal="left"/>
    </xf>
    <xf numFmtId="0" fontId="13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3" fillId="0" borderId="4" xfId="4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justify"/>
    </xf>
    <xf numFmtId="0" fontId="13" fillId="0" borderId="0" xfId="0" applyFont="1"/>
    <xf numFmtId="0" fontId="13" fillId="0" borderId="1" xfId="0" applyFont="1" applyBorder="1" applyAlignment="1">
      <alignment horizontal="justify"/>
    </xf>
    <xf numFmtId="0" fontId="13" fillId="0" borderId="1" xfId="3" applyFont="1" applyBorder="1" applyAlignment="1">
      <alignment horizontal="justify"/>
    </xf>
    <xf numFmtId="0" fontId="13" fillId="0" borderId="1" xfId="5" applyFont="1" applyBorder="1" applyAlignment="1">
      <alignment horizontal="justify"/>
    </xf>
    <xf numFmtId="17" fontId="13" fillId="0" borderId="0" xfId="0" applyNumberFormat="1" applyFont="1" applyAlignment="1">
      <alignment horizontal="center"/>
    </xf>
    <xf numFmtId="0" fontId="8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6" xfId="0" applyFont="1" applyBorder="1" applyAlignment="1" applyProtection="1">
      <alignment horizontal="left" vertical="center"/>
    </xf>
    <xf numFmtId="0" fontId="9" fillId="0" borderId="16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horizontal="left" vertical="center"/>
    </xf>
    <xf numFmtId="0" fontId="9" fillId="0" borderId="17" xfId="0" applyFont="1" applyBorder="1" applyAlignment="1" applyProtection="1">
      <alignment vertical="center"/>
    </xf>
    <xf numFmtId="10" fontId="1" fillId="4" borderId="1" xfId="1" applyNumberFormat="1" applyFill="1" applyBorder="1" applyAlignment="1">
      <alignment horizontal="center"/>
    </xf>
    <xf numFmtId="10" fontId="1" fillId="5" borderId="1" xfId="1" applyNumberFormat="1" applyFill="1" applyBorder="1" applyAlignment="1">
      <alignment horizontal="center"/>
    </xf>
    <xf numFmtId="10" fontId="1" fillId="6" borderId="1" xfId="1" applyNumberFormat="1" applyFill="1" applyBorder="1" applyAlignment="1">
      <alignment horizontal="center"/>
    </xf>
    <xf numFmtId="9" fontId="0" fillId="0" borderId="0" xfId="1" applyFont="1"/>
    <xf numFmtId="10" fontId="1" fillId="7" borderId="1" xfId="1" applyNumberFormat="1" applyFill="1" applyBorder="1" applyAlignment="1">
      <alignment horizontal="center"/>
    </xf>
    <xf numFmtId="0" fontId="8" fillId="0" borderId="0" xfId="0" quotePrefix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164" fontId="11" fillId="0" borderId="7" xfId="2" applyFont="1" applyBorder="1" applyAlignment="1" applyProtection="1">
      <alignment horizontal="center" vertical="center"/>
    </xf>
    <xf numFmtId="164" fontId="11" fillId="0" borderId="9" xfId="2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</xf>
  </cellXfs>
  <cellStyles count="6">
    <cellStyle name="Normal" xfId="0" builtinId="0"/>
    <cellStyle name="Normal 2" xfId="3" xr:uid="{00000000-0005-0000-0000-000001000000}"/>
    <cellStyle name="Normal 5" xfId="5" xr:uid="{00000000-0005-0000-0000-000002000000}"/>
    <cellStyle name="Normal 7" xfId="4" xr:uid="{00000000-0005-0000-0000-000003000000}"/>
    <cellStyle name="Normal_PRS2VU92" xfId="2" xr:uid="{00000000-0005-0000-0000-000004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2"/>
  <sheetViews>
    <sheetView topLeftCell="A13" workbookViewId="0">
      <selection activeCell="BG27" sqref="BG27"/>
    </sheetView>
  </sheetViews>
  <sheetFormatPr baseColWidth="10" defaultRowHeight="14.4" x14ac:dyDescent="0.3"/>
  <cols>
    <col min="1" max="1" width="17.6640625" customWidth="1"/>
    <col min="2" max="6" width="14.88671875" customWidth="1"/>
    <col min="7" max="14" width="12" hidden="1" customWidth="1"/>
    <col min="15" max="27" width="12" customWidth="1"/>
    <col min="28" max="28" width="7" customWidth="1"/>
    <col min="29" max="31" width="12" customWidth="1"/>
    <col min="32" max="32" width="17.6640625" customWidth="1"/>
    <col min="33" max="45" width="12" customWidth="1"/>
    <col min="46" max="46" width="17.6640625" customWidth="1"/>
    <col min="47" max="49" width="12" hidden="1" customWidth="1"/>
    <col min="50" max="50" width="12.88671875" hidden="1" customWidth="1"/>
    <col min="51" max="51" width="13.88671875" customWidth="1"/>
    <col min="52" max="52" width="11.21875" customWidth="1"/>
    <col min="53" max="54" width="13.88671875" customWidth="1"/>
    <col min="55" max="55" width="11.21875" customWidth="1"/>
    <col min="56" max="56" width="12.88671875" customWidth="1"/>
    <col min="57" max="57" width="11.21875" customWidth="1"/>
    <col min="58" max="58" width="12.88671875" customWidth="1"/>
    <col min="60" max="60" width="18.44140625" customWidth="1"/>
  </cols>
  <sheetData>
    <row r="1" spans="1:69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1</v>
      </c>
      <c r="AF1" s="2" t="s">
        <v>2</v>
      </c>
      <c r="AG1" s="3"/>
      <c r="AH1" s="3"/>
      <c r="AI1" s="3"/>
      <c r="AJ1" s="3"/>
      <c r="AK1" s="4"/>
      <c r="AL1" s="4"/>
      <c r="AM1" s="4"/>
      <c r="AN1" s="4"/>
      <c r="AO1" s="4"/>
      <c r="AP1" s="2"/>
      <c r="AQ1" s="2"/>
      <c r="AR1" s="2"/>
      <c r="AS1" s="2" t="s">
        <v>1</v>
      </c>
      <c r="AT1" s="1" t="s">
        <v>3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5" t="s">
        <v>1</v>
      </c>
      <c r="BH1" s="5"/>
      <c r="BI1" s="1"/>
      <c r="BJ1" s="1"/>
      <c r="BK1" s="1"/>
      <c r="BL1" s="1"/>
      <c r="BM1" s="1"/>
      <c r="BN1" s="1"/>
      <c r="BO1" s="1"/>
      <c r="BP1" s="1"/>
      <c r="BQ1" s="1"/>
    </row>
    <row r="2" spans="1:69" ht="15.6" x14ac:dyDescent="0.3">
      <c r="A2" s="6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 t="s">
        <v>1</v>
      </c>
      <c r="AF2" s="2" t="s">
        <v>5</v>
      </c>
      <c r="AG2" s="3"/>
      <c r="AH2" s="3"/>
      <c r="AI2" s="3"/>
      <c r="AJ2" s="3"/>
      <c r="AK2" s="4"/>
      <c r="AL2" s="4"/>
      <c r="AM2" s="4"/>
      <c r="AN2" s="4"/>
      <c r="AO2" s="4"/>
      <c r="AP2" s="2"/>
      <c r="AQ2" s="2"/>
      <c r="AR2" s="2"/>
      <c r="AS2" s="2" t="s">
        <v>1</v>
      </c>
      <c r="AT2" s="2" t="s">
        <v>6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5" t="s">
        <v>1</v>
      </c>
      <c r="BH2" s="5"/>
      <c r="BI2" s="3"/>
      <c r="BJ2" s="2"/>
      <c r="BK2" s="2"/>
      <c r="BL2" s="2"/>
      <c r="BM2" s="2"/>
      <c r="BN2" s="2"/>
      <c r="BO2" s="2"/>
      <c r="BP2" s="2"/>
      <c r="BQ2" s="2"/>
    </row>
    <row r="3" spans="1:69" ht="15.6" x14ac:dyDescent="0.3">
      <c r="A3" s="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 t="s">
        <v>1</v>
      </c>
      <c r="AG3" s="7" t="s">
        <v>7</v>
      </c>
      <c r="AH3" s="7" t="s">
        <v>8</v>
      </c>
      <c r="AI3" s="7" t="s">
        <v>9</v>
      </c>
      <c r="AJ3" s="7" t="s">
        <v>10</v>
      </c>
      <c r="AK3" s="7" t="s">
        <v>11</v>
      </c>
      <c r="AL3" s="7" t="s">
        <v>12</v>
      </c>
      <c r="AM3" s="7" t="s">
        <v>13</v>
      </c>
      <c r="AN3" s="7" t="s">
        <v>14</v>
      </c>
      <c r="AO3" s="7" t="s">
        <v>15</v>
      </c>
      <c r="AP3" s="7" t="s">
        <v>16</v>
      </c>
      <c r="AQ3" s="7" t="s">
        <v>17</v>
      </c>
      <c r="AR3" s="7" t="s">
        <v>18</v>
      </c>
      <c r="AS3" t="s">
        <v>1</v>
      </c>
      <c r="AU3" s="7" t="s">
        <v>7</v>
      </c>
      <c r="AV3" s="7" t="s">
        <v>8</v>
      </c>
      <c r="AW3" s="7" t="s">
        <v>9</v>
      </c>
      <c r="AX3" s="7" t="s">
        <v>10</v>
      </c>
      <c r="AY3" s="7" t="s">
        <v>11</v>
      </c>
      <c r="AZ3" s="7" t="s">
        <v>12</v>
      </c>
      <c r="BA3" s="7" t="s">
        <v>13</v>
      </c>
      <c r="BB3" s="7" t="s">
        <v>14</v>
      </c>
      <c r="BC3" s="7" t="s">
        <v>15</v>
      </c>
      <c r="BD3" s="7" t="s">
        <v>16</v>
      </c>
      <c r="BE3" s="7" t="s">
        <v>17</v>
      </c>
      <c r="BF3" s="7" t="s">
        <v>18</v>
      </c>
      <c r="BG3" s="5"/>
      <c r="BH3" s="5"/>
      <c r="BI3" s="3"/>
      <c r="BJ3" s="2"/>
      <c r="BK3" s="2"/>
      <c r="BL3" s="2"/>
      <c r="BM3" s="2"/>
      <c r="BN3" s="2"/>
      <c r="BO3" s="2"/>
      <c r="BP3" s="2"/>
      <c r="BQ3" s="2"/>
    </row>
    <row r="4" spans="1:69" ht="15.6" x14ac:dyDescent="0.3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" t="s">
        <v>19</v>
      </c>
      <c r="AG4" s="9">
        <v>2</v>
      </c>
      <c r="AH4" s="9">
        <v>3</v>
      </c>
      <c r="AI4" s="9">
        <v>4</v>
      </c>
      <c r="AJ4" s="9">
        <v>5</v>
      </c>
      <c r="AK4" s="9">
        <v>6</v>
      </c>
      <c r="AL4" s="9">
        <v>8</v>
      </c>
      <c r="AM4" s="9">
        <v>9</v>
      </c>
      <c r="AN4" s="9">
        <v>10</v>
      </c>
      <c r="AO4" s="9">
        <v>12</v>
      </c>
      <c r="AP4" s="9">
        <v>13</v>
      </c>
      <c r="AQ4" s="9">
        <v>15</v>
      </c>
      <c r="AR4" s="9">
        <v>17</v>
      </c>
      <c r="AS4" s="10"/>
      <c r="AT4" s="8" t="s">
        <v>19</v>
      </c>
      <c r="AU4" s="9">
        <v>2</v>
      </c>
      <c r="AV4" s="9">
        <v>3</v>
      </c>
      <c r="AW4" s="9">
        <v>4</v>
      </c>
      <c r="AX4" s="9">
        <v>5</v>
      </c>
      <c r="AY4" s="9">
        <v>6</v>
      </c>
      <c r="AZ4" s="9">
        <v>8</v>
      </c>
      <c r="BA4" s="9">
        <v>9</v>
      </c>
      <c r="BB4" s="9">
        <v>10</v>
      </c>
      <c r="BC4" s="9">
        <v>12</v>
      </c>
      <c r="BD4" s="9">
        <v>13</v>
      </c>
      <c r="BE4" s="9">
        <v>15</v>
      </c>
      <c r="BF4" s="9">
        <v>17</v>
      </c>
      <c r="BG4" s="5"/>
      <c r="BH4" s="5"/>
      <c r="BI4" s="3"/>
      <c r="BJ4" s="2"/>
      <c r="BK4" s="2"/>
      <c r="BL4" s="2"/>
      <c r="BM4" s="2"/>
      <c r="BN4" s="2"/>
      <c r="BO4" s="2"/>
      <c r="BP4" s="2"/>
      <c r="BQ4" s="2"/>
    </row>
    <row r="5" spans="1:69" ht="17.399999999999999" x14ac:dyDescent="0.3">
      <c r="A5" s="5"/>
      <c r="B5" s="34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</v>
      </c>
      <c r="AF5" s="11" t="s">
        <v>21</v>
      </c>
      <c r="AG5" s="12">
        <v>2.9463741620962828E-2</v>
      </c>
      <c r="AH5" s="12">
        <v>3.7024655244463016E-2</v>
      </c>
      <c r="AI5" s="12">
        <v>2.3476587556125722E-2</v>
      </c>
      <c r="AJ5" s="12">
        <v>0.10712349560880408</v>
      </c>
      <c r="AK5" s="12">
        <v>2.4859181198745989E-2</v>
      </c>
      <c r="AL5" s="12">
        <v>6.0459739720770005E-2</v>
      </c>
      <c r="AM5" s="12">
        <v>4.1595333206518294E-2</v>
      </c>
      <c r="AN5" s="12">
        <v>2.8473999885400413E-2</v>
      </c>
      <c r="AO5" s="12">
        <v>0.10542636196072454</v>
      </c>
      <c r="AP5" s="12">
        <v>2.9533986346096764E-2</v>
      </c>
      <c r="AQ5" s="12">
        <v>5.4983971912685087E-2</v>
      </c>
      <c r="AR5" s="12">
        <v>0.12807932011331444</v>
      </c>
      <c r="AS5" s="13"/>
      <c r="AT5" s="11" t="s">
        <v>21</v>
      </c>
      <c r="AU5" s="12">
        <v>5.7878544836419792E-3</v>
      </c>
      <c r="AV5" s="12">
        <v>2.6515196858876906E-3</v>
      </c>
      <c r="AW5" s="12">
        <v>6.571938183080551E-3</v>
      </c>
      <c r="AX5" s="12">
        <v>4.1394831032955458E-2</v>
      </c>
      <c r="AY5" s="12">
        <v>0.12724301806385194</v>
      </c>
      <c r="AZ5" s="103">
        <v>0.39413074446053842</v>
      </c>
      <c r="BA5" s="12">
        <v>3.9264038689443004E-3</v>
      </c>
      <c r="BB5" s="12">
        <v>0.12789542358475886</v>
      </c>
      <c r="BC5" s="105">
        <v>0.18212887702455199</v>
      </c>
      <c r="BD5" s="12">
        <v>1.9057423656583309E-2</v>
      </c>
      <c r="BE5" s="12">
        <v>2.1559309048685013E-2</v>
      </c>
      <c r="BF5" s="12">
        <v>6.7652656906520461E-2</v>
      </c>
    </row>
    <row r="6" spans="1:69" x14ac:dyDescent="0.3">
      <c r="A6" s="14" t="s">
        <v>22</v>
      </c>
      <c r="B6" s="7" t="s">
        <v>23</v>
      </c>
      <c r="C6" s="7" t="s">
        <v>24</v>
      </c>
      <c r="D6" s="7" t="s">
        <v>24</v>
      </c>
      <c r="E6" s="7" t="s">
        <v>24</v>
      </c>
      <c r="F6" s="7" t="s">
        <v>24</v>
      </c>
      <c r="G6" s="15" t="s">
        <v>7</v>
      </c>
      <c r="H6" s="16"/>
      <c r="I6" s="15" t="s">
        <v>8</v>
      </c>
      <c r="J6" s="16"/>
      <c r="K6" s="15" t="s">
        <v>9</v>
      </c>
      <c r="L6" s="16"/>
      <c r="M6" s="15" t="s">
        <v>10</v>
      </c>
      <c r="N6" s="16"/>
      <c r="O6" s="15" t="s">
        <v>11</v>
      </c>
      <c r="P6" s="16"/>
      <c r="Q6" s="15" t="s">
        <v>12</v>
      </c>
      <c r="R6" s="16"/>
      <c r="S6" s="15" t="s">
        <v>13</v>
      </c>
      <c r="T6" s="16"/>
      <c r="U6" s="15" t="s">
        <v>14</v>
      </c>
      <c r="V6" s="16"/>
      <c r="W6" s="15" t="s">
        <v>15</v>
      </c>
      <c r="X6" s="16"/>
      <c r="Y6" s="15" t="s">
        <v>16</v>
      </c>
      <c r="Z6" s="16"/>
      <c r="AA6" s="15" t="s">
        <v>17</v>
      </c>
      <c r="AB6" s="16"/>
      <c r="AC6" s="15" t="s">
        <v>18</v>
      </c>
      <c r="AD6" s="16"/>
      <c r="AE6" s="10"/>
      <c r="AF6" s="17" t="s">
        <v>25</v>
      </c>
      <c r="AG6" s="18">
        <v>6.2918951858622785E-2</v>
      </c>
      <c r="AH6" s="18">
        <v>1.5211032177183451E-2</v>
      </c>
      <c r="AI6" s="18">
        <v>8.7235407312379731E-3</v>
      </c>
      <c r="AJ6" s="18">
        <v>1.2066108021870789E-2</v>
      </c>
      <c r="AK6" s="18">
        <v>1.7099384104109442E-2</v>
      </c>
      <c r="AL6" s="18">
        <v>1.2549373908540516E-2</v>
      </c>
      <c r="AM6" s="18">
        <v>1.7944328197324201E-2</v>
      </c>
      <c r="AN6" s="18">
        <v>6.2829890237580937E-3</v>
      </c>
      <c r="AO6" s="18">
        <v>2.752331721108139E-2</v>
      </c>
      <c r="AP6" s="18">
        <v>7.4855298308103297E-3</v>
      </c>
      <c r="AQ6" s="18">
        <v>5.9227598839871774E-3</v>
      </c>
      <c r="AR6" s="18">
        <v>6.1756373937677054E-3</v>
      </c>
      <c r="AS6" s="19"/>
      <c r="AT6" s="17" t="s">
        <v>25</v>
      </c>
      <c r="AU6" s="18">
        <v>4.4497597345228089E-2</v>
      </c>
      <c r="AV6" s="18">
        <v>3.9218221389014591E-3</v>
      </c>
      <c r="AW6" s="18">
        <v>8.7917771025922808E-3</v>
      </c>
      <c r="AX6" s="18">
        <v>1.678626069342987E-2</v>
      </c>
      <c r="AY6" s="101">
        <v>0.31510332492942877</v>
      </c>
      <c r="AZ6" s="105">
        <v>0.29452453293684144</v>
      </c>
      <c r="BA6" s="18">
        <v>6.098217941258862E-3</v>
      </c>
      <c r="BB6" s="18">
        <v>0.10160105156549658</v>
      </c>
      <c r="BC6" s="18">
        <v>0.17118107182106149</v>
      </c>
      <c r="BD6" s="18">
        <v>1.7389617945568557E-2</v>
      </c>
      <c r="BE6" s="18">
        <v>8.3608076367789348E-3</v>
      </c>
      <c r="BF6" s="18">
        <v>1.174391794341371E-2</v>
      </c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</row>
    <row r="7" spans="1:69" x14ac:dyDescent="0.3">
      <c r="A7" s="8" t="s">
        <v>19</v>
      </c>
      <c r="B7" s="9" t="s">
        <v>26</v>
      </c>
      <c r="C7" s="9" t="s">
        <v>27</v>
      </c>
      <c r="D7" s="9" t="s">
        <v>28</v>
      </c>
      <c r="E7" s="9" t="s">
        <v>29</v>
      </c>
      <c r="F7" s="9" t="s">
        <v>26</v>
      </c>
      <c r="G7" s="15">
        <v>2</v>
      </c>
      <c r="H7" s="16"/>
      <c r="I7" s="15">
        <v>3</v>
      </c>
      <c r="J7" s="16"/>
      <c r="K7" s="15">
        <v>4</v>
      </c>
      <c r="L7" s="16"/>
      <c r="M7" s="15">
        <v>5</v>
      </c>
      <c r="N7" s="16"/>
      <c r="O7" s="15">
        <v>6</v>
      </c>
      <c r="P7" s="16"/>
      <c r="Q7" s="15">
        <v>8</v>
      </c>
      <c r="R7" s="16"/>
      <c r="S7" s="15">
        <v>9</v>
      </c>
      <c r="T7" s="16"/>
      <c r="U7" s="15">
        <v>10</v>
      </c>
      <c r="V7" s="16"/>
      <c r="W7" s="15">
        <v>12</v>
      </c>
      <c r="X7" s="16"/>
      <c r="Y7" s="15">
        <v>13</v>
      </c>
      <c r="Z7" s="16"/>
      <c r="AA7" s="15">
        <v>15</v>
      </c>
      <c r="AB7" s="16"/>
      <c r="AC7" s="15">
        <v>17</v>
      </c>
      <c r="AD7" s="16"/>
      <c r="AE7" s="13"/>
      <c r="AF7" s="17" t="s">
        <v>30</v>
      </c>
      <c r="AG7" s="18">
        <v>1.1365021328458257E-2</v>
      </c>
      <c r="AH7" s="18">
        <v>1.287087338069369E-2</v>
      </c>
      <c r="AI7" s="18">
        <v>6.2433183664742358E-3</v>
      </c>
      <c r="AJ7" s="18">
        <v>1.1818280385991543E-2</v>
      </c>
      <c r="AK7" s="18">
        <v>1.5473989595136446E-2</v>
      </c>
      <c r="AL7" s="18">
        <v>1.5258856086189262E-2</v>
      </c>
      <c r="AM7" s="18">
        <v>2.1368334284446136E-2</v>
      </c>
      <c r="AN7" s="18">
        <v>1.4615445092805678E-2</v>
      </c>
      <c r="AO7" s="18">
        <v>2.3736435827431849E-2</v>
      </c>
      <c r="AP7" s="18">
        <v>7.5319085782131192E-3</v>
      </c>
      <c r="AQ7" s="18">
        <v>2.602656083040757E-2</v>
      </c>
      <c r="AR7" s="18">
        <v>3.5240793201133144E-2</v>
      </c>
      <c r="AT7" s="17" t="s">
        <v>30</v>
      </c>
      <c r="AU7" s="18">
        <v>6.7551659814912074E-3</v>
      </c>
      <c r="AV7" s="18">
        <v>2.7889961424923484E-3</v>
      </c>
      <c r="AW7" s="18">
        <v>5.2882264519984786E-3</v>
      </c>
      <c r="AX7" s="18">
        <v>1.3818208160530272E-2</v>
      </c>
      <c r="AY7" s="105">
        <v>0.23965445424416393</v>
      </c>
      <c r="AZ7" s="103">
        <v>0.30097614864987232</v>
      </c>
      <c r="BA7" s="18">
        <v>6.1031928572722171E-3</v>
      </c>
      <c r="BB7" s="18">
        <v>0.19863447851205246</v>
      </c>
      <c r="BC7" s="18">
        <v>0.12407410761178622</v>
      </c>
      <c r="BD7" s="18">
        <v>1.4705616024050565E-2</v>
      </c>
      <c r="BE7" s="18">
        <v>3.0878171577593858E-2</v>
      </c>
      <c r="BF7" s="18">
        <v>5.6323233786696125E-2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spans="1:69" x14ac:dyDescent="0.3">
      <c r="A8" s="20" t="s">
        <v>21</v>
      </c>
      <c r="B8" s="21">
        <v>999</v>
      </c>
      <c r="C8" s="21">
        <v>167074</v>
      </c>
      <c r="D8" s="21">
        <v>15196</v>
      </c>
      <c r="E8" s="21">
        <v>19342</v>
      </c>
      <c r="F8" s="21">
        <v>201612</v>
      </c>
      <c r="G8" s="18">
        <v>5.7878544836419792E-3</v>
      </c>
      <c r="H8" s="21">
        <v>967</v>
      </c>
      <c r="I8" s="18">
        <v>2.6515196858876906E-3</v>
      </c>
      <c r="J8" s="21">
        <v>443</v>
      </c>
      <c r="K8" s="18">
        <v>6.571938183080551E-3</v>
      </c>
      <c r="L8" s="21">
        <v>1098</v>
      </c>
      <c r="M8" s="18">
        <v>4.1394831032955458E-2</v>
      </c>
      <c r="N8" s="21">
        <v>6916</v>
      </c>
      <c r="O8" s="18">
        <v>0.12724301806385194</v>
      </c>
      <c r="P8" s="21">
        <v>21259</v>
      </c>
      <c r="Q8" s="18">
        <v>0.39413074446053842</v>
      </c>
      <c r="R8" s="21">
        <v>65849</v>
      </c>
      <c r="S8" s="18">
        <v>3.9264038689443004E-3</v>
      </c>
      <c r="T8" s="21">
        <v>656</v>
      </c>
      <c r="U8" s="18">
        <v>0.12789542358475886</v>
      </c>
      <c r="V8" s="21">
        <v>21368</v>
      </c>
      <c r="W8" s="18">
        <v>0.18212887702455199</v>
      </c>
      <c r="X8" s="21">
        <v>30429</v>
      </c>
      <c r="Y8" s="18">
        <v>1.9057423656583309E-2</v>
      </c>
      <c r="Z8" s="21">
        <v>3184</v>
      </c>
      <c r="AA8" s="18">
        <v>2.1559309048685013E-2</v>
      </c>
      <c r="AB8" s="21">
        <v>3602</v>
      </c>
      <c r="AC8" s="18">
        <v>6.7652656906520461E-2</v>
      </c>
      <c r="AD8" s="21">
        <v>11303</v>
      </c>
      <c r="AE8" s="19"/>
      <c r="AF8" s="17" t="s">
        <v>31</v>
      </c>
      <c r="AG8" s="18">
        <v>4.7989031078610606E-2</v>
      </c>
      <c r="AH8" s="18">
        <v>1.479314667781028E-2</v>
      </c>
      <c r="AI8" s="18">
        <v>6.1150310027795595E-3</v>
      </c>
      <c r="AJ8" s="18">
        <v>1.8292777373336844E-2</v>
      </c>
      <c r="AK8" s="18">
        <v>6.2688776709382971E-3</v>
      </c>
      <c r="AL8" s="18">
        <v>1.9656829529407661E-2</v>
      </c>
      <c r="AM8" s="18">
        <v>2.5997083254073933E-2</v>
      </c>
      <c r="AN8" s="18">
        <v>1.4011798427320542E-2</v>
      </c>
      <c r="AO8" s="18">
        <v>2.9633299610571394E-2</v>
      </c>
      <c r="AP8" s="18">
        <v>1.468351142772336E-2</v>
      </c>
      <c r="AQ8" s="18">
        <v>1.9355823538391086E-2</v>
      </c>
      <c r="AR8" s="18">
        <v>3.7291784702549576E-2</v>
      </c>
      <c r="AT8" s="17" t="s">
        <v>31</v>
      </c>
      <c r="AU8" s="18">
        <v>2.83227535111223E-2</v>
      </c>
      <c r="AV8" s="18">
        <v>3.182938013630887E-3</v>
      </c>
      <c r="AW8" s="18">
        <v>5.1430523836069704E-3</v>
      </c>
      <c r="AX8" s="18">
        <v>2.123756945818123E-2</v>
      </c>
      <c r="AY8" s="18">
        <v>9.6405258141667713E-2</v>
      </c>
      <c r="AZ8" s="103">
        <v>0.3849916380442015</v>
      </c>
      <c r="BA8" s="18">
        <v>7.372907263212789E-3</v>
      </c>
      <c r="BB8" s="105">
        <v>0.18908809725044506</v>
      </c>
      <c r="BC8" s="18">
        <v>0.15380603859087558</v>
      </c>
      <c r="BD8" s="18">
        <v>2.846661511625816E-2</v>
      </c>
      <c r="BE8" s="18">
        <v>2.28020644140337E-2</v>
      </c>
      <c r="BF8" s="18">
        <v>5.9181067812764124E-2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69" x14ac:dyDescent="0.3">
      <c r="A9" s="20" t="s">
        <v>25</v>
      </c>
      <c r="B9" s="21">
        <v>334</v>
      </c>
      <c r="C9" s="21">
        <v>46407</v>
      </c>
      <c r="D9" s="21">
        <v>5526</v>
      </c>
      <c r="E9" s="21">
        <v>8414</v>
      </c>
      <c r="F9" s="21">
        <v>60347</v>
      </c>
      <c r="G9" s="18">
        <v>4.4497597345228089E-2</v>
      </c>
      <c r="H9" s="21">
        <v>2065</v>
      </c>
      <c r="I9" s="18">
        <v>3.9218221389014591E-3</v>
      </c>
      <c r="J9" s="21">
        <v>182</v>
      </c>
      <c r="K9" s="18">
        <v>8.7917771025922808E-3</v>
      </c>
      <c r="L9" s="21">
        <v>408</v>
      </c>
      <c r="M9" s="18">
        <v>1.678626069342987E-2</v>
      </c>
      <c r="N9" s="21">
        <v>779</v>
      </c>
      <c r="O9" s="18">
        <v>0.31510332492942877</v>
      </c>
      <c r="P9" s="21">
        <v>14623</v>
      </c>
      <c r="Q9" s="18">
        <v>0.29452453293684144</v>
      </c>
      <c r="R9" s="21">
        <v>13668</v>
      </c>
      <c r="S9" s="18">
        <v>6.098217941258862E-3</v>
      </c>
      <c r="T9" s="21">
        <v>283</v>
      </c>
      <c r="U9" s="18">
        <v>0.10160105156549658</v>
      </c>
      <c r="V9" s="21">
        <v>4715</v>
      </c>
      <c r="W9" s="18">
        <v>0.17118107182106149</v>
      </c>
      <c r="X9" s="21">
        <v>7944</v>
      </c>
      <c r="Y9" s="18">
        <v>1.7389617945568557E-2</v>
      </c>
      <c r="Z9" s="21">
        <v>807</v>
      </c>
      <c r="AA9" s="18">
        <v>8.3608076367789348E-3</v>
      </c>
      <c r="AB9" s="21">
        <v>388</v>
      </c>
      <c r="AC9" s="18">
        <v>1.174391794341371E-2</v>
      </c>
      <c r="AD9" s="21">
        <v>545</v>
      </c>
      <c r="AF9" s="17" t="s">
        <v>32</v>
      </c>
      <c r="AG9" s="18">
        <v>3.50091407678245E-2</v>
      </c>
      <c r="AH9" s="18">
        <v>4.6970330129544505E-2</v>
      </c>
      <c r="AI9" s="18">
        <v>3.2114603378233908E-2</v>
      </c>
      <c r="AJ9" s="18">
        <v>0.11376837409581636</v>
      </c>
      <c r="AK9" s="18">
        <v>1.6789506733693726E-2</v>
      </c>
      <c r="AL9" s="18">
        <v>2.7754976871617737E-2</v>
      </c>
      <c r="AM9" s="18">
        <v>2.7392048696975462E-2</v>
      </c>
      <c r="AN9" s="18">
        <v>2.3971302131152564E-2</v>
      </c>
      <c r="AO9" s="18">
        <v>3.0322768407777485E-2</v>
      </c>
      <c r="AP9" s="18">
        <v>5.8270258236865539E-2</v>
      </c>
      <c r="AQ9" s="18">
        <v>4.1474584032972064E-2</v>
      </c>
      <c r="AR9" s="18">
        <v>2.2152974504249291E-2</v>
      </c>
      <c r="AT9" s="17" t="s">
        <v>32</v>
      </c>
      <c r="AU9" s="18">
        <v>1.2318809503387941E-2</v>
      </c>
      <c r="AV9" s="18">
        <v>6.0253881121880093E-3</v>
      </c>
      <c r="AW9" s="18">
        <v>1.6103439403036282E-2</v>
      </c>
      <c r="AX9" s="18">
        <v>7.8748177373702724E-2</v>
      </c>
      <c r="AY9" s="18">
        <v>0.15393687280212712</v>
      </c>
      <c r="AZ9" s="103">
        <v>0.32409511965005577</v>
      </c>
      <c r="BA9" s="18">
        <v>4.6316150613260141E-3</v>
      </c>
      <c r="BB9" s="105">
        <v>0.19286602624581869</v>
      </c>
      <c r="BC9" s="18">
        <v>9.38330903164937E-2</v>
      </c>
      <c r="BD9" s="18">
        <v>6.7351402350115788E-2</v>
      </c>
      <c r="BE9" s="18">
        <v>2.9129856763015695E-2</v>
      </c>
      <c r="BF9" s="18">
        <v>2.096020241873231E-2</v>
      </c>
    </row>
    <row r="10" spans="1:69" x14ac:dyDescent="0.3">
      <c r="A10" s="20" t="s">
        <v>30</v>
      </c>
      <c r="B10" s="21">
        <v>372</v>
      </c>
      <c r="C10" s="21">
        <v>55217</v>
      </c>
      <c r="D10" s="21">
        <v>5903</v>
      </c>
      <c r="E10" s="21">
        <v>9331</v>
      </c>
      <c r="F10" s="21">
        <v>70451</v>
      </c>
      <c r="G10" s="18">
        <v>6.7551659814912074E-3</v>
      </c>
      <c r="H10" s="21">
        <v>373</v>
      </c>
      <c r="I10" s="18">
        <v>2.7889961424923484E-3</v>
      </c>
      <c r="J10" s="21">
        <v>154</v>
      </c>
      <c r="K10" s="18">
        <v>5.2882264519984786E-3</v>
      </c>
      <c r="L10" s="21">
        <v>292</v>
      </c>
      <c r="M10" s="18">
        <v>1.3818208160530272E-2</v>
      </c>
      <c r="N10" s="21">
        <v>763</v>
      </c>
      <c r="O10" s="18">
        <v>0.23965445424416393</v>
      </c>
      <c r="P10" s="21">
        <v>13233</v>
      </c>
      <c r="Q10" s="18">
        <v>0.30097614864987232</v>
      </c>
      <c r="R10" s="21">
        <v>16619</v>
      </c>
      <c r="S10" s="18">
        <v>6.1031928572722171E-3</v>
      </c>
      <c r="T10" s="21">
        <v>337</v>
      </c>
      <c r="U10" s="18">
        <v>0.19863447851205246</v>
      </c>
      <c r="V10" s="21">
        <v>10968</v>
      </c>
      <c r="W10" s="18">
        <v>0.12407410761178622</v>
      </c>
      <c r="X10" s="21">
        <v>6851</v>
      </c>
      <c r="Y10" s="18">
        <v>1.4705616024050565E-2</v>
      </c>
      <c r="Z10" s="21">
        <v>812</v>
      </c>
      <c r="AA10" s="18">
        <v>3.0878171577593858E-2</v>
      </c>
      <c r="AB10" s="21">
        <v>1705</v>
      </c>
      <c r="AC10" s="18">
        <v>5.6323233786696125E-2</v>
      </c>
      <c r="AD10" s="21">
        <v>3110</v>
      </c>
      <c r="AF10" s="17" t="s">
        <v>33</v>
      </c>
      <c r="AG10" s="18">
        <v>3.4521633150517976E-2</v>
      </c>
      <c r="AH10" s="18">
        <v>6.6778102799832845E-2</v>
      </c>
      <c r="AI10" s="18">
        <v>7.4556339533889252E-2</v>
      </c>
      <c r="AJ10" s="18">
        <v>5.006118244760769E-2</v>
      </c>
      <c r="AK10" s="18">
        <v>1.8917721126737504E-2</v>
      </c>
      <c r="AL10" s="18">
        <v>3.712477206745151E-2</v>
      </c>
      <c r="AM10" s="18">
        <v>7.3362500792594001E-2</v>
      </c>
      <c r="AN10" s="18">
        <v>1.9847049527010191E-2</v>
      </c>
      <c r="AO10" s="18">
        <v>6.3368765331152904E-2</v>
      </c>
      <c r="AP10" s="18">
        <v>5.0627040664885721E-2</v>
      </c>
      <c r="AQ10" s="18">
        <v>9.6809647382079075E-2</v>
      </c>
      <c r="AR10" s="18">
        <v>5.9864022662889517E-2</v>
      </c>
      <c r="AT10" s="17" t="s">
        <v>33</v>
      </c>
      <c r="AU10" s="18">
        <v>9.7097363031014589E-3</v>
      </c>
      <c r="AV10" s="18">
        <v>6.8473780284007647E-3</v>
      </c>
      <c r="AW10" s="18">
        <v>2.9883363185273425E-2</v>
      </c>
      <c r="AX10" s="18">
        <v>2.7698029771954031E-2</v>
      </c>
      <c r="AY10" s="105">
        <v>0.13864440768894565</v>
      </c>
      <c r="AZ10" s="103">
        <v>0.34651674993786796</v>
      </c>
      <c r="BA10" s="18">
        <v>9.9154147420021082E-3</v>
      </c>
      <c r="BB10" s="18">
        <v>0.12764061120776093</v>
      </c>
      <c r="BC10" s="18">
        <v>0.15674411031220273</v>
      </c>
      <c r="BD10" s="18">
        <v>4.6774704979989201E-2</v>
      </c>
      <c r="BE10" s="18">
        <v>5.4350527479496431E-2</v>
      </c>
      <c r="BF10" s="18">
        <v>4.5274966363005306E-2</v>
      </c>
    </row>
    <row r="11" spans="1:69" x14ac:dyDescent="0.3">
      <c r="A11" s="20" t="s">
        <v>31</v>
      </c>
      <c r="B11" s="21">
        <v>291</v>
      </c>
      <c r="C11" s="21">
        <v>55609</v>
      </c>
      <c r="D11" s="21">
        <v>3565</v>
      </c>
      <c r="E11" s="21">
        <v>6167</v>
      </c>
      <c r="F11" s="21">
        <v>65341</v>
      </c>
      <c r="G11" s="18">
        <v>2.83227535111223E-2</v>
      </c>
      <c r="H11" s="21">
        <v>1575</v>
      </c>
      <c r="I11" s="18">
        <v>3.182938013630887E-3</v>
      </c>
      <c r="J11" s="21">
        <v>177</v>
      </c>
      <c r="K11" s="18">
        <v>5.1430523836069704E-3</v>
      </c>
      <c r="L11" s="21">
        <v>286</v>
      </c>
      <c r="M11" s="18">
        <v>2.123756945818123E-2</v>
      </c>
      <c r="N11" s="21">
        <v>1181</v>
      </c>
      <c r="O11" s="18">
        <v>9.6405258141667713E-2</v>
      </c>
      <c r="P11" s="21">
        <v>5361</v>
      </c>
      <c r="Q11" s="18">
        <v>0.3849916380442015</v>
      </c>
      <c r="R11" s="21">
        <v>21409</v>
      </c>
      <c r="S11" s="18">
        <v>7.372907263212789E-3</v>
      </c>
      <c r="T11" s="21">
        <v>410</v>
      </c>
      <c r="U11" s="18">
        <v>0.18908809725044506</v>
      </c>
      <c r="V11" s="21">
        <v>10515</v>
      </c>
      <c r="W11" s="18">
        <v>0.15380603859087558</v>
      </c>
      <c r="X11" s="21">
        <v>8553</v>
      </c>
      <c r="Y11" s="18">
        <v>2.846661511625816E-2</v>
      </c>
      <c r="Z11" s="21">
        <v>1583</v>
      </c>
      <c r="AA11" s="18">
        <v>2.28020644140337E-2</v>
      </c>
      <c r="AB11" s="21">
        <v>1268</v>
      </c>
      <c r="AC11" s="18">
        <v>5.9181067812764124E-2</v>
      </c>
      <c r="AD11" s="21">
        <v>3291</v>
      </c>
      <c r="AF11" s="17" t="s">
        <v>34</v>
      </c>
      <c r="AG11" s="18">
        <v>7.4344911639244362E-3</v>
      </c>
      <c r="AH11" s="18">
        <v>3.8529043042206439E-2</v>
      </c>
      <c r="AI11" s="18">
        <v>4.981825956809921E-2</v>
      </c>
      <c r="AJ11" s="18">
        <v>2.0166973869673643E-2</v>
      </c>
      <c r="AK11" s="18">
        <v>4.1930500937232877E-2</v>
      </c>
      <c r="AL11" s="18">
        <v>3.3745035064427095E-2</v>
      </c>
      <c r="AM11" s="18">
        <v>4.4195041531925688E-2</v>
      </c>
      <c r="AN11" s="18">
        <v>7.4599001384522926E-2</v>
      </c>
      <c r="AO11" s="18">
        <v>3.6313178208628408E-2</v>
      </c>
      <c r="AP11" s="18">
        <v>1.4924680914217869E-2</v>
      </c>
      <c r="AQ11" s="18">
        <v>4.2695771637917872E-2</v>
      </c>
      <c r="AR11" s="18">
        <v>4.5110481586402268E-2</v>
      </c>
      <c r="AT11" s="17" t="s">
        <v>34</v>
      </c>
      <c r="AU11" s="18">
        <v>1.6000524607364176E-3</v>
      </c>
      <c r="AV11" s="18">
        <v>3.0230499360634775E-3</v>
      </c>
      <c r="AW11" s="18">
        <v>1.5279189481622348E-2</v>
      </c>
      <c r="AX11" s="18">
        <v>8.5379848519623602E-3</v>
      </c>
      <c r="AY11" s="18">
        <v>0.23514213580773141</v>
      </c>
      <c r="AZ11" s="105">
        <v>0.24101118069444899</v>
      </c>
      <c r="BA11" s="18">
        <v>4.5706416603823073E-3</v>
      </c>
      <c r="BB11" s="102">
        <v>0.36710711826617265</v>
      </c>
      <c r="BC11" s="18">
        <v>6.873012229909177E-2</v>
      </c>
      <c r="BD11" s="18">
        <v>1.0551165611987278E-2</v>
      </c>
      <c r="BE11" s="18">
        <v>1.8341584969999016E-2</v>
      </c>
      <c r="BF11" s="18">
        <v>2.6105773959801962E-2</v>
      </c>
    </row>
    <row r="12" spans="1:69" x14ac:dyDescent="0.3">
      <c r="A12" s="20" t="s">
        <v>32</v>
      </c>
      <c r="B12" s="21">
        <v>590</v>
      </c>
      <c r="C12" s="21">
        <v>93272</v>
      </c>
      <c r="D12" s="21">
        <v>13599</v>
      </c>
      <c r="E12" s="21">
        <v>20226</v>
      </c>
      <c r="F12" s="21">
        <v>127097</v>
      </c>
      <c r="G12" s="18">
        <v>1.2318809503387941E-2</v>
      </c>
      <c r="H12" s="21">
        <v>1149</v>
      </c>
      <c r="I12" s="18">
        <v>6.0253881121880093E-3</v>
      </c>
      <c r="J12" s="21">
        <v>562</v>
      </c>
      <c r="K12" s="18">
        <v>1.6103439403036282E-2</v>
      </c>
      <c r="L12" s="21">
        <v>1502</v>
      </c>
      <c r="M12" s="18">
        <v>7.8748177373702724E-2</v>
      </c>
      <c r="N12" s="21">
        <v>7345</v>
      </c>
      <c r="O12" s="18">
        <v>0.15393687280212712</v>
      </c>
      <c r="P12" s="21">
        <v>14358</v>
      </c>
      <c r="Q12" s="18">
        <v>0.32409511965005577</v>
      </c>
      <c r="R12" s="21">
        <v>30229</v>
      </c>
      <c r="S12" s="18">
        <v>4.6316150613260141E-3</v>
      </c>
      <c r="T12" s="21">
        <v>432</v>
      </c>
      <c r="U12" s="18">
        <v>0.19286602624581869</v>
      </c>
      <c r="V12" s="21">
        <v>17989</v>
      </c>
      <c r="W12" s="18">
        <v>9.38330903164937E-2</v>
      </c>
      <c r="X12" s="21">
        <v>8752</v>
      </c>
      <c r="Y12" s="18">
        <v>6.7351402350115788E-2</v>
      </c>
      <c r="Z12" s="21">
        <v>6282</v>
      </c>
      <c r="AA12" s="18">
        <v>2.9129856763015695E-2</v>
      </c>
      <c r="AB12" s="21">
        <v>2717</v>
      </c>
      <c r="AC12" s="18">
        <v>2.096020241873231E-2</v>
      </c>
      <c r="AD12" s="21">
        <v>1955</v>
      </c>
      <c r="AF12" s="17" t="s">
        <v>35</v>
      </c>
      <c r="AG12" s="18">
        <v>2.8031687995124923E-2</v>
      </c>
      <c r="AH12" s="18">
        <v>3.2093606351859594E-2</v>
      </c>
      <c r="AI12" s="18">
        <v>2.7966645285439386E-2</v>
      </c>
      <c r="AJ12" s="18">
        <v>3.9172255696163318E-2</v>
      </c>
      <c r="AK12" s="18">
        <v>2.0795694926313502E-2</v>
      </c>
      <c r="AL12" s="18">
        <v>1.3361024957351593E-2</v>
      </c>
      <c r="AM12" s="18">
        <v>3.0499017183437956E-2</v>
      </c>
      <c r="AN12" s="18">
        <v>5.0245256443228567E-2</v>
      </c>
      <c r="AO12" s="18">
        <v>3.0243081059356681E-2</v>
      </c>
      <c r="AP12" s="18">
        <v>5.9272039180765807E-3</v>
      </c>
      <c r="AQ12" s="18">
        <v>1.9813768890245765E-2</v>
      </c>
      <c r="AR12" s="18">
        <v>1.0549575070821529E-2</v>
      </c>
      <c r="AT12" s="17" t="s">
        <v>35</v>
      </c>
      <c r="AU12" s="18">
        <v>1.0543083393497668E-2</v>
      </c>
      <c r="AV12" s="18">
        <v>4.4005913294598966E-3</v>
      </c>
      <c r="AW12" s="18">
        <v>1.4989514215972772E-2</v>
      </c>
      <c r="AX12" s="18">
        <v>2.8982019458864784E-2</v>
      </c>
      <c r="AY12" s="105">
        <v>0.20380238594561145</v>
      </c>
      <c r="AZ12" s="18">
        <v>0.16676407558932399</v>
      </c>
      <c r="BA12" s="18">
        <v>5.5121990350786724E-3</v>
      </c>
      <c r="BB12" s="102">
        <v>0.43210598090785118</v>
      </c>
      <c r="BC12" s="18">
        <v>0.10003323363243602</v>
      </c>
      <c r="BD12" s="18">
        <v>7.3228590091793588E-3</v>
      </c>
      <c r="BE12" s="18">
        <v>1.4874915483434753E-2</v>
      </c>
      <c r="BF12" s="18">
        <v>1.0669141999289488E-2</v>
      </c>
    </row>
    <row r="13" spans="1:69" x14ac:dyDescent="0.3">
      <c r="A13" s="20" t="s">
        <v>33</v>
      </c>
      <c r="B13" s="21">
        <v>749</v>
      </c>
      <c r="C13" s="21">
        <v>116687</v>
      </c>
      <c r="D13" s="21">
        <v>17959</v>
      </c>
      <c r="E13" s="21">
        <v>22120</v>
      </c>
      <c r="F13" s="21">
        <v>156766</v>
      </c>
      <c r="G13" s="18">
        <v>9.7097363031014589E-3</v>
      </c>
      <c r="H13" s="21">
        <v>1133</v>
      </c>
      <c r="I13" s="18">
        <v>6.8473780284007647E-3</v>
      </c>
      <c r="J13" s="21">
        <v>799</v>
      </c>
      <c r="K13" s="18">
        <v>2.9883363185273425E-2</v>
      </c>
      <c r="L13" s="21">
        <v>3487</v>
      </c>
      <c r="M13" s="18">
        <v>2.7698029771954031E-2</v>
      </c>
      <c r="N13" s="21">
        <v>3232</v>
      </c>
      <c r="O13" s="18">
        <v>0.13864440768894565</v>
      </c>
      <c r="P13" s="21">
        <v>16178</v>
      </c>
      <c r="Q13" s="18">
        <v>0.34651674993786796</v>
      </c>
      <c r="R13" s="21">
        <v>40434</v>
      </c>
      <c r="S13" s="18">
        <v>9.9154147420021082E-3</v>
      </c>
      <c r="T13" s="21">
        <v>1157</v>
      </c>
      <c r="U13" s="18">
        <v>0.12764061120776093</v>
      </c>
      <c r="V13" s="21">
        <v>14894</v>
      </c>
      <c r="W13" s="18">
        <v>0.15674411031220273</v>
      </c>
      <c r="X13" s="21">
        <v>18290</v>
      </c>
      <c r="Y13" s="18">
        <v>4.6774704979989201E-2</v>
      </c>
      <c r="Z13" s="21">
        <v>5458</v>
      </c>
      <c r="AA13" s="18">
        <v>5.4350527479496431E-2</v>
      </c>
      <c r="AB13" s="21">
        <v>6342</v>
      </c>
      <c r="AC13" s="18">
        <v>4.5274966363005306E-2</v>
      </c>
      <c r="AD13" s="21">
        <v>5283</v>
      </c>
      <c r="AF13" s="17" t="s">
        <v>36</v>
      </c>
      <c r="AG13" s="18">
        <v>7.8732480195003049E-2</v>
      </c>
      <c r="AH13" s="18">
        <v>0.16665273715002091</v>
      </c>
      <c r="AI13" s="18">
        <v>0.22373316228351509</v>
      </c>
      <c r="AJ13" s="18">
        <v>0.10126856771115689</v>
      </c>
      <c r="AK13" s="18">
        <v>0.50851695029216171</v>
      </c>
      <c r="AL13" s="18">
        <v>0.15368024988568943</v>
      </c>
      <c r="AM13" s="18">
        <v>0.27227189144632552</v>
      </c>
      <c r="AN13" s="18">
        <v>0.36200810458944699</v>
      </c>
      <c r="AO13" s="18">
        <v>0.10482004517926188</v>
      </c>
      <c r="AP13" s="18">
        <v>0.13091792816859602</v>
      </c>
      <c r="AQ13" s="18">
        <v>9.1818043046863071E-2</v>
      </c>
      <c r="AR13" s="18">
        <v>0.16482719546742208</v>
      </c>
      <c r="AT13" s="17" t="s">
        <v>36</v>
      </c>
      <c r="AU13" s="18">
        <v>2.6785001642965463E-3</v>
      </c>
      <c r="AV13" s="18">
        <v>2.0669231143991152E-3</v>
      </c>
      <c r="AW13" s="18">
        <v>1.0846681779875798E-2</v>
      </c>
      <c r="AX13" s="18">
        <v>6.7771029698803489E-3</v>
      </c>
      <c r="AY13" s="101">
        <v>0.45077582176778935</v>
      </c>
      <c r="AZ13" s="18">
        <v>0.1735002627708172</v>
      </c>
      <c r="BA13" s="18">
        <v>4.4510370377280842E-3</v>
      </c>
      <c r="BB13" s="105">
        <v>0.28160013433963671</v>
      </c>
      <c r="BC13" s="18">
        <v>3.1360427233215062E-2</v>
      </c>
      <c r="BD13" s="18">
        <v>1.4630166919071772E-2</v>
      </c>
      <c r="BE13" s="18">
        <v>6.2349761951407609E-3</v>
      </c>
      <c r="BF13" s="18">
        <v>1.5077965708149212E-2</v>
      </c>
    </row>
    <row r="14" spans="1:69" x14ac:dyDescent="0.3">
      <c r="A14" s="20" t="s">
        <v>34</v>
      </c>
      <c r="B14" s="21">
        <v>826</v>
      </c>
      <c r="C14" s="21">
        <v>152495</v>
      </c>
      <c r="D14" s="21">
        <v>7776</v>
      </c>
      <c r="E14" s="21">
        <v>13878</v>
      </c>
      <c r="F14" s="21">
        <v>174149</v>
      </c>
      <c r="G14" s="18">
        <v>1.6000524607364176E-3</v>
      </c>
      <c r="H14" s="21">
        <v>244</v>
      </c>
      <c r="I14" s="18">
        <v>3.0230499360634775E-3</v>
      </c>
      <c r="J14" s="21">
        <v>461</v>
      </c>
      <c r="K14" s="18">
        <v>1.5279189481622348E-2</v>
      </c>
      <c r="L14" s="21">
        <v>2330</v>
      </c>
      <c r="M14" s="18">
        <v>8.5379848519623602E-3</v>
      </c>
      <c r="N14" s="21">
        <v>1302</v>
      </c>
      <c r="O14" s="18">
        <v>0.23514213580773141</v>
      </c>
      <c r="P14" s="21">
        <v>35858</v>
      </c>
      <c r="Q14" s="18">
        <v>0.24101118069444899</v>
      </c>
      <c r="R14" s="21">
        <v>36753</v>
      </c>
      <c r="S14" s="18">
        <v>4.5706416603823073E-3</v>
      </c>
      <c r="T14" s="21">
        <v>697</v>
      </c>
      <c r="U14" s="18">
        <v>0.36710711826617265</v>
      </c>
      <c r="V14" s="21">
        <v>55982</v>
      </c>
      <c r="W14" s="18">
        <v>6.873012229909177E-2</v>
      </c>
      <c r="X14" s="21">
        <v>10481</v>
      </c>
      <c r="Y14" s="18">
        <v>1.0551165611987278E-2</v>
      </c>
      <c r="Z14" s="21">
        <v>1609</v>
      </c>
      <c r="AA14" s="18">
        <v>1.8341584969999016E-2</v>
      </c>
      <c r="AB14" s="21">
        <v>2797</v>
      </c>
      <c r="AC14" s="18">
        <v>2.6105773959801962E-2</v>
      </c>
      <c r="AD14" s="21">
        <v>3981</v>
      </c>
      <c r="AF14" s="17" t="s">
        <v>37</v>
      </c>
      <c r="AG14" s="18">
        <v>1.9287020109689215E-2</v>
      </c>
      <c r="AH14" s="18">
        <v>2.7246134559130799E-2</v>
      </c>
      <c r="AI14" s="18">
        <v>1.1610006414368185E-2</v>
      </c>
      <c r="AJ14" s="18">
        <v>2.0383823051067982E-2</v>
      </c>
      <c r="AK14" s="18">
        <v>1.6387250826437102E-2</v>
      </c>
      <c r="AL14" s="18">
        <v>3.2043689596726953E-2</v>
      </c>
      <c r="AM14" s="18">
        <v>2.9738126941855306E-2</v>
      </c>
      <c r="AN14" s="18">
        <v>2.9312175939683306E-2</v>
      </c>
      <c r="AO14" s="18">
        <v>4.6443865460038529E-2</v>
      </c>
      <c r="AP14" s="18">
        <v>4.2399450875630754E-2</v>
      </c>
      <c r="AQ14" s="18">
        <v>5.5121355518241488E-2</v>
      </c>
      <c r="AR14" s="18">
        <v>5.664589235127479E-2</v>
      </c>
      <c r="AT14" s="17" t="s">
        <v>37</v>
      </c>
      <c r="AU14" s="18">
        <v>6.2807588506112082E-3</v>
      </c>
      <c r="AV14" s="18">
        <v>3.2346404191141453E-3</v>
      </c>
      <c r="AW14" s="18">
        <v>5.3877599618987141E-3</v>
      </c>
      <c r="AX14" s="18">
        <v>1.3057628194951579E-2</v>
      </c>
      <c r="AY14" s="18">
        <v>0.1390498491824099</v>
      </c>
      <c r="AZ14" s="103">
        <v>0.34628512462295602</v>
      </c>
      <c r="BA14" s="18">
        <v>4.653516431179552E-3</v>
      </c>
      <c r="BB14" s="105">
        <v>0.21825885061120812</v>
      </c>
      <c r="BC14" s="18">
        <v>0.1330072233687887</v>
      </c>
      <c r="BD14" s="18">
        <v>4.5354421336720116E-2</v>
      </c>
      <c r="BE14" s="18">
        <v>3.5829099857120177E-2</v>
      </c>
      <c r="BF14" s="18">
        <v>4.9601127163041756E-2</v>
      </c>
    </row>
    <row r="15" spans="1:69" x14ac:dyDescent="0.3">
      <c r="A15" s="20" t="s">
        <v>35</v>
      </c>
      <c r="B15" s="21">
        <v>596</v>
      </c>
      <c r="C15" s="21">
        <v>87261</v>
      </c>
      <c r="D15" s="21">
        <v>6400</v>
      </c>
      <c r="E15" s="21">
        <v>16321</v>
      </c>
      <c r="F15" s="21">
        <v>109982</v>
      </c>
      <c r="G15" s="18">
        <v>1.0543083393497668E-2</v>
      </c>
      <c r="H15" s="21">
        <v>920</v>
      </c>
      <c r="I15" s="18">
        <v>4.4005913294598966E-3</v>
      </c>
      <c r="J15" s="21">
        <v>384</v>
      </c>
      <c r="K15" s="18">
        <v>1.4989514215972772E-2</v>
      </c>
      <c r="L15" s="21">
        <v>1308</v>
      </c>
      <c r="M15" s="18">
        <v>2.8982019458864784E-2</v>
      </c>
      <c r="N15" s="21">
        <v>2529</v>
      </c>
      <c r="O15" s="18">
        <v>0.20380238594561145</v>
      </c>
      <c r="P15" s="21">
        <v>17784</v>
      </c>
      <c r="Q15" s="18">
        <v>0.16676407558932399</v>
      </c>
      <c r="R15" s="21">
        <v>14552</v>
      </c>
      <c r="S15" s="18">
        <v>5.5121990350786724E-3</v>
      </c>
      <c r="T15" s="21">
        <v>481</v>
      </c>
      <c r="U15" s="18">
        <v>0.43210598090785118</v>
      </c>
      <c r="V15" s="21">
        <v>37706</v>
      </c>
      <c r="W15" s="18">
        <v>0.10003323363243602</v>
      </c>
      <c r="X15" s="21">
        <v>8729</v>
      </c>
      <c r="Y15" s="18">
        <v>7.3228590091793588E-3</v>
      </c>
      <c r="Z15" s="21">
        <v>639</v>
      </c>
      <c r="AA15" s="18">
        <v>1.4874915483434753E-2</v>
      </c>
      <c r="AB15" s="21">
        <v>1298</v>
      </c>
      <c r="AC15" s="18">
        <v>1.0669141999289488E-2</v>
      </c>
      <c r="AD15" s="21">
        <v>931</v>
      </c>
      <c r="AF15" s="17" t="s">
        <v>38</v>
      </c>
      <c r="AG15" s="18">
        <v>7.3187081048141381E-2</v>
      </c>
      <c r="AH15" s="18">
        <v>3.8863351441704976E-2</v>
      </c>
      <c r="AI15" s="18">
        <v>0.22204404532820185</v>
      </c>
      <c r="AJ15" s="18">
        <v>6.2669413422964323E-2</v>
      </c>
      <c r="AK15" s="18">
        <v>2.7492554172995766E-2</v>
      </c>
      <c r="AL15" s="18">
        <v>2.9819912628151805E-2</v>
      </c>
      <c r="AM15" s="18">
        <v>2.9928349502250966E-2</v>
      </c>
      <c r="AN15" s="18">
        <v>2.7198746333812609E-2</v>
      </c>
      <c r="AO15" s="18">
        <v>5.0823204955860138E-2</v>
      </c>
      <c r="AP15" s="18">
        <v>1.1900786583555952E-2</v>
      </c>
      <c r="AQ15" s="18">
        <v>0.14243626927186689</v>
      </c>
      <c r="AR15" s="18">
        <v>4.2209631728045323E-2</v>
      </c>
      <c r="AT15" s="17" t="s">
        <v>38</v>
      </c>
      <c r="AU15" s="18">
        <v>1.9500235431651757E-2</v>
      </c>
      <c r="AV15" s="18">
        <v>3.7750247609150984E-3</v>
      </c>
      <c r="AW15" s="18">
        <v>8.4308886327103871E-2</v>
      </c>
      <c r="AX15" s="18">
        <v>3.284677458637094E-2</v>
      </c>
      <c r="AY15" s="105">
        <v>0.19087012291155889</v>
      </c>
      <c r="AZ15" s="103">
        <v>0.26366721330107651</v>
      </c>
      <c r="BA15" s="18">
        <v>3.8318530906493041E-3</v>
      </c>
      <c r="BB15" s="18">
        <v>0.1657032911721249</v>
      </c>
      <c r="BC15" s="18">
        <v>0.1190878241244378</v>
      </c>
      <c r="BD15" s="18">
        <v>1.0415821006998003E-2</v>
      </c>
      <c r="BE15" s="18">
        <v>7.5752163535696304E-2</v>
      </c>
      <c r="BF15" s="18">
        <v>3.0240789751416648E-2</v>
      </c>
    </row>
    <row r="16" spans="1:69" x14ac:dyDescent="0.3">
      <c r="A16" s="20" t="s">
        <v>36</v>
      </c>
      <c r="B16" s="21">
        <v>5061</v>
      </c>
      <c r="C16" s="21">
        <v>964719</v>
      </c>
      <c r="D16" s="21">
        <v>52735</v>
      </c>
      <c r="E16" s="21">
        <v>81783</v>
      </c>
      <c r="F16" s="21">
        <v>1099237</v>
      </c>
      <c r="G16" s="18">
        <v>2.6785001642965463E-3</v>
      </c>
      <c r="H16" s="21">
        <v>2584</v>
      </c>
      <c r="I16" s="18">
        <v>2.0669231143991152E-3</v>
      </c>
      <c r="J16" s="21">
        <v>1994</v>
      </c>
      <c r="K16" s="18">
        <v>1.0846681779875798E-2</v>
      </c>
      <c r="L16" s="21">
        <v>10464</v>
      </c>
      <c r="M16" s="18">
        <v>6.7771029698803489E-3</v>
      </c>
      <c r="N16" s="21">
        <v>6538</v>
      </c>
      <c r="O16" s="18">
        <v>0.45077582176778935</v>
      </c>
      <c r="P16" s="21">
        <v>434872</v>
      </c>
      <c r="Q16" s="18">
        <v>0.1735002627708172</v>
      </c>
      <c r="R16" s="21">
        <v>167379</v>
      </c>
      <c r="S16" s="18">
        <v>4.4510370377280842E-3</v>
      </c>
      <c r="T16" s="21">
        <v>4294</v>
      </c>
      <c r="U16" s="18">
        <v>0.28160013433963671</v>
      </c>
      <c r="V16" s="21">
        <v>271665</v>
      </c>
      <c r="W16" s="18">
        <v>3.1360427233215062E-2</v>
      </c>
      <c r="X16" s="21">
        <v>30254</v>
      </c>
      <c r="Y16" s="18">
        <v>1.4630166919071772E-2</v>
      </c>
      <c r="Z16" s="21">
        <v>14114</v>
      </c>
      <c r="AA16" s="18">
        <v>6.2349761951407609E-3</v>
      </c>
      <c r="AB16" s="21">
        <v>6015</v>
      </c>
      <c r="AC16" s="18">
        <v>1.5077965708149212E-2</v>
      </c>
      <c r="AD16" s="21">
        <v>14546</v>
      </c>
      <c r="AF16" s="17" t="s">
        <v>39</v>
      </c>
      <c r="AG16" s="18">
        <v>1.3315051797684338E-2</v>
      </c>
      <c r="AH16" s="18">
        <v>3.1842875052235688E-2</v>
      </c>
      <c r="AI16" s="18">
        <v>4.417361556553346E-2</v>
      </c>
      <c r="AJ16" s="18">
        <v>3.4076299933396323E-2</v>
      </c>
      <c r="AK16" s="18">
        <v>5.8463920334620785E-2</v>
      </c>
      <c r="AL16" s="18">
        <v>2.9010097893930796E-2</v>
      </c>
      <c r="AM16" s="18">
        <v>5.459387483355526E-2</v>
      </c>
      <c r="AN16" s="18">
        <v>8.1946700531289024E-2</v>
      </c>
      <c r="AO16" s="18">
        <v>1.8809678894632538E-2</v>
      </c>
      <c r="AP16" s="18">
        <v>1.8273226476699319E-2</v>
      </c>
      <c r="AQ16" s="18">
        <v>2.2943062127919401E-2</v>
      </c>
      <c r="AR16" s="18">
        <v>1.7121813031161472E-2</v>
      </c>
      <c r="AT16" s="17" t="s">
        <v>39</v>
      </c>
      <c r="AU16" s="18">
        <v>2.7407226225642377E-3</v>
      </c>
      <c r="AV16" s="18">
        <v>2.3895087395811774E-3</v>
      </c>
      <c r="AW16" s="18">
        <v>1.2957283611482186E-2</v>
      </c>
      <c r="AX16" s="18">
        <v>1.3797688260048794E-2</v>
      </c>
      <c r="AY16" s="105">
        <v>0.31356500906257251</v>
      </c>
      <c r="AZ16" s="18">
        <v>0.19815989012022803</v>
      </c>
      <c r="BA16" s="18">
        <v>5.3999134508645507E-3</v>
      </c>
      <c r="BB16" s="102">
        <v>0.38568301692725482</v>
      </c>
      <c r="BC16" s="18">
        <v>3.4048931619911321E-2</v>
      </c>
      <c r="BD16" s="18">
        <v>1.2355202669225511E-2</v>
      </c>
      <c r="BE16" s="18">
        <v>9.426329752206062E-3</v>
      </c>
      <c r="BF16" s="18">
        <v>9.4765031640607848E-3</v>
      </c>
    </row>
    <row r="17" spans="1:61" x14ac:dyDescent="0.3">
      <c r="A17" s="20" t="s">
        <v>37</v>
      </c>
      <c r="B17" s="21">
        <v>587</v>
      </c>
      <c r="C17" s="21">
        <v>100784</v>
      </c>
      <c r="D17" s="21">
        <v>8830</v>
      </c>
      <c r="E17" s="21">
        <v>15976</v>
      </c>
      <c r="F17" s="21">
        <v>125590</v>
      </c>
      <c r="G17" s="18">
        <v>6.2807588506112082E-3</v>
      </c>
      <c r="H17" s="21">
        <v>633</v>
      </c>
      <c r="I17" s="18">
        <v>3.2346404191141453E-3</v>
      </c>
      <c r="J17" s="21">
        <v>326</v>
      </c>
      <c r="K17" s="18">
        <v>5.3877599618987141E-3</v>
      </c>
      <c r="L17" s="21">
        <v>543</v>
      </c>
      <c r="M17" s="18">
        <v>1.3057628194951579E-2</v>
      </c>
      <c r="N17" s="21">
        <v>1316</v>
      </c>
      <c r="O17" s="18">
        <v>0.1390498491824099</v>
      </c>
      <c r="P17" s="21">
        <v>14014</v>
      </c>
      <c r="Q17" s="18">
        <v>0.34628512462295602</v>
      </c>
      <c r="R17" s="21">
        <v>34900</v>
      </c>
      <c r="S17" s="18">
        <v>4.653516431179552E-3</v>
      </c>
      <c r="T17" s="21">
        <v>469</v>
      </c>
      <c r="U17" s="18">
        <v>0.21825885061120812</v>
      </c>
      <c r="V17" s="21">
        <v>21997</v>
      </c>
      <c r="W17" s="18">
        <v>0.1330072233687887</v>
      </c>
      <c r="X17" s="21">
        <v>13405</v>
      </c>
      <c r="Y17" s="18">
        <v>4.5354421336720116E-2</v>
      </c>
      <c r="Z17" s="21">
        <v>4571</v>
      </c>
      <c r="AA17" s="18">
        <v>3.5829099857120177E-2</v>
      </c>
      <c r="AB17" s="21">
        <v>3611</v>
      </c>
      <c r="AC17" s="18">
        <v>4.9601127163041756E-2</v>
      </c>
      <c r="AD17" s="21">
        <v>4999</v>
      </c>
      <c r="AF17" s="17" t="s">
        <v>40</v>
      </c>
      <c r="AG17" s="18">
        <v>0.41441194393662401</v>
      </c>
      <c r="AH17" s="18">
        <v>9.8871709151692438E-2</v>
      </c>
      <c r="AI17" s="18">
        <v>0.10021381227282446</v>
      </c>
      <c r="AJ17" s="18">
        <v>4.2285590371896345E-2</v>
      </c>
      <c r="AK17" s="18">
        <v>9.2144667127390001E-2</v>
      </c>
      <c r="AL17" s="18">
        <v>8.5958804118486359E-2</v>
      </c>
      <c r="AM17" s="18">
        <v>8.8707120664510808E-2</v>
      </c>
      <c r="AN17" s="18">
        <v>0.1092813673063367</v>
      </c>
      <c r="AO17" s="18">
        <v>7.2664467757805898E-2</v>
      </c>
      <c r="AP17" s="18">
        <v>0.11400823686553874</v>
      </c>
      <c r="AQ17" s="18">
        <v>2.8758968096473821E-2</v>
      </c>
      <c r="AR17" s="18">
        <v>3.9467422096317283E-2</v>
      </c>
      <c r="AT17" s="17" t="s">
        <v>40</v>
      </c>
      <c r="AU17" s="18">
        <v>4.2951294917909055E-2</v>
      </c>
      <c r="AV17" s="18">
        <v>3.7358563258500415E-3</v>
      </c>
      <c r="AW17" s="18">
        <v>1.4801317497260477E-2</v>
      </c>
      <c r="AX17" s="18">
        <v>8.6212069058077875E-3</v>
      </c>
      <c r="AY17" s="18">
        <v>0.24884655830683286</v>
      </c>
      <c r="AZ17" s="103">
        <v>0.29565055374675125</v>
      </c>
      <c r="BA17" s="18">
        <v>4.4179737953205477E-3</v>
      </c>
      <c r="BB17" s="105">
        <v>0.25898042386021647</v>
      </c>
      <c r="BC17" s="18">
        <v>6.623171151483763E-2</v>
      </c>
      <c r="BD17" s="18">
        <v>3.8814378783620339E-2</v>
      </c>
      <c r="BE17" s="18">
        <v>5.949580150381638E-3</v>
      </c>
      <c r="BF17" s="18">
        <v>1.0999144195211915E-2</v>
      </c>
    </row>
    <row r="18" spans="1:61" x14ac:dyDescent="0.3">
      <c r="A18" s="20" t="s">
        <v>38</v>
      </c>
      <c r="B18" s="21">
        <v>760</v>
      </c>
      <c r="C18" s="21">
        <v>123178</v>
      </c>
      <c r="D18" s="21">
        <v>11887</v>
      </c>
      <c r="E18" s="21">
        <v>11855</v>
      </c>
      <c r="F18" s="21">
        <v>146920</v>
      </c>
      <c r="G18" s="18">
        <v>1.9500235431651757E-2</v>
      </c>
      <c r="H18" s="21">
        <v>2402</v>
      </c>
      <c r="I18" s="18">
        <v>3.7750247609150984E-3</v>
      </c>
      <c r="J18" s="21">
        <v>465</v>
      </c>
      <c r="K18" s="18">
        <v>8.4308886327103871E-2</v>
      </c>
      <c r="L18" s="21">
        <v>10385</v>
      </c>
      <c r="M18" s="18">
        <v>3.284677458637094E-2</v>
      </c>
      <c r="N18" s="21">
        <v>4046</v>
      </c>
      <c r="O18" s="18">
        <v>0.19087012291155889</v>
      </c>
      <c r="P18" s="21">
        <v>23511</v>
      </c>
      <c r="Q18" s="18">
        <v>0.26366721330107651</v>
      </c>
      <c r="R18" s="21">
        <v>32478</v>
      </c>
      <c r="S18" s="18">
        <v>3.8318530906493041E-3</v>
      </c>
      <c r="T18" s="21">
        <v>472</v>
      </c>
      <c r="U18" s="18">
        <v>0.1657032911721249</v>
      </c>
      <c r="V18" s="21">
        <v>20411</v>
      </c>
      <c r="W18" s="18">
        <v>0.1190878241244378</v>
      </c>
      <c r="X18" s="21">
        <v>14669</v>
      </c>
      <c r="Y18" s="18">
        <v>1.0415821006998003E-2</v>
      </c>
      <c r="Z18" s="21">
        <v>1283</v>
      </c>
      <c r="AA18" s="18">
        <v>7.5752163535696304E-2</v>
      </c>
      <c r="AB18" s="21">
        <v>9331</v>
      </c>
      <c r="AC18" s="18">
        <v>3.0240789751416648E-2</v>
      </c>
      <c r="AD18" s="21">
        <v>3725</v>
      </c>
      <c r="AF18" s="17" t="s">
        <v>41</v>
      </c>
      <c r="AG18" s="18">
        <v>2.3765996343692872E-3</v>
      </c>
      <c r="AH18" s="18">
        <v>4.5967404931048896E-3</v>
      </c>
      <c r="AI18" s="18">
        <v>1.8174043190079111E-3</v>
      </c>
      <c r="AJ18" s="18">
        <v>3.9358126423072751E-2</v>
      </c>
      <c r="AK18" s="18">
        <v>3.7220364906914009E-3</v>
      </c>
      <c r="AL18" s="18">
        <v>6.7704918935892425E-3</v>
      </c>
      <c r="AM18" s="18">
        <v>3.6142286475175957E-3</v>
      </c>
      <c r="AN18" s="18">
        <v>1.9495255443813554E-3</v>
      </c>
      <c r="AO18" s="18">
        <v>1.4853028812173454E-2</v>
      </c>
      <c r="AP18" s="18">
        <v>3.0609973285841497E-3</v>
      </c>
      <c r="AQ18" s="18">
        <v>9.4184094031445585E-3</v>
      </c>
      <c r="AR18" s="18">
        <v>2.6232294617563739E-2</v>
      </c>
      <c r="AT18" s="17" t="s">
        <v>41</v>
      </c>
      <c r="AU18" s="18">
        <v>3.4844762117489389E-3</v>
      </c>
      <c r="AV18" s="18">
        <v>2.4570024570024569E-3</v>
      </c>
      <c r="AW18" s="18">
        <v>3.7971856153674335E-3</v>
      </c>
      <c r="AX18" s="18">
        <v>0.11351351351351352</v>
      </c>
      <c r="AY18" s="18">
        <v>0.14219343310252403</v>
      </c>
      <c r="AZ18" s="103">
        <v>0.32941702032611125</v>
      </c>
      <c r="BA18" s="18">
        <v>2.5463480008934554E-3</v>
      </c>
      <c r="BB18" s="18">
        <v>6.5356265356265361E-2</v>
      </c>
      <c r="BC18" s="105">
        <v>0.19151217333035514</v>
      </c>
      <c r="BD18" s="18">
        <v>1.4742014742014743E-2</v>
      </c>
      <c r="BE18" s="18">
        <v>2.7563100290373017E-2</v>
      </c>
      <c r="BF18" s="18">
        <v>0.10341746705383069</v>
      </c>
    </row>
    <row r="19" spans="1:61" x14ac:dyDescent="0.3">
      <c r="A19" s="20" t="s">
        <v>39</v>
      </c>
      <c r="B19" s="21">
        <v>953</v>
      </c>
      <c r="C19" s="21">
        <v>159447</v>
      </c>
      <c r="D19" s="21">
        <v>14823</v>
      </c>
      <c r="E19" s="21">
        <v>23845</v>
      </c>
      <c r="F19" s="21">
        <v>198115</v>
      </c>
      <c r="G19" s="18">
        <v>2.7407226225642377E-3</v>
      </c>
      <c r="H19" s="21">
        <v>437</v>
      </c>
      <c r="I19" s="18">
        <v>2.3895087395811774E-3</v>
      </c>
      <c r="J19" s="21">
        <v>381</v>
      </c>
      <c r="K19" s="18">
        <v>1.2957283611482186E-2</v>
      </c>
      <c r="L19" s="21">
        <v>2066</v>
      </c>
      <c r="M19" s="18">
        <v>1.3797688260048794E-2</v>
      </c>
      <c r="N19" s="21">
        <v>2200</v>
      </c>
      <c r="O19" s="18">
        <v>0.31356500906257251</v>
      </c>
      <c r="P19" s="21">
        <v>49997</v>
      </c>
      <c r="Q19" s="18">
        <v>0.19815989012022803</v>
      </c>
      <c r="R19" s="21">
        <v>31596</v>
      </c>
      <c r="S19" s="18">
        <v>5.3999134508645507E-3</v>
      </c>
      <c r="T19" s="21">
        <v>861</v>
      </c>
      <c r="U19" s="18">
        <v>0.38568301692725482</v>
      </c>
      <c r="V19" s="21">
        <v>61496</v>
      </c>
      <c r="W19" s="18">
        <v>3.4048931619911321E-2</v>
      </c>
      <c r="X19" s="21">
        <v>5429</v>
      </c>
      <c r="Y19" s="18">
        <v>1.2355202669225511E-2</v>
      </c>
      <c r="Z19" s="21">
        <v>1970</v>
      </c>
      <c r="AA19" s="18">
        <v>9.426329752206062E-3</v>
      </c>
      <c r="AB19" s="21">
        <v>1503</v>
      </c>
      <c r="AC19" s="18">
        <v>9.4765031640607848E-3</v>
      </c>
      <c r="AD19" s="21">
        <v>1511</v>
      </c>
      <c r="AF19" s="17" t="s">
        <v>42</v>
      </c>
      <c r="AG19" s="18">
        <v>4.1742839731870813E-3</v>
      </c>
      <c r="AH19" s="18">
        <v>0.11274550773088174</v>
      </c>
      <c r="AI19" s="18">
        <v>4.3361128928800514E-2</v>
      </c>
      <c r="AJ19" s="18">
        <v>2.1080838276978361E-2</v>
      </c>
      <c r="AK19" s="18">
        <v>5.0106586121937326E-3</v>
      </c>
      <c r="AL19" s="18">
        <v>6.6593948608899885E-3</v>
      </c>
      <c r="AM19" s="18">
        <v>6.7846046541119778E-3</v>
      </c>
      <c r="AN19" s="18">
        <v>3.4486480580033819E-3</v>
      </c>
      <c r="AO19" s="18">
        <v>1.4212065357484375E-2</v>
      </c>
      <c r="AP19" s="18">
        <v>2.0054170376966458E-2</v>
      </c>
      <c r="AQ19" s="18">
        <v>1.1234925965501449E-2</v>
      </c>
      <c r="AR19" s="18">
        <v>5.4050991501416431E-3</v>
      </c>
      <c r="AT19" s="17" t="s">
        <v>42</v>
      </c>
      <c r="AU19" s="18">
        <v>5.1532819258980631E-3</v>
      </c>
      <c r="AV19" s="18">
        <v>5.0742900131653189E-2</v>
      </c>
      <c r="AW19" s="18">
        <v>7.6283618581907089E-2</v>
      </c>
      <c r="AX19" s="18">
        <v>5.119428249012601E-2</v>
      </c>
      <c r="AY19" s="105">
        <v>0.16118111717133721</v>
      </c>
      <c r="AZ19" s="103">
        <v>0.27282302050028212</v>
      </c>
      <c r="BA19" s="18">
        <v>4.0248260297160053E-3</v>
      </c>
      <c r="BB19" s="18">
        <v>9.7348128643972159E-2</v>
      </c>
      <c r="BC19" s="18">
        <v>0.15429753620462666</v>
      </c>
      <c r="BD19" s="18">
        <v>8.132405491818695E-2</v>
      </c>
      <c r="BE19" s="18">
        <v>2.7684784652999811E-2</v>
      </c>
      <c r="BF19" s="18">
        <v>1.7942448749294716E-2</v>
      </c>
    </row>
    <row r="20" spans="1:61" x14ac:dyDescent="0.3">
      <c r="A20" s="20" t="s">
        <v>40</v>
      </c>
      <c r="B20" s="21">
        <v>2063</v>
      </c>
      <c r="C20" s="21">
        <v>316661</v>
      </c>
      <c r="D20" s="21">
        <v>26631</v>
      </c>
      <c r="E20" s="21">
        <v>47708</v>
      </c>
      <c r="F20" s="21">
        <v>391000</v>
      </c>
      <c r="G20" s="18">
        <v>4.2951294917909055E-2</v>
      </c>
      <c r="H20" s="21">
        <v>13601</v>
      </c>
      <c r="I20" s="18">
        <v>3.7358563258500415E-3</v>
      </c>
      <c r="J20" s="21">
        <v>1183</v>
      </c>
      <c r="K20" s="18">
        <v>1.4801317497260477E-2</v>
      </c>
      <c r="L20" s="21">
        <v>4687</v>
      </c>
      <c r="M20" s="18">
        <v>8.6212069058077875E-3</v>
      </c>
      <c r="N20" s="21">
        <v>2730</v>
      </c>
      <c r="O20" s="18">
        <v>0.24884655830683286</v>
      </c>
      <c r="P20" s="21">
        <v>78800</v>
      </c>
      <c r="Q20" s="18">
        <v>0.29565055374675125</v>
      </c>
      <c r="R20" s="21">
        <v>93621</v>
      </c>
      <c r="S20" s="18">
        <v>4.4179737953205477E-3</v>
      </c>
      <c r="T20" s="21">
        <v>1399</v>
      </c>
      <c r="U20" s="18">
        <v>0.25898042386021647</v>
      </c>
      <c r="V20" s="21">
        <v>82009</v>
      </c>
      <c r="W20" s="18">
        <v>6.623171151483763E-2</v>
      </c>
      <c r="X20" s="21">
        <v>20973</v>
      </c>
      <c r="Y20" s="18">
        <v>3.8814378783620339E-2</v>
      </c>
      <c r="Z20" s="21">
        <v>12291</v>
      </c>
      <c r="AA20" s="18">
        <v>5.949580150381638E-3</v>
      </c>
      <c r="AB20" s="21">
        <v>1884</v>
      </c>
      <c r="AC20" s="18">
        <v>1.0999144195211915E-2</v>
      </c>
      <c r="AD20" s="21">
        <v>3483</v>
      </c>
      <c r="AF20" s="17" t="s">
        <v>43</v>
      </c>
      <c r="AG20" s="18">
        <v>1.3101767215112737E-2</v>
      </c>
      <c r="AH20" s="18">
        <v>3.0923526953614711E-3</v>
      </c>
      <c r="AI20" s="18">
        <v>2.8437032285653198E-3</v>
      </c>
      <c r="AJ20" s="18">
        <v>3.9652421740679362E-3</v>
      </c>
      <c r="AK20" s="18">
        <v>1.6616443145687969E-3</v>
      </c>
      <c r="AL20" s="18">
        <v>5.0581285383486758E-3</v>
      </c>
      <c r="AM20" s="18">
        <v>2.3777820049457866E-2</v>
      </c>
      <c r="AN20" s="18">
        <v>2.2386896203422262E-3</v>
      </c>
      <c r="AO20" s="18">
        <v>4.9232922654766685E-3</v>
      </c>
      <c r="AP20" s="18">
        <v>4.8883199762540814E-3</v>
      </c>
      <c r="AQ20" s="18">
        <v>1.9539001679132958E-3</v>
      </c>
      <c r="AR20" s="18">
        <v>8.339943342776204E-3</v>
      </c>
      <c r="AT20" s="17" t="s">
        <v>43</v>
      </c>
      <c r="AU20" s="18">
        <v>3.3984035406622932E-2</v>
      </c>
      <c r="AV20" s="18">
        <v>2.9242076977791828E-3</v>
      </c>
      <c r="AW20" s="18">
        <v>1.0511341183908954E-2</v>
      </c>
      <c r="AX20" s="18">
        <v>2.0232355963012726E-2</v>
      </c>
      <c r="AY20" s="18">
        <v>0.11230538212281672</v>
      </c>
      <c r="AZ20" s="103">
        <v>0.43539081640717614</v>
      </c>
      <c r="BA20" s="18">
        <v>2.9637240180194421E-2</v>
      </c>
      <c r="BB20" s="105">
        <v>0.132774836007271</v>
      </c>
      <c r="BC20" s="18">
        <v>0.11230538212281672</v>
      </c>
      <c r="BD20" s="18">
        <v>4.1650201533233226E-2</v>
      </c>
      <c r="BE20" s="18">
        <v>1.0116177981506363E-2</v>
      </c>
      <c r="BF20" s="18">
        <v>5.8168023393661582E-2</v>
      </c>
    </row>
    <row r="21" spans="1:61" x14ac:dyDescent="0.3">
      <c r="A21" s="20" t="s">
        <v>41</v>
      </c>
      <c r="B21" s="21">
        <v>168</v>
      </c>
      <c r="C21" s="21">
        <v>22385</v>
      </c>
      <c r="D21" s="21">
        <v>1925</v>
      </c>
      <c r="E21" s="21">
        <v>3511</v>
      </c>
      <c r="F21" s="21">
        <v>27821</v>
      </c>
      <c r="G21" s="18">
        <v>3.4844762117489389E-3</v>
      </c>
      <c r="H21" s="21">
        <v>78</v>
      </c>
      <c r="I21" s="18">
        <v>2.4570024570024569E-3</v>
      </c>
      <c r="J21" s="21">
        <v>55</v>
      </c>
      <c r="K21" s="18">
        <v>3.7971856153674335E-3</v>
      </c>
      <c r="L21" s="21">
        <v>85</v>
      </c>
      <c r="M21" s="18">
        <v>0.11351351351351352</v>
      </c>
      <c r="N21" s="21">
        <v>2541</v>
      </c>
      <c r="O21" s="18">
        <v>0.14219343310252403</v>
      </c>
      <c r="P21" s="21">
        <v>3183</v>
      </c>
      <c r="Q21" s="18">
        <v>0.32941702032611125</v>
      </c>
      <c r="R21" s="21">
        <v>7374</v>
      </c>
      <c r="S21" s="18">
        <v>2.5463480008934554E-3</v>
      </c>
      <c r="T21" s="21">
        <v>57</v>
      </c>
      <c r="U21" s="18">
        <v>6.5356265356265361E-2</v>
      </c>
      <c r="V21" s="21">
        <v>1463</v>
      </c>
      <c r="W21" s="18">
        <v>0.19151217333035514</v>
      </c>
      <c r="X21" s="21">
        <v>4287</v>
      </c>
      <c r="Y21" s="18">
        <v>1.4742014742014743E-2</v>
      </c>
      <c r="Z21" s="21">
        <v>330</v>
      </c>
      <c r="AA21" s="18">
        <v>2.7563100290373017E-2</v>
      </c>
      <c r="AB21" s="21">
        <v>617</v>
      </c>
      <c r="AC21" s="18">
        <v>0.10341746705383069</v>
      </c>
      <c r="AD21" s="21">
        <v>2315</v>
      </c>
      <c r="AF21" s="17" t="s">
        <v>44</v>
      </c>
      <c r="AG21" s="18">
        <v>8.6563071297989028E-2</v>
      </c>
      <c r="AH21" s="18">
        <v>0.1837024655244463</v>
      </c>
      <c r="AI21" s="18">
        <v>4.8706435749412018E-2</v>
      </c>
      <c r="AJ21" s="18">
        <v>0.21717445516643175</v>
      </c>
      <c r="AK21" s="18">
        <v>8.0817187552986114E-2</v>
      </c>
      <c r="AL21" s="18">
        <v>0.36987415736114249</v>
      </c>
      <c r="AM21" s="18">
        <v>0.16213302897723669</v>
      </c>
      <c r="AN21" s="18">
        <v>0.10422299480703962</v>
      </c>
      <c r="AO21" s="18">
        <v>0.27401707388056601</v>
      </c>
      <c r="AP21" s="18">
        <v>0.38235566933808252</v>
      </c>
      <c r="AQ21" s="18">
        <v>0.25883071286826437</v>
      </c>
      <c r="AR21" s="18">
        <v>0.21569405099150141</v>
      </c>
      <c r="AT21" s="17" t="s">
        <v>44</v>
      </c>
      <c r="AU21" s="18">
        <v>3.889830578093723E-3</v>
      </c>
      <c r="AV21" s="18">
        <v>3.0094500565469914E-3</v>
      </c>
      <c r="AW21" s="18">
        <v>3.1189841805341432E-3</v>
      </c>
      <c r="AX21" s="18">
        <v>1.9197224405298165E-2</v>
      </c>
      <c r="AY21" s="18">
        <v>9.4627898889050141E-2</v>
      </c>
      <c r="AZ21" s="103">
        <v>0.55156455804350146</v>
      </c>
      <c r="BA21" s="18">
        <v>3.5009844379393345E-3</v>
      </c>
      <c r="BB21" s="18">
        <v>0.10708740549258865</v>
      </c>
      <c r="BC21" s="105">
        <v>0.10828680415024795</v>
      </c>
      <c r="BD21" s="18">
        <v>5.6438826560929724E-2</v>
      </c>
      <c r="BE21" s="18">
        <v>2.321575757907679E-2</v>
      </c>
      <c r="BF21" s="18">
        <v>2.6062275626192895E-2</v>
      </c>
    </row>
    <row r="22" spans="1:61" x14ac:dyDescent="0.3">
      <c r="A22" s="20" t="s">
        <v>42</v>
      </c>
      <c r="B22" s="21">
        <v>189</v>
      </c>
      <c r="C22" s="21">
        <v>26585</v>
      </c>
      <c r="D22" s="21">
        <v>2782</v>
      </c>
      <c r="E22" s="21">
        <v>3772</v>
      </c>
      <c r="F22" s="21">
        <v>33139</v>
      </c>
      <c r="G22" s="18">
        <v>5.1532819258980631E-3</v>
      </c>
      <c r="H22" s="21">
        <v>137</v>
      </c>
      <c r="I22" s="18">
        <v>5.0742900131653189E-2</v>
      </c>
      <c r="J22" s="21">
        <v>1349</v>
      </c>
      <c r="K22" s="18">
        <v>7.6283618581907089E-2</v>
      </c>
      <c r="L22" s="21">
        <v>2028</v>
      </c>
      <c r="M22" s="18">
        <v>5.119428249012601E-2</v>
      </c>
      <c r="N22" s="21">
        <v>1361</v>
      </c>
      <c r="O22" s="18">
        <v>0.16118111717133721</v>
      </c>
      <c r="P22" s="21">
        <v>4285</v>
      </c>
      <c r="Q22" s="18">
        <v>0.27282302050028212</v>
      </c>
      <c r="R22" s="21">
        <v>7253</v>
      </c>
      <c r="S22" s="18">
        <v>4.0248260297160053E-3</v>
      </c>
      <c r="T22" s="21">
        <v>107</v>
      </c>
      <c r="U22" s="18">
        <v>9.7348128643972159E-2</v>
      </c>
      <c r="V22" s="21">
        <v>2588</v>
      </c>
      <c r="W22" s="18">
        <v>0.15429753620462666</v>
      </c>
      <c r="X22" s="21">
        <v>4102</v>
      </c>
      <c r="Y22" s="18">
        <v>8.132405491818695E-2</v>
      </c>
      <c r="Z22" s="21">
        <v>2162</v>
      </c>
      <c r="AA22" s="18">
        <v>2.7684784652999811E-2</v>
      </c>
      <c r="AB22" s="21">
        <v>736</v>
      </c>
      <c r="AC22" s="18">
        <v>1.7942448749294716E-2</v>
      </c>
      <c r="AD22" s="21">
        <v>477</v>
      </c>
      <c r="AF22" s="17" t="s">
        <v>45</v>
      </c>
      <c r="AG22" s="18">
        <v>3.2602071907373555E-2</v>
      </c>
      <c r="AH22" s="18">
        <v>5.2737150020894276E-2</v>
      </c>
      <c r="AI22" s="18">
        <v>2.311310669232414E-2</v>
      </c>
      <c r="AJ22" s="18">
        <v>3.6461640928734065E-2</v>
      </c>
      <c r="AK22" s="18">
        <v>3.536343938155493E-2</v>
      </c>
      <c r="AL22" s="18">
        <v>5.2265185862581234E-2</v>
      </c>
      <c r="AM22" s="18">
        <v>3.7283621837549935E-2</v>
      </c>
      <c r="AN22" s="18">
        <v>3.7328816865861182E-2</v>
      </c>
      <c r="AO22" s="18">
        <v>3.8800809346286567E-2</v>
      </c>
      <c r="AP22" s="18">
        <v>5.2890323538141881E-2</v>
      </c>
      <c r="AQ22" s="18">
        <v>4.6893604029919093E-2</v>
      </c>
      <c r="AR22" s="18">
        <v>5.9807365439093485E-2</v>
      </c>
      <c r="AT22" s="17" t="s">
        <v>45</v>
      </c>
      <c r="AU22" s="18">
        <v>7.321044925215868E-3</v>
      </c>
      <c r="AV22" s="18">
        <v>4.3173638764590775E-3</v>
      </c>
      <c r="AW22" s="18">
        <v>7.3963080038863113E-3</v>
      </c>
      <c r="AX22" s="18">
        <v>1.610629883547491E-2</v>
      </c>
      <c r="AY22" s="105">
        <v>0.20691872955923205</v>
      </c>
      <c r="AZ22" s="103">
        <v>0.38947959002148419</v>
      </c>
      <c r="BA22" s="18">
        <v>4.0231536598382524E-3</v>
      </c>
      <c r="BB22" s="18">
        <v>0.19166769298137581</v>
      </c>
      <c r="BC22" s="18">
        <v>7.662465618457244E-2</v>
      </c>
      <c r="BD22" s="18">
        <v>3.9013643143533533E-2</v>
      </c>
      <c r="BE22" s="18">
        <v>2.1018925243236584E-2</v>
      </c>
      <c r="BF22" s="18">
        <v>3.6112593565690985E-2</v>
      </c>
    </row>
    <row r="23" spans="1:61" x14ac:dyDescent="0.3">
      <c r="A23" s="20" t="s">
        <v>43</v>
      </c>
      <c r="B23" s="21">
        <v>81</v>
      </c>
      <c r="C23" s="21">
        <v>12653</v>
      </c>
      <c r="D23" s="21">
        <v>942</v>
      </c>
      <c r="E23" s="21">
        <v>1965</v>
      </c>
      <c r="F23" s="21">
        <v>15560</v>
      </c>
      <c r="G23" s="18">
        <v>3.3984035406622932E-2</v>
      </c>
      <c r="H23" s="21">
        <v>430</v>
      </c>
      <c r="I23" s="18">
        <v>2.9242076977791828E-3</v>
      </c>
      <c r="J23" s="21">
        <v>37</v>
      </c>
      <c r="K23" s="18">
        <v>1.0511341183908954E-2</v>
      </c>
      <c r="L23" s="21">
        <v>133</v>
      </c>
      <c r="M23" s="18">
        <v>2.0232355963012726E-2</v>
      </c>
      <c r="N23" s="21">
        <v>256</v>
      </c>
      <c r="O23" s="18">
        <v>0.11230538212281672</v>
      </c>
      <c r="P23" s="21">
        <v>1421</v>
      </c>
      <c r="Q23" s="18">
        <v>0.43539081640717614</v>
      </c>
      <c r="R23" s="21">
        <v>5509</v>
      </c>
      <c r="S23" s="18">
        <v>2.9637240180194421E-2</v>
      </c>
      <c r="T23" s="21">
        <v>375</v>
      </c>
      <c r="U23" s="18">
        <v>0.132774836007271</v>
      </c>
      <c r="V23" s="21">
        <v>1680</v>
      </c>
      <c r="W23" s="18">
        <v>0.11230538212281672</v>
      </c>
      <c r="X23" s="21">
        <v>1421</v>
      </c>
      <c r="Y23" s="18">
        <v>4.1650201533233226E-2</v>
      </c>
      <c r="Z23" s="21">
        <v>527</v>
      </c>
      <c r="AA23" s="18">
        <v>1.0116177981506363E-2</v>
      </c>
      <c r="AB23" s="21">
        <v>128</v>
      </c>
      <c r="AC23" s="18">
        <v>5.8168023393661582E-2</v>
      </c>
      <c r="AD23" s="21">
        <v>736</v>
      </c>
      <c r="AF23" s="17" t="s">
        <v>46</v>
      </c>
      <c r="AG23" s="18">
        <v>2.8031687995124922E-3</v>
      </c>
      <c r="AH23" s="18">
        <v>6.6861679899707484E-3</v>
      </c>
      <c r="AI23" s="18">
        <v>4.6589694248449859E-2</v>
      </c>
      <c r="AJ23" s="18">
        <v>1.2360403339477393E-2</v>
      </c>
      <c r="AK23" s="18">
        <v>3.776995873368905E-3</v>
      </c>
      <c r="AL23" s="18">
        <v>3.3641283290088125E-3</v>
      </c>
      <c r="AM23" s="18">
        <v>4.9457865702872365E-3</v>
      </c>
      <c r="AN23" s="18">
        <v>4.6199624486467257E-3</v>
      </c>
      <c r="AO23" s="18">
        <v>3.5963246809041396E-3</v>
      </c>
      <c r="AP23" s="18">
        <v>8.0699020480854854E-4</v>
      </c>
      <c r="AQ23" s="18">
        <v>2.0348038467409554E-2</v>
      </c>
      <c r="AR23" s="18">
        <v>1.2385269121813031E-2</v>
      </c>
      <c r="AT23" s="17" t="s">
        <v>46</v>
      </c>
      <c r="AU23" s="18">
        <v>5.36787443841531E-3</v>
      </c>
      <c r="AV23" s="18">
        <v>4.6677169029698349E-3</v>
      </c>
      <c r="AW23" s="18">
        <v>0.12713693914464089</v>
      </c>
      <c r="AX23" s="18">
        <v>4.6560476107124105E-2</v>
      </c>
      <c r="AY23" s="18">
        <v>0.18845906995740708</v>
      </c>
      <c r="AZ23" s="103">
        <v>0.21378143415601844</v>
      </c>
      <c r="BA23" s="18">
        <v>4.5510239803955889E-3</v>
      </c>
      <c r="BB23" s="105">
        <v>0.20228718128245521</v>
      </c>
      <c r="BC23" s="18">
        <v>6.0563626816033604E-2</v>
      </c>
      <c r="BD23" s="18">
        <v>5.076142131979695E-3</v>
      </c>
      <c r="BE23" s="18">
        <v>7.7775832895734878E-2</v>
      </c>
      <c r="BF23" s="18">
        <v>6.3772682186825372E-2</v>
      </c>
      <c r="BG23" s="52"/>
    </row>
    <row r="24" spans="1:61" x14ac:dyDescent="0.3">
      <c r="A24" s="20" t="s">
        <v>44</v>
      </c>
      <c r="B24" s="21">
        <v>3679</v>
      </c>
      <c r="C24" s="21">
        <v>730366</v>
      </c>
      <c r="D24" s="21">
        <v>26122</v>
      </c>
      <c r="E24" s="21">
        <v>69919</v>
      </c>
      <c r="F24" s="21">
        <v>826407</v>
      </c>
      <c r="G24" s="18">
        <v>3.889830578093723E-3</v>
      </c>
      <c r="H24" s="21">
        <v>2841</v>
      </c>
      <c r="I24" s="18">
        <v>3.0094500565469914E-3</v>
      </c>
      <c r="J24" s="21">
        <v>2198</v>
      </c>
      <c r="K24" s="18">
        <v>3.1189841805341432E-3</v>
      </c>
      <c r="L24" s="21">
        <v>2278</v>
      </c>
      <c r="M24" s="18">
        <v>1.9197224405298165E-2</v>
      </c>
      <c r="N24" s="21">
        <v>14021</v>
      </c>
      <c r="O24" s="18">
        <v>9.4627898889050141E-2</v>
      </c>
      <c r="P24" s="21">
        <v>69113</v>
      </c>
      <c r="Q24" s="18">
        <v>0.55156455804350146</v>
      </c>
      <c r="R24" s="21">
        <v>402844</v>
      </c>
      <c r="S24" s="18">
        <v>3.5009844379393345E-3</v>
      </c>
      <c r="T24" s="21">
        <v>2557</v>
      </c>
      <c r="U24" s="18">
        <v>0.10708740549258865</v>
      </c>
      <c r="V24" s="21">
        <v>78213</v>
      </c>
      <c r="W24" s="18">
        <v>0.10828680415024795</v>
      </c>
      <c r="X24" s="21">
        <v>79089</v>
      </c>
      <c r="Y24" s="18">
        <v>5.6438826560929724E-2</v>
      </c>
      <c r="Z24" s="21">
        <v>41221</v>
      </c>
      <c r="AA24" s="18">
        <v>2.321575757907679E-2</v>
      </c>
      <c r="AB24" s="21">
        <v>16956</v>
      </c>
      <c r="AC24" s="18">
        <v>2.6062275626192895E-2</v>
      </c>
      <c r="AD24" s="21">
        <v>19035</v>
      </c>
      <c r="AF24" s="17" t="s">
        <v>47</v>
      </c>
      <c r="AG24" s="18">
        <v>5.4844606946983544E-4</v>
      </c>
      <c r="AH24" s="18">
        <v>5.0146259924780615E-4</v>
      </c>
      <c r="AI24" s="18">
        <v>9.6215522771007055E-4</v>
      </c>
      <c r="AJ24" s="18">
        <v>3.0049100850358577E-3</v>
      </c>
      <c r="AK24" s="18">
        <v>1.0231799966556631E-3</v>
      </c>
      <c r="AL24" s="18">
        <v>1.2404305055924961E-3</v>
      </c>
      <c r="AM24" s="18">
        <v>1.5217804831653035E-3</v>
      </c>
      <c r="AN24" s="18">
        <v>8.6216201450084549E-4</v>
      </c>
      <c r="AO24" s="18">
        <v>1.579888299125518E-3</v>
      </c>
      <c r="AP24" s="18">
        <v>8.9974769961412879E-4</v>
      </c>
      <c r="AQ24" s="18">
        <v>2.2897267592733933E-4</v>
      </c>
      <c r="AR24" s="18">
        <v>2.946175637393768E-4</v>
      </c>
      <c r="AT24" s="17" t="s">
        <v>47</v>
      </c>
      <c r="AU24" s="18">
        <v>4.7948854555141182E-3</v>
      </c>
      <c r="AV24" s="18">
        <v>1.5982951518380393E-3</v>
      </c>
      <c r="AW24" s="18">
        <v>1.1987213638785296E-2</v>
      </c>
      <c r="AX24" s="18">
        <v>5.1678209909429944E-2</v>
      </c>
      <c r="AY24" s="105">
        <v>0.23308470964304742</v>
      </c>
      <c r="AZ24" s="103">
        <v>0.35988279168886522</v>
      </c>
      <c r="BA24" s="18">
        <v>6.3931806073521573E-3</v>
      </c>
      <c r="BB24" s="18">
        <v>0.17234949387320192</v>
      </c>
      <c r="BC24" s="18">
        <v>0.12147043153969099</v>
      </c>
      <c r="BD24" s="18">
        <v>2.5839104954714972E-2</v>
      </c>
      <c r="BE24" s="18">
        <v>3.9957378795950982E-3</v>
      </c>
      <c r="BF24" s="18">
        <v>6.9259456579648373E-3</v>
      </c>
      <c r="BG24" s="52"/>
    </row>
    <row r="25" spans="1:61" x14ac:dyDescent="0.3">
      <c r="A25" s="20" t="s">
        <v>45</v>
      </c>
      <c r="B25" s="21">
        <v>820</v>
      </c>
      <c r="C25" s="21">
        <v>146154</v>
      </c>
      <c r="D25" s="21">
        <v>12138</v>
      </c>
      <c r="E25" s="21">
        <v>23079</v>
      </c>
      <c r="F25" s="21">
        <v>181371</v>
      </c>
      <c r="G25" s="18">
        <v>7.321044925215868E-3</v>
      </c>
      <c r="H25" s="21">
        <v>1070</v>
      </c>
      <c r="I25" s="18">
        <v>4.3173638764590775E-3</v>
      </c>
      <c r="J25" s="21">
        <v>631</v>
      </c>
      <c r="K25" s="18">
        <v>7.3963080038863113E-3</v>
      </c>
      <c r="L25" s="21">
        <v>1081</v>
      </c>
      <c r="M25" s="18">
        <v>1.610629883547491E-2</v>
      </c>
      <c r="N25" s="21">
        <v>2354</v>
      </c>
      <c r="O25" s="18">
        <v>0.20691872955923205</v>
      </c>
      <c r="P25" s="21">
        <v>30242</v>
      </c>
      <c r="Q25" s="18">
        <v>0.38947959002148419</v>
      </c>
      <c r="R25" s="21">
        <v>56924</v>
      </c>
      <c r="S25" s="18">
        <v>4.0231536598382524E-3</v>
      </c>
      <c r="T25" s="21">
        <v>588</v>
      </c>
      <c r="U25" s="18">
        <v>0.19166769298137581</v>
      </c>
      <c r="V25" s="21">
        <v>28013</v>
      </c>
      <c r="W25" s="18">
        <v>7.662465618457244E-2</v>
      </c>
      <c r="X25" s="21">
        <v>11199</v>
      </c>
      <c r="Y25" s="18">
        <v>3.9013643143533533E-2</v>
      </c>
      <c r="Z25" s="21">
        <v>5702</v>
      </c>
      <c r="AA25" s="18">
        <v>2.1018925243236584E-2</v>
      </c>
      <c r="AB25" s="21">
        <v>3072</v>
      </c>
      <c r="AC25" s="18">
        <v>3.6112593565690985E-2</v>
      </c>
      <c r="AD25" s="21">
        <v>5278</v>
      </c>
      <c r="AF25" s="17" t="s">
        <v>48</v>
      </c>
      <c r="AG25" s="18">
        <v>2.1633150517976845E-3</v>
      </c>
      <c r="AH25" s="18">
        <v>8.1905557877141669E-3</v>
      </c>
      <c r="AI25" s="18">
        <v>1.8174043190079111E-3</v>
      </c>
      <c r="AJ25" s="18">
        <v>3.3441241616455758E-2</v>
      </c>
      <c r="AK25" s="18">
        <v>3.4846587314672868E-3</v>
      </c>
      <c r="AL25" s="18">
        <v>4.3447203201063597E-3</v>
      </c>
      <c r="AM25" s="18">
        <v>2.3460782448798427E-3</v>
      </c>
      <c r="AN25" s="18">
        <v>3.5352640254570993E-3</v>
      </c>
      <c r="AO25" s="18">
        <v>7.889047493659658E-3</v>
      </c>
      <c r="AP25" s="18">
        <v>2.8560032650638171E-2</v>
      </c>
      <c r="AQ25" s="18">
        <v>2.9308502518699433E-3</v>
      </c>
      <c r="AR25" s="18">
        <v>7.1048158640226629E-3</v>
      </c>
      <c r="AT25" s="17" t="s">
        <v>48</v>
      </c>
      <c r="AU25" s="18">
        <v>3.7388098999473407E-3</v>
      </c>
      <c r="AV25" s="18">
        <v>5.1606108478146392E-3</v>
      </c>
      <c r="AW25" s="18">
        <v>4.4760400210637173E-3</v>
      </c>
      <c r="AX25" s="18">
        <v>0.11369141653501844</v>
      </c>
      <c r="AY25" s="105">
        <v>0.15692469720905741</v>
      </c>
      <c r="AZ25" s="103">
        <v>0.24918378093733545</v>
      </c>
      <c r="BA25" s="18">
        <v>1.9483938915218536E-3</v>
      </c>
      <c r="BB25" s="18">
        <v>0.13970510795155344</v>
      </c>
      <c r="BC25" s="18">
        <v>0.11990521327014218</v>
      </c>
      <c r="BD25" s="18">
        <v>0.16213796735123751</v>
      </c>
      <c r="BE25" s="18">
        <v>1.0110584518167456E-2</v>
      </c>
      <c r="BF25" s="18">
        <v>3.3017377567140599E-2</v>
      </c>
      <c r="BG25" s="52"/>
    </row>
    <row r="26" spans="1:61" x14ac:dyDescent="0.3">
      <c r="A26" s="20" t="s">
        <v>46</v>
      </c>
      <c r="B26" s="21">
        <v>106</v>
      </c>
      <c r="C26" s="21">
        <v>17139</v>
      </c>
      <c r="D26" s="21">
        <v>1408</v>
      </c>
      <c r="E26" s="21">
        <v>2553</v>
      </c>
      <c r="F26" s="21">
        <v>21100</v>
      </c>
      <c r="G26" s="18">
        <v>5.36787443841531E-3</v>
      </c>
      <c r="H26" s="21">
        <v>92</v>
      </c>
      <c r="I26" s="18">
        <v>4.6677169029698349E-3</v>
      </c>
      <c r="J26" s="21">
        <v>80</v>
      </c>
      <c r="K26" s="18">
        <v>0.12713693914464089</v>
      </c>
      <c r="L26" s="21">
        <v>2179</v>
      </c>
      <c r="M26" s="18">
        <v>4.6560476107124105E-2</v>
      </c>
      <c r="N26" s="21">
        <v>798</v>
      </c>
      <c r="O26" s="18">
        <v>0.18845906995740708</v>
      </c>
      <c r="P26" s="21">
        <v>3230</v>
      </c>
      <c r="Q26" s="18">
        <v>0.21378143415601844</v>
      </c>
      <c r="R26" s="21">
        <v>3664</v>
      </c>
      <c r="S26" s="18">
        <v>4.5510239803955889E-3</v>
      </c>
      <c r="T26" s="21">
        <v>78</v>
      </c>
      <c r="U26" s="18">
        <v>0.20228718128245521</v>
      </c>
      <c r="V26" s="21">
        <v>3467</v>
      </c>
      <c r="W26" s="18">
        <v>6.0563626816033604E-2</v>
      </c>
      <c r="X26" s="21">
        <v>1038</v>
      </c>
      <c r="Y26" s="18">
        <v>5.076142131979695E-3</v>
      </c>
      <c r="Z26" s="21">
        <v>87</v>
      </c>
      <c r="AA26" s="18">
        <v>7.7775832895734878E-2</v>
      </c>
      <c r="AB26" s="21">
        <v>1333</v>
      </c>
      <c r="AC26" s="18">
        <v>6.3772682186825372E-2</v>
      </c>
      <c r="AD26" s="21">
        <v>1093</v>
      </c>
      <c r="AG26" s="52">
        <f>SUM(AG5:AG25)</f>
        <v>0.99999999999999989</v>
      </c>
      <c r="AU26" s="52">
        <f t="shared" ref="AU26:BD26" si="0">SUM(AU5:AU25)</f>
        <v>0.26142080381069616</v>
      </c>
      <c r="AV26" s="52">
        <f t="shared" si="0"/>
        <v>0.12292118386894751</v>
      </c>
      <c r="AW26" s="52">
        <f t="shared" si="0"/>
        <v>0.47506005995489797</v>
      </c>
      <c r="AX26" s="52">
        <f t="shared" si="0"/>
        <v>0.74447725947763799</v>
      </c>
      <c r="AY26" s="52"/>
      <c r="AZ26" s="52"/>
      <c r="BA26" s="52"/>
      <c r="BB26" s="52"/>
      <c r="BC26" s="52"/>
      <c r="BD26" s="52"/>
      <c r="BE26" s="52"/>
      <c r="BF26" s="52"/>
      <c r="BG26" s="52"/>
    </row>
    <row r="27" spans="1:61" x14ac:dyDescent="0.3">
      <c r="A27" s="20" t="s">
        <v>47</v>
      </c>
      <c r="B27" s="21">
        <v>23</v>
      </c>
      <c r="C27" s="21">
        <v>3754</v>
      </c>
      <c r="D27" s="21">
        <v>210</v>
      </c>
      <c r="E27" s="21">
        <v>348</v>
      </c>
      <c r="F27" s="21">
        <v>4312</v>
      </c>
      <c r="G27" s="18">
        <v>4.7948854555141182E-3</v>
      </c>
      <c r="H27" s="21">
        <v>18</v>
      </c>
      <c r="I27" s="18">
        <v>1.5982951518380393E-3</v>
      </c>
      <c r="J27" s="21">
        <v>6</v>
      </c>
      <c r="K27" s="18">
        <v>1.1987213638785296E-2</v>
      </c>
      <c r="L27" s="21">
        <v>45</v>
      </c>
      <c r="M27" s="18">
        <v>5.1678209909429944E-2</v>
      </c>
      <c r="N27" s="21">
        <v>194</v>
      </c>
      <c r="O27" s="18">
        <v>0.23308470964304742</v>
      </c>
      <c r="P27" s="21">
        <v>875</v>
      </c>
      <c r="Q27" s="18">
        <v>0.35988279168886522</v>
      </c>
      <c r="R27" s="21">
        <v>1351</v>
      </c>
      <c r="S27" s="18">
        <v>6.3931806073521573E-3</v>
      </c>
      <c r="T27" s="21">
        <v>24</v>
      </c>
      <c r="U27" s="18">
        <v>0.17234949387320192</v>
      </c>
      <c r="V27" s="21">
        <v>647</v>
      </c>
      <c r="W27" s="18">
        <v>0.12147043153969099</v>
      </c>
      <c r="X27" s="21">
        <v>456</v>
      </c>
      <c r="Y27" s="18">
        <v>2.5839104954714972E-2</v>
      </c>
      <c r="Z27" s="21">
        <v>97</v>
      </c>
      <c r="AA27" s="18">
        <v>3.9957378795950982E-3</v>
      </c>
      <c r="AB27" s="21">
        <v>15</v>
      </c>
      <c r="AC27" s="18">
        <v>6.9259456579648373E-3</v>
      </c>
      <c r="AD27" s="21">
        <v>26</v>
      </c>
    </row>
    <row r="28" spans="1:61" x14ac:dyDescent="0.3">
      <c r="A28" s="20" t="s">
        <v>48</v>
      </c>
      <c r="B28" s="21">
        <v>142</v>
      </c>
      <c r="C28" s="21">
        <v>18990</v>
      </c>
      <c r="D28" s="21">
        <v>1962</v>
      </c>
      <c r="E28" s="21">
        <v>3088</v>
      </c>
      <c r="F28" s="21">
        <v>24040</v>
      </c>
      <c r="G28" s="18">
        <v>3.7388098999473407E-3</v>
      </c>
      <c r="H28" s="21">
        <v>71</v>
      </c>
      <c r="I28" s="18">
        <v>5.1606108478146392E-3</v>
      </c>
      <c r="J28" s="21">
        <v>98</v>
      </c>
      <c r="K28" s="18">
        <v>4.4760400210637173E-3</v>
      </c>
      <c r="L28" s="21">
        <v>85</v>
      </c>
      <c r="M28" s="18">
        <v>0.11369141653501844</v>
      </c>
      <c r="N28" s="21">
        <v>2159</v>
      </c>
      <c r="O28" s="18">
        <v>0.15692469720905741</v>
      </c>
      <c r="P28" s="21">
        <v>2980</v>
      </c>
      <c r="Q28" s="18">
        <v>0.24918378093733545</v>
      </c>
      <c r="R28" s="21">
        <v>4732</v>
      </c>
      <c r="S28" s="18">
        <v>1.9483938915218536E-3</v>
      </c>
      <c r="T28" s="21">
        <v>37</v>
      </c>
      <c r="U28" s="18">
        <v>0.13970510795155344</v>
      </c>
      <c r="V28" s="21">
        <v>2653</v>
      </c>
      <c r="W28" s="18">
        <v>0.11990521327014218</v>
      </c>
      <c r="X28" s="21">
        <v>2277</v>
      </c>
      <c r="Y28" s="18">
        <v>0.16213796735123751</v>
      </c>
      <c r="Z28" s="21">
        <v>3079</v>
      </c>
      <c r="AA28" s="18">
        <v>1.0110584518167456E-2</v>
      </c>
      <c r="AB28" s="21">
        <v>192</v>
      </c>
      <c r="AC28" s="18">
        <v>3.3017377567140599E-2</v>
      </c>
      <c r="AD28" s="21">
        <v>627</v>
      </c>
      <c r="BI28" s="22"/>
    </row>
    <row r="29" spans="1:61" x14ac:dyDescent="0.3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D29" s="21"/>
    </row>
    <row r="30" spans="1:61" x14ac:dyDescent="0.3">
      <c r="A30" s="20" t="s">
        <v>49</v>
      </c>
      <c r="B30" s="21">
        <v>19389</v>
      </c>
      <c r="C30" s="21">
        <v>3416837</v>
      </c>
      <c r="D30" s="21">
        <v>238319</v>
      </c>
      <c r="E30" s="21">
        <v>405201</v>
      </c>
      <c r="F30" s="21">
        <v>4060357</v>
      </c>
      <c r="G30" s="21"/>
      <c r="H30" s="21">
        <v>32820</v>
      </c>
      <c r="I30" s="21"/>
      <c r="J30" s="21">
        <v>11965</v>
      </c>
      <c r="K30" s="21"/>
      <c r="L30" s="21">
        <v>46770</v>
      </c>
      <c r="M30" s="21"/>
      <c r="N30" s="21">
        <v>64561</v>
      </c>
      <c r="O30" s="21"/>
      <c r="P30" s="21">
        <v>855177</v>
      </c>
      <c r="Q30" s="21"/>
      <c r="R30" s="21">
        <v>1089138</v>
      </c>
      <c r="S30" s="21"/>
      <c r="T30" s="21">
        <v>15771</v>
      </c>
      <c r="U30" s="21"/>
      <c r="V30" s="21">
        <v>750439</v>
      </c>
      <c r="W30" s="21"/>
      <c r="X30" s="21">
        <v>288628</v>
      </c>
      <c r="Y30" s="21"/>
      <c r="Z30" s="21">
        <v>107808</v>
      </c>
      <c r="AA30" s="21"/>
      <c r="AB30" s="21">
        <v>65510</v>
      </c>
      <c r="AC30" s="21"/>
      <c r="AD30" s="21">
        <v>88250</v>
      </c>
    </row>
    <row r="31" spans="1:61" x14ac:dyDescent="0.3">
      <c r="A31" s="23"/>
      <c r="B31" s="23"/>
      <c r="C31" s="23"/>
      <c r="D31" s="23"/>
      <c r="E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61" x14ac:dyDescent="0.3">
      <c r="A32" s="24" t="s">
        <v>50</v>
      </c>
      <c r="B32" s="25"/>
      <c r="C32" s="26"/>
      <c r="D32" s="27"/>
      <c r="E32" s="27"/>
      <c r="F32" s="27"/>
      <c r="G32" s="18">
        <f>H30/$C$30</f>
        <v>9.6053747954614171E-3</v>
      </c>
      <c r="H32" s="27"/>
      <c r="I32" s="18">
        <f>J30/$C$30</f>
        <v>3.501776643135157E-3</v>
      </c>
      <c r="J32" s="27"/>
      <c r="K32" s="18">
        <f>L30/$C$30</f>
        <v>1.3688098086036882E-2</v>
      </c>
      <c r="L32" s="27"/>
      <c r="M32" s="18">
        <f>N30/$C$30</f>
        <v>1.889496045611775E-2</v>
      </c>
      <c r="N32" s="27"/>
      <c r="O32" s="18">
        <f>P30/$C$30</f>
        <v>0.25028322978239814</v>
      </c>
      <c r="P32" s="27"/>
      <c r="Q32" s="18">
        <f>R30/$C$30</f>
        <v>0.31875620639790542</v>
      </c>
      <c r="R32" s="27"/>
      <c r="S32" s="18">
        <f>T30/$C$30</f>
        <v>4.6156723308720905E-3</v>
      </c>
      <c r="T32" s="27"/>
      <c r="U32" s="18">
        <f>V30/$C$30</f>
        <v>0.21962973358108684</v>
      </c>
      <c r="V32" s="27"/>
      <c r="W32" s="18">
        <f>X30/$C$30</f>
        <v>8.4472276552846975E-2</v>
      </c>
      <c r="X32" s="27"/>
      <c r="Y32" s="18">
        <f>Z30/$C$30</f>
        <v>3.1551987993574171E-2</v>
      </c>
      <c r="Z32" s="27"/>
      <c r="AA32" s="18">
        <f>AB30/$C$30</f>
        <v>1.9172702707211376E-2</v>
      </c>
      <c r="AB32" s="18"/>
      <c r="AC32" s="28">
        <f>AD30/C30</f>
        <v>2.5827980673353748E-2</v>
      </c>
      <c r="AD32" s="27"/>
      <c r="AH32" s="23"/>
      <c r="AI32" s="23"/>
      <c r="AJ32" s="23"/>
    </row>
    <row r="33" spans="1:36" x14ac:dyDescent="0.3">
      <c r="AC33" s="23"/>
      <c r="AD33" s="23"/>
      <c r="AH33" s="23"/>
      <c r="AI33" s="23"/>
      <c r="AJ33" s="23"/>
    </row>
    <row r="34" spans="1:36" x14ac:dyDescent="0.3">
      <c r="A34" s="24" t="s">
        <v>51</v>
      </c>
      <c r="B34" s="25"/>
      <c r="C34" s="26"/>
      <c r="D34" s="18">
        <f>D30/$F$30</f>
        <v>5.8694100050808343E-2</v>
      </c>
      <c r="E34" s="18">
        <f>E30/$F$30</f>
        <v>9.9794426943246611E-2</v>
      </c>
      <c r="F34" s="18">
        <f>F30/$F$30</f>
        <v>1</v>
      </c>
      <c r="G34" s="27"/>
      <c r="H34" s="18">
        <f>H30/$F$30</f>
        <v>8.0830330929029144E-3</v>
      </c>
      <c r="I34" s="27"/>
      <c r="J34" s="18">
        <f>J30/$F$30</f>
        <v>2.9467852211024796E-3</v>
      </c>
      <c r="K34" s="27"/>
      <c r="L34" s="18">
        <f>L30/$F$30</f>
        <v>1.1518691583030753E-2</v>
      </c>
      <c r="M34" s="27"/>
      <c r="N34" s="18">
        <f>N30/$F$30</f>
        <v>1.5900326005816728E-2</v>
      </c>
      <c r="O34" s="27"/>
      <c r="P34" s="18">
        <f>P30/$F$30</f>
        <v>0.21061620936287129</v>
      </c>
      <c r="Q34" s="27"/>
      <c r="R34" s="18">
        <f>R30/$F$30</f>
        <v>0.26823700477568846</v>
      </c>
      <c r="S34" s="27"/>
      <c r="T34" s="18">
        <f>T30/$F$30</f>
        <v>3.8841412220649565E-3</v>
      </c>
      <c r="U34" s="27"/>
      <c r="V34" s="18">
        <f>V30/$F$30</f>
        <v>0.18482094062172366</v>
      </c>
      <c r="W34" s="27"/>
      <c r="X34" s="18">
        <f>X30/$F$30</f>
        <v>7.108438987015181E-2</v>
      </c>
      <c r="Y34" s="27"/>
      <c r="Z34" s="18">
        <f>Z30/$F$30</f>
        <v>2.6551359892738494E-2</v>
      </c>
      <c r="AA34" s="27"/>
      <c r="AB34" s="18">
        <f>AB30/$F$30</f>
        <v>1.6134049296650518E-2</v>
      </c>
      <c r="AC34" s="28"/>
      <c r="AD34" s="28">
        <f>AD30/F30</f>
        <v>2.1734542061202993E-2</v>
      </c>
      <c r="AH34" s="23"/>
      <c r="AI34" s="23"/>
      <c r="AJ34" s="23"/>
    </row>
    <row r="35" spans="1:36" x14ac:dyDescent="0.3">
      <c r="AH35" s="23"/>
      <c r="AI35" s="23"/>
      <c r="AJ35" s="23"/>
    </row>
    <row r="36" spans="1:36" x14ac:dyDescent="0.3">
      <c r="A36" s="24" t="s">
        <v>52</v>
      </c>
      <c r="B36" s="25"/>
      <c r="C36" s="25"/>
      <c r="D36" s="26"/>
      <c r="E36" s="29">
        <f>C30/$F$30</f>
        <v>0.84151147300594509</v>
      </c>
      <c r="AG36" s="23"/>
      <c r="AH36" s="23"/>
      <c r="AI36" s="23"/>
      <c r="AJ36" s="23"/>
    </row>
    <row r="37" spans="1:36" x14ac:dyDescent="0.3">
      <c r="A37" s="30"/>
      <c r="B37" s="30"/>
      <c r="C37" s="30"/>
      <c r="D37" s="30"/>
      <c r="E37" s="31"/>
      <c r="AF37" s="23"/>
      <c r="AG37" s="23"/>
      <c r="AH37" s="23"/>
      <c r="AI37" s="23"/>
      <c r="AJ37" s="23"/>
    </row>
    <row r="38" spans="1:36" x14ac:dyDescent="0.3">
      <c r="A38" s="30"/>
      <c r="B38" s="30"/>
      <c r="C38" s="30"/>
      <c r="D38" s="30"/>
      <c r="E38" s="31"/>
      <c r="AF38" s="23"/>
      <c r="AG38" s="23"/>
      <c r="AH38" s="23"/>
      <c r="AI38" s="23"/>
      <c r="AJ38" s="23"/>
    </row>
    <row r="39" spans="1:36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</row>
    <row r="151" spans="1:36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6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opLeftCell="A19" workbookViewId="0">
      <selection activeCell="L13" sqref="L13"/>
    </sheetView>
  </sheetViews>
  <sheetFormatPr baseColWidth="10" defaultRowHeight="18" x14ac:dyDescent="0.3"/>
  <cols>
    <col min="1" max="1" width="15.77734375" style="54" customWidth="1"/>
    <col min="2" max="2" width="12.88671875" style="54" customWidth="1"/>
    <col min="3" max="3" width="14.5546875" style="54" customWidth="1"/>
    <col min="4" max="4" width="18" style="54" customWidth="1"/>
    <col min="5" max="5" width="10" style="54" customWidth="1"/>
    <col min="6" max="6" width="10.88671875" style="54" bestFit="1" customWidth="1"/>
    <col min="7" max="7" width="14" style="54" customWidth="1"/>
  </cols>
  <sheetData>
    <row r="1" spans="1:8" x14ac:dyDescent="0.3">
      <c r="A1" s="106" t="s">
        <v>86</v>
      </c>
      <c r="B1" s="107"/>
      <c r="C1" s="107"/>
      <c r="D1" s="107"/>
      <c r="E1" s="107"/>
      <c r="F1" s="107"/>
      <c r="G1" s="107"/>
    </row>
    <row r="2" spans="1:8" x14ac:dyDescent="0.3">
      <c r="A2" s="107" t="s">
        <v>87</v>
      </c>
      <c r="B2" s="107"/>
      <c r="C2" s="107"/>
      <c r="D2" s="107"/>
      <c r="E2" s="107"/>
      <c r="F2" s="107"/>
      <c r="G2" s="107"/>
    </row>
    <row r="3" spans="1:8" x14ac:dyDescent="0.3">
      <c r="A3" s="107" t="s">
        <v>88</v>
      </c>
      <c r="B3" s="107"/>
      <c r="C3" s="107"/>
      <c r="D3" s="107"/>
      <c r="E3" s="107"/>
      <c r="F3" s="107"/>
      <c r="G3" s="107"/>
    </row>
    <row r="4" spans="1:8" x14ac:dyDescent="0.3">
      <c r="A4" s="107" t="s">
        <v>89</v>
      </c>
      <c r="B4" s="107"/>
      <c r="C4" s="107"/>
      <c r="D4" s="107"/>
      <c r="E4" s="107"/>
      <c r="F4" s="107"/>
      <c r="G4" s="107"/>
    </row>
    <row r="6" spans="1:8" ht="18.600000000000001" thickBot="1" x14ac:dyDescent="0.35"/>
    <row r="7" spans="1:8" ht="18.600000000000001" thickTop="1" x14ac:dyDescent="0.3">
      <c r="A7" s="108" t="s">
        <v>90</v>
      </c>
      <c r="B7" s="55" t="s">
        <v>91</v>
      </c>
      <c r="C7" s="55" t="s">
        <v>91</v>
      </c>
      <c r="D7" s="55" t="s">
        <v>24</v>
      </c>
      <c r="E7" s="55" t="s">
        <v>92</v>
      </c>
      <c r="F7" s="55" t="s">
        <v>92</v>
      </c>
      <c r="G7" s="55" t="s">
        <v>92</v>
      </c>
    </row>
    <row r="8" spans="1:8" ht="18.600000000000001" thickBot="1" x14ac:dyDescent="0.35">
      <c r="A8" s="109"/>
      <c r="B8" s="56" t="s">
        <v>93</v>
      </c>
      <c r="C8" s="56" t="s">
        <v>94</v>
      </c>
      <c r="D8" s="56" t="s">
        <v>27</v>
      </c>
      <c r="E8" s="56" t="s">
        <v>29</v>
      </c>
      <c r="F8" s="56" t="s">
        <v>53</v>
      </c>
      <c r="G8" s="56" t="s">
        <v>95</v>
      </c>
    </row>
    <row r="9" spans="1:8" ht="18.600000000000001" thickTop="1" x14ac:dyDescent="0.3">
      <c r="A9" s="57" t="s">
        <v>21</v>
      </c>
      <c r="B9" s="58">
        <v>38314</v>
      </c>
      <c r="C9" s="58">
        <v>144780</v>
      </c>
      <c r="D9" s="58">
        <v>183094</v>
      </c>
      <c r="E9" s="58">
        <v>20007</v>
      </c>
      <c r="F9" s="58">
        <v>2465</v>
      </c>
      <c r="G9" s="58">
        <v>205566</v>
      </c>
      <c r="H9" s="104"/>
    </row>
    <row r="10" spans="1:8" x14ac:dyDescent="0.3">
      <c r="A10" s="57" t="s">
        <v>25</v>
      </c>
      <c r="B10" s="58">
        <v>24410</v>
      </c>
      <c r="C10" s="58">
        <v>30070</v>
      </c>
      <c r="D10" s="58">
        <v>54480</v>
      </c>
      <c r="E10" s="58">
        <v>8481</v>
      </c>
      <c r="F10" s="58">
        <v>893</v>
      </c>
      <c r="G10" s="58">
        <v>63854</v>
      </c>
      <c r="H10" s="104"/>
    </row>
    <row r="11" spans="1:8" ht="18.600000000000001" thickBot="1" x14ac:dyDescent="0.35">
      <c r="A11" s="57" t="s">
        <v>30</v>
      </c>
      <c r="B11" s="58">
        <v>22274</v>
      </c>
      <c r="C11" s="58">
        <v>39958</v>
      </c>
      <c r="D11" s="58">
        <v>62232</v>
      </c>
      <c r="E11" s="58">
        <v>7849</v>
      </c>
      <c r="F11" s="58">
        <v>919</v>
      </c>
      <c r="G11" s="58">
        <v>71000</v>
      </c>
      <c r="H11" s="104"/>
    </row>
    <row r="12" spans="1:8" ht="18.600000000000001" thickTop="1" x14ac:dyDescent="0.3">
      <c r="A12" s="59" t="s">
        <v>31</v>
      </c>
      <c r="B12" s="60">
        <v>15154</v>
      </c>
      <c r="C12" s="60">
        <v>41939</v>
      </c>
      <c r="D12" s="60">
        <v>57093</v>
      </c>
      <c r="E12" s="60">
        <v>8059</v>
      </c>
      <c r="F12" s="60">
        <v>662</v>
      </c>
      <c r="G12" s="60">
        <v>65814</v>
      </c>
      <c r="H12" s="104"/>
    </row>
    <row r="13" spans="1:8" x14ac:dyDescent="0.3">
      <c r="A13" s="57" t="s">
        <v>32</v>
      </c>
      <c r="B13" s="58">
        <v>31691</v>
      </c>
      <c r="C13" s="58">
        <v>74734</v>
      </c>
      <c r="D13" s="58">
        <v>106425</v>
      </c>
      <c r="E13" s="58">
        <v>20603</v>
      </c>
      <c r="F13" s="58">
        <v>2603</v>
      </c>
      <c r="G13" s="58">
        <v>129631</v>
      </c>
      <c r="H13" s="104"/>
    </row>
    <row r="14" spans="1:8" x14ac:dyDescent="0.3">
      <c r="A14" s="57" t="s">
        <v>33</v>
      </c>
      <c r="B14" s="58">
        <v>36440</v>
      </c>
      <c r="C14" s="58">
        <v>94506</v>
      </c>
      <c r="D14" s="58">
        <v>130946</v>
      </c>
      <c r="E14" s="58">
        <v>27495</v>
      </c>
      <c r="F14" s="58">
        <v>3703</v>
      </c>
      <c r="G14" s="58">
        <v>162144</v>
      </c>
      <c r="H14" s="104"/>
    </row>
    <row r="15" spans="1:8" x14ac:dyDescent="0.3">
      <c r="A15" s="57" t="s">
        <v>34</v>
      </c>
      <c r="B15" s="58">
        <v>68072</v>
      </c>
      <c r="C15" s="58">
        <v>96225</v>
      </c>
      <c r="D15" s="58">
        <v>164297</v>
      </c>
      <c r="E15" s="58">
        <v>11892</v>
      </c>
      <c r="F15" s="58">
        <v>1099</v>
      </c>
      <c r="G15" s="58">
        <v>177288</v>
      </c>
      <c r="H15" s="104"/>
    </row>
    <row r="16" spans="1:8" x14ac:dyDescent="0.3">
      <c r="A16" s="57" t="s">
        <v>35</v>
      </c>
      <c r="B16" s="58">
        <v>47441</v>
      </c>
      <c r="C16" s="58">
        <v>49607</v>
      </c>
      <c r="D16" s="58">
        <v>97048</v>
      </c>
      <c r="E16" s="58">
        <v>13645</v>
      </c>
      <c r="F16" s="58">
        <v>1342</v>
      </c>
      <c r="G16" s="58">
        <v>112035</v>
      </c>
      <c r="H16" s="104"/>
    </row>
    <row r="17" spans="1:8" x14ac:dyDescent="0.3">
      <c r="A17" s="57" t="s">
        <v>36</v>
      </c>
      <c r="B17" s="58">
        <v>681687</v>
      </c>
      <c r="C17" s="58">
        <v>353473</v>
      </c>
      <c r="D17" s="58">
        <v>1035160</v>
      </c>
      <c r="E17" s="58">
        <v>83039</v>
      </c>
      <c r="F17" s="58">
        <v>11164</v>
      </c>
      <c r="G17" s="58">
        <v>1129363</v>
      </c>
      <c r="H17" s="104"/>
    </row>
    <row r="18" spans="1:8" x14ac:dyDescent="0.3">
      <c r="A18" s="57" t="s">
        <v>37</v>
      </c>
      <c r="B18" s="58">
        <v>29401</v>
      </c>
      <c r="C18" s="58">
        <v>77957</v>
      </c>
      <c r="D18" s="58">
        <v>107358</v>
      </c>
      <c r="E18" s="58">
        <v>18309</v>
      </c>
      <c r="F18" s="58">
        <v>1691</v>
      </c>
      <c r="G18" s="58">
        <v>127358</v>
      </c>
      <c r="H18" s="104"/>
    </row>
    <row r="19" spans="1:8" x14ac:dyDescent="0.3">
      <c r="A19" s="57" t="s">
        <v>38</v>
      </c>
      <c r="B19" s="58">
        <v>52727</v>
      </c>
      <c r="C19" s="58">
        <v>82790</v>
      </c>
      <c r="D19" s="58">
        <v>135517</v>
      </c>
      <c r="E19" s="58">
        <v>12918</v>
      </c>
      <c r="F19" s="58">
        <v>1618</v>
      </c>
      <c r="G19" s="58">
        <v>150053</v>
      </c>
      <c r="H19" s="104"/>
    </row>
    <row r="20" spans="1:8" x14ac:dyDescent="0.3">
      <c r="A20" s="57" t="s">
        <v>39</v>
      </c>
      <c r="B20" s="58">
        <v>113259</v>
      </c>
      <c r="C20" s="58">
        <v>70835</v>
      </c>
      <c r="D20" s="58">
        <v>184094</v>
      </c>
      <c r="E20" s="58">
        <v>19635</v>
      </c>
      <c r="F20" s="58">
        <v>2038</v>
      </c>
      <c r="G20" s="58">
        <v>205767</v>
      </c>
      <c r="H20" s="104"/>
    </row>
    <row r="21" spans="1:8" x14ac:dyDescent="0.3">
      <c r="A21" s="57" t="s">
        <v>40</v>
      </c>
      <c r="B21" s="58">
        <v>195560</v>
      </c>
      <c r="C21" s="58">
        <v>185959</v>
      </c>
      <c r="D21" s="58">
        <v>381519</v>
      </c>
      <c r="E21" s="58">
        <v>29828</v>
      </c>
      <c r="F21" s="58">
        <v>3886</v>
      </c>
      <c r="G21" s="58">
        <v>415233</v>
      </c>
      <c r="H21" s="104"/>
    </row>
    <row r="22" spans="1:8" x14ac:dyDescent="0.3">
      <c r="A22" s="57" t="s">
        <v>96</v>
      </c>
      <c r="B22" s="58">
        <v>7171</v>
      </c>
      <c r="C22" s="58">
        <v>17433</v>
      </c>
      <c r="D22" s="58">
        <v>24604</v>
      </c>
      <c r="E22" s="58">
        <v>2794</v>
      </c>
      <c r="F22" s="58">
        <v>365</v>
      </c>
      <c r="G22" s="58">
        <v>27763</v>
      </c>
      <c r="H22" s="104"/>
    </row>
    <row r="23" spans="1:8" x14ac:dyDescent="0.3">
      <c r="A23" s="57" t="s">
        <v>42</v>
      </c>
      <c r="B23" s="58">
        <v>11096</v>
      </c>
      <c r="C23" s="58">
        <v>18938</v>
      </c>
      <c r="D23" s="58">
        <v>30034</v>
      </c>
      <c r="E23" s="58">
        <v>3263</v>
      </c>
      <c r="F23" s="58">
        <v>339</v>
      </c>
      <c r="G23" s="58">
        <v>33636</v>
      </c>
      <c r="H23" s="104"/>
    </row>
    <row r="24" spans="1:8" x14ac:dyDescent="0.3">
      <c r="A24" s="57" t="s">
        <v>43</v>
      </c>
      <c r="B24" s="58">
        <v>3715</v>
      </c>
      <c r="C24" s="58">
        <v>10077</v>
      </c>
      <c r="D24" s="58">
        <v>13792</v>
      </c>
      <c r="E24" s="58">
        <v>1504</v>
      </c>
      <c r="F24" s="58">
        <v>127</v>
      </c>
      <c r="G24" s="58">
        <v>15423</v>
      </c>
      <c r="H24" s="104"/>
    </row>
    <row r="25" spans="1:8" x14ac:dyDescent="0.3">
      <c r="A25" s="57" t="s">
        <v>44</v>
      </c>
      <c r="B25" s="58">
        <v>148775</v>
      </c>
      <c r="C25" s="58">
        <v>624887</v>
      </c>
      <c r="D25" s="58">
        <v>773662</v>
      </c>
      <c r="E25" s="58">
        <v>68471</v>
      </c>
      <c r="F25" s="58">
        <v>5546</v>
      </c>
      <c r="G25" s="58">
        <v>847679</v>
      </c>
      <c r="H25" s="104"/>
    </row>
    <row r="26" spans="1:8" x14ac:dyDescent="0.3">
      <c r="A26" s="57" t="s">
        <v>45</v>
      </c>
      <c r="B26" s="58">
        <v>56296</v>
      </c>
      <c r="C26" s="58">
        <v>104538</v>
      </c>
      <c r="D26" s="58">
        <v>160834</v>
      </c>
      <c r="E26" s="58">
        <v>22107</v>
      </c>
      <c r="F26" s="58">
        <v>2227</v>
      </c>
      <c r="G26" s="58">
        <v>185168</v>
      </c>
      <c r="H26" s="104"/>
    </row>
    <row r="27" spans="1:8" x14ac:dyDescent="0.3">
      <c r="A27" s="57" t="s">
        <v>97</v>
      </c>
      <c r="B27" s="58">
        <v>5599</v>
      </c>
      <c r="C27" s="58">
        <v>12622</v>
      </c>
      <c r="D27" s="58">
        <v>18221</v>
      </c>
      <c r="E27" s="58">
        <v>1819</v>
      </c>
      <c r="F27" s="58">
        <v>184</v>
      </c>
      <c r="G27" s="58">
        <v>20224</v>
      </c>
      <c r="H27" s="104"/>
    </row>
    <row r="28" spans="1:8" x14ac:dyDescent="0.3">
      <c r="A28" s="61" t="s">
        <v>47</v>
      </c>
      <c r="B28" s="62">
        <v>1226</v>
      </c>
      <c r="C28" s="62">
        <v>2544</v>
      </c>
      <c r="D28" s="62">
        <v>3770</v>
      </c>
      <c r="E28" s="62">
        <v>279</v>
      </c>
      <c r="F28" s="62">
        <v>54</v>
      </c>
      <c r="G28" s="62">
        <v>4103</v>
      </c>
      <c r="H28" s="104"/>
    </row>
    <row r="29" spans="1:8" ht="18.600000000000001" thickBot="1" x14ac:dyDescent="0.35">
      <c r="A29" s="57" t="s">
        <v>48</v>
      </c>
      <c r="B29" s="58">
        <v>8399</v>
      </c>
      <c r="C29" s="58">
        <v>12890</v>
      </c>
      <c r="D29" s="58">
        <v>21289</v>
      </c>
      <c r="E29" s="58">
        <v>3371</v>
      </c>
      <c r="F29" s="58">
        <v>335</v>
      </c>
      <c r="G29" s="58">
        <v>24995</v>
      </c>
      <c r="H29" s="104"/>
    </row>
    <row r="30" spans="1:8" ht="19.2" thickTop="1" thickBot="1" x14ac:dyDescent="0.35">
      <c r="A30" s="59" t="s">
        <v>98</v>
      </c>
      <c r="B30" s="63">
        <f t="shared" ref="B30:G30" si="0">SUM(B12:B29)</f>
        <v>1513709</v>
      </c>
      <c r="C30" s="63">
        <f t="shared" si="0"/>
        <v>1931954</v>
      </c>
      <c r="D30" s="63">
        <f t="shared" si="0"/>
        <v>3445663</v>
      </c>
      <c r="E30" s="64">
        <f t="shared" si="0"/>
        <v>349031</v>
      </c>
      <c r="F30" s="64">
        <f t="shared" si="0"/>
        <v>38983</v>
      </c>
      <c r="G30" s="64">
        <f t="shared" si="0"/>
        <v>3833677</v>
      </c>
    </row>
    <row r="31" spans="1:8" ht="19.2" thickTop="1" thickBot="1" x14ac:dyDescent="0.35">
      <c r="A31" s="65" t="s">
        <v>99</v>
      </c>
      <c r="B31" s="66">
        <f>(B30*100)/D30</f>
        <v>43.930848722002125</v>
      </c>
      <c r="C31" s="66">
        <f>(C30*100)/D30</f>
        <v>56.069151277997875</v>
      </c>
      <c r="D31" s="66">
        <f>(D30*100)/D30</f>
        <v>100</v>
      </c>
      <c r="E31" s="67"/>
      <c r="F31" s="68"/>
      <c r="G31" s="69"/>
    </row>
    <row r="32" spans="1:8" ht="18.600000000000001" thickTop="1" x14ac:dyDescent="0.3"/>
  </sheetData>
  <mergeCells count="5">
    <mergeCell ref="A1:G1"/>
    <mergeCell ref="A2:G2"/>
    <mergeCell ref="A3:G3"/>
    <mergeCell ref="A4:G4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5"/>
  <sheetViews>
    <sheetView workbookViewId="0">
      <selection activeCell="AQ8" sqref="AQ8"/>
    </sheetView>
  </sheetViews>
  <sheetFormatPr baseColWidth="10" defaultRowHeight="14.4" x14ac:dyDescent="0.3"/>
  <cols>
    <col min="1" max="1" width="17.44140625" customWidth="1"/>
    <col min="2" max="6" width="14.88671875" customWidth="1"/>
    <col min="7" max="40" width="12" customWidth="1"/>
  </cols>
  <sheetData>
    <row r="1" spans="1:43" ht="15.6" x14ac:dyDescent="0.3">
      <c r="A1" s="35" t="s">
        <v>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3" spans="1:43" x14ac:dyDescent="0.3">
      <c r="A3" s="36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x14ac:dyDescent="0.3">
      <c r="A4" s="40" t="s">
        <v>19</v>
      </c>
      <c r="B4" s="7" t="s">
        <v>23</v>
      </c>
      <c r="C4" s="7" t="s">
        <v>24</v>
      </c>
      <c r="D4" s="7" t="s">
        <v>24</v>
      </c>
      <c r="E4" s="7" t="s">
        <v>24</v>
      </c>
      <c r="F4" s="7" t="s">
        <v>24</v>
      </c>
      <c r="G4" s="15" t="s">
        <v>56</v>
      </c>
      <c r="H4" s="16"/>
      <c r="I4" s="15" t="s">
        <v>7</v>
      </c>
      <c r="J4" s="16"/>
      <c r="K4" s="15" t="s">
        <v>8</v>
      </c>
      <c r="L4" s="16"/>
      <c r="M4" s="15" t="s">
        <v>9</v>
      </c>
      <c r="N4" s="16"/>
      <c r="O4" s="15" t="s">
        <v>10</v>
      </c>
      <c r="P4" s="16"/>
      <c r="Q4" s="15" t="s">
        <v>11</v>
      </c>
      <c r="R4" s="16"/>
      <c r="S4" s="15" t="s">
        <v>57</v>
      </c>
      <c r="T4" s="16"/>
      <c r="U4" s="15" t="s">
        <v>12</v>
      </c>
      <c r="V4" s="16"/>
      <c r="W4" s="15" t="s">
        <v>13</v>
      </c>
      <c r="X4" s="16"/>
      <c r="Y4" s="15" t="s">
        <v>14</v>
      </c>
      <c r="Z4" s="16"/>
      <c r="AA4" s="15" t="s">
        <v>58</v>
      </c>
      <c r="AB4" s="16"/>
      <c r="AC4" s="15" t="s">
        <v>15</v>
      </c>
      <c r="AD4" s="16"/>
      <c r="AE4" s="15" t="s">
        <v>16</v>
      </c>
      <c r="AF4" s="16"/>
      <c r="AG4" s="15" t="s">
        <v>59</v>
      </c>
      <c r="AH4" s="16"/>
      <c r="AI4" s="15" t="s">
        <v>17</v>
      </c>
      <c r="AJ4" s="16"/>
      <c r="AK4" s="15" t="s">
        <v>60</v>
      </c>
      <c r="AL4" s="16"/>
      <c r="AM4" s="15" t="s">
        <v>18</v>
      </c>
      <c r="AN4" s="16"/>
      <c r="AO4" s="10"/>
      <c r="AP4" s="10"/>
      <c r="AQ4" s="10"/>
    </row>
    <row r="5" spans="1:43" x14ac:dyDescent="0.3">
      <c r="A5" s="40"/>
      <c r="B5" s="7" t="s">
        <v>26</v>
      </c>
      <c r="C5" s="7" t="s">
        <v>27</v>
      </c>
      <c r="D5" s="7" t="s">
        <v>53</v>
      </c>
      <c r="E5" s="7" t="s">
        <v>29</v>
      </c>
      <c r="F5" s="7" t="s">
        <v>26</v>
      </c>
      <c r="G5" s="41" t="s">
        <v>61</v>
      </c>
      <c r="H5" s="42"/>
      <c r="I5" s="41" t="s">
        <v>62</v>
      </c>
      <c r="J5" s="42"/>
      <c r="K5" s="41" t="s">
        <v>63</v>
      </c>
      <c r="L5" s="42"/>
      <c r="M5" s="41" t="s">
        <v>64</v>
      </c>
      <c r="N5" s="42"/>
      <c r="O5" s="41" t="s">
        <v>65</v>
      </c>
      <c r="P5" s="42"/>
      <c r="Q5" s="41" t="s">
        <v>66</v>
      </c>
      <c r="R5" s="42"/>
      <c r="S5" s="41" t="s">
        <v>67</v>
      </c>
      <c r="T5" s="42"/>
      <c r="U5" s="41" t="s">
        <v>68</v>
      </c>
      <c r="V5" s="42"/>
      <c r="W5" s="41" t="s">
        <v>69</v>
      </c>
      <c r="X5" s="42"/>
      <c r="Y5" s="41" t="s">
        <v>70</v>
      </c>
      <c r="Z5" s="42"/>
      <c r="AA5" s="41" t="s">
        <v>71</v>
      </c>
      <c r="AB5" s="42"/>
      <c r="AC5" s="41" t="s">
        <v>72</v>
      </c>
      <c r="AD5" s="42"/>
      <c r="AE5" s="41" t="s">
        <v>73</v>
      </c>
      <c r="AF5" s="42"/>
      <c r="AG5" s="41">
        <v>14</v>
      </c>
      <c r="AH5" s="42"/>
      <c r="AI5" s="41" t="s">
        <v>74</v>
      </c>
      <c r="AJ5" s="42"/>
      <c r="AK5" s="41" t="s">
        <v>75</v>
      </c>
      <c r="AL5" s="42"/>
      <c r="AM5" s="41" t="s">
        <v>76</v>
      </c>
      <c r="AN5" s="42"/>
      <c r="AO5" s="10"/>
      <c r="AP5" s="10"/>
      <c r="AQ5" s="10"/>
    </row>
    <row r="6" spans="1:43" x14ac:dyDescent="0.3">
      <c r="A6" s="27" t="s">
        <v>21</v>
      </c>
      <c r="B6" s="21">
        <v>999</v>
      </c>
      <c r="C6" s="21">
        <v>152202</v>
      </c>
      <c r="D6" s="21">
        <v>27905</v>
      </c>
      <c r="E6" s="21">
        <v>21307</v>
      </c>
      <c r="F6" s="21">
        <f>SUM(C6:E6)</f>
        <v>201414</v>
      </c>
      <c r="G6" s="18">
        <v>7.7213177225003607E-2</v>
      </c>
      <c r="H6" s="21">
        <v>11752</v>
      </c>
      <c r="I6" s="18">
        <v>5.9131943075649467E-3</v>
      </c>
      <c r="J6" s="21">
        <v>900</v>
      </c>
      <c r="K6" s="18">
        <v>0</v>
      </c>
      <c r="L6" s="21">
        <v>0</v>
      </c>
      <c r="M6" s="18">
        <v>1.4112823747388339E-2</v>
      </c>
      <c r="N6" s="21">
        <v>2148</v>
      </c>
      <c r="O6" s="18">
        <v>0.19401847544710318</v>
      </c>
      <c r="P6" s="21">
        <v>29530</v>
      </c>
      <c r="Q6" s="18">
        <v>0.13509677928016714</v>
      </c>
      <c r="R6" s="21">
        <v>20562</v>
      </c>
      <c r="S6" s="18">
        <v>0</v>
      </c>
      <c r="T6" s="21">
        <v>0</v>
      </c>
      <c r="U6" s="18">
        <v>0.19483975243426499</v>
      </c>
      <c r="V6" s="21">
        <v>29655</v>
      </c>
      <c r="W6" s="18">
        <v>1.4999802893523081E-2</v>
      </c>
      <c r="X6" s="21">
        <v>2283</v>
      </c>
      <c r="Y6" s="18">
        <v>9.0491583553435562E-2</v>
      </c>
      <c r="Z6" s="21">
        <v>13773</v>
      </c>
      <c r="AA6" s="18">
        <v>1.7641029684235424E-2</v>
      </c>
      <c r="AB6" s="21">
        <v>2685</v>
      </c>
      <c r="AC6" s="18">
        <v>0</v>
      </c>
      <c r="AD6" s="21">
        <v>0</v>
      </c>
      <c r="AE6" s="18">
        <v>1.2325725023324267E-2</v>
      </c>
      <c r="AF6" s="21">
        <v>1876</v>
      </c>
      <c r="AG6" s="18">
        <v>3.8409482135582977E-2</v>
      </c>
      <c r="AH6" s="21">
        <v>5846</v>
      </c>
      <c r="AI6" s="18">
        <v>4.5577587679531149E-2</v>
      </c>
      <c r="AJ6" s="21">
        <v>6937</v>
      </c>
      <c r="AK6" s="18">
        <v>0</v>
      </c>
      <c r="AL6" s="21">
        <v>0</v>
      </c>
      <c r="AM6" s="18">
        <v>0.15936058658887531</v>
      </c>
      <c r="AN6" s="43">
        <v>24255</v>
      </c>
    </row>
    <row r="7" spans="1:43" x14ac:dyDescent="0.3">
      <c r="A7" s="27" t="s">
        <v>25</v>
      </c>
      <c r="B7" s="21">
        <v>334</v>
      </c>
      <c r="C7" s="21">
        <v>43809</v>
      </c>
      <c r="D7" s="21">
        <v>9804</v>
      </c>
      <c r="E7" s="21">
        <v>6691</v>
      </c>
      <c r="F7" s="21">
        <f t="shared" ref="F7:F26" si="0">SUM(C7:E7)</f>
        <v>60304</v>
      </c>
      <c r="G7" s="18">
        <v>0</v>
      </c>
      <c r="H7" s="21">
        <v>0</v>
      </c>
      <c r="I7" s="18">
        <v>0.10000228263598804</v>
      </c>
      <c r="J7" s="21">
        <v>4381</v>
      </c>
      <c r="K7" s="18">
        <v>9.8153347485676456E-3</v>
      </c>
      <c r="L7" s="21">
        <v>430</v>
      </c>
      <c r="M7" s="18">
        <v>0</v>
      </c>
      <c r="N7" s="21">
        <v>0</v>
      </c>
      <c r="O7" s="18">
        <v>0</v>
      </c>
      <c r="P7" s="21">
        <v>0</v>
      </c>
      <c r="Q7" s="18">
        <v>0.38179369535940105</v>
      </c>
      <c r="R7" s="21">
        <v>16726</v>
      </c>
      <c r="S7" s="18">
        <v>0</v>
      </c>
      <c r="T7" s="21">
        <v>0</v>
      </c>
      <c r="U7" s="18">
        <v>0.215983017188249</v>
      </c>
      <c r="V7" s="21">
        <v>9462</v>
      </c>
      <c r="W7" s="18">
        <v>0</v>
      </c>
      <c r="X7" s="21">
        <v>0</v>
      </c>
      <c r="Y7" s="18">
        <v>0</v>
      </c>
      <c r="Z7" s="21">
        <v>0</v>
      </c>
      <c r="AA7" s="18">
        <v>1.1070784541989089E-2</v>
      </c>
      <c r="AB7" s="21">
        <v>485</v>
      </c>
      <c r="AC7" s="18">
        <v>0.25759547125019971</v>
      </c>
      <c r="AD7" s="21">
        <v>11285</v>
      </c>
      <c r="AE7" s="18">
        <v>0</v>
      </c>
      <c r="AF7" s="21">
        <v>0</v>
      </c>
      <c r="AG7" s="18">
        <v>0</v>
      </c>
      <c r="AH7" s="21">
        <v>0</v>
      </c>
      <c r="AI7" s="18">
        <v>0</v>
      </c>
      <c r="AJ7" s="21">
        <v>0</v>
      </c>
      <c r="AK7" s="18">
        <v>0</v>
      </c>
      <c r="AL7" s="21">
        <v>0</v>
      </c>
      <c r="AM7" s="18">
        <v>2.3739414275605469E-2</v>
      </c>
      <c r="AN7" s="43">
        <v>1040</v>
      </c>
    </row>
    <row r="8" spans="1:43" x14ac:dyDescent="0.3">
      <c r="A8" s="27" t="s">
        <v>30</v>
      </c>
      <c r="B8" s="21">
        <v>372</v>
      </c>
      <c r="C8" s="21">
        <v>53642</v>
      </c>
      <c r="D8" s="21">
        <v>8537</v>
      </c>
      <c r="E8" s="21">
        <v>8145</v>
      </c>
      <c r="F8" s="21">
        <f t="shared" si="0"/>
        <v>70324</v>
      </c>
      <c r="G8" s="18">
        <v>0.15219417620521233</v>
      </c>
      <c r="H8" s="21">
        <v>8164</v>
      </c>
      <c r="I8" s="18">
        <v>6.6925170575295474E-3</v>
      </c>
      <c r="J8" s="21">
        <v>359</v>
      </c>
      <c r="K8" s="18">
        <v>0</v>
      </c>
      <c r="L8" s="21">
        <v>0</v>
      </c>
      <c r="M8" s="18">
        <v>0</v>
      </c>
      <c r="N8" s="21">
        <v>0</v>
      </c>
      <c r="O8" s="18">
        <v>0</v>
      </c>
      <c r="P8" s="21">
        <v>0</v>
      </c>
      <c r="Q8" s="18">
        <v>0.21580105141493605</v>
      </c>
      <c r="R8" s="21">
        <v>11576</v>
      </c>
      <c r="S8" s="18">
        <v>0</v>
      </c>
      <c r="T8" s="21">
        <v>0</v>
      </c>
      <c r="U8" s="18">
        <v>0</v>
      </c>
      <c r="V8" s="21">
        <v>0</v>
      </c>
      <c r="W8" s="18">
        <v>0</v>
      </c>
      <c r="X8" s="21">
        <v>0</v>
      </c>
      <c r="Y8" s="18">
        <v>0.18077252898847918</v>
      </c>
      <c r="Z8" s="21">
        <v>9697</v>
      </c>
      <c r="AA8" s="18">
        <v>1.196823384661273E-2</v>
      </c>
      <c r="AB8" s="21">
        <v>642</v>
      </c>
      <c r="AC8" s="18">
        <v>0.21291152455165729</v>
      </c>
      <c r="AD8" s="21">
        <v>11421</v>
      </c>
      <c r="AE8" s="18">
        <v>0</v>
      </c>
      <c r="AF8" s="21">
        <v>0</v>
      </c>
      <c r="AG8" s="18">
        <v>0</v>
      </c>
      <c r="AH8" s="21">
        <v>0</v>
      </c>
      <c r="AI8" s="18">
        <v>8.6107900525707465E-2</v>
      </c>
      <c r="AJ8" s="21">
        <v>4619</v>
      </c>
      <c r="AK8" s="18">
        <v>0</v>
      </c>
      <c r="AL8" s="21">
        <v>0</v>
      </c>
      <c r="AM8" s="18">
        <v>0.13355206740986542</v>
      </c>
      <c r="AN8" s="43">
        <v>7164</v>
      </c>
    </row>
    <row r="9" spans="1:43" x14ac:dyDescent="0.3">
      <c r="A9" s="27" t="s">
        <v>31</v>
      </c>
      <c r="B9" s="21">
        <v>291</v>
      </c>
      <c r="C9" s="21">
        <v>53254</v>
      </c>
      <c r="D9" s="21">
        <v>6315</v>
      </c>
      <c r="E9" s="21">
        <v>5781</v>
      </c>
      <c r="F9" s="21">
        <f t="shared" si="0"/>
        <v>65350</v>
      </c>
      <c r="G9" s="18">
        <v>0.28694558155255945</v>
      </c>
      <c r="H9" s="21">
        <v>15281</v>
      </c>
      <c r="I9" s="18">
        <v>2.8636346565516207E-2</v>
      </c>
      <c r="J9" s="21">
        <v>1525</v>
      </c>
      <c r="K9" s="18">
        <v>3.9809216209111056E-3</v>
      </c>
      <c r="L9" s="21">
        <v>212</v>
      </c>
      <c r="M9" s="18">
        <v>0</v>
      </c>
      <c r="N9" s="21">
        <v>0</v>
      </c>
      <c r="O9" s="18">
        <v>0</v>
      </c>
      <c r="P9" s="21">
        <v>0</v>
      </c>
      <c r="Q9" s="18">
        <v>6.9478349044203247E-2</v>
      </c>
      <c r="R9" s="21">
        <v>3700</v>
      </c>
      <c r="S9" s="18">
        <v>7.7552859879070121E-3</v>
      </c>
      <c r="T9" s="21">
        <v>413</v>
      </c>
      <c r="U9" s="18">
        <v>0</v>
      </c>
      <c r="V9" s="21">
        <v>0</v>
      </c>
      <c r="W9" s="18">
        <v>0</v>
      </c>
      <c r="X9" s="21">
        <v>0</v>
      </c>
      <c r="Y9" s="18">
        <v>0.19602283396552372</v>
      </c>
      <c r="Z9" s="21">
        <v>10439</v>
      </c>
      <c r="AA9" s="18">
        <v>0</v>
      </c>
      <c r="AB9" s="21">
        <v>0</v>
      </c>
      <c r="AC9" s="18">
        <v>0.16956472753220414</v>
      </c>
      <c r="AD9" s="21">
        <v>9030</v>
      </c>
      <c r="AE9" s="18">
        <v>1.2393435234911931E-2</v>
      </c>
      <c r="AF9" s="21">
        <v>660</v>
      </c>
      <c r="AG9" s="18">
        <v>1.3501333233184361E-2</v>
      </c>
      <c r="AH9" s="21">
        <v>719</v>
      </c>
      <c r="AI9" s="18">
        <v>7.3628272054681337E-2</v>
      </c>
      <c r="AJ9" s="21">
        <v>3921</v>
      </c>
      <c r="AK9" s="18">
        <v>0</v>
      </c>
      <c r="AL9" s="21">
        <v>0</v>
      </c>
      <c r="AM9" s="18">
        <v>0.13809291320839748</v>
      </c>
      <c r="AN9" s="43">
        <v>7354</v>
      </c>
    </row>
    <row r="10" spans="1:43" x14ac:dyDescent="0.3">
      <c r="A10" s="27" t="s">
        <v>32</v>
      </c>
      <c r="B10" s="21">
        <v>590</v>
      </c>
      <c r="C10" s="21">
        <v>86144</v>
      </c>
      <c r="D10" s="21">
        <v>22809</v>
      </c>
      <c r="E10" s="21">
        <v>17452</v>
      </c>
      <c r="F10" s="21">
        <f t="shared" si="0"/>
        <v>126405</v>
      </c>
      <c r="G10" s="18">
        <v>0.15109583952451708</v>
      </c>
      <c r="H10" s="21">
        <v>13016</v>
      </c>
      <c r="I10" s="18">
        <v>2.9485512630014858E-2</v>
      </c>
      <c r="J10" s="21">
        <v>2540</v>
      </c>
      <c r="K10" s="18">
        <v>1.4974925705794949E-2</v>
      </c>
      <c r="L10" s="21">
        <v>1290</v>
      </c>
      <c r="M10" s="18">
        <v>5.1170133729569092E-2</v>
      </c>
      <c r="N10" s="21">
        <v>4408</v>
      </c>
      <c r="O10" s="18">
        <v>0.17745867384843983</v>
      </c>
      <c r="P10" s="21">
        <v>15287</v>
      </c>
      <c r="Q10" s="18">
        <v>0.17752832466567608</v>
      </c>
      <c r="R10" s="21">
        <v>15293</v>
      </c>
      <c r="S10" s="18">
        <v>8.7179606240713227E-3</v>
      </c>
      <c r="T10" s="21">
        <v>751</v>
      </c>
      <c r="U10" s="18">
        <v>0</v>
      </c>
      <c r="V10" s="21">
        <v>0</v>
      </c>
      <c r="W10" s="18">
        <v>0</v>
      </c>
      <c r="X10" s="21">
        <v>0</v>
      </c>
      <c r="Y10" s="18">
        <v>0.15548384101040119</v>
      </c>
      <c r="Z10" s="21">
        <v>13394</v>
      </c>
      <c r="AA10" s="18">
        <v>0</v>
      </c>
      <c r="AB10" s="21">
        <v>0</v>
      </c>
      <c r="AC10" s="18">
        <v>0.10455748514115899</v>
      </c>
      <c r="AD10" s="21">
        <v>9007</v>
      </c>
      <c r="AE10" s="18">
        <v>5.055488484398217E-2</v>
      </c>
      <c r="AF10" s="21">
        <v>4355</v>
      </c>
      <c r="AG10" s="18">
        <v>0</v>
      </c>
      <c r="AH10" s="21">
        <v>0</v>
      </c>
      <c r="AI10" s="18">
        <v>5.2574758543833582E-2</v>
      </c>
      <c r="AJ10" s="21">
        <v>4529</v>
      </c>
      <c r="AK10" s="18">
        <v>0</v>
      </c>
      <c r="AL10" s="21">
        <v>0</v>
      </c>
      <c r="AM10" s="18">
        <v>2.6397659732540862E-2</v>
      </c>
      <c r="AN10" s="43">
        <v>2274</v>
      </c>
    </row>
    <row r="11" spans="1:43" x14ac:dyDescent="0.3">
      <c r="A11" s="27" t="s">
        <v>33</v>
      </c>
      <c r="B11" s="21">
        <v>749</v>
      </c>
      <c r="C11" s="21">
        <v>108726</v>
      </c>
      <c r="D11" s="21">
        <v>27623</v>
      </c>
      <c r="E11" s="21">
        <v>20182</v>
      </c>
      <c r="F11" s="21">
        <f t="shared" si="0"/>
        <v>156531</v>
      </c>
      <c r="G11" s="18">
        <v>0</v>
      </c>
      <c r="H11" s="21">
        <v>0</v>
      </c>
      <c r="I11" s="18">
        <v>1.118407740558836E-2</v>
      </c>
      <c r="J11" s="21">
        <v>1216</v>
      </c>
      <c r="K11" s="18">
        <v>1.0475875135662123E-2</v>
      </c>
      <c r="L11" s="21">
        <v>1139</v>
      </c>
      <c r="M11" s="18">
        <v>0</v>
      </c>
      <c r="N11" s="21">
        <v>0</v>
      </c>
      <c r="O11" s="18">
        <v>5.1100932619612606E-2</v>
      </c>
      <c r="P11" s="21">
        <v>5556</v>
      </c>
      <c r="Q11" s="18">
        <v>0.11763515626437099</v>
      </c>
      <c r="R11" s="21">
        <v>12790</v>
      </c>
      <c r="S11" s="18">
        <v>0</v>
      </c>
      <c r="T11" s="21">
        <v>0</v>
      </c>
      <c r="U11" s="18">
        <v>0.22350679690230488</v>
      </c>
      <c r="V11" s="21">
        <v>24301</v>
      </c>
      <c r="W11" s="18">
        <v>1.6509390578150582E-2</v>
      </c>
      <c r="X11" s="21">
        <v>1795</v>
      </c>
      <c r="Y11" s="18">
        <v>9.2599746150874671E-2</v>
      </c>
      <c r="Z11" s="21">
        <v>10068</v>
      </c>
      <c r="AA11" s="18">
        <v>1.0255136765814984E-2</v>
      </c>
      <c r="AB11" s="21">
        <v>1115</v>
      </c>
      <c r="AC11" s="18">
        <v>0.22034288026782922</v>
      </c>
      <c r="AD11" s="21">
        <v>23957</v>
      </c>
      <c r="AE11" s="18">
        <v>2.2644077773485642E-2</v>
      </c>
      <c r="AF11" s="21">
        <v>2462</v>
      </c>
      <c r="AG11" s="18">
        <v>2.3802954215183122E-2</v>
      </c>
      <c r="AH11" s="21">
        <v>2588</v>
      </c>
      <c r="AI11" s="18">
        <v>0.12403656898993801</v>
      </c>
      <c r="AJ11" s="21">
        <v>13486</v>
      </c>
      <c r="AK11" s="18">
        <v>8.663981016500193E-3</v>
      </c>
      <c r="AL11" s="21">
        <v>942</v>
      </c>
      <c r="AM11" s="18">
        <v>6.7242425914684614E-2</v>
      </c>
      <c r="AN11" s="43">
        <v>7311</v>
      </c>
    </row>
    <row r="12" spans="1:43" x14ac:dyDescent="0.3">
      <c r="A12" s="27" t="s">
        <v>34</v>
      </c>
      <c r="B12" s="21">
        <v>826</v>
      </c>
      <c r="C12" s="21">
        <v>141704</v>
      </c>
      <c r="D12" s="21">
        <v>16700</v>
      </c>
      <c r="E12" s="21">
        <v>15519</v>
      </c>
      <c r="F12" s="21">
        <f t="shared" si="0"/>
        <v>173923</v>
      </c>
      <c r="G12" s="18">
        <v>0</v>
      </c>
      <c r="H12" s="21">
        <v>0</v>
      </c>
      <c r="I12" s="18">
        <v>3.1121210410433014E-3</v>
      </c>
      <c r="J12" s="21">
        <v>441</v>
      </c>
      <c r="K12" s="18">
        <v>5.8502230000564556E-3</v>
      </c>
      <c r="L12" s="21">
        <v>829</v>
      </c>
      <c r="M12" s="18">
        <v>4.5517416586687745E-2</v>
      </c>
      <c r="N12" s="21">
        <v>6450</v>
      </c>
      <c r="O12" s="18">
        <v>3.4268616270535762E-2</v>
      </c>
      <c r="P12" s="21">
        <v>4856</v>
      </c>
      <c r="Q12" s="18">
        <v>0.25630892564782926</v>
      </c>
      <c r="R12" s="21">
        <v>36320</v>
      </c>
      <c r="S12" s="18">
        <v>7.1134195223846895E-3</v>
      </c>
      <c r="T12" s="21">
        <v>1008</v>
      </c>
      <c r="U12" s="18">
        <v>0.16153390165415232</v>
      </c>
      <c r="V12" s="21">
        <v>22890</v>
      </c>
      <c r="W12" s="18">
        <v>0</v>
      </c>
      <c r="X12" s="21">
        <v>0</v>
      </c>
      <c r="Y12" s="18">
        <v>0.27099446734037147</v>
      </c>
      <c r="Z12" s="21">
        <v>38401</v>
      </c>
      <c r="AA12" s="18">
        <v>5.8008242533732291E-3</v>
      </c>
      <c r="AB12" s="21">
        <v>822</v>
      </c>
      <c r="AC12" s="18">
        <v>0.11339835149325354</v>
      </c>
      <c r="AD12" s="21">
        <v>16069</v>
      </c>
      <c r="AE12" s="18">
        <v>0</v>
      </c>
      <c r="AF12" s="21">
        <v>0</v>
      </c>
      <c r="AG12" s="18">
        <v>2.1114435725173603E-2</v>
      </c>
      <c r="AH12" s="21">
        <v>2992</v>
      </c>
      <c r="AI12" s="18">
        <v>4.5764410320103879E-2</v>
      </c>
      <c r="AJ12" s="21">
        <v>6485</v>
      </c>
      <c r="AK12" s="18">
        <v>0</v>
      </c>
      <c r="AL12" s="21">
        <v>0</v>
      </c>
      <c r="AM12" s="18">
        <v>2.922288714503472E-2</v>
      </c>
      <c r="AN12" s="43">
        <v>4141</v>
      </c>
    </row>
    <row r="13" spans="1:43" x14ac:dyDescent="0.3">
      <c r="A13" s="27" t="s">
        <v>35</v>
      </c>
      <c r="B13" s="21">
        <v>596</v>
      </c>
      <c r="C13" s="21">
        <v>81783</v>
      </c>
      <c r="D13" s="21">
        <v>12017</v>
      </c>
      <c r="E13" s="21">
        <v>16034</v>
      </c>
      <c r="F13" s="21">
        <f t="shared" si="0"/>
        <v>109834</v>
      </c>
      <c r="G13" s="18">
        <v>0</v>
      </c>
      <c r="H13" s="21">
        <v>0</v>
      </c>
      <c r="I13" s="18">
        <v>1.450179132582566E-2</v>
      </c>
      <c r="J13" s="21">
        <v>1186</v>
      </c>
      <c r="K13" s="18">
        <v>6.5661567807490558E-3</v>
      </c>
      <c r="L13" s="21">
        <v>537</v>
      </c>
      <c r="M13" s="18">
        <v>2.5653253121064281E-2</v>
      </c>
      <c r="N13" s="21">
        <v>2098</v>
      </c>
      <c r="O13" s="18">
        <v>0.2082706674981353</v>
      </c>
      <c r="P13" s="21">
        <v>17033</v>
      </c>
      <c r="Q13" s="18">
        <v>0.21524033112015944</v>
      </c>
      <c r="R13" s="21">
        <v>17603</v>
      </c>
      <c r="S13" s="18">
        <v>4.4385752540258977E-3</v>
      </c>
      <c r="T13" s="21">
        <v>363</v>
      </c>
      <c r="U13" s="18">
        <v>8.7976718878006427E-2</v>
      </c>
      <c r="V13" s="21">
        <v>7195</v>
      </c>
      <c r="W13" s="18">
        <v>0</v>
      </c>
      <c r="X13" s="21">
        <v>0</v>
      </c>
      <c r="Y13" s="18">
        <v>0.25001528435004827</v>
      </c>
      <c r="Z13" s="21">
        <v>20447</v>
      </c>
      <c r="AA13" s="18">
        <v>1.094359463458176E-2</v>
      </c>
      <c r="AB13" s="21">
        <v>895</v>
      </c>
      <c r="AC13" s="18">
        <v>0.12797280608439407</v>
      </c>
      <c r="AD13" s="21">
        <v>10466</v>
      </c>
      <c r="AE13" s="18">
        <v>6.3827445801694725E-3</v>
      </c>
      <c r="AF13" s="21">
        <v>522</v>
      </c>
      <c r="AG13" s="18">
        <v>0</v>
      </c>
      <c r="AH13" s="21">
        <v>0</v>
      </c>
      <c r="AI13" s="18">
        <v>3.1094481738258562E-2</v>
      </c>
      <c r="AJ13" s="21">
        <v>2543</v>
      </c>
      <c r="AK13" s="18">
        <v>0</v>
      </c>
      <c r="AL13" s="21">
        <v>0</v>
      </c>
      <c r="AM13" s="18">
        <v>1.094359463458176E-2</v>
      </c>
      <c r="AN13" s="43">
        <v>895</v>
      </c>
    </row>
    <row r="14" spans="1:43" x14ac:dyDescent="0.3">
      <c r="A14" s="27" t="s">
        <v>36</v>
      </c>
      <c r="B14" s="21">
        <v>5061</v>
      </c>
      <c r="C14" s="21">
        <v>924713</v>
      </c>
      <c r="D14" s="21">
        <v>87000</v>
      </c>
      <c r="E14" s="21">
        <v>85453</v>
      </c>
      <c r="F14" s="21">
        <f t="shared" si="0"/>
        <v>1097166</v>
      </c>
      <c r="G14" s="18">
        <v>1.9893740003655187E-2</v>
      </c>
      <c r="H14" s="21">
        <v>18396</v>
      </c>
      <c r="I14" s="18">
        <v>4.214280538934783E-3</v>
      </c>
      <c r="J14" s="21">
        <v>3897</v>
      </c>
      <c r="K14" s="18">
        <v>2.6094582859762976E-3</v>
      </c>
      <c r="L14" s="21">
        <v>2413</v>
      </c>
      <c r="M14" s="18">
        <v>1.8333255831809437E-2</v>
      </c>
      <c r="N14" s="21">
        <v>16953</v>
      </c>
      <c r="O14" s="18">
        <v>2.9577825768643894E-2</v>
      </c>
      <c r="P14" s="21">
        <v>27351</v>
      </c>
      <c r="Q14" s="18">
        <v>0.41130815723364977</v>
      </c>
      <c r="R14" s="21">
        <v>380342</v>
      </c>
      <c r="S14" s="18">
        <v>3.8130749756951614E-3</v>
      </c>
      <c r="T14" s="21">
        <v>3526</v>
      </c>
      <c r="U14" s="18">
        <v>0.17135478791798103</v>
      </c>
      <c r="V14" s="21">
        <v>158454</v>
      </c>
      <c r="W14" s="18">
        <v>8.1257644263679658E-3</v>
      </c>
      <c r="X14" s="21">
        <v>7514</v>
      </c>
      <c r="Y14" s="18">
        <v>0.2163233349158063</v>
      </c>
      <c r="Z14" s="21">
        <v>200037</v>
      </c>
      <c r="AA14" s="18">
        <v>3.3102162508800029E-3</v>
      </c>
      <c r="AB14" s="21">
        <v>3061</v>
      </c>
      <c r="AC14" s="18">
        <v>3.4212777369843399E-2</v>
      </c>
      <c r="AD14" s="21">
        <v>31637</v>
      </c>
      <c r="AE14" s="18">
        <v>9.0146888818476659E-3</v>
      </c>
      <c r="AF14" s="21">
        <v>8336</v>
      </c>
      <c r="AG14" s="18">
        <v>3.6567021335268346E-2</v>
      </c>
      <c r="AH14" s="21">
        <v>33814</v>
      </c>
      <c r="AI14" s="18">
        <v>1.09882741996706E-2</v>
      </c>
      <c r="AJ14" s="21">
        <v>10161</v>
      </c>
      <c r="AK14" s="18">
        <v>1.1452201926435554E-3</v>
      </c>
      <c r="AL14" s="21">
        <v>1059</v>
      </c>
      <c r="AM14" s="18">
        <v>1.9208121871326565E-2</v>
      </c>
      <c r="AN14" s="43">
        <v>17762</v>
      </c>
    </row>
    <row r="15" spans="1:43" x14ac:dyDescent="0.3">
      <c r="A15" s="27" t="s">
        <v>37</v>
      </c>
      <c r="B15" s="21">
        <v>587</v>
      </c>
      <c r="C15" s="21">
        <v>95789</v>
      </c>
      <c r="D15" s="21">
        <v>14651</v>
      </c>
      <c r="E15" s="21">
        <v>15229</v>
      </c>
      <c r="F15" s="21">
        <f t="shared" si="0"/>
        <v>125669</v>
      </c>
      <c r="G15" s="18">
        <v>0</v>
      </c>
      <c r="H15" s="21">
        <v>0</v>
      </c>
      <c r="I15" s="18">
        <v>1.0857196546576329E-2</v>
      </c>
      <c r="J15" s="21">
        <v>1040</v>
      </c>
      <c r="K15" s="18">
        <v>0</v>
      </c>
      <c r="L15" s="21">
        <v>0</v>
      </c>
      <c r="M15" s="18">
        <v>0</v>
      </c>
      <c r="N15" s="21">
        <v>0</v>
      </c>
      <c r="O15" s="18">
        <v>7.0999801647370783E-2</v>
      </c>
      <c r="P15" s="21">
        <v>6801</v>
      </c>
      <c r="Q15" s="18">
        <v>0.12544237856121265</v>
      </c>
      <c r="R15" s="21">
        <v>12016</v>
      </c>
      <c r="S15" s="18">
        <v>1.1358297925649083E-2</v>
      </c>
      <c r="T15" s="21">
        <v>1088</v>
      </c>
      <c r="U15" s="18">
        <v>0.16062387121694557</v>
      </c>
      <c r="V15" s="21">
        <v>15386</v>
      </c>
      <c r="W15" s="18">
        <v>9.531365814446335E-3</v>
      </c>
      <c r="X15" s="21">
        <v>913</v>
      </c>
      <c r="Y15" s="18">
        <v>0.16830742569606114</v>
      </c>
      <c r="Z15" s="21">
        <v>16122</v>
      </c>
      <c r="AA15" s="18">
        <v>1.0752800425936172E-2</v>
      </c>
      <c r="AB15" s="21">
        <v>1030</v>
      </c>
      <c r="AC15" s="18">
        <v>0.19867625719028281</v>
      </c>
      <c r="AD15" s="21">
        <v>19031</v>
      </c>
      <c r="AE15" s="18">
        <v>0</v>
      </c>
      <c r="AF15" s="21">
        <v>0</v>
      </c>
      <c r="AG15" s="18">
        <v>0</v>
      </c>
      <c r="AH15" s="21">
        <v>0</v>
      </c>
      <c r="AI15" s="18">
        <v>0.11698629278935994</v>
      </c>
      <c r="AJ15" s="21">
        <v>11206</v>
      </c>
      <c r="AK15" s="18">
        <v>0</v>
      </c>
      <c r="AL15" s="21">
        <v>0</v>
      </c>
      <c r="AM15" s="18">
        <v>0.11646431218615916</v>
      </c>
      <c r="AN15" s="43">
        <v>11156</v>
      </c>
    </row>
    <row r="16" spans="1:43" x14ac:dyDescent="0.3">
      <c r="A16" s="27" t="s">
        <v>38</v>
      </c>
      <c r="B16" s="21">
        <v>760</v>
      </c>
      <c r="C16" s="21">
        <v>118594</v>
      </c>
      <c r="D16" s="21">
        <v>15569</v>
      </c>
      <c r="E16" s="21">
        <v>12722</v>
      </c>
      <c r="F16" s="21">
        <f t="shared" si="0"/>
        <v>146885</v>
      </c>
      <c r="G16" s="18">
        <v>0.11529251058232289</v>
      </c>
      <c r="H16" s="21">
        <v>13673</v>
      </c>
      <c r="I16" s="18">
        <v>2.0211815100258022E-2</v>
      </c>
      <c r="J16" s="21">
        <v>2397</v>
      </c>
      <c r="K16" s="18">
        <v>0</v>
      </c>
      <c r="L16" s="21">
        <v>0</v>
      </c>
      <c r="M16" s="18">
        <v>0.15168558274448959</v>
      </c>
      <c r="N16" s="21">
        <v>17989</v>
      </c>
      <c r="O16" s="18">
        <v>0.10900214176096598</v>
      </c>
      <c r="P16" s="21">
        <v>12927</v>
      </c>
      <c r="Q16" s="18">
        <v>0.14994013187850988</v>
      </c>
      <c r="R16" s="21">
        <v>17782</v>
      </c>
      <c r="S16" s="18">
        <v>0</v>
      </c>
      <c r="T16" s="21">
        <v>0</v>
      </c>
      <c r="U16" s="18">
        <v>0</v>
      </c>
      <c r="V16" s="21">
        <v>0</v>
      </c>
      <c r="W16" s="18">
        <v>6.8553215171087917E-3</v>
      </c>
      <c r="X16" s="21">
        <v>813</v>
      </c>
      <c r="Y16" s="18">
        <v>0.11219791895036849</v>
      </c>
      <c r="Z16" s="21">
        <v>13306</v>
      </c>
      <c r="AA16" s="18">
        <v>8.6345009022378866E-3</v>
      </c>
      <c r="AB16" s="21">
        <v>1024</v>
      </c>
      <c r="AC16" s="18">
        <v>0.10895998111202927</v>
      </c>
      <c r="AD16" s="21">
        <v>12922</v>
      </c>
      <c r="AE16" s="18">
        <v>0</v>
      </c>
      <c r="AF16" s="21">
        <v>0</v>
      </c>
      <c r="AG16" s="18">
        <v>6.0315024368855087E-2</v>
      </c>
      <c r="AH16" s="21">
        <v>7153</v>
      </c>
      <c r="AI16" s="18">
        <v>0.12457628547818608</v>
      </c>
      <c r="AJ16" s="21">
        <v>14774</v>
      </c>
      <c r="AK16" s="18">
        <v>0</v>
      </c>
      <c r="AL16" s="21">
        <v>0</v>
      </c>
      <c r="AM16" s="18">
        <v>3.232878560466803E-2</v>
      </c>
      <c r="AN16" s="43">
        <v>3834</v>
      </c>
    </row>
    <row r="17" spans="1:40" x14ac:dyDescent="0.3">
      <c r="A17" s="27" t="s">
        <v>39</v>
      </c>
      <c r="B17" s="21">
        <v>783</v>
      </c>
      <c r="C17" s="21">
        <v>119692</v>
      </c>
      <c r="D17" s="21">
        <v>25087</v>
      </c>
      <c r="E17" s="21">
        <v>18643</v>
      </c>
      <c r="F17" s="21">
        <f t="shared" si="0"/>
        <v>163422</v>
      </c>
      <c r="G17" s="18">
        <v>1.6367008655549242E-2</v>
      </c>
      <c r="H17" s="21">
        <v>1959</v>
      </c>
      <c r="I17" s="18">
        <v>5.9987300738562309E-3</v>
      </c>
      <c r="J17" s="21">
        <v>718</v>
      </c>
      <c r="K17" s="18">
        <v>3.1079771413294122E-3</v>
      </c>
      <c r="L17" s="21">
        <v>372</v>
      </c>
      <c r="M17" s="18">
        <v>3.0545065668549278E-2</v>
      </c>
      <c r="N17" s="21">
        <v>3656</v>
      </c>
      <c r="O17" s="18">
        <v>8.808441666945159E-2</v>
      </c>
      <c r="P17" s="21">
        <v>10543</v>
      </c>
      <c r="Q17" s="18">
        <v>0.27882398155265181</v>
      </c>
      <c r="R17" s="21">
        <v>33373</v>
      </c>
      <c r="S17" s="18">
        <v>2.9325268188350097E-3</v>
      </c>
      <c r="T17" s="21">
        <v>351</v>
      </c>
      <c r="U17" s="18">
        <v>0.14351836380042107</v>
      </c>
      <c r="V17" s="21">
        <v>17178</v>
      </c>
      <c r="W17" s="18">
        <v>7.5777829763058521E-3</v>
      </c>
      <c r="X17" s="21">
        <v>907</v>
      </c>
      <c r="Y17" s="18">
        <v>0.32630418073054174</v>
      </c>
      <c r="Z17" s="21">
        <v>39056</v>
      </c>
      <c r="AA17" s="18">
        <v>3.4755873408414931E-3</v>
      </c>
      <c r="AB17" s="21">
        <v>416</v>
      </c>
      <c r="AC17" s="18">
        <v>3.1096480967817398E-2</v>
      </c>
      <c r="AD17" s="21">
        <v>3722</v>
      </c>
      <c r="AE17" s="18">
        <v>7.9537479530795707E-3</v>
      </c>
      <c r="AF17" s="21">
        <v>952</v>
      </c>
      <c r="AG17" s="18">
        <v>2.9283494302041909E-2</v>
      </c>
      <c r="AH17" s="21">
        <v>3505</v>
      </c>
      <c r="AI17" s="18">
        <v>1.6868295291247535E-2</v>
      </c>
      <c r="AJ17" s="21">
        <v>2019</v>
      </c>
      <c r="AK17" s="18">
        <v>0</v>
      </c>
      <c r="AL17" s="21">
        <v>0</v>
      </c>
      <c r="AM17" s="18">
        <v>8.0623600574808683E-3</v>
      </c>
      <c r="AN17" s="43">
        <v>965</v>
      </c>
    </row>
    <row r="18" spans="1:40" x14ac:dyDescent="0.3">
      <c r="A18" s="27" t="s">
        <v>40</v>
      </c>
      <c r="B18" s="21">
        <v>2063</v>
      </c>
      <c r="C18" s="21">
        <v>287000</v>
      </c>
      <c r="D18" s="21">
        <v>55640</v>
      </c>
      <c r="E18" s="21">
        <v>47844</v>
      </c>
      <c r="F18" s="21">
        <f t="shared" si="0"/>
        <v>390484</v>
      </c>
      <c r="G18" s="18">
        <v>5.0212543554006971E-2</v>
      </c>
      <c r="H18" s="21">
        <v>14411</v>
      </c>
      <c r="I18" s="18">
        <v>0.1082752613240418</v>
      </c>
      <c r="J18" s="21">
        <v>31075</v>
      </c>
      <c r="K18" s="18">
        <v>5.0801393728223E-3</v>
      </c>
      <c r="L18" s="21">
        <v>1458</v>
      </c>
      <c r="M18" s="18">
        <v>3.3055749128919863E-2</v>
      </c>
      <c r="N18" s="21">
        <v>9487</v>
      </c>
      <c r="O18" s="18">
        <v>2.2846689895470382E-2</v>
      </c>
      <c r="P18" s="21">
        <v>6557</v>
      </c>
      <c r="Q18" s="18">
        <v>0.24045993031358884</v>
      </c>
      <c r="R18" s="21">
        <v>69012</v>
      </c>
      <c r="S18" s="18">
        <v>8.9198606271777003E-3</v>
      </c>
      <c r="T18" s="21">
        <v>2560</v>
      </c>
      <c r="U18" s="18">
        <v>0.15796515679442508</v>
      </c>
      <c r="V18" s="21">
        <v>45336</v>
      </c>
      <c r="W18" s="18">
        <v>0</v>
      </c>
      <c r="X18" s="21">
        <v>0</v>
      </c>
      <c r="Y18" s="18">
        <v>0.16529268292682928</v>
      </c>
      <c r="Z18" s="21">
        <v>47439</v>
      </c>
      <c r="AA18" s="18">
        <v>7.7909407665505224E-3</v>
      </c>
      <c r="AB18" s="21">
        <v>2236</v>
      </c>
      <c r="AC18" s="18">
        <v>9.9456445993031356E-2</v>
      </c>
      <c r="AD18" s="21">
        <v>28544</v>
      </c>
      <c r="AE18" s="18">
        <v>2.2658536585365853E-2</v>
      </c>
      <c r="AF18" s="21">
        <v>6503</v>
      </c>
      <c r="AG18" s="18">
        <v>2.0362369337979094E-2</v>
      </c>
      <c r="AH18" s="21">
        <v>5844</v>
      </c>
      <c r="AI18" s="18">
        <v>4.1428571428571426E-2</v>
      </c>
      <c r="AJ18" s="21">
        <v>11890</v>
      </c>
      <c r="AK18" s="18">
        <v>1.9790940766550523E-3</v>
      </c>
      <c r="AL18" s="21">
        <v>568</v>
      </c>
      <c r="AM18" s="18">
        <v>1.421602787456446E-2</v>
      </c>
      <c r="AN18" s="43">
        <v>4080</v>
      </c>
    </row>
    <row r="19" spans="1:40" x14ac:dyDescent="0.3">
      <c r="A19" s="27" t="s">
        <v>77</v>
      </c>
      <c r="B19" s="21">
        <v>168</v>
      </c>
      <c r="C19" s="21">
        <v>21996</v>
      </c>
      <c r="D19" s="21">
        <v>2780</v>
      </c>
      <c r="E19" s="21">
        <v>3054</v>
      </c>
      <c r="F19" s="21">
        <f t="shared" si="0"/>
        <v>27830</v>
      </c>
      <c r="G19" s="18">
        <v>0</v>
      </c>
      <c r="H19" s="21">
        <v>0</v>
      </c>
      <c r="I19" s="18">
        <v>0</v>
      </c>
      <c r="J19" s="21">
        <v>0</v>
      </c>
      <c r="K19" s="18">
        <v>0</v>
      </c>
      <c r="L19" s="21">
        <v>0</v>
      </c>
      <c r="M19" s="18">
        <v>0</v>
      </c>
      <c r="N19" s="21">
        <v>0</v>
      </c>
      <c r="O19" s="18">
        <v>0.22381342062193127</v>
      </c>
      <c r="P19" s="21">
        <v>4923</v>
      </c>
      <c r="Q19" s="18">
        <v>0.12115839243498817</v>
      </c>
      <c r="R19" s="21">
        <v>2665</v>
      </c>
      <c r="S19" s="18">
        <v>0</v>
      </c>
      <c r="T19" s="21">
        <v>0</v>
      </c>
      <c r="U19" s="18">
        <v>0.16657574104382614</v>
      </c>
      <c r="V19" s="21">
        <v>3664</v>
      </c>
      <c r="W19" s="18">
        <v>0</v>
      </c>
      <c r="X19" s="21">
        <v>0</v>
      </c>
      <c r="Y19" s="18">
        <v>2.1685761047463174E-2</v>
      </c>
      <c r="Z19" s="21">
        <v>477</v>
      </c>
      <c r="AA19" s="18">
        <v>1.1638479723586106E-2</v>
      </c>
      <c r="AB19" s="21">
        <v>256</v>
      </c>
      <c r="AC19" s="18">
        <v>0.24722676850336425</v>
      </c>
      <c r="AD19" s="21">
        <v>5438</v>
      </c>
      <c r="AE19" s="18">
        <v>0</v>
      </c>
      <c r="AF19" s="21">
        <v>0</v>
      </c>
      <c r="AG19" s="18">
        <v>0</v>
      </c>
      <c r="AH19" s="21">
        <v>0</v>
      </c>
      <c r="AI19" s="18">
        <v>3.5097290416439351E-2</v>
      </c>
      <c r="AJ19" s="21">
        <v>772</v>
      </c>
      <c r="AK19" s="18">
        <v>0</v>
      </c>
      <c r="AL19" s="21">
        <v>0</v>
      </c>
      <c r="AM19" s="18">
        <v>0.17280414620840154</v>
      </c>
      <c r="AN19" s="43">
        <v>3801</v>
      </c>
    </row>
    <row r="20" spans="1:40" x14ac:dyDescent="0.3">
      <c r="A20" s="27" t="s">
        <v>42</v>
      </c>
      <c r="B20" s="21">
        <v>189</v>
      </c>
      <c r="C20" s="21">
        <v>25986</v>
      </c>
      <c r="D20" s="21">
        <v>3352</v>
      </c>
      <c r="E20" s="21">
        <v>3814</v>
      </c>
      <c r="F20" s="21">
        <f t="shared" si="0"/>
        <v>33152</v>
      </c>
      <c r="G20" s="18">
        <v>0</v>
      </c>
      <c r="H20" s="21">
        <v>0</v>
      </c>
      <c r="I20" s="18">
        <v>5.8877857307781112E-3</v>
      </c>
      <c r="J20" s="21">
        <v>153</v>
      </c>
      <c r="K20" s="18">
        <v>7.6425767721080576E-2</v>
      </c>
      <c r="L20" s="21">
        <v>1986</v>
      </c>
      <c r="M20" s="18">
        <v>0.13734318479181098</v>
      </c>
      <c r="N20" s="21">
        <v>3569</v>
      </c>
      <c r="O20" s="18">
        <v>0.10640344801046718</v>
      </c>
      <c r="P20" s="21">
        <v>2765</v>
      </c>
      <c r="Q20" s="18">
        <v>0.12845378280612638</v>
      </c>
      <c r="R20" s="21">
        <v>3338</v>
      </c>
      <c r="S20" s="18">
        <v>0</v>
      </c>
      <c r="T20" s="21">
        <v>0</v>
      </c>
      <c r="U20" s="18">
        <v>8.6469637497113824E-2</v>
      </c>
      <c r="V20" s="21">
        <v>2247</v>
      </c>
      <c r="W20" s="18">
        <v>0</v>
      </c>
      <c r="X20" s="21">
        <v>0</v>
      </c>
      <c r="Y20" s="18">
        <v>5.4529361964134535E-2</v>
      </c>
      <c r="Z20" s="21">
        <v>1417</v>
      </c>
      <c r="AA20" s="18">
        <v>0.15723851304548603</v>
      </c>
      <c r="AB20" s="21">
        <v>4086</v>
      </c>
      <c r="AC20" s="18">
        <v>0.17728777033787424</v>
      </c>
      <c r="AD20" s="21">
        <v>4607</v>
      </c>
      <c r="AE20" s="18">
        <v>3.5288232124990382E-2</v>
      </c>
      <c r="AF20" s="21">
        <v>917</v>
      </c>
      <c r="AG20" s="18">
        <v>0</v>
      </c>
      <c r="AH20" s="21">
        <v>0</v>
      </c>
      <c r="AI20" s="18">
        <v>3.467251597013777E-2</v>
      </c>
      <c r="AJ20" s="21">
        <v>901</v>
      </c>
      <c r="AK20" s="18">
        <v>0</v>
      </c>
      <c r="AL20" s="21">
        <v>0</v>
      </c>
      <c r="AM20" s="18">
        <v>0</v>
      </c>
      <c r="AN20" s="43">
        <v>0</v>
      </c>
    </row>
    <row r="21" spans="1:40" x14ac:dyDescent="0.3">
      <c r="A21" s="27" t="s">
        <v>43</v>
      </c>
      <c r="B21" s="21">
        <v>81</v>
      </c>
      <c r="C21" s="21">
        <v>12308</v>
      </c>
      <c r="D21" s="21">
        <v>1330</v>
      </c>
      <c r="E21" s="21">
        <v>1916</v>
      </c>
      <c r="F21" s="21">
        <f t="shared" si="0"/>
        <v>15554</v>
      </c>
      <c r="G21" s="18">
        <v>0</v>
      </c>
      <c r="H21" s="21">
        <v>0</v>
      </c>
      <c r="I21" s="18">
        <v>0.26828079298017549</v>
      </c>
      <c r="J21" s="21">
        <v>3302</v>
      </c>
      <c r="K21" s="18">
        <v>0</v>
      </c>
      <c r="L21" s="21">
        <v>0</v>
      </c>
      <c r="M21" s="18">
        <v>1.3893402664933377E-2</v>
      </c>
      <c r="N21" s="21">
        <v>171</v>
      </c>
      <c r="O21" s="18">
        <v>6.8817029574260641E-2</v>
      </c>
      <c r="P21" s="21">
        <v>847</v>
      </c>
      <c r="Q21" s="18">
        <v>6.1423464413389667E-2</v>
      </c>
      <c r="R21" s="21">
        <v>756</v>
      </c>
      <c r="S21" s="18">
        <v>0</v>
      </c>
      <c r="T21" s="21">
        <v>0</v>
      </c>
      <c r="U21" s="18">
        <v>0.14941501462463438</v>
      </c>
      <c r="V21" s="21">
        <v>1839</v>
      </c>
      <c r="W21" s="18">
        <v>0.12073448163795905</v>
      </c>
      <c r="X21" s="21">
        <v>1486</v>
      </c>
      <c r="Y21" s="18">
        <v>2.5105622359441013E-2</v>
      </c>
      <c r="Z21" s="21">
        <v>309</v>
      </c>
      <c r="AA21" s="18">
        <v>7.4098147546311346E-2</v>
      </c>
      <c r="AB21" s="21">
        <v>912</v>
      </c>
      <c r="AC21" s="18">
        <v>5.7767305817354564E-2</v>
      </c>
      <c r="AD21" s="21">
        <v>711</v>
      </c>
      <c r="AE21" s="18">
        <v>0</v>
      </c>
      <c r="AF21" s="21">
        <v>0</v>
      </c>
      <c r="AG21" s="18">
        <v>1.4218394540136497E-2</v>
      </c>
      <c r="AH21" s="21">
        <v>175</v>
      </c>
      <c r="AI21" s="18">
        <v>1.4868378290542737E-2</v>
      </c>
      <c r="AJ21" s="21">
        <v>183</v>
      </c>
      <c r="AK21" s="18">
        <v>2.0311992200194996E-3</v>
      </c>
      <c r="AL21" s="21">
        <v>25</v>
      </c>
      <c r="AM21" s="18">
        <v>0.12934676633084172</v>
      </c>
      <c r="AN21" s="43">
        <v>1592</v>
      </c>
    </row>
    <row r="22" spans="1:40" x14ac:dyDescent="0.3">
      <c r="A22" s="27" t="s">
        <v>44</v>
      </c>
      <c r="B22" s="21">
        <v>3679</v>
      </c>
      <c r="C22" s="21">
        <v>674788</v>
      </c>
      <c r="D22" s="21">
        <v>66988</v>
      </c>
      <c r="E22" s="21">
        <v>84607</v>
      </c>
      <c r="F22" s="21">
        <f t="shared" si="0"/>
        <v>826383</v>
      </c>
      <c r="G22" s="18">
        <v>0.20695981552724707</v>
      </c>
      <c r="H22" s="21">
        <v>139654</v>
      </c>
      <c r="I22" s="18">
        <v>6.8169558439094948E-3</v>
      </c>
      <c r="J22" s="21">
        <v>4600</v>
      </c>
      <c r="K22" s="18">
        <v>4.1301860732556005E-3</v>
      </c>
      <c r="L22" s="21">
        <v>2787</v>
      </c>
      <c r="M22" s="18">
        <v>7.1074174407369422E-3</v>
      </c>
      <c r="N22" s="21">
        <v>4796</v>
      </c>
      <c r="O22" s="18">
        <v>0.10406231290420102</v>
      </c>
      <c r="P22" s="21">
        <v>70220</v>
      </c>
      <c r="Q22" s="18">
        <v>6.9795254213175104E-2</v>
      </c>
      <c r="R22" s="21">
        <v>47097</v>
      </c>
      <c r="S22" s="18">
        <v>4.8785692691630557E-3</v>
      </c>
      <c r="T22" s="21">
        <v>3292</v>
      </c>
      <c r="U22" s="18">
        <v>0.19133268522854585</v>
      </c>
      <c r="V22" s="21">
        <v>129109</v>
      </c>
      <c r="W22" s="18">
        <v>1.9406094951303222E-2</v>
      </c>
      <c r="X22" s="21">
        <v>13095</v>
      </c>
      <c r="Y22" s="18">
        <v>6.2505557300959705E-2</v>
      </c>
      <c r="Z22" s="21">
        <v>42178</v>
      </c>
      <c r="AA22" s="18">
        <v>1.2792165835788426E-2</v>
      </c>
      <c r="AB22" s="21">
        <v>8632</v>
      </c>
      <c r="AC22" s="18">
        <v>0.11193293301007132</v>
      </c>
      <c r="AD22" s="21">
        <v>75531</v>
      </c>
      <c r="AE22" s="18">
        <v>2.0727991606252629E-2</v>
      </c>
      <c r="AF22" s="21">
        <v>13987</v>
      </c>
      <c r="AG22" s="18">
        <v>7.2925126113683111E-2</v>
      </c>
      <c r="AH22" s="21">
        <v>49209</v>
      </c>
      <c r="AI22" s="18">
        <v>6.7978387286080966E-2</v>
      </c>
      <c r="AJ22" s="21">
        <v>45871</v>
      </c>
      <c r="AK22" s="18">
        <v>0</v>
      </c>
      <c r="AL22" s="21">
        <v>0</v>
      </c>
      <c r="AM22" s="18">
        <v>3.664854739562648E-2</v>
      </c>
      <c r="AN22" s="43">
        <v>24730</v>
      </c>
    </row>
    <row r="23" spans="1:40" x14ac:dyDescent="0.3">
      <c r="A23" s="27" t="s">
        <v>45</v>
      </c>
      <c r="B23" s="21">
        <v>820</v>
      </c>
      <c r="C23" s="21">
        <v>136441</v>
      </c>
      <c r="D23" s="21">
        <v>21855</v>
      </c>
      <c r="E23" s="21">
        <v>23166</v>
      </c>
      <c r="F23" s="21">
        <f t="shared" si="0"/>
        <v>181462</v>
      </c>
      <c r="G23" s="18">
        <v>0.23883583380362208</v>
      </c>
      <c r="H23" s="21">
        <v>32587</v>
      </c>
      <c r="I23" s="18">
        <v>6.2078114349792216E-3</v>
      </c>
      <c r="J23" s="21">
        <v>847</v>
      </c>
      <c r="K23" s="18">
        <v>6.3690532904332273E-3</v>
      </c>
      <c r="L23" s="21">
        <v>869</v>
      </c>
      <c r="M23" s="18">
        <v>1.6160831421640123E-2</v>
      </c>
      <c r="N23" s="21">
        <v>2205</v>
      </c>
      <c r="O23" s="18">
        <v>5.5181360441509515E-2</v>
      </c>
      <c r="P23" s="21">
        <v>7529</v>
      </c>
      <c r="Q23" s="18">
        <v>0.20505566508600787</v>
      </c>
      <c r="R23" s="21">
        <v>27978</v>
      </c>
      <c r="S23" s="18">
        <v>8.4432098855915742E-3</v>
      </c>
      <c r="T23" s="21">
        <v>1152</v>
      </c>
      <c r="U23" s="18">
        <v>0</v>
      </c>
      <c r="V23" s="21">
        <v>0</v>
      </c>
      <c r="W23" s="18">
        <v>1.2269039365000256E-2</v>
      </c>
      <c r="X23" s="21">
        <v>1674</v>
      </c>
      <c r="Y23" s="18">
        <v>0.1453522035165383</v>
      </c>
      <c r="Z23" s="21">
        <v>19832</v>
      </c>
      <c r="AA23" s="18">
        <v>2.0675603374352283E-2</v>
      </c>
      <c r="AB23" s="21">
        <v>2821</v>
      </c>
      <c r="AC23" s="18">
        <v>9.3916051626710448E-2</v>
      </c>
      <c r="AD23" s="21">
        <v>12814</v>
      </c>
      <c r="AE23" s="18">
        <v>1.7699958223701087E-2</v>
      </c>
      <c r="AF23" s="21">
        <v>2415</v>
      </c>
      <c r="AG23" s="18">
        <v>1.1697363695663328E-2</v>
      </c>
      <c r="AH23" s="21">
        <v>1596</v>
      </c>
      <c r="AI23" s="18">
        <v>7.6318701856480084E-2</v>
      </c>
      <c r="AJ23" s="21">
        <v>10413</v>
      </c>
      <c r="AK23" s="18">
        <v>0</v>
      </c>
      <c r="AL23" s="21">
        <v>0</v>
      </c>
      <c r="AM23" s="18">
        <v>8.5817312977770607E-2</v>
      </c>
      <c r="AN23" s="43">
        <v>11709</v>
      </c>
    </row>
    <row r="24" spans="1:40" x14ac:dyDescent="0.3">
      <c r="A24" s="27" t="s">
        <v>78</v>
      </c>
      <c r="B24" s="21">
        <v>106</v>
      </c>
      <c r="C24" s="21">
        <v>17082</v>
      </c>
      <c r="D24" s="21">
        <v>2078</v>
      </c>
      <c r="E24" s="21">
        <v>1941</v>
      </c>
      <c r="F24" s="21">
        <f t="shared" si="0"/>
        <v>21101</v>
      </c>
      <c r="G24" s="18">
        <v>4.4549818522421264E-2</v>
      </c>
      <c r="H24" s="21">
        <v>761</v>
      </c>
      <c r="I24" s="18">
        <v>0</v>
      </c>
      <c r="J24" s="21">
        <v>0</v>
      </c>
      <c r="K24" s="18">
        <v>0</v>
      </c>
      <c r="L24" s="21">
        <v>0</v>
      </c>
      <c r="M24" s="18">
        <v>0.23164734808570425</v>
      </c>
      <c r="N24" s="21">
        <v>3957</v>
      </c>
      <c r="O24" s="18">
        <v>7.1537290715372903E-2</v>
      </c>
      <c r="P24" s="21">
        <v>1222</v>
      </c>
      <c r="Q24" s="18">
        <v>0.16748624282870858</v>
      </c>
      <c r="R24" s="21">
        <v>2861</v>
      </c>
      <c r="S24" s="18">
        <v>0</v>
      </c>
      <c r="T24" s="21">
        <v>0</v>
      </c>
      <c r="U24" s="18">
        <v>0</v>
      </c>
      <c r="V24" s="21">
        <v>0</v>
      </c>
      <c r="W24" s="18">
        <v>0</v>
      </c>
      <c r="X24" s="21">
        <v>0</v>
      </c>
      <c r="Y24" s="18">
        <v>0.36266245170354761</v>
      </c>
      <c r="Z24" s="21">
        <v>6195</v>
      </c>
      <c r="AA24" s="18">
        <v>1.422550052687039E-2</v>
      </c>
      <c r="AB24" s="21">
        <v>243</v>
      </c>
      <c r="AC24" s="18">
        <v>0</v>
      </c>
      <c r="AD24" s="21">
        <v>0</v>
      </c>
      <c r="AE24" s="18">
        <v>0</v>
      </c>
      <c r="AF24" s="21">
        <v>0</v>
      </c>
      <c r="AG24" s="18">
        <v>7.3176443039456741E-3</v>
      </c>
      <c r="AH24" s="21">
        <v>125</v>
      </c>
      <c r="AI24" s="18">
        <v>0.10057370331342934</v>
      </c>
      <c r="AJ24" s="21">
        <v>1718</v>
      </c>
      <c r="AK24" s="18">
        <v>0</v>
      </c>
      <c r="AL24" s="21">
        <v>0</v>
      </c>
      <c r="AM24" s="18">
        <v>0</v>
      </c>
      <c r="AN24" s="43">
        <v>0</v>
      </c>
    </row>
    <row r="25" spans="1:40" x14ac:dyDescent="0.3">
      <c r="A25" s="27" t="s">
        <v>47</v>
      </c>
      <c r="B25" s="21">
        <v>23</v>
      </c>
      <c r="C25" s="21">
        <v>3660</v>
      </c>
      <c r="D25" s="21">
        <v>283</v>
      </c>
      <c r="E25" s="21">
        <v>370</v>
      </c>
      <c r="F25" s="21">
        <f t="shared" si="0"/>
        <v>4313</v>
      </c>
      <c r="G25" s="18">
        <v>0.16393442622950818</v>
      </c>
      <c r="H25" s="21">
        <v>600</v>
      </c>
      <c r="I25" s="18">
        <v>0</v>
      </c>
      <c r="J25" s="21">
        <v>0</v>
      </c>
      <c r="K25" s="18">
        <v>0</v>
      </c>
      <c r="L25" s="21">
        <v>0</v>
      </c>
      <c r="M25" s="18">
        <v>0</v>
      </c>
      <c r="N25" s="21">
        <v>0</v>
      </c>
      <c r="O25" s="18">
        <v>0.18524590163934426</v>
      </c>
      <c r="P25" s="21">
        <v>678</v>
      </c>
      <c r="Q25" s="18">
        <v>0.21010928961748634</v>
      </c>
      <c r="R25" s="21">
        <v>769</v>
      </c>
      <c r="S25" s="18">
        <v>0</v>
      </c>
      <c r="T25" s="21">
        <v>0</v>
      </c>
      <c r="U25" s="18">
        <v>0</v>
      </c>
      <c r="V25" s="21">
        <v>0</v>
      </c>
      <c r="W25" s="18">
        <v>0</v>
      </c>
      <c r="X25" s="21">
        <v>0</v>
      </c>
      <c r="Y25" s="18">
        <v>0.17677595628415302</v>
      </c>
      <c r="Z25" s="21">
        <v>647</v>
      </c>
      <c r="AA25" s="18">
        <v>3.825136612021858E-2</v>
      </c>
      <c r="AB25" s="21">
        <v>140</v>
      </c>
      <c r="AC25" s="18">
        <v>0.19699453551912569</v>
      </c>
      <c r="AD25" s="21">
        <v>721</v>
      </c>
      <c r="AE25" s="18">
        <v>0</v>
      </c>
      <c r="AF25" s="21">
        <v>0</v>
      </c>
      <c r="AG25" s="18">
        <v>2.8688524590163935E-2</v>
      </c>
      <c r="AH25" s="21">
        <v>105</v>
      </c>
      <c r="AI25" s="18">
        <v>0</v>
      </c>
      <c r="AJ25" s="21">
        <v>0</v>
      </c>
      <c r="AK25" s="18">
        <v>0</v>
      </c>
      <c r="AL25" s="21">
        <v>0</v>
      </c>
      <c r="AM25" s="18">
        <v>0</v>
      </c>
      <c r="AN25" s="43">
        <v>0</v>
      </c>
    </row>
    <row r="26" spans="1:40" x14ac:dyDescent="0.3">
      <c r="A26" s="27" t="s">
        <v>48</v>
      </c>
      <c r="B26" s="21">
        <v>142</v>
      </c>
      <c r="C26" s="21">
        <v>18149</v>
      </c>
      <c r="D26" s="21">
        <v>2651</v>
      </c>
      <c r="E26" s="21">
        <v>2996</v>
      </c>
      <c r="F26" s="21">
        <f t="shared" si="0"/>
        <v>23796</v>
      </c>
      <c r="G26" s="18">
        <v>2.5896743622238139E-2</v>
      </c>
      <c r="H26" s="21">
        <v>470</v>
      </c>
      <c r="I26" s="18">
        <v>0</v>
      </c>
      <c r="J26" s="21">
        <v>0</v>
      </c>
      <c r="K26" s="18">
        <v>5.9507410876632324E-3</v>
      </c>
      <c r="L26" s="21">
        <v>108</v>
      </c>
      <c r="M26" s="18">
        <v>0</v>
      </c>
      <c r="N26" s="21">
        <v>0</v>
      </c>
      <c r="O26" s="18">
        <v>0.2216651055154554</v>
      </c>
      <c r="P26" s="21">
        <v>4023</v>
      </c>
      <c r="Q26" s="18">
        <v>0.13361617719984573</v>
      </c>
      <c r="R26" s="21">
        <v>2425</v>
      </c>
      <c r="S26" s="18">
        <v>2.4243759986776131E-3</v>
      </c>
      <c r="T26" s="21">
        <v>44</v>
      </c>
      <c r="U26" s="18">
        <v>0.15730894264146786</v>
      </c>
      <c r="V26" s="21">
        <v>2855</v>
      </c>
      <c r="W26" s="18">
        <v>0</v>
      </c>
      <c r="X26" s="21">
        <v>0</v>
      </c>
      <c r="Y26" s="18">
        <v>0.10094220067221335</v>
      </c>
      <c r="Z26" s="21">
        <v>1832</v>
      </c>
      <c r="AA26" s="18">
        <v>2.4243759986776131E-3</v>
      </c>
      <c r="AB26" s="21">
        <v>44</v>
      </c>
      <c r="AC26" s="18">
        <v>0.11829852884456443</v>
      </c>
      <c r="AD26" s="21">
        <v>2147</v>
      </c>
      <c r="AE26" s="18">
        <v>0.19472147225742464</v>
      </c>
      <c r="AF26" s="21">
        <v>3534</v>
      </c>
      <c r="AG26" s="18">
        <v>8.3751170863408456E-3</v>
      </c>
      <c r="AH26" s="21">
        <v>152</v>
      </c>
      <c r="AI26" s="18">
        <v>0</v>
      </c>
      <c r="AJ26" s="21">
        <v>0</v>
      </c>
      <c r="AK26" s="18">
        <v>0</v>
      </c>
      <c r="AL26" s="21">
        <v>0</v>
      </c>
      <c r="AM26" s="18">
        <v>2.8376219075431152E-2</v>
      </c>
      <c r="AN26" s="43">
        <v>515</v>
      </c>
    </row>
    <row r="27" spans="1:40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40" x14ac:dyDescent="0.3">
      <c r="A28" s="33" t="s">
        <v>79</v>
      </c>
      <c r="B28" s="21">
        <f>SUM(B6:B26)</f>
        <v>19219</v>
      </c>
      <c r="C28" s="21">
        <f t="shared" ref="C28:AN28" si="1">SUM(C6:C26)</f>
        <v>3177462</v>
      </c>
      <c r="D28" s="21">
        <f t="shared" si="1"/>
        <v>430974</v>
      </c>
      <c r="E28" s="21">
        <f t="shared" si="1"/>
        <v>412866</v>
      </c>
      <c r="F28" s="21">
        <f t="shared" si="1"/>
        <v>4021302</v>
      </c>
      <c r="G28" s="21"/>
      <c r="H28" s="21">
        <f t="shared" si="1"/>
        <v>270724</v>
      </c>
      <c r="I28" s="21"/>
      <c r="J28" s="21">
        <f t="shared" si="1"/>
        <v>60577</v>
      </c>
      <c r="K28" s="21"/>
      <c r="L28" s="21">
        <f t="shared" si="1"/>
        <v>14430</v>
      </c>
      <c r="M28" s="21"/>
      <c r="N28" s="21">
        <f t="shared" si="1"/>
        <v>77887</v>
      </c>
      <c r="O28" s="21"/>
      <c r="P28" s="21">
        <f t="shared" si="1"/>
        <v>228648</v>
      </c>
      <c r="Q28" s="21"/>
      <c r="R28" s="21">
        <f t="shared" si="1"/>
        <v>734984</v>
      </c>
      <c r="S28" s="21"/>
      <c r="T28" s="21">
        <f t="shared" si="1"/>
        <v>14548</v>
      </c>
      <c r="U28" s="21"/>
      <c r="V28" s="21">
        <f t="shared" si="1"/>
        <v>469571</v>
      </c>
      <c r="W28" s="21"/>
      <c r="X28" s="21">
        <f t="shared" si="1"/>
        <v>30480</v>
      </c>
      <c r="Y28" s="21"/>
      <c r="Z28" s="21">
        <f t="shared" si="1"/>
        <v>505066</v>
      </c>
      <c r="AA28" s="21"/>
      <c r="AB28" s="21">
        <f t="shared" si="1"/>
        <v>31545</v>
      </c>
      <c r="AC28" s="21"/>
      <c r="AD28" s="21">
        <f t="shared" si="1"/>
        <v>289060</v>
      </c>
      <c r="AE28" s="21"/>
      <c r="AF28" s="21">
        <f t="shared" si="1"/>
        <v>46519</v>
      </c>
      <c r="AG28" s="21"/>
      <c r="AH28" s="21">
        <f t="shared" si="1"/>
        <v>113823</v>
      </c>
      <c r="AI28" s="21"/>
      <c r="AJ28" s="21">
        <f t="shared" si="1"/>
        <v>152428</v>
      </c>
      <c r="AK28" s="21"/>
      <c r="AL28" s="21">
        <f t="shared" si="1"/>
        <v>2594</v>
      </c>
      <c r="AM28" s="43"/>
      <c r="AN28" s="43">
        <f t="shared" si="1"/>
        <v>134578</v>
      </c>
    </row>
    <row r="29" spans="1:40" x14ac:dyDescent="0.3">
      <c r="B29" s="45"/>
      <c r="C29" s="45"/>
      <c r="D29" s="45"/>
      <c r="E29" s="45"/>
      <c r="F29" s="45"/>
      <c r="G29" s="45"/>
      <c r="H29" s="45"/>
      <c r="I29" s="45"/>
    </row>
    <row r="30" spans="1:40" x14ac:dyDescent="0.3">
      <c r="A30" s="24" t="s">
        <v>50</v>
      </c>
      <c r="B30" s="25"/>
      <c r="C30" s="26"/>
      <c r="D30" s="27"/>
      <c r="E30" s="27"/>
      <c r="F30" s="27"/>
      <c r="G30" s="27"/>
      <c r="H30" s="18">
        <f>H28/$C$28</f>
        <v>8.5201333643014451E-2</v>
      </c>
      <c r="I30" s="27"/>
      <c r="J30" s="18">
        <f>J28/$C$28</f>
        <v>1.9064586767678103E-2</v>
      </c>
      <c r="K30" s="27"/>
      <c r="L30" s="18">
        <f>L28/$C$28</f>
        <v>4.5413603687471321E-3</v>
      </c>
      <c r="M30" s="27"/>
      <c r="N30" s="18">
        <f>N28/$C$28</f>
        <v>2.4512330910645037E-2</v>
      </c>
      <c r="O30" s="27"/>
      <c r="P30" s="18">
        <f>P28/$C$28</f>
        <v>7.1959318474933767E-2</v>
      </c>
      <c r="Q30" s="27"/>
      <c r="R30" s="18">
        <f>R28/$C$28</f>
        <v>0.23131165691359959</v>
      </c>
      <c r="S30" s="27"/>
      <c r="T30" s="18">
        <f>T28/$C$28</f>
        <v>4.5784969261630825E-3</v>
      </c>
      <c r="U30" s="27"/>
      <c r="V30" s="18">
        <f>V28/$C$28</f>
        <v>0.14778178307089118</v>
      </c>
      <c r="W30" s="27"/>
      <c r="X30" s="18">
        <f>X28/$C$28</f>
        <v>9.5925616104929022E-3</v>
      </c>
      <c r="Y30" s="27"/>
      <c r="Z30" s="18">
        <f>Z28/$C$28</f>
        <v>0.15895264837156195</v>
      </c>
      <c r="AA30" s="27"/>
      <c r="AB30" s="18">
        <f>AB28/$C$28</f>
        <v>9.9277347770012677E-3</v>
      </c>
      <c r="AC30" s="27"/>
      <c r="AD30" s="18">
        <f>AD28/$C$28</f>
        <v>9.0971977005547197E-2</v>
      </c>
      <c r="AE30" s="27"/>
      <c r="AF30" s="18">
        <f>AF28/$C$28</f>
        <v>1.4640300969767695E-2</v>
      </c>
      <c r="AG30" s="27"/>
      <c r="AH30" s="18">
        <f>AH28/$C$28</f>
        <v>3.5821986226743228E-2</v>
      </c>
      <c r="AI30" s="27"/>
      <c r="AJ30" s="18">
        <f>AJ28/$C$28</f>
        <v>4.7971620116936092E-2</v>
      </c>
      <c r="AK30" s="27"/>
      <c r="AL30" s="18">
        <f>AL28/$C$28</f>
        <v>8.1637482997436314E-4</v>
      </c>
      <c r="AM30" s="27"/>
      <c r="AN30" s="18">
        <f>AN28/$C$28</f>
        <v>4.2353929016302951E-2</v>
      </c>
    </row>
    <row r="32" spans="1:40" x14ac:dyDescent="0.3">
      <c r="A32" s="24" t="s">
        <v>51</v>
      </c>
      <c r="B32" s="25"/>
      <c r="C32" s="26"/>
      <c r="D32" s="18">
        <f>D28/$F$28</f>
        <v>0.10717275151182379</v>
      </c>
      <c r="E32" s="18">
        <f>E28/$F$28</f>
        <v>0.10266973234042109</v>
      </c>
      <c r="F32" s="18">
        <f>F28/F28</f>
        <v>1</v>
      </c>
      <c r="G32" s="18"/>
      <c r="H32" s="18">
        <f>H28/$F$28</f>
        <v>6.7322474163840462E-2</v>
      </c>
      <c r="I32" s="27"/>
      <c r="J32" s="18">
        <f>J28/$F$28</f>
        <v>1.5064026526731888E-2</v>
      </c>
      <c r="K32" s="27"/>
      <c r="L32" s="18">
        <f>L28/$F$28</f>
        <v>3.5883900289010871E-3</v>
      </c>
      <c r="M32" s="27"/>
      <c r="N32" s="18">
        <f>N28/$F$28</f>
        <v>1.9368602507347121E-2</v>
      </c>
      <c r="O32" s="27"/>
      <c r="P32" s="18">
        <f>P28/$F$28</f>
        <v>5.6859196349838929E-2</v>
      </c>
      <c r="Q32" s="27"/>
      <c r="R32" s="18">
        <f>R28/$F$28</f>
        <v>0.18277264428287157</v>
      </c>
      <c r="S32" s="27"/>
      <c r="T32" s="18">
        <f>T28/$F$28</f>
        <v>3.6177337588671529E-3</v>
      </c>
      <c r="U32" s="27"/>
      <c r="V32" s="18">
        <f>V28/$F$28</f>
        <v>0.11677088664318173</v>
      </c>
      <c r="W32" s="27"/>
      <c r="X32" s="18">
        <f>X28/$F$28</f>
        <v>7.5796346556413815E-3</v>
      </c>
      <c r="Y32" s="27"/>
      <c r="Z32" s="18">
        <f>Z28/$F$28</f>
        <v>0.1255976298223809</v>
      </c>
      <c r="AA32" s="27"/>
      <c r="AB32" s="18">
        <f>AB28/$F$28</f>
        <v>7.8444742523690082E-3</v>
      </c>
      <c r="AC32" s="27"/>
      <c r="AD32" s="18">
        <f>AD28/$F$28</f>
        <v>7.1882191389753866E-2</v>
      </c>
      <c r="AE32" s="27"/>
      <c r="AF32" s="18">
        <f>AF28/$F$28</f>
        <v>1.1568143849927213E-2</v>
      </c>
      <c r="AG32" s="27"/>
      <c r="AH32" s="18">
        <f>AH28/$F$28</f>
        <v>2.8305011660402526E-2</v>
      </c>
      <c r="AI32" s="27"/>
      <c r="AJ32" s="18">
        <f>AJ28/$F$28</f>
        <v>3.7905136197181909E-2</v>
      </c>
      <c r="AK32" s="27"/>
      <c r="AL32" s="18">
        <f>AL28/$F$28</f>
        <v>6.4506470789808877E-4</v>
      </c>
      <c r="AM32" s="27"/>
      <c r="AN32" s="18">
        <f>AN28/$F$28</f>
        <v>3.3466275350620273E-2</v>
      </c>
    </row>
    <row r="35" spans="1:40" x14ac:dyDescent="0.3">
      <c r="A35" s="33" t="s">
        <v>80</v>
      </c>
      <c r="B35" s="33"/>
      <c r="C35" s="33"/>
      <c r="D35" s="33"/>
      <c r="E35" s="33"/>
      <c r="F35" s="33"/>
      <c r="G35" s="46">
        <v>1</v>
      </c>
      <c r="H35" s="47"/>
      <c r="I35" s="46"/>
      <c r="J35" s="47"/>
      <c r="K35" s="46"/>
      <c r="L35" s="47"/>
      <c r="M35" s="46"/>
      <c r="N35" s="47"/>
      <c r="O35" s="46">
        <v>1</v>
      </c>
      <c r="P35" s="47"/>
      <c r="Q35" s="46">
        <v>3</v>
      </c>
      <c r="R35" s="47"/>
      <c r="S35" s="46"/>
      <c r="T35" s="47"/>
      <c r="U35" s="46">
        <v>2</v>
      </c>
      <c r="V35" s="47"/>
      <c r="W35" s="46"/>
      <c r="X35" s="47"/>
      <c r="Y35" s="46">
        <v>2</v>
      </c>
      <c r="Z35" s="47"/>
      <c r="AA35" s="46"/>
      <c r="AB35" s="47"/>
      <c r="AC35" s="46">
        <v>1</v>
      </c>
      <c r="AD35" s="47"/>
      <c r="AE35" s="46"/>
      <c r="AF35" s="47"/>
      <c r="AG35" s="46"/>
      <c r="AH35" s="47"/>
      <c r="AI35" s="46">
        <v>1</v>
      </c>
      <c r="AJ35" s="47"/>
      <c r="AK35" s="46"/>
      <c r="AL35" s="47"/>
      <c r="AM35" s="46">
        <v>1</v>
      </c>
      <c r="AN35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45"/>
  <sheetViews>
    <sheetView workbookViewId="0">
      <selection activeCell="F24" sqref="F23:F24"/>
    </sheetView>
  </sheetViews>
  <sheetFormatPr baseColWidth="10" defaultRowHeight="14.4" x14ac:dyDescent="0.3"/>
  <cols>
    <col min="1" max="1" width="17.6640625" customWidth="1"/>
    <col min="2" max="6" width="14.88671875" customWidth="1"/>
    <col min="7" max="40" width="12" customWidth="1"/>
    <col min="41" max="41" width="12.33203125" customWidth="1"/>
    <col min="42" max="42" width="17.6640625" customWidth="1"/>
    <col min="43" max="59" width="12" customWidth="1"/>
  </cols>
  <sheetData>
    <row r="1" spans="1:61" ht="15.6" x14ac:dyDescent="0.3">
      <c r="A1" s="35" t="s">
        <v>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P1" s="1" t="s">
        <v>55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1" ht="15.6" x14ac:dyDescent="0.3">
      <c r="A2" s="35" t="s">
        <v>81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P2" s="1" t="s">
        <v>2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1" ht="15.6" x14ac:dyDescent="0.3">
      <c r="A3" s="36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37" t="s">
        <v>82</v>
      </c>
      <c r="AQ3" s="38"/>
      <c r="AR3" s="38"/>
      <c r="AS3" s="38"/>
      <c r="AT3" s="38"/>
      <c r="AU3" s="38"/>
      <c r="AV3" s="38"/>
      <c r="AW3" s="4"/>
      <c r="AX3" s="39"/>
      <c r="AY3" s="39"/>
      <c r="AZ3" s="39"/>
      <c r="BA3" s="39"/>
      <c r="BB3" s="38"/>
      <c r="BC3" s="38"/>
      <c r="BD3" s="39"/>
      <c r="BE3" s="39"/>
      <c r="BF3" s="39"/>
      <c r="BG3" s="39"/>
      <c r="BH3" s="10"/>
      <c r="BI3" s="10"/>
    </row>
    <row r="4" spans="1:61" ht="15.6" x14ac:dyDescent="0.3">
      <c r="A4" s="40" t="s">
        <v>19</v>
      </c>
      <c r="B4" s="7" t="s">
        <v>23</v>
      </c>
      <c r="C4" s="7" t="s">
        <v>24</v>
      </c>
      <c r="D4" s="7" t="s">
        <v>24</v>
      </c>
      <c r="E4" s="7" t="s">
        <v>24</v>
      </c>
      <c r="F4" s="7" t="s">
        <v>24</v>
      </c>
      <c r="G4" s="15" t="s">
        <v>56</v>
      </c>
      <c r="H4" s="16"/>
      <c r="I4" s="15" t="s">
        <v>7</v>
      </c>
      <c r="J4" s="16"/>
      <c r="K4" s="15" t="s">
        <v>8</v>
      </c>
      <c r="L4" s="16"/>
      <c r="M4" s="15" t="s">
        <v>9</v>
      </c>
      <c r="N4" s="16"/>
      <c r="O4" s="15" t="s">
        <v>10</v>
      </c>
      <c r="P4" s="16"/>
      <c r="Q4" s="15" t="s">
        <v>11</v>
      </c>
      <c r="R4" s="16"/>
      <c r="S4" s="15" t="s">
        <v>57</v>
      </c>
      <c r="T4" s="16"/>
      <c r="U4" s="15" t="s">
        <v>12</v>
      </c>
      <c r="V4" s="16"/>
      <c r="W4" s="15" t="s">
        <v>13</v>
      </c>
      <c r="X4" s="16"/>
      <c r="Y4" s="15" t="s">
        <v>14</v>
      </c>
      <c r="Z4" s="16"/>
      <c r="AA4" s="15" t="s">
        <v>58</v>
      </c>
      <c r="AB4" s="16"/>
      <c r="AC4" s="15" t="s">
        <v>15</v>
      </c>
      <c r="AD4" s="16"/>
      <c r="AE4" s="15" t="s">
        <v>16</v>
      </c>
      <c r="AF4" s="16"/>
      <c r="AG4" s="15" t="s">
        <v>59</v>
      </c>
      <c r="AH4" s="16"/>
      <c r="AI4" s="15" t="s">
        <v>17</v>
      </c>
      <c r="AJ4" s="16"/>
      <c r="AK4" s="15" t="s">
        <v>60</v>
      </c>
      <c r="AL4" s="16"/>
      <c r="AM4" s="15" t="s">
        <v>18</v>
      </c>
      <c r="AN4" s="16"/>
      <c r="AO4" s="10"/>
      <c r="AP4" s="38" t="s">
        <v>83</v>
      </c>
      <c r="AQ4" s="4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10"/>
      <c r="BI4" s="10"/>
    </row>
    <row r="5" spans="1:61" x14ac:dyDescent="0.3">
      <c r="A5" s="40"/>
      <c r="B5" s="7" t="s">
        <v>26</v>
      </c>
      <c r="C5" s="7" t="s">
        <v>27</v>
      </c>
      <c r="D5" s="7" t="s">
        <v>53</v>
      </c>
      <c r="E5" s="7" t="s">
        <v>29</v>
      </c>
      <c r="F5" s="7" t="s">
        <v>26</v>
      </c>
      <c r="G5" s="41" t="s">
        <v>61</v>
      </c>
      <c r="H5" s="42"/>
      <c r="I5" s="41" t="s">
        <v>62</v>
      </c>
      <c r="J5" s="42"/>
      <c r="K5" s="41" t="s">
        <v>63</v>
      </c>
      <c r="L5" s="42"/>
      <c r="M5" s="41" t="s">
        <v>64</v>
      </c>
      <c r="N5" s="42"/>
      <c r="O5" s="41" t="s">
        <v>65</v>
      </c>
      <c r="P5" s="42"/>
      <c r="Q5" s="41" t="s">
        <v>66</v>
      </c>
      <c r="R5" s="42"/>
      <c r="S5" s="41" t="s">
        <v>67</v>
      </c>
      <c r="T5" s="42"/>
      <c r="U5" s="41" t="s">
        <v>68</v>
      </c>
      <c r="V5" s="42"/>
      <c r="W5" s="41" t="s">
        <v>69</v>
      </c>
      <c r="X5" s="42"/>
      <c r="Y5" s="41" t="s">
        <v>70</v>
      </c>
      <c r="Z5" s="42"/>
      <c r="AA5" s="41" t="s">
        <v>71</v>
      </c>
      <c r="AB5" s="42"/>
      <c r="AC5" s="41" t="s">
        <v>72</v>
      </c>
      <c r="AD5" s="42"/>
      <c r="AE5" s="41" t="s">
        <v>73</v>
      </c>
      <c r="AF5" s="42"/>
      <c r="AG5" s="41">
        <v>14</v>
      </c>
      <c r="AH5" s="42"/>
      <c r="AI5" s="41" t="s">
        <v>74</v>
      </c>
      <c r="AJ5" s="42"/>
      <c r="AK5" s="41" t="s">
        <v>75</v>
      </c>
      <c r="AL5" s="42"/>
      <c r="AM5" s="41" t="s">
        <v>76</v>
      </c>
      <c r="AN5" s="42"/>
      <c r="AO5" s="10"/>
      <c r="AP5" s="36" t="s">
        <v>84</v>
      </c>
      <c r="AQ5" s="7" t="s">
        <v>56</v>
      </c>
      <c r="AR5" s="7" t="s">
        <v>7</v>
      </c>
      <c r="AS5" s="7" t="s">
        <v>8</v>
      </c>
      <c r="AT5" s="7" t="s">
        <v>9</v>
      </c>
      <c r="AU5" s="7" t="s">
        <v>10</v>
      </c>
      <c r="AV5" s="7" t="s">
        <v>11</v>
      </c>
      <c r="AW5" s="7" t="s">
        <v>57</v>
      </c>
      <c r="AX5" s="7" t="s">
        <v>12</v>
      </c>
      <c r="AY5" s="7" t="s">
        <v>13</v>
      </c>
      <c r="AZ5" s="7" t="s">
        <v>14</v>
      </c>
      <c r="BA5" s="7" t="s">
        <v>58</v>
      </c>
      <c r="BB5" s="7" t="s">
        <v>15</v>
      </c>
      <c r="BC5" s="7" t="s">
        <v>16</v>
      </c>
      <c r="BD5" s="7" t="s">
        <v>59</v>
      </c>
      <c r="BE5" s="7" t="s">
        <v>17</v>
      </c>
      <c r="BF5" s="7" t="s">
        <v>60</v>
      </c>
      <c r="BG5" s="7" t="s">
        <v>18</v>
      </c>
      <c r="BH5" s="10"/>
      <c r="BI5" s="10"/>
    </row>
    <row r="6" spans="1:61" x14ac:dyDescent="0.3">
      <c r="A6" s="27" t="s">
        <v>21</v>
      </c>
      <c r="B6" s="21">
        <v>999</v>
      </c>
      <c r="C6" s="21">
        <v>152202</v>
      </c>
      <c r="D6" s="21">
        <v>27905</v>
      </c>
      <c r="E6" s="21">
        <v>21307</v>
      </c>
      <c r="F6" s="21">
        <f>SUM(C6:E6)</f>
        <v>201414</v>
      </c>
      <c r="G6" s="28">
        <v>7.7213177225003607E-2</v>
      </c>
      <c r="H6" s="21">
        <v>11752</v>
      </c>
      <c r="I6" s="28">
        <v>5.9131943075649467E-3</v>
      </c>
      <c r="J6" s="21">
        <v>900</v>
      </c>
      <c r="K6" s="28">
        <f>0/14430</f>
        <v>0</v>
      </c>
      <c r="L6" s="21">
        <v>0</v>
      </c>
      <c r="M6" s="28">
        <f>+N6/N$28</f>
        <v>2.7578414883099877E-2</v>
      </c>
      <c r="N6" s="21">
        <v>2148</v>
      </c>
      <c r="O6" s="28">
        <f>+P6/P$28</f>
        <v>0.12915048458766312</v>
      </c>
      <c r="P6" s="21">
        <v>29530</v>
      </c>
      <c r="Q6" s="28">
        <f>+R6/R$28</f>
        <v>2.7976119208037182E-2</v>
      </c>
      <c r="R6" s="21">
        <v>20562</v>
      </c>
      <c r="S6" s="28">
        <f>+T6/T$28</f>
        <v>0</v>
      </c>
      <c r="T6" s="21">
        <v>0</v>
      </c>
      <c r="U6" s="28">
        <f>+V6/V$28</f>
        <v>6.3153388944376887E-2</v>
      </c>
      <c r="V6" s="21">
        <v>29655</v>
      </c>
      <c r="W6" s="28">
        <f>+X6/X$28</f>
        <v>7.4901574803149601E-2</v>
      </c>
      <c r="X6" s="21">
        <v>2283</v>
      </c>
      <c r="Y6" s="28">
        <f>+Z6/Z$28</f>
        <v>2.7269703365500747E-2</v>
      </c>
      <c r="Z6" s="21">
        <v>13773</v>
      </c>
      <c r="AA6" s="28">
        <f>+AB6/AB$28</f>
        <v>8.5116500237755591E-2</v>
      </c>
      <c r="AB6" s="21">
        <v>2685</v>
      </c>
      <c r="AC6" s="28">
        <f>+AD6/AD$28</f>
        <v>0</v>
      </c>
      <c r="AD6" s="21">
        <v>0</v>
      </c>
      <c r="AE6" s="28">
        <f>+AF6/AF$28</f>
        <v>4.0327608074120253E-2</v>
      </c>
      <c r="AF6" s="21">
        <v>1876</v>
      </c>
      <c r="AG6" s="28">
        <f>+AH6/AH$28</f>
        <v>5.1360445604139764E-2</v>
      </c>
      <c r="AH6" s="21">
        <v>5846</v>
      </c>
      <c r="AI6" s="28">
        <f>+AJ6/AJ$28</f>
        <v>4.5510011284016057E-2</v>
      </c>
      <c r="AJ6" s="21">
        <v>6937</v>
      </c>
      <c r="AK6" s="28">
        <f>+AL6/AL$28</f>
        <v>0</v>
      </c>
      <c r="AL6" s="21">
        <v>0</v>
      </c>
      <c r="AM6" s="48">
        <f>+AN6/AN$28</f>
        <v>0.18023005246028326</v>
      </c>
      <c r="AN6" s="43">
        <v>24255</v>
      </c>
      <c r="AP6" s="40" t="s">
        <v>19</v>
      </c>
      <c r="AQ6" s="44" t="s">
        <v>61</v>
      </c>
      <c r="AR6" s="44" t="s">
        <v>62</v>
      </c>
      <c r="AS6" s="44" t="s">
        <v>63</v>
      </c>
      <c r="AT6" s="44" t="s">
        <v>64</v>
      </c>
      <c r="AU6" s="44" t="s">
        <v>65</v>
      </c>
      <c r="AV6" s="44" t="s">
        <v>66</v>
      </c>
      <c r="AW6" s="44" t="s">
        <v>67</v>
      </c>
      <c r="AX6" s="44" t="s">
        <v>68</v>
      </c>
      <c r="AY6" s="44" t="s">
        <v>69</v>
      </c>
      <c r="AZ6" s="44" t="s">
        <v>70</v>
      </c>
      <c r="BA6" s="44" t="s">
        <v>71</v>
      </c>
      <c r="BB6" s="44" t="s">
        <v>72</v>
      </c>
      <c r="BC6" s="44" t="s">
        <v>73</v>
      </c>
      <c r="BD6" s="44">
        <v>14</v>
      </c>
      <c r="BE6" s="44" t="s">
        <v>74</v>
      </c>
      <c r="BF6" s="44" t="s">
        <v>75</v>
      </c>
      <c r="BG6" s="44" t="s">
        <v>76</v>
      </c>
    </row>
    <row r="7" spans="1:61" x14ac:dyDescent="0.3">
      <c r="A7" s="27" t="s">
        <v>25</v>
      </c>
      <c r="B7" s="21">
        <v>334</v>
      </c>
      <c r="C7" s="21">
        <v>43809</v>
      </c>
      <c r="D7" s="21">
        <v>9804</v>
      </c>
      <c r="E7" s="21">
        <v>6691</v>
      </c>
      <c r="F7" s="21">
        <f t="shared" ref="F7:F26" si="0">SUM(C7:E7)</f>
        <v>60304</v>
      </c>
      <c r="G7" s="28">
        <v>0</v>
      </c>
      <c r="H7" s="21">
        <v>0</v>
      </c>
      <c r="I7" s="28">
        <v>0.10000228263598804</v>
      </c>
      <c r="J7" s="21">
        <v>4381</v>
      </c>
      <c r="K7" s="28">
        <f>+L7/$L28</f>
        <v>2.9799029799029798E-2</v>
      </c>
      <c r="L7" s="21">
        <v>430</v>
      </c>
      <c r="M7" s="28">
        <f t="shared" ref="M7:M22" si="1">+N7/N$28</f>
        <v>0</v>
      </c>
      <c r="N7" s="21">
        <v>0</v>
      </c>
      <c r="O7" s="28">
        <f t="shared" ref="O7:O22" si="2">+P7/P$28</f>
        <v>0</v>
      </c>
      <c r="P7" s="21">
        <v>0</v>
      </c>
      <c r="Q7" s="28">
        <f t="shared" ref="Q7:Q22" si="3">+R7/R$28</f>
        <v>2.2756957974595364E-2</v>
      </c>
      <c r="R7" s="21">
        <v>16726</v>
      </c>
      <c r="S7" s="28">
        <f t="shared" ref="S7:S22" si="4">+T7/T$28</f>
        <v>0</v>
      </c>
      <c r="T7" s="21">
        <v>0</v>
      </c>
      <c r="U7" s="28">
        <f t="shared" ref="U7:U22" si="5">+V7/V$28</f>
        <v>2.0150307408251363E-2</v>
      </c>
      <c r="V7" s="21">
        <v>9462</v>
      </c>
      <c r="W7" s="28">
        <f t="shared" ref="W7:W22" si="6">+X7/X$28</f>
        <v>0</v>
      </c>
      <c r="X7" s="21">
        <v>0</v>
      </c>
      <c r="Y7" s="28">
        <f t="shared" ref="Y7:Y22" si="7">+Z7/Z$28</f>
        <v>0</v>
      </c>
      <c r="Z7" s="21">
        <v>0</v>
      </c>
      <c r="AA7" s="28">
        <f t="shared" ref="AA7:AA22" si="8">+AB7/AB$28</f>
        <v>1.5374861309240767E-2</v>
      </c>
      <c r="AB7" s="21">
        <v>485</v>
      </c>
      <c r="AC7" s="28">
        <f t="shared" ref="AC7:AC22" si="9">+AD7/AD$28</f>
        <v>3.904033764616343E-2</v>
      </c>
      <c r="AD7" s="21">
        <v>11285</v>
      </c>
      <c r="AE7" s="28">
        <f t="shared" ref="AE7:AE22" si="10">+AF7/AF$28</f>
        <v>0</v>
      </c>
      <c r="AF7" s="21">
        <v>0</v>
      </c>
      <c r="AG7" s="28">
        <f t="shared" ref="AG7:AG22" si="11">+AH7/AH$28</f>
        <v>0</v>
      </c>
      <c r="AH7" s="21">
        <v>0</v>
      </c>
      <c r="AI7" s="28">
        <f t="shared" ref="AI7:AI22" si="12">+AJ7/AJ$28</f>
        <v>0</v>
      </c>
      <c r="AJ7" s="21">
        <v>0</v>
      </c>
      <c r="AK7" s="28">
        <f t="shared" ref="AK7:AK22" si="13">+AL7/AL$28</f>
        <v>0</v>
      </c>
      <c r="AL7" s="21">
        <v>0</v>
      </c>
      <c r="AM7" s="48">
        <f t="shared" ref="AM7:AM22" si="14">+AN7/AN$28</f>
        <v>7.7278604229517453E-3</v>
      </c>
      <c r="AN7" s="43">
        <v>1040</v>
      </c>
      <c r="AP7" s="27" t="s">
        <v>21</v>
      </c>
      <c r="AQ7" s="49">
        <f t="shared" ref="AQ7:AQ28" si="15">H6/H$28</f>
        <v>4.3409524090956102E-2</v>
      </c>
      <c r="AR7" s="49">
        <f t="shared" ref="AR7:AR28" si="16">J6/J$28</f>
        <v>1.4857123990953663E-2</v>
      </c>
      <c r="AS7" s="49">
        <f t="shared" ref="AS7:AS28" si="17">L6/L$28</f>
        <v>0</v>
      </c>
      <c r="AT7" s="49">
        <f t="shared" ref="AT7:AT28" si="18">N6/N$28</f>
        <v>2.7578414883099877E-2</v>
      </c>
      <c r="AU7" s="49">
        <f t="shared" ref="AU7:AU28" si="19">P6/P$28</f>
        <v>0.12915048458766312</v>
      </c>
      <c r="AV7" s="49">
        <f t="shared" ref="AV7:AV28" si="20">R6/R$28</f>
        <v>2.7976119208037182E-2</v>
      </c>
      <c r="AW7" s="49">
        <f t="shared" ref="AW7:AW28" si="21">T6/T$28</f>
        <v>0</v>
      </c>
      <c r="AX7" s="49">
        <f t="shared" ref="AX7:AX28" si="22">V6/V$28</f>
        <v>6.3153388944376887E-2</v>
      </c>
      <c r="AY7" s="49">
        <f t="shared" ref="AY7:AY28" si="23">X6/X$28</f>
        <v>7.4901574803149601E-2</v>
      </c>
      <c r="AZ7" s="49">
        <f t="shared" ref="AZ7:AZ28" si="24">Z6/Z$28</f>
        <v>2.7269703365500747E-2</v>
      </c>
      <c r="BA7" s="49">
        <f t="shared" ref="BA7:BA28" si="25">AB6/AB$28</f>
        <v>8.5116500237755591E-2</v>
      </c>
      <c r="BB7" s="49">
        <f t="shared" ref="BB7:BB28" si="26">AD6/AD$28</f>
        <v>0</v>
      </c>
      <c r="BC7" s="49">
        <f t="shared" ref="BC7:BC28" si="27">AF6/AF$28</f>
        <v>4.0327608074120253E-2</v>
      </c>
      <c r="BD7" s="49">
        <f t="shared" ref="BD7:BD28" si="28">AH6/AH$28</f>
        <v>5.1360445604139764E-2</v>
      </c>
      <c r="BE7" s="49">
        <f t="shared" ref="BE7:BE28" si="29">AJ6/AJ$28</f>
        <v>4.5510011284016057E-2</v>
      </c>
      <c r="BF7" s="49">
        <f t="shared" ref="BF7:BF28" si="30">AL6/AL$28</f>
        <v>0</v>
      </c>
      <c r="BG7" s="49">
        <f t="shared" ref="BG7:BG28" si="31">AN6/AN$28</f>
        <v>0.18023005246028326</v>
      </c>
    </row>
    <row r="8" spans="1:61" x14ac:dyDescent="0.3">
      <c r="A8" s="27" t="s">
        <v>30</v>
      </c>
      <c r="B8" s="21">
        <v>372</v>
      </c>
      <c r="C8" s="21">
        <v>53642</v>
      </c>
      <c r="D8" s="21">
        <v>8537</v>
      </c>
      <c r="E8" s="21">
        <v>8145</v>
      </c>
      <c r="F8" s="21">
        <f t="shared" si="0"/>
        <v>70324</v>
      </c>
      <c r="G8" s="28">
        <v>0.15219417620521233</v>
      </c>
      <c r="H8" s="21">
        <v>8164</v>
      </c>
      <c r="I8" s="28">
        <v>6.6925170575295474E-3</v>
      </c>
      <c r="J8" s="21">
        <v>359</v>
      </c>
      <c r="K8" s="28">
        <f>+L8/$L28</f>
        <v>0</v>
      </c>
      <c r="L8" s="21">
        <v>0</v>
      </c>
      <c r="M8" s="28">
        <f t="shared" si="1"/>
        <v>0</v>
      </c>
      <c r="N8" s="21">
        <v>0</v>
      </c>
      <c r="O8" s="28">
        <f t="shared" si="2"/>
        <v>0</v>
      </c>
      <c r="P8" s="21">
        <v>0</v>
      </c>
      <c r="Q8" s="28">
        <f t="shared" si="3"/>
        <v>1.5750002721147672E-2</v>
      </c>
      <c r="R8" s="21">
        <v>11576</v>
      </c>
      <c r="S8" s="28">
        <f t="shared" si="4"/>
        <v>0</v>
      </c>
      <c r="T8" s="21">
        <v>0</v>
      </c>
      <c r="U8" s="28">
        <f t="shared" si="5"/>
        <v>0</v>
      </c>
      <c r="V8" s="21">
        <v>0</v>
      </c>
      <c r="W8" s="28">
        <f t="shared" si="6"/>
        <v>0</v>
      </c>
      <c r="X8" s="21">
        <v>0</v>
      </c>
      <c r="Y8" s="28">
        <f t="shared" si="7"/>
        <v>1.919947096023094E-2</v>
      </c>
      <c r="Z8" s="21">
        <v>9697</v>
      </c>
      <c r="AA8" s="28">
        <f t="shared" si="8"/>
        <v>2.0351878269139326E-2</v>
      </c>
      <c r="AB8" s="21">
        <v>642</v>
      </c>
      <c r="AC8" s="28">
        <f t="shared" si="9"/>
        <v>3.9510828201757421E-2</v>
      </c>
      <c r="AD8" s="21">
        <v>11421</v>
      </c>
      <c r="AE8" s="28">
        <f t="shared" si="10"/>
        <v>0</v>
      </c>
      <c r="AF8" s="21">
        <v>0</v>
      </c>
      <c r="AG8" s="28">
        <f t="shared" si="11"/>
        <v>0</v>
      </c>
      <c r="AH8" s="21">
        <v>0</v>
      </c>
      <c r="AI8" s="28">
        <f t="shared" si="12"/>
        <v>3.0302831500774136E-2</v>
      </c>
      <c r="AJ8" s="21">
        <v>4619</v>
      </c>
      <c r="AK8" s="28">
        <f t="shared" si="13"/>
        <v>0</v>
      </c>
      <c r="AL8" s="21">
        <v>0</v>
      </c>
      <c r="AM8" s="48">
        <f t="shared" si="14"/>
        <v>5.3233069298102217E-2</v>
      </c>
      <c r="AN8" s="43">
        <v>7164</v>
      </c>
      <c r="AP8" s="27" t="s">
        <v>25</v>
      </c>
      <c r="AQ8" s="49">
        <f t="shared" si="15"/>
        <v>0</v>
      </c>
      <c r="AR8" s="49">
        <f t="shared" si="16"/>
        <v>7.2321178004853326E-2</v>
      </c>
      <c r="AS8" s="49">
        <f t="shared" si="17"/>
        <v>2.9799029799029798E-2</v>
      </c>
      <c r="AT8" s="49">
        <f t="shared" si="18"/>
        <v>0</v>
      </c>
      <c r="AU8" s="49">
        <f t="shared" si="19"/>
        <v>0</v>
      </c>
      <c r="AV8" s="49">
        <f t="shared" si="20"/>
        <v>2.2756957974595364E-2</v>
      </c>
      <c r="AW8" s="49">
        <f t="shared" si="21"/>
        <v>0</v>
      </c>
      <c r="AX8" s="49">
        <f t="shared" si="22"/>
        <v>2.0150307408251363E-2</v>
      </c>
      <c r="AY8" s="49">
        <f t="shared" si="23"/>
        <v>0</v>
      </c>
      <c r="AZ8" s="49">
        <f t="shared" si="24"/>
        <v>0</v>
      </c>
      <c r="BA8" s="49">
        <f t="shared" si="25"/>
        <v>1.5374861309240767E-2</v>
      </c>
      <c r="BB8" s="49">
        <f t="shared" si="26"/>
        <v>3.904033764616343E-2</v>
      </c>
      <c r="BC8" s="49">
        <f t="shared" si="27"/>
        <v>0</v>
      </c>
      <c r="BD8" s="49">
        <f t="shared" si="28"/>
        <v>0</v>
      </c>
      <c r="BE8" s="49">
        <f t="shared" si="29"/>
        <v>0</v>
      </c>
      <c r="BF8" s="49">
        <f t="shared" si="30"/>
        <v>0</v>
      </c>
      <c r="BG8" s="49">
        <f t="shared" si="31"/>
        <v>7.7278604229517453E-3</v>
      </c>
    </row>
    <row r="9" spans="1:61" x14ac:dyDescent="0.3">
      <c r="A9" s="27" t="s">
        <v>31</v>
      </c>
      <c r="B9" s="21">
        <v>291</v>
      </c>
      <c r="C9" s="21">
        <v>53254</v>
      </c>
      <c r="D9" s="21">
        <v>6315</v>
      </c>
      <c r="E9" s="21">
        <v>5781</v>
      </c>
      <c r="F9" s="21">
        <f t="shared" si="0"/>
        <v>65350</v>
      </c>
      <c r="G9" s="28">
        <v>0.28694558155255945</v>
      </c>
      <c r="H9" s="21">
        <v>15281</v>
      </c>
      <c r="I9" s="28">
        <v>2.8636346565516207E-2</v>
      </c>
      <c r="J9" s="21">
        <v>1525</v>
      </c>
      <c r="K9" s="28">
        <f>+L9/L$28</f>
        <v>1.4691614691614691E-2</v>
      </c>
      <c r="L9" s="21">
        <v>212</v>
      </c>
      <c r="M9" s="28">
        <f t="shared" si="1"/>
        <v>0</v>
      </c>
      <c r="N9" s="21">
        <v>0</v>
      </c>
      <c r="O9" s="28">
        <f t="shared" si="2"/>
        <v>0</v>
      </c>
      <c r="P9" s="21">
        <v>0</v>
      </c>
      <c r="Q9" s="28">
        <f t="shared" si="3"/>
        <v>5.0341231917973728E-3</v>
      </c>
      <c r="R9" s="21">
        <v>3700</v>
      </c>
      <c r="S9" s="28">
        <f t="shared" si="4"/>
        <v>2.8388781963156449E-2</v>
      </c>
      <c r="T9" s="21">
        <v>413</v>
      </c>
      <c r="U9" s="28">
        <f t="shared" si="5"/>
        <v>0</v>
      </c>
      <c r="V9" s="21">
        <v>0</v>
      </c>
      <c r="W9" s="28">
        <f t="shared" si="6"/>
        <v>0</v>
      </c>
      <c r="X9" s="21">
        <v>0</v>
      </c>
      <c r="Y9" s="28">
        <f t="shared" si="7"/>
        <v>2.0668585887784963E-2</v>
      </c>
      <c r="Z9" s="21">
        <v>10439</v>
      </c>
      <c r="AA9" s="28">
        <f t="shared" si="8"/>
        <v>0</v>
      </c>
      <c r="AB9" s="21">
        <v>0</v>
      </c>
      <c r="AC9" s="28">
        <f t="shared" si="9"/>
        <v>3.1239189095689478E-2</v>
      </c>
      <c r="AD9" s="21">
        <v>9030</v>
      </c>
      <c r="AE9" s="28">
        <f t="shared" si="10"/>
        <v>1.4187751241428233E-2</v>
      </c>
      <c r="AF9" s="21">
        <v>660</v>
      </c>
      <c r="AG9" s="28">
        <f t="shared" si="11"/>
        <v>6.3168252462156155E-3</v>
      </c>
      <c r="AH9" s="21">
        <v>719</v>
      </c>
      <c r="AI9" s="28">
        <f t="shared" si="12"/>
        <v>2.5723620332222426E-2</v>
      </c>
      <c r="AJ9" s="21">
        <v>3921</v>
      </c>
      <c r="AK9" s="28">
        <f t="shared" si="13"/>
        <v>0</v>
      </c>
      <c r="AL9" s="21">
        <v>0</v>
      </c>
      <c r="AM9" s="48">
        <f t="shared" si="14"/>
        <v>5.4644889952295321E-2</v>
      </c>
      <c r="AN9" s="43">
        <v>7354</v>
      </c>
      <c r="AP9" s="27" t="s">
        <v>30</v>
      </c>
      <c r="AQ9" s="49">
        <f t="shared" si="15"/>
        <v>3.0156173815398708E-2</v>
      </c>
      <c r="AR9" s="49">
        <f t="shared" si="16"/>
        <v>5.9263416808359604E-3</v>
      </c>
      <c r="AS9" s="49">
        <f t="shared" si="17"/>
        <v>0</v>
      </c>
      <c r="AT9" s="49">
        <f t="shared" si="18"/>
        <v>0</v>
      </c>
      <c r="AU9" s="49">
        <f t="shared" si="19"/>
        <v>0</v>
      </c>
      <c r="AV9" s="49">
        <f t="shared" si="20"/>
        <v>1.5750002721147672E-2</v>
      </c>
      <c r="AW9" s="49">
        <f t="shared" si="21"/>
        <v>0</v>
      </c>
      <c r="AX9" s="49">
        <f t="shared" si="22"/>
        <v>0</v>
      </c>
      <c r="AY9" s="49">
        <f t="shared" si="23"/>
        <v>0</v>
      </c>
      <c r="AZ9" s="49">
        <f t="shared" si="24"/>
        <v>1.919947096023094E-2</v>
      </c>
      <c r="BA9" s="49">
        <f t="shared" si="25"/>
        <v>2.0351878269139326E-2</v>
      </c>
      <c r="BB9" s="49">
        <f t="shared" si="26"/>
        <v>3.9510828201757421E-2</v>
      </c>
      <c r="BC9" s="49">
        <f t="shared" si="27"/>
        <v>0</v>
      </c>
      <c r="BD9" s="49">
        <f t="shared" si="28"/>
        <v>0</v>
      </c>
      <c r="BE9" s="49">
        <f t="shared" si="29"/>
        <v>3.0302831500774136E-2</v>
      </c>
      <c r="BF9" s="49">
        <f t="shared" si="30"/>
        <v>0</v>
      </c>
      <c r="BG9" s="49">
        <f t="shared" si="31"/>
        <v>5.3233069298102217E-2</v>
      </c>
    </row>
    <row r="10" spans="1:61" x14ac:dyDescent="0.3">
      <c r="A10" s="27" t="s">
        <v>32</v>
      </c>
      <c r="B10" s="21">
        <v>590</v>
      </c>
      <c r="C10" s="21">
        <v>86144</v>
      </c>
      <c r="D10" s="21">
        <v>22809</v>
      </c>
      <c r="E10" s="21">
        <v>17452</v>
      </c>
      <c r="F10" s="21">
        <f t="shared" si="0"/>
        <v>126405</v>
      </c>
      <c r="G10" s="28">
        <v>0.15109583952451708</v>
      </c>
      <c r="H10" s="21">
        <v>13016</v>
      </c>
      <c r="I10" s="28">
        <v>2.9485512630014858E-2</v>
      </c>
      <c r="J10" s="21">
        <v>2540</v>
      </c>
      <c r="K10" s="28">
        <f t="shared" ref="K10:K25" si="32">+L10/L$28</f>
        <v>8.9397089397089402E-2</v>
      </c>
      <c r="L10" s="21">
        <v>1290</v>
      </c>
      <c r="M10" s="28">
        <f t="shared" si="1"/>
        <v>5.6594810430495461E-2</v>
      </c>
      <c r="N10" s="21">
        <v>4408</v>
      </c>
      <c r="O10" s="28">
        <f t="shared" si="2"/>
        <v>6.6858227493789585E-2</v>
      </c>
      <c r="P10" s="21">
        <v>15287</v>
      </c>
      <c r="Q10" s="28">
        <f t="shared" si="3"/>
        <v>2.0807255668150598E-2</v>
      </c>
      <c r="R10" s="21">
        <v>15293</v>
      </c>
      <c r="S10" s="28">
        <f t="shared" si="4"/>
        <v>5.1622216112180368E-2</v>
      </c>
      <c r="T10" s="21">
        <v>751</v>
      </c>
      <c r="U10" s="28">
        <f t="shared" si="5"/>
        <v>0</v>
      </c>
      <c r="V10" s="21">
        <v>0</v>
      </c>
      <c r="W10" s="28">
        <f t="shared" si="6"/>
        <v>0</v>
      </c>
      <c r="X10" s="21">
        <v>0</v>
      </c>
      <c r="Y10" s="28">
        <f t="shared" si="7"/>
        <v>2.6519306387680026E-2</v>
      </c>
      <c r="Z10" s="21">
        <v>13394</v>
      </c>
      <c r="AA10" s="28">
        <f t="shared" si="8"/>
        <v>0</v>
      </c>
      <c r="AB10" s="21">
        <v>0</v>
      </c>
      <c r="AC10" s="28">
        <f t="shared" si="9"/>
        <v>3.1159620839964021E-2</v>
      </c>
      <c r="AD10" s="21">
        <v>9007</v>
      </c>
      <c r="AE10" s="28">
        <f t="shared" si="10"/>
        <v>9.3617661600636295E-2</v>
      </c>
      <c r="AF10" s="21">
        <v>4355</v>
      </c>
      <c r="AG10" s="28">
        <f t="shared" si="11"/>
        <v>0</v>
      </c>
      <c r="AH10" s="21">
        <v>0</v>
      </c>
      <c r="AI10" s="28">
        <f t="shared" si="12"/>
        <v>2.9712388799958012E-2</v>
      </c>
      <c r="AJ10" s="21">
        <v>4529</v>
      </c>
      <c r="AK10" s="28">
        <f t="shared" si="13"/>
        <v>0</v>
      </c>
      <c r="AL10" s="21">
        <v>0</v>
      </c>
      <c r="AM10" s="48">
        <f t="shared" si="14"/>
        <v>1.6897264040184875E-2</v>
      </c>
      <c r="AN10" s="43">
        <v>2274</v>
      </c>
      <c r="AP10" s="27" t="s">
        <v>31</v>
      </c>
      <c r="AQ10" s="49">
        <f t="shared" si="15"/>
        <v>5.6444940234334599E-2</v>
      </c>
      <c r="AR10" s="49">
        <f t="shared" si="16"/>
        <v>2.5174571206893707E-2</v>
      </c>
      <c r="AS10" s="49">
        <f t="shared" si="17"/>
        <v>1.4691614691614691E-2</v>
      </c>
      <c r="AT10" s="49">
        <f t="shared" si="18"/>
        <v>0</v>
      </c>
      <c r="AU10" s="49">
        <f t="shared" si="19"/>
        <v>0</v>
      </c>
      <c r="AV10" s="49">
        <f t="shared" si="20"/>
        <v>5.0341231917973728E-3</v>
      </c>
      <c r="AW10" s="49">
        <f t="shared" si="21"/>
        <v>2.8388781963156449E-2</v>
      </c>
      <c r="AX10" s="49">
        <f t="shared" si="22"/>
        <v>0</v>
      </c>
      <c r="AY10" s="49">
        <f t="shared" si="23"/>
        <v>0</v>
      </c>
      <c r="AZ10" s="49">
        <f t="shared" si="24"/>
        <v>2.0668585887784963E-2</v>
      </c>
      <c r="BA10" s="49">
        <f t="shared" si="25"/>
        <v>0</v>
      </c>
      <c r="BB10" s="49">
        <f t="shared" si="26"/>
        <v>3.1239189095689478E-2</v>
      </c>
      <c r="BC10" s="49">
        <f t="shared" si="27"/>
        <v>1.4187751241428233E-2</v>
      </c>
      <c r="BD10" s="49">
        <f t="shared" si="28"/>
        <v>6.3168252462156155E-3</v>
      </c>
      <c r="BE10" s="49">
        <f t="shared" si="29"/>
        <v>2.5723620332222426E-2</v>
      </c>
      <c r="BF10" s="49">
        <f t="shared" si="30"/>
        <v>0</v>
      </c>
      <c r="BG10" s="49">
        <f t="shared" si="31"/>
        <v>5.4644889952295321E-2</v>
      </c>
    </row>
    <row r="11" spans="1:61" x14ac:dyDescent="0.3">
      <c r="A11" s="27" t="s">
        <v>33</v>
      </c>
      <c r="B11" s="21">
        <v>749</v>
      </c>
      <c r="C11" s="21">
        <v>108726</v>
      </c>
      <c r="D11" s="21">
        <v>27623</v>
      </c>
      <c r="E11" s="21">
        <v>20182</v>
      </c>
      <c r="F11" s="21">
        <f t="shared" si="0"/>
        <v>156531</v>
      </c>
      <c r="G11" s="28">
        <v>0</v>
      </c>
      <c r="H11" s="21">
        <v>0</v>
      </c>
      <c r="I11" s="28">
        <v>1.118407740558836E-2</v>
      </c>
      <c r="J11" s="21">
        <v>1216</v>
      </c>
      <c r="K11" s="28">
        <f t="shared" si="32"/>
        <v>7.8932778932778933E-2</v>
      </c>
      <c r="L11" s="21">
        <v>1139</v>
      </c>
      <c r="M11" s="28">
        <f t="shared" si="1"/>
        <v>0</v>
      </c>
      <c r="N11" s="21">
        <v>0</v>
      </c>
      <c r="O11" s="28">
        <f t="shared" si="2"/>
        <v>2.4299359714495643E-2</v>
      </c>
      <c r="P11" s="21">
        <v>5556</v>
      </c>
      <c r="Q11" s="28">
        <f t="shared" si="3"/>
        <v>1.7401739357591459E-2</v>
      </c>
      <c r="R11" s="21">
        <v>12790</v>
      </c>
      <c r="S11" s="28">
        <f t="shared" si="4"/>
        <v>0</v>
      </c>
      <c r="T11" s="21">
        <v>0</v>
      </c>
      <c r="U11" s="28">
        <f t="shared" si="5"/>
        <v>5.1751492319585327E-2</v>
      </c>
      <c r="V11" s="21">
        <v>24301</v>
      </c>
      <c r="W11" s="28">
        <f t="shared" si="6"/>
        <v>5.8891076115485566E-2</v>
      </c>
      <c r="X11" s="21">
        <v>1795</v>
      </c>
      <c r="Y11" s="28">
        <f t="shared" si="7"/>
        <v>1.993402842400795E-2</v>
      </c>
      <c r="Z11" s="21">
        <v>10068</v>
      </c>
      <c r="AA11" s="28">
        <f t="shared" si="8"/>
        <v>3.5346330638770011E-2</v>
      </c>
      <c r="AB11" s="21">
        <v>1115</v>
      </c>
      <c r="AC11" s="28">
        <f t="shared" si="9"/>
        <v>8.2878987061509715E-2</v>
      </c>
      <c r="AD11" s="21">
        <v>23957</v>
      </c>
      <c r="AE11" s="28">
        <f t="shared" si="10"/>
        <v>5.2924611449085321E-2</v>
      </c>
      <c r="AF11" s="21">
        <v>2462</v>
      </c>
      <c r="AG11" s="28">
        <f t="shared" si="11"/>
        <v>2.2737056658144662E-2</v>
      </c>
      <c r="AH11" s="21">
        <v>2588</v>
      </c>
      <c r="AI11" s="28">
        <f t="shared" si="12"/>
        <v>8.8474558480069285E-2</v>
      </c>
      <c r="AJ11" s="21">
        <v>13486</v>
      </c>
      <c r="AK11" s="28">
        <f t="shared" si="13"/>
        <v>0.36314572089437164</v>
      </c>
      <c r="AL11" s="21">
        <v>942</v>
      </c>
      <c r="AM11" s="48">
        <f t="shared" si="14"/>
        <v>5.4325372646346355E-2</v>
      </c>
      <c r="AN11" s="43">
        <v>7311</v>
      </c>
      <c r="AP11" s="27" t="s">
        <v>32</v>
      </c>
      <c r="AQ11" s="49">
        <f t="shared" si="15"/>
        <v>4.8078485837975207E-2</v>
      </c>
      <c r="AR11" s="49">
        <f t="shared" si="16"/>
        <v>4.1930105485580335E-2</v>
      </c>
      <c r="AS11" s="49">
        <f t="shared" si="17"/>
        <v>8.9397089397089402E-2</v>
      </c>
      <c r="AT11" s="49">
        <f t="shared" si="18"/>
        <v>5.6594810430495461E-2</v>
      </c>
      <c r="AU11" s="49">
        <f t="shared" si="19"/>
        <v>6.6858227493789585E-2</v>
      </c>
      <c r="AV11" s="49">
        <f t="shared" si="20"/>
        <v>2.0807255668150598E-2</v>
      </c>
      <c r="AW11" s="49">
        <f t="shared" si="21"/>
        <v>5.1622216112180368E-2</v>
      </c>
      <c r="AX11" s="49">
        <f t="shared" si="22"/>
        <v>0</v>
      </c>
      <c r="AY11" s="49">
        <f t="shared" si="23"/>
        <v>0</v>
      </c>
      <c r="AZ11" s="49">
        <f t="shared" si="24"/>
        <v>2.6519306387680026E-2</v>
      </c>
      <c r="BA11" s="49">
        <f t="shared" si="25"/>
        <v>0</v>
      </c>
      <c r="BB11" s="49">
        <f t="shared" si="26"/>
        <v>3.1159620839964021E-2</v>
      </c>
      <c r="BC11" s="49">
        <f t="shared" si="27"/>
        <v>9.3617661600636295E-2</v>
      </c>
      <c r="BD11" s="49">
        <f t="shared" si="28"/>
        <v>0</v>
      </c>
      <c r="BE11" s="49">
        <f t="shared" si="29"/>
        <v>2.9712388799958012E-2</v>
      </c>
      <c r="BF11" s="49">
        <f t="shared" si="30"/>
        <v>0</v>
      </c>
      <c r="BG11" s="49">
        <f t="shared" si="31"/>
        <v>1.6897264040184875E-2</v>
      </c>
    </row>
    <row r="12" spans="1:61" x14ac:dyDescent="0.3">
      <c r="A12" s="27" t="s">
        <v>34</v>
      </c>
      <c r="B12" s="21">
        <v>826</v>
      </c>
      <c r="C12" s="21">
        <v>141704</v>
      </c>
      <c r="D12" s="21">
        <v>16700</v>
      </c>
      <c r="E12" s="21">
        <v>15519</v>
      </c>
      <c r="F12" s="21">
        <f t="shared" si="0"/>
        <v>173923</v>
      </c>
      <c r="G12" s="28">
        <v>0</v>
      </c>
      <c r="H12" s="21">
        <v>0</v>
      </c>
      <c r="I12" s="28">
        <v>3.1121210410433014E-3</v>
      </c>
      <c r="J12" s="21">
        <v>441</v>
      </c>
      <c r="K12" s="28">
        <f t="shared" si="32"/>
        <v>5.7449757449757451E-2</v>
      </c>
      <c r="L12" s="21">
        <v>829</v>
      </c>
      <c r="M12" s="28">
        <f t="shared" si="1"/>
        <v>8.2812279327744043E-2</v>
      </c>
      <c r="N12" s="21">
        <v>6450</v>
      </c>
      <c r="O12" s="28">
        <f t="shared" si="2"/>
        <v>2.1237885308421679E-2</v>
      </c>
      <c r="P12" s="21">
        <v>4856</v>
      </c>
      <c r="Q12" s="28">
        <f t="shared" si="3"/>
        <v>4.9416041709751501E-2</v>
      </c>
      <c r="R12" s="21">
        <v>36320</v>
      </c>
      <c r="S12" s="28">
        <f t="shared" si="4"/>
        <v>6.9287874621941165E-2</v>
      </c>
      <c r="T12" s="21">
        <v>1008</v>
      </c>
      <c r="U12" s="28">
        <f t="shared" si="5"/>
        <v>4.8746621916600473E-2</v>
      </c>
      <c r="V12" s="21">
        <v>22890</v>
      </c>
      <c r="W12" s="28">
        <f t="shared" si="6"/>
        <v>0</v>
      </c>
      <c r="X12" s="21">
        <v>0</v>
      </c>
      <c r="Y12" s="28">
        <f t="shared" si="7"/>
        <v>7.6031647349059331E-2</v>
      </c>
      <c r="Z12" s="21">
        <v>38401</v>
      </c>
      <c r="AA12" s="28">
        <f t="shared" si="8"/>
        <v>2.6058012363290538E-2</v>
      </c>
      <c r="AB12" s="21">
        <v>822</v>
      </c>
      <c r="AC12" s="28">
        <f t="shared" si="9"/>
        <v>5.5590534837058052E-2</v>
      </c>
      <c r="AD12" s="21">
        <v>16069</v>
      </c>
      <c r="AE12" s="28">
        <f t="shared" si="10"/>
        <v>0</v>
      </c>
      <c r="AF12" s="21">
        <v>0</v>
      </c>
      <c r="AG12" s="28">
        <f t="shared" si="11"/>
        <v>2.6286427172012686E-2</v>
      </c>
      <c r="AH12" s="21">
        <v>2992</v>
      </c>
      <c r="AI12" s="28">
        <f t="shared" si="12"/>
        <v>4.2544676831028423E-2</v>
      </c>
      <c r="AJ12" s="21">
        <v>6485</v>
      </c>
      <c r="AK12" s="28">
        <f t="shared" si="13"/>
        <v>0</v>
      </c>
      <c r="AL12" s="21">
        <v>0</v>
      </c>
      <c r="AM12" s="48">
        <f t="shared" si="14"/>
        <v>3.0770259626387672E-2</v>
      </c>
      <c r="AN12" s="43">
        <v>4141</v>
      </c>
      <c r="AP12" s="27" t="s">
        <v>33</v>
      </c>
      <c r="AQ12" s="49">
        <f t="shared" si="15"/>
        <v>0</v>
      </c>
      <c r="AR12" s="49">
        <f t="shared" si="16"/>
        <v>2.0073625303332947E-2</v>
      </c>
      <c r="AS12" s="49">
        <f t="shared" si="17"/>
        <v>7.8932778932778933E-2</v>
      </c>
      <c r="AT12" s="49">
        <f t="shared" si="18"/>
        <v>0</v>
      </c>
      <c r="AU12" s="49">
        <f t="shared" si="19"/>
        <v>2.4299359714495643E-2</v>
      </c>
      <c r="AV12" s="49">
        <f t="shared" si="20"/>
        <v>1.7401739357591459E-2</v>
      </c>
      <c r="AW12" s="49">
        <f t="shared" si="21"/>
        <v>0</v>
      </c>
      <c r="AX12" s="49">
        <f t="shared" si="22"/>
        <v>5.1751492319585327E-2</v>
      </c>
      <c r="AY12" s="49">
        <f t="shared" si="23"/>
        <v>5.8891076115485566E-2</v>
      </c>
      <c r="AZ12" s="49">
        <f t="shared" si="24"/>
        <v>1.993402842400795E-2</v>
      </c>
      <c r="BA12" s="49">
        <f t="shared" si="25"/>
        <v>3.5346330638770011E-2</v>
      </c>
      <c r="BB12" s="49">
        <f t="shared" si="26"/>
        <v>8.2878987061509715E-2</v>
      </c>
      <c r="BC12" s="49">
        <f t="shared" si="27"/>
        <v>5.2924611449085321E-2</v>
      </c>
      <c r="BD12" s="49">
        <f t="shared" si="28"/>
        <v>2.2737056658144662E-2</v>
      </c>
      <c r="BE12" s="49">
        <f t="shared" si="29"/>
        <v>8.8474558480069285E-2</v>
      </c>
      <c r="BF12" s="49">
        <f t="shared" si="30"/>
        <v>0.36314572089437164</v>
      </c>
      <c r="BG12" s="49">
        <f t="shared" si="31"/>
        <v>5.4325372646346355E-2</v>
      </c>
    </row>
    <row r="13" spans="1:61" x14ac:dyDescent="0.3">
      <c r="A13" s="27" t="s">
        <v>35</v>
      </c>
      <c r="B13" s="21">
        <v>596</v>
      </c>
      <c r="C13" s="21">
        <v>81783</v>
      </c>
      <c r="D13" s="21">
        <v>12017</v>
      </c>
      <c r="E13" s="21">
        <v>16034</v>
      </c>
      <c r="F13" s="21">
        <f t="shared" si="0"/>
        <v>109834</v>
      </c>
      <c r="G13" s="28">
        <v>0</v>
      </c>
      <c r="H13" s="21">
        <v>0</v>
      </c>
      <c r="I13" s="28">
        <v>1.450179132582566E-2</v>
      </c>
      <c r="J13" s="21">
        <v>1186</v>
      </c>
      <c r="K13" s="28">
        <f t="shared" si="32"/>
        <v>3.7214137214137216E-2</v>
      </c>
      <c r="L13" s="21">
        <v>537</v>
      </c>
      <c r="M13" s="28">
        <f t="shared" si="1"/>
        <v>2.6936459229396432E-2</v>
      </c>
      <c r="N13" s="21">
        <v>2098</v>
      </c>
      <c r="O13" s="28">
        <f t="shared" si="2"/>
        <v>7.4494419369511219E-2</v>
      </c>
      <c r="P13" s="21">
        <v>17033</v>
      </c>
      <c r="Q13" s="28">
        <f t="shared" si="3"/>
        <v>2.3950181228434904E-2</v>
      </c>
      <c r="R13" s="21">
        <v>17603</v>
      </c>
      <c r="S13" s="28">
        <f t="shared" si="4"/>
        <v>2.495188342040143E-2</v>
      </c>
      <c r="T13" s="21">
        <v>363</v>
      </c>
      <c r="U13" s="28">
        <f t="shared" si="5"/>
        <v>1.5322496491478392E-2</v>
      </c>
      <c r="V13" s="21">
        <v>7195</v>
      </c>
      <c r="W13" s="28">
        <f t="shared" si="6"/>
        <v>0</v>
      </c>
      <c r="X13" s="21">
        <v>0</v>
      </c>
      <c r="Y13" s="28">
        <f t="shared" si="7"/>
        <v>4.0483817956465093E-2</v>
      </c>
      <c r="Z13" s="21">
        <v>20447</v>
      </c>
      <c r="AA13" s="28">
        <f t="shared" si="8"/>
        <v>2.8372166745918529E-2</v>
      </c>
      <c r="AB13" s="21">
        <v>895</v>
      </c>
      <c r="AC13" s="28">
        <f t="shared" si="9"/>
        <v>3.6207015844461357E-2</v>
      </c>
      <c r="AD13" s="21">
        <v>10466</v>
      </c>
      <c r="AE13" s="28">
        <f t="shared" si="10"/>
        <v>1.1221221436402331E-2</v>
      </c>
      <c r="AF13" s="21">
        <v>522</v>
      </c>
      <c r="AG13" s="28">
        <f t="shared" si="11"/>
        <v>0</v>
      </c>
      <c r="AH13" s="21">
        <v>0</v>
      </c>
      <c r="AI13" s="28">
        <f t="shared" si="12"/>
        <v>1.668328653528223E-2</v>
      </c>
      <c r="AJ13" s="21">
        <v>2543</v>
      </c>
      <c r="AK13" s="28">
        <f t="shared" si="13"/>
        <v>0</v>
      </c>
      <c r="AL13" s="21">
        <v>0</v>
      </c>
      <c r="AM13" s="48">
        <f t="shared" si="14"/>
        <v>6.6504183447517427E-3</v>
      </c>
      <c r="AN13" s="43">
        <v>895</v>
      </c>
      <c r="AP13" s="27" t="s">
        <v>34</v>
      </c>
      <c r="AQ13" s="49">
        <f t="shared" si="15"/>
        <v>0</v>
      </c>
      <c r="AR13" s="49">
        <f t="shared" si="16"/>
        <v>7.2799907555672946E-3</v>
      </c>
      <c r="AS13" s="49">
        <f t="shared" si="17"/>
        <v>5.7449757449757451E-2</v>
      </c>
      <c r="AT13" s="49">
        <f t="shared" si="18"/>
        <v>8.2812279327744043E-2</v>
      </c>
      <c r="AU13" s="49">
        <f t="shared" si="19"/>
        <v>2.1237885308421679E-2</v>
      </c>
      <c r="AV13" s="49">
        <f t="shared" si="20"/>
        <v>4.9416041709751501E-2</v>
      </c>
      <c r="AW13" s="49">
        <f t="shared" si="21"/>
        <v>6.9287874621941165E-2</v>
      </c>
      <c r="AX13" s="49">
        <f t="shared" si="22"/>
        <v>4.8746621916600473E-2</v>
      </c>
      <c r="AY13" s="49">
        <f t="shared" si="23"/>
        <v>0</v>
      </c>
      <c r="AZ13" s="49">
        <f t="shared" si="24"/>
        <v>7.6031647349059331E-2</v>
      </c>
      <c r="BA13" s="49">
        <f t="shared" si="25"/>
        <v>2.6058012363290538E-2</v>
      </c>
      <c r="BB13" s="49">
        <f t="shared" si="26"/>
        <v>5.5590534837058052E-2</v>
      </c>
      <c r="BC13" s="49">
        <f t="shared" si="27"/>
        <v>0</v>
      </c>
      <c r="BD13" s="49">
        <f t="shared" si="28"/>
        <v>2.6286427172012686E-2</v>
      </c>
      <c r="BE13" s="49">
        <f t="shared" si="29"/>
        <v>4.2544676831028423E-2</v>
      </c>
      <c r="BF13" s="49">
        <f t="shared" si="30"/>
        <v>0</v>
      </c>
      <c r="BG13" s="49">
        <f t="shared" si="31"/>
        <v>3.0770259626387672E-2</v>
      </c>
    </row>
    <row r="14" spans="1:61" x14ac:dyDescent="0.3">
      <c r="A14" s="27" t="s">
        <v>36</v>
      </c>
      <c r="B14" s="21">
        <v>5061</v>
      </c>
      <c r="C14" s="21">
        <v>924713</v>
      </c>
      <c r="D14" s="21">
        <v>87000</v>
      </c>
      <c r="E14" s="21">
        <v>85453</v>
      </c>
      <c r="F14" s="21">
        <f t="shared" si="0"/>
        <v>1097166</v>
      </c>
      <c r="G14" s="28">
        <v>1.9893740003655187E-2</v>
      </c>
      <c r="H14" s="21">
        <v>18396</v>
      </c>
      <c r="I14" s="28">
        <v>4.214280538934783E-3</v>
      </c>
      <c r="J14" s="21">
        <v>3897</v>
      </c>
      <c r="K14" s="28">
        <f t="shared" si="32"/>
        <v>0.16722106722106722</v>
      </c>
      <c r="L14" s="21">
        <v>2413</v>
      </c>
      <c r="M14" s="28">
        <f t="shared" si="1"/>
        <v>0.21766148394468909</v>
      </c>
      <c r="N14" s="21">
        <v>16953</v>
      </c>
      <c r="O14" s="28">
        <f t="shared" si="2"/>
        <v>0.11962055211504147</v>
      </c>
      <c r="P14" s="21">
        <v>27351</v>
      </c>
      <c r="Q14" s="28">
        <f t="shared" si="3"/>
        <v>0.51748337378772868</v>
      </c>
      <c r="R14" s="21">
        <v>380342</v>
      </c>
      <c r="S14" s="28">
        <f t="shared" si="4"/>
        <v>0.24237008523508385</v>
      </c>
      <c r="T14" s="21">
        <v>3526</v>
      </c>
      <c r="U14" s="28">
        <f t="shared" si="5"/>
        <v>0.33744417777077373</v>
      </c>
      <c r="V14" s="21">
        <v>158454</v>
      </c>
      <c r="W14" s="28">
        <f t="shared" si="6"/>
        <v>0.24652230971128608</v>
      </c>
      <c r="X14" s="21">
        <v>7514</v>
      </c>
      <c r="Y14" s="28">
        <f t="shared" si="7"/>
        <v>0.39606110884518064</v>
      </c>
      <c r="Z14" s="21">
        <v>200037</v>
      </c>
      <c r="AA14" s="28">
        <f t="shared" si="8"/>
        <v>9.703598034553812E-2</v>
      </c>
      <c r="AB14" s="21">
        <v>3061</v>
      </c>
      <c r="AC14" s="28">
        <f t="shared" si="9"/>
        <v>0.10944786549505293</v>
      </c>
      <c r="AD14" s="21">
        <v>31637</v>
      </c>
      <c r="AE14" s="28">
        <f t="shared" si="10"/>
        <v>0.17919559749779659</v>
      </c>
      <c r="AF14" s="21">
        <v>8336</v>
      </c>
      <c r="AG14" s="28">
        <f t="shared" si="11"/>
        <v>0.29707528355429041</v>
      </c>
      <c r="AH14" s="21">
        <v>33814</v>
      </c>
      <c r="AI14" s="28">
        <f t="shared" si="12"/>
        <v>6.6660980922140289E-2</v>
      </c>
      <c r="AJ14" s="21">
        <v>10161</v>
      </c>
      <c r="AK14" s="28">
        <f t="shared" si="13"/>
        <v>0.40824980724749421</v>
      </c>
      <c r="AL14" s="21">
        <v>1059</v>
      </c>
      <c r="AM14" s="48">
        <f t="shared" si="14"/>
        <v>0.13198293926198934</v>
      </c>
      <c r="AN14" s="43">
        <v>17762</v>
      </c>
      <c r="AP14" s="27" t="s">
        <v>35</v>
      </c>
      <c r="AQ14" s="49">
        <f t="shared" si="15"/>
        <v>0</v>
      </c>
      <c r="AR14" s="49">
        <f t="shared" si="16"/>
        <v>1.9578387836967828E-2</v>
      </c>
      <c r="AS14" s="49">
        <f t="shared" si="17"/>
        <v>3.7214137214137216E-2</v>
      </c>
      <c r="AT14" s="49">
        <f t="shared" si="18"/>
        <v>2.6936459229396432E-2</v>
      </c>
      <c r="AU14" s="49">
        <f t="shared" si="19"/>
        <v>7.4494419369511219E-2</v>
      </c>
      <c r="AV14" s="49">
        <f t="shared" si="20"/>
        <v>2.3950181228434904E-2</v>
      </c>
      <c r="AW14" s="49">
        <f t="shared" si="21"/>
        <v>2.495188342040143E-2</v>
      </c>
      <c r="AX14" s="49">
        <f t="shared" si="22"/>
        <v>1.5322496491478392E-2</v>
      </c>
      <c r="AY14" s="49">
        <f t="shared" si="23"/>
        <v>0</v>
      </c>
      <c r="AZ14" s="49">
        <f t="shared" si="24"/>
        <v>4.0483817956465093E-2</v>
      </c>
      <c r="BA14" s="49">
        <f t="shared" si="25"/>
        <v>2.8372166745918529E-2</v>
      </c>
      <c r="BB14" s="49">
        <f t="shared" si="26"/>
        <v>3.6207015844461357E-2</v>
      </c>
      <c r="BC14" s="49">
        <f t="shared" si="27"/>
        <v>1.1221221436402331E-2</v>
      </c>
      <c r="BD14" s="49">
        <f t="shared" si="28"/>
        <v>0</v>
      </c>
      <c r="BE14" s="49">
        <f t="shared" si="29"/>
        <v>1.668328653528223E-2</v>
      </c>
      <c r="BF14" s="49">
        <f t="shared" si="30"/>
        <v>0</v>
      </c>
      <c r="BG14" s="49">
        <f t="shared" si="31"/>
        <v>6.6504183447517427E-3</v>
      </c>
    </row>
    <row r="15" spans="1:61" x14ac:dyDescent="0.3">
      <c r="A15" s="27" t="s">
        <v>37</v>
      </c>
      <c r="B15" s="21">
        <v>587</v>
      </c>
      <c r="C15" s="21">
        <v>95789</v>
      </c>
      <c r="D15" s="21">
        <v>14651</v>
      </c>
      <c r="E15" s="21">
        <v>15229</v>
      </c>
      <c r="F15" s="21">
        <f t="shared" si="0"/>
        <v>125669</v>
      </c>
      <c r="G15" s="28">
        <v>0</v>
      </c>
      <c r="H15" s="21">
        <v>0</v>
      </c>
      <c r="I15" s="28">
        <v>1.0857196546576329E-2</v>
      </c>
      <c r="J15" s="21">
        <v>1040</v>
      </c>
      <c r="K15" s="28">
        <f t="shared" si="32"/>
        <v>0</v>
      </c>
      <c r="L15" s="21">
        <v>0</v>
      </c>
      <c r="M15" s="28">
        <f t="shared" si="1"/>
        <v>0</v>
      </c>
      <c r="N15" s="21">
        <v>0</v>
      </c>
      <c r="O15" s="28">
        <f t="shared" si="2"/>
        <v>2.9744410622441483E-2</v>
      </c>
      <c r="P15" s="21">
        <v>6801</v>
      </c>
      <c r="Q15" s="28">
        <f t="shared" si="3"/>
        <v>1.6348655208820874E-2</v>
      </c>
      <c r="R15" s="21">
        <v>12016</v>
      </c>
      <c r="S15" s="28">
        <f t="shared" si="4"/>
        <v>7.4786912290349186E-2</v>
      </c>
      <c r="T15" s="21">
        <v>1088</v>
      </c>
      <c r="U15" s="28">
        <f t="shared" si="5"/>
        <v>3.2766077973299029E-2</v>
      </c>
      <c r="V15" s="21">
        <v>15386</v>
      </c>
      <c r="W15" s="28">
        <f t="shared" si="6"/>
        <v>2.9954068241469817E-2</v>
      </c>
      <c r="X15" s="21">
        <v>913</v>
      </c>
      <c r="Y15" s="28">
        <f t="shared" si="7"/>
        <v>3.1920580676584841E-2</v>
      </c>
      <c r="Z15" s="21">
        <v>16122</v>
      </c>
      <c r="AA15" s="28">
        <f t="shared" si="8"/>
        <v>3.2651767316531938E-2</v>
      </c>
      <c r="AB15" s="21">
        <v>1030</v>
      </c>
      <c r="AC15" s="28">
        <f t="shared" si="9"/>
        <v>6.5837542378744895E-2</v>
      </c>
      <c r="AD15" s="21">
        <v>19031</v>
      </c>
      <c r="AE15" s="28">
        <f t="shared" si="10"/>
        <v>0</v>
      </c>
      <c r="AF15" s="21">
        <v>0</v>
      </c>
      <c r="AG15" s="28">
        <f t="shared" si="11"/>
        <v>0</v>
      </c>
      <c r="AH15" s="21">
        <v>0</v>
      </c>
      <c r="AI15" s="28">
        <f t="shared" si="12"/>
        <v>7.3516676726060826E-2</v>
      </c>
      <c r="AJ15" s="21">
        <v>11206</v>
      </c>
      <c r="AK15" s="28">
        <f t="shared" si="13"/>
        <v>0</v>
      </c>
      <c r="AL15" s="21">
        <v>0</v>
      </c>
      <c r="AM15" s="48">
        <f t="shared" si="14"/>
        <v>8.2896164306201614E-2</v>
      </c>
      <c r="AN15" s="43">
        <v>11156</v>
      </c>
      <c r="AP15" s="27" t="s">
        <v>36</v>
      </c>
      <c r="AQ15" s="49">
        <f t="shared" si="15"/>
        <v>6.7951123653610321E-2</v>
      </c>
      <c r="AR15" s="49">
        <f t="shared" si="16"/>
        <v>6.4331346880829351E-2</v>
      </c>
      <c r="AS15" s="49">
        <f t="shared" si="17"/>
        <v>0.16722106722106722</v>
      </c>
      <c r="AT15" s="49">
        <f t="shared" si="18"/>
        <v>0.21766148394468909</v>
      </c>
      <c r="AU15" s="49">
        <f t="shared" si="19"/>
        <v>0.11962055211504147</v>
      </c>
      <c r="AV15" s="49">
        <f t="shared" si="20"/>
        <v>0.51748337378772868</v>
      </c>
      <c r="AW15" s="49">
        <f t="shared" si="21"/>
        <v>0.24237008523508385</v>
      </c>
      <c r="AX15" s="49">
        <f t="shared" si="22"/>
        <v>0.33744417777077373</v>
      </c>
      <c r="AY15" s="49">
        <f t="shared" si="23"/>
        <v>0.24652230971128608</v>
      </c>
      <c r="AZ15" s="49">
        <f t="shared" si="24"/>
        <v>0.39606110884518064</v>
      </c>
      <c r="BA15" s="49">
        <f t="shared" si="25"/>
        <v>9.703598034553812E-2</v>
      </c>
      <c r="BB15" s="49">
        <f t="shared" si="26"/>
        <v>0.10944786549505293</v>
      </c>
      <c r="BC15" s="49">
        <f t="shared" si="27"/>
        <v>0.17919559749779659</v>
      </c>
      <c r="BD15" s="49">
        <f t="shared" si="28"/>
        <v>0.29707528355429041</v>
      </c>
      <c r="BE15" s="49">
        <f t="shared" si="29"/>
        <v>6.6660980922140289E-2</v>
      </c>
      <c r="BF15" s="49">
        <f t="shared" si="30"/>
        <v>0.40824980724749421</v>
      </c>
      <c r="BG15" s="49">
        <f t="shared" si="31"/>
        <v>0.13198293926198934</v>
      </c>
    </row>
    <row r="16" spans="1:61" x14ac:dyDescent="0.3">
      <c r="A16" s="27" t="s">
        <v>38</v>
      </c>
      <c r="B16" s="21">
        <v>760</v>
      </c>
      <c r="C16" s="21">
        <v>118594</v>
      </c>
      <c r="D16" s="21">
        <v>15569</v>
      </c>
      <c r="E16" s="21">
        <v>12722</v>
      </c>
      <c r="F16" s="21">
        <f t="shared" si="0"/>
        <v>146885</v>
      </c>
      <c r="G16" s="28">
        <v>0.11529251058232289</v>
      </c>
      <c r="H16" s="21">
        <v>13673</v>
      </c>
      <c r="I16" s="28">
        <v>2.0211815100258022E-2</v>
      </c>
      <c r="J16" s="21">
        <v>2397</v>
      </c>
      <c r="K16" s="28">
        <f t="shared" si="32"/>
        <v>0</v>
      </c>
      <c r="L16" s="21">
        <v>0</v>
      </c>
      <c r="M16" s="28">
        <f t="shared" si="1"/>
        <v>0.23096280508942443</v>
      </c>
      <c r="N16" s="21">
        <v>17989</v>
      </c>
      <c r="O16" s="28">
        <f t="shared" si="2"/>
        <v>5.6536685210454497E-2</v>
      </c>
      <c r="P16" s="21">
        <v>12927</v>
      </c>
      <c r="Q16" s="28">
        <f t="shared" si="3"/>
        <v>2.4193723945011049E-2</v>
      </c>
      <c r="R16" s="21">
        <v>17782</v>
      </c>
      <c r="S16" s="28">
        <f t="shared" si="4"/>
        <v>0</v>
      </c>
      <c r="T16" s="21">
        <v>0</v>
      </c>
      <c r="U16" s="28">
        <f t="shared" si="5"/>
        <v>0</v>
      </c>
      <c r="V16" s="21">
        <v>0</v>
      </c>
      <c r="W16" s="28">
        <f t="shared" si="6"/>
        <v>2.6673228346456693E-2</v>
      </c>
      <c r="X16" s="21">
        <v>813</v>
      </c>
      <c r="Y16" s="28">
        <f t="shared" si="7"/>
        <v>2.6345071733199225E-2</v>
      </c>
      <c r="Z16" s="21">
        <v>13306</v>
      </c>
      <c r="AA16" s="28">
        <f t="shared" si="8"/>
        <v>3.2461562846726896E-2</v>
      </c>
      <c r="AB16" s="21">
        <v>1024</v>
      </c>
      <c r="AC16" s="28">
        <f t="shared" si="9"/>
        <v>4.4703521760188193E-2</v>
      </c>
      <c r="AD16" s="21">
        <v>12922</v>
      </c>
      <c r="AE16" s="28">
        <f t="shared" si="10"/>
        <v>0</v>
      </c>
      <c r="AF16" s="21">
        <v>0</v>
      </c>
      <c r="AG16" s="28">
        <f t="shared" si="11"/>
        <v>6.2843186350737545E-2</v>
      </c>
      <c r="AH16" s="21">
        <v>7153</v>
      </c>
      <c r="AI16" s="28">
        <f t="shared" si="12"/>
        <v>9.6924449576193353E-2</v>
      </c>
      <c r="AJ16" s="21">
        <v>14774</v>
      </c>
      <c r="AK16" s="28">
        <f t="shared" si="13"/>
        <v>0</v>
      </c>
      <c r="AL16" s="21">
        <v>0</v>
      </c>
      <c r="AM16" s="48">
        <f t="shared" si="14"/>
        <v>2.8489054674612494E-2</v>
      </c>
      <c r="AN16" s="43">
        <v>3834</v>
      </c>
      <c r="AP16" s="27" t="s">
        <v>37</v>
      </c>
      <c r="AQ16" s="49">
        <f t="shared" si="15"/>
        <v>0</v>
      </c>
      <c r="AR16" s="49">
        <f t="shared" si="16"/>
        <v>1.7168232167324233E-2</v>
      </c>
      <c r="AS16" s="49">
        <f t="shared" si="17"/>
        <v>0</v>
      </c>
      <c r="AT16" s="49">
        <f t="shared" si="18"/>
        <v>0</v>
      </c>
      <c r="AU16" s="49">
        <f t="shared" si="19"/>
        <v>2.9744410622441483E-2</v>
      </c>
      <c r="AV16" s="49">
        <f t="shared" si="20"/>
        <v>1.6348655208820874E-2</v>
      </c>
      <c r="AW16" s="49">
        <f t="shared" si="21"/>
        <v>7.4786912290349186E-2</v>
      </c>
      <c r="AX16" s="49">
        <f t="shared" si="22"/>
        <v>3.2766077973299029E-2</v>
      </c>
      <c r="AY16" s="49">
        <f t="shared" si="23"/>
        <v>2.9954068241469817E-2</v>
      </c>
      <c r="AZ16" s="49">
        <f t="shared" si="24"/>
        <v>3.1920580676584841E-2</v>
      </c>
      <c r="BA16" s="49">
        <f t="shared" si="25"/>
        <v>3.2651767316531938E-2</v>
      </c>
      <c r="BB16" s="49">
        <f t="shared" si="26"/>
        <v>6.5837542378744895E-2</v>
      </c>
      <c r="BC16" s="49">
        <f t="shared" si="27"/>
        <v>0</v>
      </c>
      <c r="BD16" s="49">
        <f t="shared" si="28"/>
        <v>0</v>
      </c>
      <c r="BE16" s="49">
        <f t="shared" si="29"/>
        <v>7.3516676726060826E-2</v>
      </c>
      <c r="BF16" s="49">
        <f t="shared" si="30"/>
        <v>0</v>
      </c>
      <c r="BG16" s="49">
        <f t="shared" si="31"/>
        <v>8.2896164306201614E-2</v>
      </c>
    </row>
    <row r="17" spans="1:59" x14ac:dyDescent="0.3">
      <c r="A17" s="27" t="s">
        <v>39</v>
      </c>
      <c r="B17" s="21">
        <v>783</v>
      </c>
      <c r="C17" s="21">
        <v>119692</v>
      </c>
      <c r="D17" s="21">
        <v>25087</v>
      </c>
      <c r="E17" s="21">
        <v>18643</v>
      </c>
      <c r="F17" s="21">
        <f t="shared" si="0"/>
        <v>163422</v>
      </c>
      <c r="G17" s="28">
        <v>1.6367008655549242E-2</v>
      </c>
      <c r="H17" s="21">
        <v>1959</v>
      </c>
      <c r="I17" s="28">
        <v>5.9987300738562309E-3</v>
      </c>
      <c r="J17" s="21">
        <v>718</v>
      </c>
      <c r="K17" s="28">
        <f t="shared" si="32"/>
        <v>2.5779625779625781E-2</v>
      </c>
      <c r="L17" s="21">
        <v>372</v>
      </c>
      <c r="M17" s="28">
        <f t="shared" si="1"/>
        <v>4.6939797398795689E-2</v>
      </c>
      <c r="N17" s="21">
        <v>3656</v>
      </c>
      <c r="O17" s="28">
        <f t="shared" si="2"/>
        <v>4.6110178090339737E-2</v>
      </c>
      <c r="P17" s="21">
        <v>10543</v>
      </c>
      <c r="Q17" s="28">
        <f t="shared" si="3"/>
        <v>4.5406430616176677E-2</v>
      </c>
      <c r="R17" s="21">
        <v>33373</v>
      </c>
      <c r="S17" s="28">
        <f t="shared" si="4"/>
        <v>2.4127027770140225E-2</v>
      </c>
      <c r="T17" s="21">
        <v>351</v>
      </c>
      <c r="U17" s="28">
        <f t="shared" si="5"/>
        <v>3.6582327273191911E-2</v>
      </c>
      <c r="V17" s="21">
        <v>17178</v>
      </c>
      <c r="W17" s="28">
        <f t="shared" si="6"/>
        <v>2.9757217847769028E-2</v>
      </c>
      <c r="X17" s="21">
        <v>907</v>
      </c>
      <c r="Y17" s="28">
        <f t="shared" si="7"/>
        <v>7.732850756138801E-2</v>
      </c>
      <c r="Z17" s="21">
        <v>39056</v>
      </c>
      <c r="AA17" s="28">
        <f t="shared" si="8"/>
        <v>1.3187509906482802E-2</v>
      </c>
      <c r="AB17" s="21">
        <v>416</v>
      </c>
      <c r="AC17" s="28">
        <f t="shared" si="9"/>
        <v>1.2876219470006228E-2</v>
      </c>
      <c r="AD17" s="21">
        <v>3722</v>
      </c>
      <c r="AE17" s="28">
        <f t="shared" si="10"/>
        <v>2.0464756336120726E-2</v>
      </c>
      <c r="AF17" s="21">
        <v>952</v>
      </c>
      <c r="AG17" s="28">
        <f t="shared" si="11"/>
        <v>3.0793424878978765E-2</v>
      </c>
      <c r="AH17" s="21">
        <v>3505</v>
      </c>
      <c r="AI17" s="28">
        <f t="shared" si="12"/>
        <v>1.3245597921641693E-2</v>
      </c>
      <c r="AJ17" s="21">
        <v>2019</v>
      </c>
      <c r="AK17" s="28">
        <f t="shared" si="13"/>
        <v>0</v>
      </c>
      <c r="AL17" s="21">
        <v>0</v>
      </c>
      <c r="AM17" s="48">
        <f t="shared" si="14"/>
        <v>7.1705627962965713E-3</v>
      </c>
      <c r="AN17" s="43">
        <v>965</v>
      </c>
      <c r="AP17" s="27" t="s">
        <v>38</v>
      </c>
      <c r="AQ17" s="49">
        <f t="shared" si="15"/>
        <v>5.0505311682747002E-2</v>
      </c>
      <c r="AR17" s="49">
        <f t="shared" si="16"/>
        <v>3.9569473562573253E-2</v>
      </c>
      <c r="AS17" s="49">
        <f t="shared" si="17"/>
        <v>0</v>
      </c>
      <c r="AT17" s="49">
        <f t="shared" si="18"/>
        <v>0.23096280508942443</v>
      </c>
      <c r="AU17" s="49">
        <f t="shared" si="19"/>
        <v>5.6536685210454497E-2</v>
      </c>
      <c r="AV17" s="49">
        <f t="shared" si="20"/>
        <v>2.4193723945011049E-2</v>
      </c>
      <c r="AW17" s="49">
        <f t="shared" si="21"/>
        <v>0</v>
      </c>
      <c r="AX17" s="49">
        <f t="shared" si="22"/>
        <v>0</v>
      </c>
      <c r="AY17" s="49">
        <f t="shared" si="23"/>
        <v>2.6673228346456693E-2</v>
      </c>
      <c r="AZ17" s="49">
        <f t="shared" si="24"/>
        <v>2.6345071733199225E-2</v>
      </c>
      <c r="BA17" s="49">
        <f t="shared" si="25"/>
        <v>3.2461562846726896E-2</v>
      </c>
      <c r="BB17" s="49">
        <f t="shared" si="26"/>
        <v>4.4703521760188193E-2</v>
      </c>
      <c r="BC17" s="49">
        <f t="shared" si="27"/>
        <v>0</v>
      </c>
      <c r="BD17" s="49">
        <f t="shared" si="28"/>
        <v>6.2843186350737545E-2</v>
      </c>
      <c r="BE17" s="49">
        <f t="shared" si="29"/>
        <v>9.6924449576193353E-2</v>
      </c>
      <c r="BF17" s="49">
        <f t="shared" si="30"/>
        <v>0</v>
      </c>
      <c r="BG17" s="49">
        <f t="shared" si="31"/>
        <v>2.8489054674612494E-2</v>
      </c>
    </row>
    <row r="18" spans="1:59" x14ac:dyDescent="0.3">
      <c r="A18" s="27" t="s">
        <v>40</v>
      </c>
      <c r="B18" s="21">
        <v>2063</v>
      </c>
      <c r="C18" s="21">
        <v>287000</v>
      </c>
      <c r="D18" s="21">
        <v>55640</v>
      </c>
      <c r="E18" s="21">
        <v>47844</v>
      </c>
      <c r="F18" s="21">
        <f t="shared" si="0"/>
        <v>390484</v>
      </c>
      <c r="G18" s="28">
        <v>5.0212543554006971E-2</v>
      </c>
      <c r="H18" s="21">
        <v>14411</v>
      </c>
      <c r="I18" s="28">
        <v>0.1082752613240418</v>
      </c>
      <c r="J18" s="21">
        <v>31075</v>
      </c>
      <c r="K18" s="28">
        <f t="shared" si="32"/>
        <v>0.10103950103950105</v>
      </c>
      <c r="L18" s="21">
        <v>1458</v>
      </c>
      <c r="M18" s="28">
        <f t="shared" si="1"/>
        <v>0.12180466573369111</v>
      </c>
      <c r="N18" s="21">
        <v>9487</v>
      </c>
      <c r="O18" s="28">
        <f t="shared" si="2"/>
        <v>2.8677268115181415E-2</v>
      </c>
      <c r="P18" s="21">
        <v>6557</v>
      </c>
      <c r="Q18" s="28">
        <f t="shared" si="3"/>
        <v>9.3895921543870345E-2</v>
      </c>
      <c r="R18" s="21">
        <v>69012</v>
      </c>
      <c r="S18" s="28">
        <f t="shared" si="4"/>
        <v>0.17596920538905692</v>
      </c>
      <c r="T18" s="21">
        <v>2560</v>
      </c>
      <c r="U18" s="28">
        <f t="shared" si="5"/>
        <v>9.6547699921843561E-2</v>
      </c>
      <c r="V18" s="21">
        <v>45336</v>
      </c>
      <c r="W18" s="28">
        <f t="shared" si="6"/>
        <v>0</v>
      </c>
      <c r="X18" s="21">
        <v>0</v>
      </c>
      <c r="Y18" s="28">
        <f t="shared" si="7"/>
        <v>9.3926338339939727E-2</v>
      </c>
      <c r="Z18" s="21">
        <v>47439</v>
      </c>
      <c r="AA18" s="28">
        <f t="shared" si="8"/>
        <v>7.0882865747345064E-2</v>
      </c>
      <c r="AB18" s="21">
        <v>2236</v>
      </c>
      <c r="AC18" s="28">
        <f t="shared" si="9"/>
        <v>9.8747664844668931E-2</v>
      </c>
      <c r="AD18" s="21">
        <v>28544</v>
      </c>
      <c r="AE18" s="28">
        <f t="shared" si="10"/>
        <v>0.1397923429136482</v>
      </c>
      <c r="AF18" s="21">
        <v>6503</v>
      </c>
      <c r="AG18" s="28">
        <f t="shared" si="11"/>
        <v>5.1342874462981997E-2</v>
      </c>
      <c r="AH18" s="21">
        <v>5844</v>
      </c>
      <c r="AI18" s="28">
        <f t="shared" si="12"/>
        <v>7.8004041252263359E-2</v>
      </c>
      <c r="AJ18" s="21">
        <v>11890</v>
      </c>
      <c r="AK18" s="28">
        <f t="shared" si="13"/>
        <v>0.21896684656900539</v>
      </c>
      <c r="AL18" s="21">
        <v>568</v>
      </c>
      <c r="AM18" s="48">
        <f t="shared" si="14"/>
        <v>3.0316990890041463E-2</v>
      </c>
      <c r="AN18" s="43">
        <v>4080</v>
      </c>
      <c r="AP18" s="27" t="s">
        <v>39</v>
      </c>
      <c r="AQ18" s="49">
        <f t="shared" si="15"/>
        <v>7.2361519481095133E-3</v>
      </c>
      <c r="AR18" s="49">
        <f t="shared" si="16"/>
        <v>1.1852683361671921E-2</v>
      </c>
      <c r="AS18" s="49">
        <f t="shared" si="17"/>
        <v>2.5779625779625781E-2</v>
      </c>
      <c r="AT18" s="49">
        <f t="shared" si="18"/>
        <v>4.6939797398795689E-2</v>
      </c>
      <c r="AU18" s="49">
        <f t="shared" si="19"/>
        <v>4.6110178090339737E-2</v>
      </c>
      <c r="AV18" s="49">
        <f t="shared" si="20"/>
        <v>4.5406430616176677E-2</v>
      </c>
      <c r="AW18" s="49">
        <f t="shared" si="21"/>
        <v>2.4127027770140225E-2</v>
      </c>
      <c r="AX18" s="49">
        <f t="shared" si="22"/>
        <v>3.6582327273191911E-2</v>
      </c>
      <c r="AY18" s="49">
        <f t="shared" si="23"/>
        <v>2.9757217847769028E-2</v>
      </c>
      <c r="AZ18" s="49">
        <f t="shared" si="24"/>
        <v>7.732850756138801E-2</v>
      </c>
      <c r="BA18" s="49">
        <f t="shared" si="25"/>
        <v>1.3187509906482802E-2</v>
      </c>
      <c r="BB18" s="49">
        <f t="shared" si="26"/>
        <v>1.2876219470006228E-2</v>
      </c>
      <c r="BC18" s="49">
        <f t="shared" si="27"/>
        <v>2.0464756336120726E-2</v>
      </c>
      <c r="BD18" s="49">
        <f t="shared" si="28"/>
        <v>3.0793424878978765E-2</v>
      </c>
      <c r="BE18" s="49">
        <f t="shared" si="29"/>
        <v>1.3245597921641693E-2</v>
      </c>
      <c r="BF18" s="49">
        <f t="shared" si="30"/>
        <v>0</v>
      </c>
      <c r="BG18" s="49">
        <f t="shared" si="31"/>
        <v>7.1705627962965713E-3</v>
      </c>
    </row>
    <row r="19" spans="1:59" x14ac:dyDescent="0.3">
      <c r="A19" s="27" t="s">
        <v>77</v>
      </c>
      <c r="B19" s="21">
        <v>168</v>
      </c>
      <c r="C19" s="21">
        <v>21996</v>
      </c>
      <c r="D19" s="21">
        <v>2780</v>
      </c>
      <c r="E19" s="21">
        <v>3054</v>
      </c>
      <c r="F19" s="21">
        <f t="shared" si="0"/>
        <v>27830</v>
      </c>
      <c r="G19" s="28">
        <v>0</v>
      </c>
      <c r="H19" s="21">
        <v>0</v>
      </c>
      <c r="I19" s="28">
        <v>0</v>
      </c>
      <c r="J19" s="21">
        <v>0</v>
      </c>
      <c r="K19" s="28">
        <f t="shared" si="32"/>
        <v>0</v>
      </c>
      <c r="L19" s="21">
        <v>0</v>
      </c>
      <c r="M19" s="28">
        <f t="shared" si="1"/>
        <v>0</v>
      </c>
      <c r="N19" s="21">
        <v>0</v>
      </c>
      <c r="O19" s="28">
        <f t="shared" si="2"/>
        <v>2.1530912144431615E-2</v>
      </c>
      <c r="P19" s="21">
        <v>4923</v>
      </c>
      <c r="Q19" s="28">
        <f t="shared" si="3"/>
        <v>3.6259292719297291E-3</v>
      </c>
      <c r="R19" s="21">
        <v>2665</v>
      </c>
      <c r="S19" s="28">
        <f t="shared" si="4"/>
        <v>0</v>
      </c>
      <c r="T19" s="21">
        <v>0</v>
      </c>
      <c r="U19" s="28">
        <f t="shared" si="5"/>
        <v>7.802866872102408E-3</v>
      </c>
      <c r="V19" s="21">
        <v>3664</v>
      </c>
      <c r="W19" s="28">
        <f t="shared" si="6"/>
        <v>0</v>
      </c>
      <c r="X19" s="21">
        <v>0</v>
      </c>
      <c r="Y19" s="28">
        <f t="shared" si="7"/>
        <v>9.4443102485615741E-4</v>
      </c>
      <c r="Z19" s="21">
        <v>477</v>
      </c>
      <c r="AA19" s="28">
        <f t="shared" si="8"/>
        <v>8.1153907116817241E-3</v>
      </c>
      <c r="AB19" s="21">
        <v>256</v>
      </c>
      <c r="AC19" s="28">
        <f t="shared" si="9"/>
        <v>1.8812703245001037E-2</v>
      </c>
      <c r="AD19" s="21">
        <v>5438</v>
      </c>
      <c r="AE19" s="28">
        <f t="shared" si="10"/>
        <v>0</v>
      </c>
      <c r="AF19" s="21">
        <v>0</v>
      </c>
      <c r="AG19" s="28">
        <f t="shared" si="11"/>
        <v>0</v>
      </c>
      <c r="AH19" s="21">
        <v>0</v>
      </c>
      <c r="AI19" s="28">
        <f t="shared" si="12"/>
        <v>5.0646862781116332E-3</v>
      </c>
      <c r="AJ19" s="21">
        <v>772</v>
      </c>
      <c r="AK19" s="28">
        <f t="shared" si="13"/>
        <v>0</v>
      </c>
      <c r="AL19" s="21">
        <v>0</v>
      </c>
      <c r="AM19" s="48">
        <f t="shared" si="14"/>
        <v>2.8243843718884217E-2</v>
      </c>
      <c r="AN19" s="43">
        <v>3801</v>
      </c>
      <c r="AP19" s="27" t="s">
        <v>40</v>
      </c>
      <c r="AQ19" s="49">
        <f t="shared" si="15"/>
        <v>5.3231335234408476E-2</v>
      </c>
      <c r="AR19" s="49">
        <f t="shared" si="16"/>
        <v>0.51298347557653901</v>
      </c>
      <c r="AS19" s="49">
        <f t="shared" si="17"/>
        <v>0.10103950103950105</v>
      </c>
      <c r="AT19" s="49">
        <f t="shared" si="18"/>
        <v>0.12180466573369111</v>
      </c>
      <c r="AU19" s="49">
        <f t="shared" si="19"/>
        <v>2.8677268115181415E-2</v>
      </c>
      <c r="AV19" s="49">
        <f t="shared" si="20"/>
        <v>9.3895921543870345E-2</v>
      </c>
      <c r="AW19" s="49">
        <f t="shared" si="21"/>
        <v>0.17596920538905692</v>
      </c>
      <c r="AX19" s="49">
        <f t="shared" si="22"/>
        <v>9.6547699921843561E-2</v>
      </c>
      <c r="AY19" s="49">
        <f t="shared" si="23"/>
        <v>0</v>
      </c>
      <c r="AZ19" s="49">
        <f t="shared" si="24"/>
        <v>9.3926338339939727E-2</v>
      </c>
      <c r="BA19" s="49">
        <f t="shared" si="25"/>
        <v>7.0882865747345064E-2</v>
      </c>
      <c r="BB19" s="49">
        <f t="shared" si="26"/>
        <v>9.8747664844668931E-2</v>
      </c>
      <c r="BC19" s="49">
        <f t="shared" si="27"/>
        <v>0.1397923429136482</v>
      </c>
      <c r="BD19" s="49">
        <f t="shared" si="28"/>
        <v>5.1342874462981997E-2</v>
      </c>
      <c r="BE19" s="49">
        <f t="shared" si="29"/>
        <v>7.8004041252263359E-2</v>
      </c>
      <c r="BF19" s="49">
        <f t="shared" si="30"/>
        <v>0.21896684656900539</v>
      </c>
      <c r="BG19" s="49">
        <f t="shared" si="31"/>
        <v>3.0316990890041463E-2</v>
      </c>
    </row>
    <row r="20" spans="1:59" x14ac:dyDescent="0.3">
      <c r="A20" s="27" t="s">
        <v>42</v>
      </c>
      <c r="B20" s="21">
        <v>189</v>
      </c>
      <c r="C20" s="21">
        <v>25986</v>
      </c>
      <c r="D20" s="21">
        <v>3352</v>
      </c>
      <c r="E20" s="21">
        <v>3814</v>
      </c>
      <c r="F20" s="21">
        <f t="shared" si="0"/>
        <v>33152</v>
      </c>
      <c r="G20" s="28">
        <v>0</v>
      </c>
      <c r="H20" s="21">
        <v>0</v>
      </c>
      <c r="I20" s="28">
        <v>5.8877857307781112E-3</v>
      </c>
      <c r="J20" s="21">
        <v>153</v>
      </c>
      <c r="K20" s="28">
        <f t="shared" si="32"/>
        <v>0.13762993762993764</v>
      </c>
      <c r="L20" s="21">
        <v>1986</v>
      </c>
      <c r="M20" s="28">
        <f t="shared" si="1"/>
        <v>4.5822794561351701E-2</v>
      </c>
      <c r="N20" s="21">
        <v>3569</v>
      </c>
      <c r="O20" s="28">
        <f t="shared" si="2"/>
        <v>1.2092823903992163E-2</v>
      </c>
      <c r="P20" s="21">
        <v>2765</v>
      </c>
      <c r="Q20" s="28">
        <f t="shared" si="3"/>
        <v>4.5415954633026027E-3</v>
      </c>
      <c r="R20" s="21">
        <v>3338</v>
      </c>
      <c r="S20" s="28">
        <f t="shared" si="4"/>
        <v>0</v>
      </c>
      <c r="T20" s="21">
        <v>0</v>
      </c>
      <c r="U20" s="28">
        <f t="shared" si="5"/>
        <v>4.7852188486938079E-3</v>
      </c>
      <c r="V20" s="21">
        <v>2247</v>
      </c>
      <c r="W20" s="28">
        <f t="shared" si="6"/>
        <v>0</v>
      </c>
      <c r="X20" s="21">
        <v>0</v>
      </c>
      <c r="Y20" s="28">
        <f t="shared" si="7"/>
        <v>2.8055739249919815E-3</v>
      </c>
      <c r="Z20" s="21">
        <v>1417</v>
      </c>
      <c r="AA20" s="28">
        <f t="shared" si="8"/>
        <v>0.12952924393723253</v>
      </c>
      <c r="AB20" s="21">
        <v>4086</v>
      </c>
      <c r="AC20" s="28">
        <f t="shared" si="9"/>
        <v>1.5937867570746559E-2</v>
      </c>
      <c r="AD20" s="21">
        <v>4607</v>
      </c>
      <c r="AE20" s="28">
        <f t="shared" si="10"/>
        <v>1.9712375588469229E-2</v>
      </c>
      <c r="AF20" s="21">
        <v>917</v>
      </c>
      <c r="AG20" s="28">
        <f t="shared" si="11"/>
        <v>0</v>
      </c>
      <c r="AH20" s="21">
        <v>0</v>
      </c>
      <c r="AI20" s="28">
        <f t="shared" si="12"/>
        <v>5.9109874826147428E-3</v>
      </c>
      <c r="AJ20" s="21">
        <v>901</v>
      </c>
      <c r="AK20" s="28">
        <f t="shared" si="13"/>
        <v>0</v>
      </c>
      <c r="AL20" s="21">
        <v>0</v>
      </c>
      <c r="AM20" s="48">
        <f t="shared" si="14"/>
        <v>0</v>
      </c>
      <c r="AN20" s="43">
        <v>0</v>
      </c>
      <c r="AP20" s="27" t="s">
        <v>77</v>
      </c>
      <c r="AQ20" s="49">
        <f t="shared" si="15"/>
        <v>0</v>
      </c>
      <c r="AR20" s="49">
        <f t="shared" si="16"/>
        <v>0</v>
      </c>
      <c r="AS20" s="49">
        <f t="shared" si="17"/>
        <v>0</v>
      </c>
      <c r="AT20" s="49">
        <f t="shared" si="18"/>
        <v>0</v>
      </c>
      <c r="AU20" s="49">
        <f t="shared" si="19"/>
        <v>2.1530912144431615E-2</v>
      </c>
      <c r="AV20" s="49">
        <f t="shared" si="20"/>
        <v>3.6259292719297291E-3</v>
      </c>
      <c r="AW20" s="49">
        <f t="shared" si="21"/>
        <v>0</v>
      </c>
      <c r="AX20" s="49">
        <f t="shared" si="22"/>
        <v>7.802866872102408E-3</v>
      </c>
      <c r="AY20" s="49">
        <f t="shared" si="23"/>
        <v>0</v>
      </c>
      <c r="AZ20" s="49">
        <f t="shared" si="24"/>
        <v>9.4443102485615741E-4</v>
      </c>
      <c r="BA20" s="49">
        <f t="shared" si="25"/>
        <v>8.1153907116817241E-3</v>
      </c>
      <c r="BB20" s="49">
        <f t="shared" si="26"/>
        <v>1.8812703245001037E-2</v>
      </c>
      <c r="BC20" s="49">
        <f t="shared" si="27"/>
        <v>0</v>
      </c>
      <c r="BD20" s="49">
        <f t="shared" si="28"/>
        <v>0</v>
      </c>
      <c r="BE20" s="49">
        <f t="shared" si="29"/>
        <v>5.0646862781116332E-3</v>
      </c>
      <c r="BF20" s="49">
        <f t="shared" si="30"/>
        <v>0</v>
      </c>
      <c r="BG20" s="49">
        <f t="shared" si="31"/>
        <v>2.8243843718884217E-2</v>
      </c>
    </row>
    <row r="21" spans="1:59" x14ac:dyDescent="0.3">
      <c r="A21" s="27" t="s">
        <v>43</v>
      </c>
      <c r="B21" s="21">
        <v>81</v>
      </c>
      <c r="C21" s="21">
        <v>12308</v>
      </c>
      <c r="D21" s="21">
        <v>1330</v>
      </c>
      <c r="E21" s="21">
        <v>1916</v>
      </c>
      <c r="F21" s="21">
        <f t="shared" si="0"/>
        <v>15554</v>
      </c>
      <c r="G21" s="28">
        <v>0</v>
      </c>
      <c r="H21" s="21">
        <v>0</v>
      </c>
      <c r="I21" s="28">
        <v>0.26828079298017549</v>
      </c>
      <c r="J21" s="21">
        <v>3302</v>
      </c>
      <c r="K21" s="28">
        <f t="shared" si="32"/>
        <v>0</v>
      </c>
      <c r="L21" s="21">
        <v>0</v>
      </c>
      <c r="M21" s="28">
        <f t="shared" si="1"/>
        <v>2.1954883356657723E-3</v>
      </c>
      <c r="N21" s="21">
        <v>171</v>
      </c>
      <c r="O21" s="28">
        <f t="shared" si="2"/>
        <v>3.7043840313494979E-3</v>
      </c>
      <c r="P21" s="21">
        <v>847</v>
      </c>
      <c r="Q21" s="28">
        <f t="shared" si="3"/>
        <v>1.0285938197294091E-3</v>
      </c>
      <c r="R21" s="21">
        <v>756</v>
      </c>
      <c r="S21" s="28">
        <f t="shared" si="4"/>
        <v>0</v>
      </c>
      <c r="T21" s="21">
        <v>0</v>
      </c>
      <c r="U21" s="28">
        <f t="shared" si="5"/>
        <v>3.916340659878911E-3</v>
      </c>
      <c r="V21" s="21">
        <v>1839</v>
      </c>
      <c r="W21" s="28">
        <f t="shared" si="6"/>
        <v>4.8753280839895011E-2</v>
      </c>
      <c r="X21" s="21">
        <v>1486</v>
      </c>
      <c r="Y21" s="28">
        <f t="shared" si="7"/>
        <v>6.1180122993826551E-4</v>
      </c>
      <c r="Z21" s="21">
        <v>309</v>
      </c>
      <c r="AA21" s="28">
        <f t="shared" si="8"/>
        <v>2.8911079410366143E-2</v>
      </c>
      <c r="AB21" s="21">
        <v>912</v>
      </c>
      <c r="AC21" s="28">
        <f t="shared" si="9"/>
        <v>2.4596969487303672E-3</v>
      </c>
      <c r="AD21" s="21">
        <v>711</v>
      </c>
      <c r="AE21" s="28">
        <f t="shared" si="10"/>
        <v>0</v>
      </c>
      <c r="AF21" s="21">
        <v>0</v>
      </c>
      <c r="AG21" s="28">
        <f t="shared" si="11"/>
        <v>1.5374748513042179E-3</v>
      </c>
      <c r="AH21" s="21">
        <v>175</v>
      </c>
      <c r="AI21" s="28">
        <f t="shared" si="12"/>
        <v>1.2005668249927834E-3</v>
      </c>
      <c r="AJ21" s="21">
        <v>183</v>
      </c>
      <c r="AK21" s="28">
        <f t="shared" si="13"/>
        <v>9.6376252891287595E-3</v>
      </c>
      <c r="AL21" s="21">
        <v>25</v>
      </c>
      <c r="AM21" s="48">
        <f t="shared" si="14"/>
        <v>1.1829570955133826E-2</v>
      </c>
      <c r="AN21" s="43">
        <v>1592</v>
      </c>
      <c r="AP21" s="27" t="s">
        <v>42</v>
      </c>
      <c r="AQ21" s="49">
        <f t="shared" si="15"/>
        <v>0</v>
      </c>
      <c r="AR21" s="49">
        <f t="shared" si="16"/>
        <v>2.5257110784621226E-3</v>
      </c>
      <c r="AS21" s="49">
        <f t="shared" si="17"/>
        <v>0.13762993762993764</v>
      </c>
      <c r="AT21" s="49">
        <f t="shared" si="18"/>
        <v>4.5822794561351701E-2</v>
      </c>
      <c r="AU21" s="49">
        <f t="shared" si="19"/>
        <v>1.2092823903992163E-2</v>
      </c>
      <c r="AV21" s="49">
        <f t="shared" si="20"/>
        <v>4.5415954633026027E-3</v>
      </c>
      <c r="AW21" s="49">
        <f t="shared" si="21"/>
        <v>0</v>
      </c>
      <c r="AX21" s="49">
        <f t="shared" si="22"/>
        <v>4.7852188486938079E-3</v>
      </c>
      <c r="AY21" s="49">
        <f t="shared" si="23"/>
        <v>0</v>
      </c>
      <c r="AZ21" s="49">
        <f t="shared" si="24"/>
        <v>2.8055739249919815E-3</v>
      </c>
      <c r="BA21" s="49">
        <f t="shared" si="25"/>
        <v>0.12952924393723253</v>
      </c>
      <c r="BB21" s="49">
        <f t="shared" si="26"/>
        <v>1.5937867570746559E-2</v>
      </c>
      <c r="BC21" s="49">
        <f t="shared" si="27"/>
        <v>1.9712375588469229E-2</v>
      </c>
      <c r="BD21" s="49">
        <f t="shared" si="28"/>
        <v>0</v>
      </c>
      <c r="BE21" s="49">
        <f t="shared" si="29"/>
        <v>5.9109874826147428E-3</v>
      </c>
      <c r="BF21" s="49">
        <f t="shared" si="30"/>
        <v>0</v>
      </c>
      <c r="BG21" s="49">
        <f t="shared" si="31"/>
        <v>0</v>
      </c>
    </row>
    <row r="22" spans="1:59" x14ac:dyDescent="0.3">
      <c r="A22" s="27" t="s">
        <v>44</v>
      </c>
      <c r="B22" s="21">
        <v>3679</v>
      </c>
      <c r="C22" s="21">
        <v>674788</v>
      </c>
      <c r="D22" s="21">
        <v>66988</v>
      </c>
      <c r="E22" s="21">
        <v>84607</v>
      </c>
      <c r="F22" s="21">
        <f t="shared" si="0"/>
        <v>826383</v>
      </c>
      <c r="G22" s="28">
        <v>0.20695981552724707</v>
      </c>
      <c r="H22" s="21">
        <v>139654</v>
      </c>
      <c r="I22" s="28">
        <v>6.8169558439094948E-3</v>
      </c>
      <c r="J22" s="21">
        <v>4600</v>
      </c>
      <c r="K22" s="28">
        <f t="shared" si="32"/>
        <v>0.19313929313929315</v>
      </c>
      <c r="L22" s="21">
        <v>2787</v>
      </c>
      <c r="M22" s="28">
        <f t="shared" si="1"/>
        <v>6.1576386303234171E-2</v>
      </c>
      <c r="N22" s="21">
        <v>4796</v>
      </c>
      <c r="O22" s="28">
        <f t="shared" si="2"/>
        <v>0.30710961827787692</v>
      </c>
      <c r="P22" s="21">
        <v>70220</v>
      </c>
      <c r="Q22" s="28">
        <f t="shared" si="3"/>
        <v>6.4078945936238071E-2</v>
      </c>
      <c r="R22" s="21">
        <v>47097</v>
      </c>
      <c r="S22" s="28">
        <f t="shared" si="4"/>
        <v>0.22628540005499037</v>
      </c>
      <c r="T22" s="21">
        <v>3292</v>
      </c>
      <c r="U22" s="28">
        <f t="shared" si="5"/>
        <v>0.27495096588162388</v>
      </c>
      <c r="V22" s="21">
        <v>129109</v>
      </c>
      <c r="W22" s="28">
        <f t="shared" si="6"/>
        <v>0.42962598425196852</v>
      </c>
      <c r="X22" s="21">
        <v>13095</v>
      </c>
      <c r="Y22" s="28">
        <f t="shared" si="7"/>
        <v>8.3509877916945502E-2</v>
      </c>
      <c r="Z22" s="21">
        <v>42178</v>
      </c>
      <c r="AA22" s="28">
        <f t="shared" si="8"/>
        <v>0.27364083055951816</v>
      </c>
      <c r="AB22" s="21">
        <v>8632</v>
      </c>
      <c r="AC22" s="28">
        <f t="shared" si="9"/>
        <v>0.26129869231301461</v>
      </c>
      <c r="AD22" s="21">
        <v>75531</v>
      </c>
      <c r="AE22" s="28">
        <f t="shared" si="10"/>
        <v>0.30067284335432831</v>
      </c>
      <c r="AF22" s="21">
        <v>13987</v>
      </c>
      <c r="AG22" s="28">
        <f t="shared" si="11"/>
        <v>0.43232914261616723</v>
      </c>
      <c r="AH22" s="21">
        <v>49209</v>
      </c>
      <c r="AI22" s="28">
        <f t="shared" si="12"/>
        <v>0.30093552365707088</v>
      </c>
      <c r="AJ22" s="21">
        <v>45871</v>
      </c>
      <c r="AK22" s="28">
        <f t="shared" si="13"/>
        <v>0</v>
      </c>
      <c r="AL22" s="21">
        <v>0</v>
      </c>
      <c r="AM22" s="48">
        <f t="shared" si="14"/>
        <v>0.18375960409576603</v>
      </c>
      <c r="AN22" s="43">
        <v>24730</v>
      </c>
      <c r="AP22" s="27" t="s">
        <v>43</v>
      </c>
      <c r="AQ22" s="49">
        <f t="shared" si="15"/>
        <v>0</v>
      </c>
      <c r="AR22" s="49">
        <f t="shared" si="16"/>
        <v>5.4509137131254437E-2</v>
      </c>
      <c r="AS22" s="49">
        <f t="shared" si="17"/>
        <v>0</v>
      </c>
      <c r="AT22" s="49">
        <f t="shared" si="18"/>
        <v>2.1954883356657723E-3</v>
      </c>
      <c r="AU22" s="49">
        <f t="shared" si="19"/>
        <v>3.7043840313494979E-3</v>
      </c>
      <c r="AV22" s="49">
        <f t="shared" si="20"/>
        <v>1.0285938197294091E-3</v>
      </c>
      <c r="AW22" s="49">
        <f t="shared" si="21"/>
        <v>0</v>
      </c>
      <c r="AX22" s="49">
        <f t="shared" si="22"/>
        <v>3.916340659878911E-3</v>
      </c>
      <c r="AY22" s="49">
        <f t="shared" si="23"/>
        <v>4.8753280839895011E-2</v>
      </c>
      <c r="AZ22" s="49">
        <f t="shared" si="24"/>
        <v>6.1180122993826551E-4</v>
      </c>
      <c r="BA22" s="49">
        <f t="shared" si="25"/>
        <v>2.8911079410366143E-2</v>
      </c>
      <c r="BB22" s="49">
        <f t="shared" si="26"/>
        <v>2.4596969487303672E-3</v>
      </c>
      <c r="BC22" s="49">
        <f t="shared" si="27"/>
        <v>0</v>
      </c>
      <c r="BD22" s="49">
        <f t="shared" si="28"/>
        <v>1.5374748513042179E-3</v>
      </c>
      <c r="BE22" s="49">
        <f t="shared" si="29"/>
        <v>1.2005668249927834E-3</v>
      </c>
      <c r="BF22" s="49">
        <f t="shared" si="30"/>
        <v>9.6376252891287595E-3</v>
      </c>
      <c r="BG22" s="49">
        <f t="shared" si="31"/>
        <v>1.1829570955133826E-2</v>
      </c>
    </row>
    <row r="23" spans="1:59" x14ac:dyDescent="0.3">
      <c r="A23" s="27" t="s">
        <v>45</v>
      </c>
      <c r="B23" s="21">
        <v>820</v>
      </c>
      <c r="C23" s="21">
        <v>136441</v>
      </c>
      <c r="D23" s="21">
        <v>21855</v>
      </c>
      <c r="E23" s="21">
        <v>23166</v>
      </c>
      <c r="F23" s="21">
        <f t="shared" si="0"/>
        <v>181462</v>
      </c>
      <c r="G23" s="28">
        <v>0.23883583380362208</v>
      </c>
      <c r="H23" s="21">
        <v>32587</v>
      </c>
      <c r="I23" s="28">
        <v>6.2078114349792216E-3</v>
      </c>
      <c r="J23" s="21">
        <v>847</v>
      </c>
      <c r="K23" s="28">
        <f t="shared" si="32"/>
        <v>6.022176022176022E-2</v>
      </c>
      <c r="L23" s="21">
        <v>869</v>
      </c>
      <c r="M23" s="28">
        <f>+N23/N$28</f>
        <v>2.8310244328321799E-2</v>
      </c>
      <c r="N23" s="21">
        <v>2205</v>
      </c>
      <c r="O23" s="28">
        <f>+P23/P$28</f>
        <v>3.2928344004758407E-2</v>
      </c>
      <c r="P23" s="21">
        <v>7529</v>
      </c>
      <c r="Q23" s="28">
        <f>+R23/R$28</f>
        <v>3.8066134773001858E-2</v>
      </c>
      <c r="R23" s="21">
        <v>27978</v>
      </c>
      <c r="S23" s="28">
        <f>+T23/T$28</f>
        <v>7.9186142425075615E-2</v>
      </c>
      <c r="T23" s="21">
        <v>1152</v>
      </c>
      <c r="U23" s="28">
        <f>+V23/V$28</f>
        <v>0</v>
      </c>
      <c r="V23" s="21">
        <v>0</v>
      </c>
      <c r="W23" s="28">
        <f>+X23/X$28</f>
        <v>5.4921259842519686E-2</v>
      </c>
      <c r="X23" s="21">
        <v>1674</v>
      </c>
      <c r="Y23" s="28">
        <f>+Z23/Z$28</f>
        <v>3.9266155314354956E-2</v>
      </c>
      <c r="Z23" s="21">
        <v>19832</v>
      </c>
      <c r="AA23" s="28">
        <f>+AB23/AB$28</f>
        <v>8.9427801553336503E-2</v>
      </c>
      <c r="AB23" s="21">
        <v>2821</v>
      </c>
      <c r="AC23" s="28">
        <f>+AD23/AD$28</f>
        <v>4.4329896907216497E-2</v>
      </c>
      <c r="AD23" s="21">
        <v>12814</v>
      </c>
      <c r="AE23" s="28">
        <f>+AF23/AF$28</f>
        <v>5.1914271587953309E-2</v>
      </c>
      <c r="AF23" s="21">
        <v>2415</v>
      </c>
      <c r="AG23" s="28">
        <f>+AH23/AH$28</f>
        <v>1.4021770643894468E-2</v>
      </c>
      <c r="AH23" s="21">
        <v>1596</v>
      </c>
      <c r="AI23" s="28">
        <f>+AJ23/AJ$28</f>
        <v>6.8314220484425439E-2</v>
      </c>
      <c r="AJ23" s="21">
        <v>10413</v>
      </c>
      <c r="AK23" s="28">
        <f>+AL23/AL$28</f>
        <v>0</v>
      </c>
      <c r="AL23" s="21">
        <v>0</v>
      </c>
      <c r="AM23" s="48">
        <f>+AN23/AN$28</f>
        <v>8.7005305473405764E-2</v>
      </c>
      <c r="AN23" s="43">
        <v>11709</v>
      </c>
      <c r="AP23" s="27" t="s">
        <v>44</v>
      </c>
      <c r="AQ23" s="49">
        <f t="shared" si="15"/>
        <v>0.51585378466630216</v>
      </c>
      <c r="AR23" s="49">
        <f t="shared" si="16"/>
        <v>7.5936411509318721E-2</v>
      </c>
      <c r="AS23" s="49">
        <f t="shared" si="17"/>
        <v>0.19313929313929315</v>
      </c>
      <c r="AT23" s="49">
        <f t="shared" si="18"/>
        <v>6.1576386303234171E-2</v>
      </c>
      <c r="AU23" s="49">
        <f t="shared" si="19"/>
        <v>0.30710961827787692</v>
      </c>
      <c r="AV23" s="49">
        <f t="shared" si="20"/>
        <v>6.4078945936238071E-2</v>
      </c>
      <c r="AW23" s="49">
        <f t="shared" si="21"/>
        <v>0.22628540005499037</v>
      </c>
      <c r="AX23" s="49">
        <f t="shared" si="22"/>
        <v>0.27495096588162388</v>
      </c>
      <c r="AY23" s="49">
        <f t="shared" si="23"/>
        <v>0.42962598425196852</v>
      </c>
      <c r="AZ23" s="49">
        <f t="shared" si="24"/>
        <v>8.3509877916945502E-2</v>
      </c>
      <c r="BA23" s="49">
        <f t="shared" si="25"/>
        <v>0.27364083055951816</v>
      </c>
      <c r="BB23" s="49">
        <f t="shared" si="26"/>
        <v>0.26129869231301461</v>
      </c>
      <c r="BC23" s="49">
        <f t="shared" si="27"/>
        <v>0.30067284335432831</v>
      </c>
      <c r="BD23" s="49">
        <f t="shared" si="28"/>
        <v>0.43232914261616723</v>
      </c>
      <c r="BE23" s="49">
        <f t="shared" si="29"/>
        <v>0.30093552365707088</v>
      </c>
      <c r="BF23" s="49">
        <f t="shared" si="30"/>
        <v>0</v>
      </c>
      <c r="BG23" s="49">
        <f t="shared" si="31"/>
        <v>0.18375960409576603</v>
      </c>
    </row>
    <row r="24" spans="1:59" x14ac:dyDescent="0.3">
      <c r="A24" s="27" t="s">
        <v>78</v>
      </c>
      <c r="B24" s="21">
        <v>106</v>
      </c>
      <c r="C24" s="21">
        <v>17082</v>
      </c>
      <c r="D24" s="21">
        <v>2078</v>
      </c>
      <c r="E24" s="21">
        <v>1941</v>
      </c>
      <c r="F24" s="21">
        <f t="shared" si="0"/>
        <v>21101</v>
      </c>
      <c r="G24" s="28">
        <v>4.4549818522421264E-2</v>
      </c>
      <c r="H24" s="21">
        <v>761</v>
      </c>
      <c r="I24" s="28">
        <v>0</v>
      </c>
      <c r="J24" s="21">
        <v>0</v>
      </c>
      <c r="K24" s="28">
        <f t="shared" si="32"/>
        <v>0</v>
      </c>
      <c r="L24" s="21">
        <v>0</v>
      </c>
      <c r="M24" s="28">
        <f>+N24/N$28</f>
        <v>5.0804370434090411E-2</v>
      </c>
      <c r="N24" s="21">
        <v>3957</v>
      </c>
      <c r="O24" s="28">
        <f>+P24/P$28</f>
        <v>5.3444596060319791E-3</v>
      </c>
      <c r="P24" s="21">
        <v>1222</v>
      </c>
      <c r="Q24" s="28">
        <f>+R24/R$28</f>
        <v>3.8926017437114278E-3</v>
      </c>
      <c r="R24" s="21">
        <v>2861</v>
      </c>
      <c r="S24" s="28">
        <f>+T24/T$28</f>
        <v>0</v>
      </c>
      <c r="T24" s="21">
        <v>0</v>
      </c>
      <c r="U24" s="28">
        <f>+V24/V$28</f>
        <v>0</v>
      </c>
      <c r="V24" s="21">
        <v>0</v>
      </c>
      <c r="W24" s="28">
        <f>+X24/X$28</f>
        <v>0</v>
      </c>
      <c r="X24" s="21">
        <v>0</v>
      </c>
      <c r="Y24" s="28">
        <f>+Z24/Z$28</f>
        <v>1.2265723687597265E-2</v>
      </c>
      <c r="Z24" s="21">
        <v>6195</v>
      </c>
      <c r="AA24" s="28">
        <f>+AB24/AB$28</f>
        <v>7.7032810271041368E-3</v>
      </c>
      <c r="AB24" s="21">
        <v>243</v>
      </c>
      <c r="AC24" s="28">
        <f>+AD24/AD$28</f>
        <v>0</v>
      </c>
      <c r="AD24" s="21">
        <v>0</v>
      </c>
      <c r="AE24" s="28">
        <f>+AF24/AF$28</f>
        <v>0</v>
      </c>
      <c r="AF24" s="21">
        <v>0</v>
      </c>
      <c r="AG24" s="28">
        <f>+AH24/AH$28</f>
        <v>1.0981963223601558E-3</v>
      </c>
      <c r="AH24" s="21">
        <v>125</v>
      </c>
      <c r="AI24" s="28">
        <f>+AJ24/AJ$28</f>
        <v>1.1270895111134438E-2</v>
      </c>
      <c r="AJ24" s="21">
        <v>1718</v>
      </c>
      <c r="AK24" s="28">
        <f>+AL24/AL$28</f>
        <v>0</v>
      </c>
      <c r="AL24" s="21">
        <v>0</v>
      </c>
      <c r="AM24" s="48">
        <f>+AN24/AN$28</f>
        <v>0</v>
      </c>
      <c r="AN24" s="43">
        <v>0</v>
      </c>
      <c r="AP24" s="27" t="s">
        <v>45</v>
      </c>
      <c r="AQ24" s="49">
        <f t="shared" si="15"/>
        <v>0.12036982314091103</v>
      </c>
      <c r="AR24" s="49">
        <f t="shared" si="16"/>
        <v>1.3982204467041947E-2</v>
      </c>
      <c r="AS24" s="49">
        <f t="shared" si="17"/>
        <v>6.022176022176022E-2</v>
      </c>
      <c r="AT24" s="49">
        <f t="shared" si="18"/>
        <v>2.8310244328321799E-2</v>
      </c>
      <c r="AU24" s="49">
        <f t="shared" si="19"/>
        <v>3.2928344004758407E-2</v>
      </c>
      <c r="AV24" s="49">
        <f t="shared" si="20"/>
        <v>3.8066134773001858E-2</v>
      </c>
      <c r="AW24" s="49">
        <f t="shared" si="21"/>
        <v>7.9186142425075615E-2</v>
      </c>
      <c r="AX24" s="49">
        <f t="shared" si="22"/>
        <v>0</v>
      </c>
      <c r="AY24" s="49">
        <f t="shared" si="23"/>
        <v>5.4921259842519686E-2</v>
      </c>
      <c r="AZ24" s="49">
        <f t="shared" si="24"/>
        <v>3.9266155314354956E-2</v>
      </c>
      <c r="BA24" s="49">
        <f t="shared" si="25"/>
        <v>8.9427801553336503E-2</v>
      </c>
      <c r="BB24" s="49">
        <f t="shared" si="26"/>
        <v>4.4329896907216497E-2</v>
      </c>
      <c r="BC24" s="49">
        <f t="shared" si="27"/>
        <v>5.1914271587953309E-2</v>
      </c>
      <c r="BD24" s="49">
        <f t="shared" si="28"/>
        <v>1.4021770643894468E-2</v>
      </c>
      <c r="BE24" s="49">
        <f t="shared" si="29"/>
        <v>6.8314220484425439E-2</v>
      </c>
      <c r="BF24" s="49">
        <f t="shared" si="30"/>
        <v>0</v>
      </c>
      <c r="BG24" s="49">
        <f t="shared" si="31"/>
        <v>8.7005305473405764E-2</v>
      </c>
    </row>
    <row r="25" spans="1:59" x14ac:dyDescent="0.3">
      <c r="A25" s="27" t="s">
        <v>47</v>
      </c>
      <c r="B25" s="21">
        <v>23</v>
      </c>
      <c r="C25" s="21">
        <v>3660</v>
      </c>
      <c r="D25" s="21">
        <v>283</v>
      </c>
      <c r="E25" s="21">
        <v>370</v>
      </c>
      <c r="F25" s="21">
        <f t="shared" si="0"/>
        <v>4313</v>
      </c>
      <c r="G25" s="28">
        <v>0.16393442622950818</v>
      </c>
      <c r="H25" s="21">
        <v>600</v>
      </c>
      <c r="I25" s="28">
        <v>0</v>
      </c>
      <c r="J25" s="21">
        <v>0</v>
      </c>
      <c r="K25" s="28">
        <f t="shared" si="32"/>
        <v>0</v>
      </c>
      <c r="L25" s="21">
        <v>0</v>
      </c>
      <c r="M25" s="28">
        <f>+N25/N$28</f>
        <v>0</v>
      </c>
      <c r="N25" s="21">
        <v>0</v>
      </c>
      <c r="O25" s="28">
        <f>+P25/P$28</f>
        <v>2.9652566390259262E-3</v>
      </c>
      <c r="P25" s="21">
        <v>678</v>
      </c>
      <c r="Q25" s="28">
        <f>+R25/R$28</f>
        <v>1.0462812795924809E-3</v>
      </c>
      <c r="R25" s="21">
        <v>769</v>
      </c>
      <c r="S25" s="28">
        <f>+T25/T$28</f>
        <v>0</v>
      </c>
      <c r="T25" s="21">
        <v>0</v>
      </c>
      <c r="U25" s="28">
        <f>+V25/V$28</f>
        <v>0</v>
      </c>
      <c r="V25" s="21">
        <v>0</v>
      </c>
      <c r="W25" s="28">
        <f>+X25/X$28</f>
        <v>0</v>
      </c>
      <c r="X25" s="21">
        <v>0</v>
      </c>
      <c r="Y25" s="28">
        <f>+Z25/Z$28</f>
        <v>1.2810206982849766E-3</v>
      </c>
      <c r="Z25" s="21">
        <v>647</v>
      </c>
      <c r="AA25" s="28">
        <f>+AB25/AB$28</f>
        <v>4.4381042954509432E-3</v>
      </c>
      <c r="AB25" s="21">
        <v>140</v>
      </c>
      <c r="AC25" s="28">
        <f>+AD25/AD$28</f>
        <v>2.4942918425240436E-3</v>
      </c>
      <c r="AD25" s="21">
        <v>721</v>
      </c>
      <c r="AE25" s="28">
        <f>+AF25/AF$28</f>
        <v>0</v>
      </c>
      <c r="AF25" s="21">
        <v>0</v>
      </c>
      <c r="AG25" s="28">
        <f>+AH25/AH$28</f>
        <v>9.2248491078253077E-4</v>
      </c>
      <c r="AH25" s="21">
        <v>105</v>
      </c>
      <c r="AI25" s="28">
        <f>+AJ25/AJ$28</f>
        <v>0</v>
      </c>
      <c r="AJ25" s="21">
        <v>0</v>
      </c>
      <c r="AK25" s="28">
        <f>+AL25/AL$28</f>
        <v>0</v>
      </c>
      <c r="AL25" s="21">
        <v>0</v>
      </c>
      <c r="AM25" s="48">
        <f>+AN25/AN$28</f>
        <v>0</v>
      </c>
      <c r="AN25" s="43">
        <v>0</v>
      </c>
      <c r="AP25" s="27" t="s">
        <v>78</v>
      </c>
      <c r="AQ25" s="49">
        <f t="shared" si="15"/>
        <v>2.8109809252227359E-3</v>
      </c>
      <c r="AR25" s="49">
        <f t="shared" si="16"/>
        <v>0</v>
      </c>
      <c r="AS25" s="49">
        <f t="shared" si="17"/>
        <v>0</v>
      </c>
      <c r="AT25" s="49">
        <f t="shared" si="18"/>
        <v>5.0804370434090411E-2</v>
      </c>
      <c r="AU25" s="49">
        <f t="shared" si="19"/>
        <v>5.3444596060319791E-3</v>
      </c>
      <c r="AV25" s="49">
        <f t="shared" si="20"/>
        <v>3.8926017437114278E-3</v>
      </c>
      <c r="AW25" s="49">
        <f t="shared" si="21"/>
        <v>0</v>
      </c>
      <c r="AX25" s="49">
        <f t="shared" si="22"/>
        <v>0</v>
      </c>
      <c r="AY25" s="49">
        <f t="shared" si="23"/>
        <v>0</v>
      </c>
      <c r="AZ25" s="49">
        <f t="shared" si="24"/>
        <v>1.2265723687597265E-2</v>
      </c>
      <c r="BA25" s="49">
        <f t="shared" si="25"/>
        <v>7.7032810271041368E-3</v>
      </c>
      <c r="BB25" s="49">
        <f t="shared" si="26"/>
        <v>0</v>
      </c>
      <c r="BC25" s="49">
        <f t="shared" si="27"/>
        <v>0</v>
      </c>
      <c r="BD25" s="49">
        <f t="shared" si="28"/>
        <v>1.0981963223601558E-3</v>
      </c>
      <c r="BE25" s="49">
        <f t="shared" si="29"/>
        <v>1.1270895111134438E-2</v>
      </c>
      <c r="BF25" s="49">
        <f t="shared" si="30"/>
        <v>0</v>
      </c>
      <c r="BG25" s="49">
        <f t="shared" si="31"/>
        <v>0</v>
      </c>
    </row>
    <row r="26" spans="1:59" x14ac:dyDescent="0.3">
      <c r="A26" s="27" t="s">
        <v>48</v>
      </c>
      <c r="B26" s="21">
        <v>142</v>
      </c>
      <c r="C26" s="21">
        <v>18149</v>
      </c>
      <c r="D26" s="21">
        <v>2651</v>
      </c>
      <c r="E26" s="21">
        <v>2996</v>
      </c>
      <c r="F26" s="21">
        <f t="shared" si="0"/>
        <v>23796</v>
      </c>
      <c r="G26" s="28">
        <v>2.5896743622238139E-2</v>
      </c>
      <c r="H26" s="21">
        <v>470</v>
      </c>
      <c r="I26" s="28">
        <v>0</v>
      </c>
      <c r="J26" s="21">
        <v>0</v>
      </c>
      <c r="K26" s="28">
        <f>+L26/L$28</f>
        <v>7.4844074844074848E-3</v>
      </c>
      <c r="L26" s="21">
        <v>108</v>
      </c>
      <c r="M26" s="28">
        <f>+N26/N$28</f>
        <v>0</v>
      </c>
      <c r="N26" s="21">
        <v>0</v>
      </c>
      <c r="O26" s="28">
        <f>+P26/P$28</f>
        <v>1.7594730765193661E-2</v>
      </c>
      <c r="P26" s="21">
        <v>4023</v>
      </c>
      <c r="Q26" s="28">
        <f>+R26/R$28</f>
        <v>3.2993915513807102E-3</v>
      </c>
      <c r="R26" s="21">
        <v>2425</v>
      </c>
      <c r="S26" s="28">
        <f>+T26/T$28</f>
        <v>3.0244707176244156E-3</v>
      </c>
      <c r="T26" s="21">
        <v>44</v>
      </c>
      <c r="U26" s="28">
        <f>+V26/V$28</f>
        <v>6.0800177183003212E-3</v>
      </c>
      <c r="V26" s="21">
        <v>2855</v>
      </c>
      <c r="W26" s="28">
        <f>+X26/X$28</f>
        <v>0</v>
      </c>
      <c r="X26" s="21">
        <v>0</v>
      </c>
      <c r="Y26" s="28">
        <f>+Z26/Z$28</f>
        <v>3.6272487160093929E-3</v>
      </c>
      <c r="Z26" s="21">
        <v>1832</v>
      </c>
      <c r="AA26" s="28">
        <f>+AB26/AB$28</f>
        <v>1.3948327785702965E-3</v>
      </c>
      <c r="AB26" s="21">
        <v>44</v>
      </c>
      <c r="AC26" s="28">
        <f>+AD26/AD$28</f>
        <v>7.4275236975022488E-3</v>
      </c>
      <c r="AD26" s="21">
        <v>2147</v>
      </c>
      <c r="AE26" s="28">
        <f>+AF26/AF$28</f>
        <v>7.5968958920011181E-2</v>
      </c>
      <c r="AF26" s="21">
        <v>3534</v>
      </c>
      <c r="AG26" s="28">
        <f>+AH26/AH$28</f>
        <v>1.3354067279899493E-3</v>
      </c>
      <c r="AH26" s="21">
        <v>152</v>
      </c>
      <c r="AI26" s="28">
        <f>+AJ26/AJ$28</f>
        <v>0</v>
      </c>
      <c r="AJ26" s="21">
        <v>0</v>
      </c>
      <c r="AK26" s="28">
        <f>+AL26/AL$28</f>
        <v>0</v>
      </c>
      <c r="AL26" s="21">
        <v>0</v>
      </c>
      <c r="AM26" s="48">
        <f>+AN26/AN$28</f>
        <v>3.8267770363655277E-3</v>
      </c>
      <c r="AN26" s="43">
        <v>515</v>
      </c>
      <c r="AP26" s="27" t="s">
        <v>47</v>
      </c>
      <c r="AQ26" s="49">
        <f t="shared" si="15"/>
        <v>2.2162793102938785E-3</v>
      </c>
      <c r="AR26" s="49">
        <f t="shared" si="16"/>
        <v>0</v>
      </c>
      <c r="AS26" s="49">
        <f t="shared" si="17"/>
        <v>0</v>
      </c>
      <c r="AT26" s="49">
        <f t="shared" si="18"/>
        <v>0</v>
      </c>
      <c r="AU26" s="49">
        <f t="shared" si="19"/>
        <v>2.9652566390259262E-3</v>
      </c>
      <c r="AV26" s="49">
        <f t="shared" si="20"/>
        <v>1.0462812795924809E-3</v>
      </c>
      <c r="AW26" s="49">
        <f t="shared" si="21"/>
        <v>0</v>
      </c>
      <c r="AX26" s="49">
        <f t="shared" si="22"/>
        <v>0</v>
      </c>
      <c r="AY26" s="49">
        <f t="shared" si="23"/>
        <v>0</v>
      </c>
      <c r="AZ26" s="49">
        <f t="shared" si="24"/>
        <v>1.2810206982849766E-3</v>
      </c>
      <c r="BA26" s="49">
        <f t="shared" si="25"/>
        <v>4.4381042954509432E-3</v>
      </c>
      <c r="BB26" s="49">
        <f t="shared" si="26"/>
        <v>2.4942918425240436E-3</v>
      </c>
      <c r="BC26" s="49">
        <f t="shared" si="27"/>
        <v>0</v>
      </c>
      <c r="BD26" s="49">
        <f t="shared" si="28"/>
        <v>9.2248491078253077E-4</v>
      </c>
      <c r="BE26" s="49">
        <f t="shared" si="29"/>
        <v>0</v>
      </c>
      <c r="BF26" s="49">
        <f t="shared" si="30"/>
        <v>0</v>
      </c>
      <c r="BG26" s="49">
        <f t="shared" si="31"/>
        <v>0</v>
      </c>
    </row>
    <row r="27" spans="1:59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50"/>
      <c r="AP27" s="27" t="s">
        <v>48</v>
      </c>
      <c r="AQ27" s="49">
        <f t="shared" si="15"/>
        <v>1.7360854597302049E-3</v>
      </c>
      <c r="AR27" s="49">
        <f t="shared" si="16"/>
        <v>0</v>
      </c>
      <c r="AS27" s="49">
        <f t="shared" si="17"/>
        <v>7.4844074844074848E-3</v>
      </c>
      <c r="AT27" s="49">
        <f t="shared" si="18"/>
        <v>0</v>
      </c>
      <c r="AU27" s="49">
        <f t="shared" si="19"/>
        <v>1.7594730765193661E-2</v>
      </c>
      <c r="AV27" s="49">
        <f t="shared" si="20"/>
        <v>3.2993915513807102E-3</v>
      </c>
      <c r="AW27" s="49">
        <f t="shared" si="21"/>
        <v>3.0244707176244156E-3</v>
      </c>
      <c r="AX27" s="49">
        <f t="shared" si="22"/>
        <v>6.0800177183003212E-3</v>
      </c>
      <c r="AY27" s="49">
        <f t="shared" si="23"/>
        <v>0</v>
      </c>
      <c r="AZ27" s="49">
        <f t="shared" si="24"/>
        <v>3.6272487160093929E-3</v>
      </c>
      <c r="BA27" s="49">
        <f t="shared" si="25"/>
        <v>1.3948327785702965E-3</v>
      </c>
      <c r="BB27" s="49">
        <f t="shared" si="26"/>
        <v>7.4275236975022488E-3</v>
      </c>
      <c r="BC27" s="49">
        <f t="shared" si="27"/>
        <v>7.5968958920011181E-2</v>
      </c>
      <c r="BD27" s="49">
        <f t="shared" si="28"/>
        <v>1.3354067279899493E-3</v>
      </c>
      <c r="BE27" s="49">
        <f t="shared" si="29"/>
        <v>0</v>
      </c>
      <c r="BF27" s="49">
        <f t="shared" si="30"/>
        <v>0</v>
      </c>
      <c r="BG27" s="49">
        <f t="shared" si="31"/>
        <v>3.8267770363655277E-3</v>
      </c>
    </row>
    <row r="28" spans="1:59" x14ac:dyDescent="0.3">
      <c r="A28" s="33" t="s">
        <v>79</v>
      </c>
      <c r="B28" s="21">
        <f>SUM(B6:B26)</f>
        <v>19219</v>
      </c>
      <c r="C28" s="21">
        <f t="shared" ref="C28:AH28" si="33">SUM(C6:C26)</f>
        <v>3177462</v>
      </c>
      <c r="D28" s="21">
        <f t="shared" si="33"/>
        <v>430974</v>
      </c>
      <c r="E28" s="21">
        <f t="shared" si="33"/>
        <v>412866</v>
      </c>
      <c r="F28" s="21">
        <f t="shared" si="33"/>
        <v>4021302</v>
      </c>
      <c r="G28" s="21"/>
      <c r="H28" s="21">
        <f t="shared" si="33"/>
        <v>270724</v>
      </c>
      <c r="I28" s="21"/>
      <c r="J28" s="21">
        <f t="shared" si="33"/>
        <v>60577</v>
      </c>
      <c r="K28" s="21"/>
      <c r="L28" s="21">
        <f t="shared" si="33"/>
        <v>14430</v>
      </c>
      <c r="M28" s="21"/>
      <c r="N28" s="21">
        <f t="shared" si="33"/>
        <v>77887</v>
      </c>
      <c r="O28" s="21"/>
      <c r="P28" s="21">
        <f t="shared" si="33"/>
        <v>228648</v>
      </c>
      <c r="Q28" s="21"/>
      <c r="R28" s="21">
        <f t="shared" si="33"/>
        <v>734984</v>
      </c>
      <c r="S28" s="21"/>
      <c r="T28" s="21">
        <f t="shared" si="33"/>
        <v>14548</v>
      </c>
      <c r="U28" s="21"/>
      <c r="V28" s="21">
        <f t="shared" si="33"/>
        <v>469571</v>
      </c>
      <c r="W28" s="21"/>
      <c r="X28" s="21">
        <f t="shared" si="33"/>
        <v>30480</v>
      </c>
      <c r="Y28" s="21"/>
      <c r="Z28" s="21">
        <f t="shared" si="33"/>
        <v>505066</v>
      </c>
      <c r="AA28" s="21"/>
      <c r="AB28" s="21">
        <f t="shared" si="33"/>
        <v>31545</v>
      </c>
      <c r="AC28" s="21"/>
      <c r="AD28" s="21">
        <f t="shared" si="33"/>
        <v>289060</v>
      </c>
      <c r="AE28" s="21"/>
      <c r="AF28" s="21">
        <f t="shared" si="33"/>
        <v>46519</v>
      </c>
      <c r="AG28" s="21"/>
      <c r="AH28" s="21">
        <f t="shared" si="33"/>
        <v>113823</v>
      </c>
      <c r="AI28" s="21"/>
      <c r="AJ28" s="21">
        <f>SUM(AJ6:AJ26)</f>
        <v>152428</v>
      </c>
      <c r="AK28" s="21"/>
      <c r="AL28" s="21">
        <f>SUM(AL6:AL26)</f>
        <v>2594</v>
      </c>
      <c r="AM28" s="43"/>
      <c r="AN28" s="43">
        <f>SUM(AN6:AN26)</f>
        <v>134578</v>
      </c>
      <c r="AP28" s="27" t="s">
        <v>49</v>
      </c>
      <c r="AQ28" s="49">
        <f t="shared" si="15"/>
        <v>0</v>
      </c>
      <c r="AR28" s="49">
        <f t="shared" si="16"/>
        <v>0</v>
      </c>
      <c r="AS28" s="49">
        <f t="shared" si="17"/>
        <v>0</v>
      </c>
      <c r="AT28" s="49">
        <f t="shared" si="18"/>
        <v>0</v>
      </c>
      <c r="AU28" s="49">
        <f t="shared" si="19"/>
        <v>0</v>
      </c>
      <c r="AV28" s="49">
        <f t="shared" si="20"/>
        <v>0</v>
      </c>
      <c r="AW28" s="49">
        <f t="shared" si="21"/>
        <v>0</v>
      </c>
      <c r="AX28" s="49">
        <f t="shared" si="22"/>
        <v>0</v>
      </c>
      <c r="AY28" s="49">
        <f t="shared" si="23"/>
        <v>0</v>
      </c>
      <c r="AZ28" s="49">
        <f t="shared" si="24"/>
        <v>0</v>
      </c>
      <c r="BA28" s="49">
        <f t="shared" si="25"/>
        <v>0</v>
      </c>
      <c r="BB28" s="49">
        <f t="shared" si="26"/>
        <v>0</v>
      </c>
      <c r="BC28" s="49">
        <f t="shared" si="27"/>
        <v>0</v>
      </c>
      <c r="BD28" s="49">
        <f t="shared" si="28"/>
        <v>0</v>
      </c>
      <c r="BE28" s="49">
        <f t="shared" si="29"/>
        <v>0</v>
      </c>
      <c r="BF28" s="49">
        <f t="shared" si="30"/>
        <v>0</v>
      </c>
      <c r="BG28" s="49">
        <f t="shared" si="31"/>
        <v>0</v>
      </c>
    </row>
    <row r="29" spans="1:59" x14ac:dyDescent="0.3">
      <c r="D29" s="45"/>
      <c r="E29" s="45"/>
      <c r="AO29" s="51"/>
      <c r="BD29" s="52"/>
    </row>
    <row r="30" spans="1:59" x14ac:dyDescent="0.3">
      <c r="A30" s="24" t="s">
        <v>50</v>
      </c>
      <c r="B30" s="25"/>
      <c r="C30" s="26"/>
      <c r="D30" s="27"/>
      <c r="E30" s="27"/>
      <c r="F30" s="27"/>
      <c r="G30" s="27"/>
      <c r="H30" s="49">
        <f>H28/$C$28</f>
        <v>8.5201333643014451E-2</v>
      </c>
      <c r="I30" s="27"/>
      <c r="J30" s="49">
        <f>J28/$C$28</f>
        <v>1.9064586767678103E-2</v>
      </c>
      <c r="K30" s="27"/>
      <c r="L30" s="49">
        <f>L28/$C$28</f>
        <v>4.5413603687471321E-3</v>
      </c>
      <c r="M30" s="27"/>
      <c r="N30" s="49">
        <f>N28/$C$28</f>
        <v>2.4512330910645037E-2</v>
      </c>
      <c r="O30" s="27"/>
      <c r="P30" s="49">
        <f>P28/$C$28</f>
        <v>7.1959318474933767E-2</v>
      </c>
      <c r="Q30" s="27"/>
      <c r="R30" s="49">
        <f>R28/$C$28</f>
        <v>0.23131165691359959</v>
      </c>
      <c r="S30" s="27"/>
      <c r="T30" s="49">
        <f>T28/$C$28</f>
        <v>4.5784969261630825E-3</v>
      </c>
      <c r="U30" s="27"/>
      <c r="V30" s="49">
        <f>V28/$C$28</f>
        <v>0.14778178307089118</v>
      </c>
      <c r="W30" s="27"/>
      <c r="X30" s="49">
        <f>X28/$C$28</f>
        <v>9.5925616104929022E-3</v>
      </c>
      <c r="Y30" s="27"/>
      <c r="Z30" s="49">
        <f>Z28/$C$28</f>
        <v>0.15895264837156195</v>
      </c>
      <c r="AA30" s="27"/>
      <c r="AB30" s="49">
        <f>AB28/$C$28</f>
        <v>9.9277347770012677E-3</v>
      </c>
      <c r="AC30" s="27"/>
      <c r="AD30" s="49">
        <f>AD28/$C$28</f>
        <v>9.0971977005547197E-2</v>
      </c>
      <c r="AE30" s="27"/>
      <c r="AF30" s="49">
        <f>AF28/$C$28</f>
        <v>1.4640300969767695E-2</v>
      </c>
      <c r="AG30" s="27"/>
      <c r="AH30" s="49">
        <f>AH28/$C$28</f>
        <v>3.5821986226743228E-2</v>
      </c>
      <c r="AI30" s="27"/>
      <c r="AJ30" s="49">
        <f>AJ28/$C$28</f>
        <v>4.7971620116936092E-2</v>
      </c>
      <c r="AK30" s="49">
        <f>AK28/$C$28</f>
        <v>0</v>
      </c>
      <c r="AL30" s="27"/>
      <c r="AM30" s="27"/>
      <c r="AN30" s="27"/>
      <c r="AO30" s="51"/>
    </row>
    <row r="31" spans="1:59" x14ac:dyDescent="0.3">
      <c r="AO31" s="53"/>
    </row>
    <row r="32" spans="1:59" x14ac:dyDescent="0.3">
      <c r="A32" s="24" t="s">
        <v>51</v>
      </c>
      <c r="B32" s="25"/>
      <c r="C32" s="26"/>
      <c r="D32" s="49">
        <f>D28/$F$28</f>
        <v>0.10717275151182379</v>
      </c>
      <c r="E32" s="49">
        <f>E28/$F$28</f>
        <v>0.10266973234042109</v>
      </c>
      <c r="F32" s="49">
        <f>F28/F28</f>
        <v>1</v>
      </c>
      <c r="G32" s="49"/>
      <c r="H32" s="49">
        <f>H28/$F$28</f>
        <v>6.7322474163840462E-2</v>
      </c>
      <c r="I32" s="27"/>
      <c r="J32" s="49">
        <f>J28/$F$28</f>
        <v>1.5064026526731888E-2</v>
      </c>
      <c r="K32" s="27"/>
      <c r="L32" s="49">
        <f>L28/$F$28</f>
        <v>3.5883900289010871E-3</v>
      </c>
      <c r="M32" s="27"/>
      <c r="N32" s="49">
        <f>N28/$F$28</f>
        <v>1.9368602507347121E-2</v>
      </c>
      <c r="O32" s="27"/>
      <c r="P32" s="49">
        <f>P28/$F$28</f>
        <v>5.6859196349838929E-2</v>
      </c>
      <c r="Q32" s="27"/>
      <c r="R32" s="49">
        <f>R28/$F$28</f>
        <v>0.18277264428287157</v>
      </c>
      <c r="S32" s="27"/>
      <c r="T32" s="49">
        <f>T28/$F$28</f>
        <v>3.6177337588671529E-3</v>
      </c>
      <c r="U32" s="27"/>
      <c r="V32" s="49">
        <f>V28/$F$28</f>
        <v>0.11677088664318173</v>
      </c>
      <c r="W32" s="27"/>
      <c r="X32" s="49">
        <f>X28/$F$28</f>
        <v>7.5796346556413815E-3</v>
      </c>
      <c r="Y32" s="27"/>
      <c r="Z32" s="49">
        <f>Z28/$F$28</f>
        <v>0.1255976298223809</v>
      </c>
      <c r="AA32" s="27"/>
      <c r="AB32" s="49">
        <f>AB28/$F$28</f>
        <v>7.8444742523690082E-3</v>
      </c>
      <c r="AC32" s="27"/>
      <c r="AD32" s="49">
        <f>AD28/$F$28</f>
        <v>7.1882191389753866E-2</v>
      </c>
      <c r="AE32" s="27"/>
      <c r="AF32" s="49">
        <f>AF28/$F$28</f>
        <v>1.1568143849927213E-2</v>
      </c>
      <c r="AG32" s="27"/>
      <c r="AH32" s="49">
        <f>AH28/$F$28</f>
        <v>2.8305011660402526E-2</v>
      </c>
      <c r="AI32" s="27"/>
      <c r="AJ32" s="49">
        <f>AJ28/$F$28</f>
        <v>3.7905136197181909E-2</v>
      </c>
      <c r="AK32" s="49">
        <f>AK28/$F$28</f>
        <v>0</v>
      </c>
      <c r="AL32" s="27"/>
      <c r="AM32" s="27"/>
      <c r="AN32" s="27"/>
    </row>
    <row r="34" spans="1:41" x14ac:dyDescent="0.3">
      <c r="A34" s="33" t="s">
        <v>85</v>
      </c>
      <c r="B34" s="33"/>
      <c r="C34" s="33"/>
      <c r="D34" s="33"/>
      <c r="E34" s="33"/>
      <c r="F34" s="33"/>
      <c r="G34" s="46">
        <v>4</v>
      </c>
      <c r="H34" s="47"/>
      <c r="I34" s="46">
        <v>2</v>
      </c>
      <c r="J34" s="47"/>
      <c r="K34" s="46"/>
      <c r="L34" s="47"/>
      <c r="M34" s="46">
        <v>1</v>
      </c>
      <c r="N34" s="47"/>
      <c r="O34" s="46">
        <v>5</v>
      </c>
      <c r="P34" s="47"/>
      <c r="Q34" s="46">
        <v>18</v>
      </c>
      <c r="R34" s="47"/>
      <c r="S34" s="46"/>
      <c r="T34" s="47"/>
      <c r="U34" s="46">
        <v>10</v>
      </c>
      <c r="V34" s="47"/>
      <c r="W34" s="46"/>
      <c r="X34" s="47"/>
      <c r="Y34" s="46">
        <v>12</v>
      </c>
      <c r="Z34" s="47"/>
      <c r="AA34" s="46">
        <v>1</v>
      </c>
      <c r="AB34" s="47"/>
      <c r="AC34" s="46">
        <v>6</v>
      </c>
      <c r="AD34" s="47"/>
      <c r="AE34" s="46"/>
      <c r="AF34" s="47"/>
      <c r="AG34" s="46">
        <v>1</v>
      </c>
      <c r="AH34" s="47"/>
      <c r="AI34" s="46">
        <v>2</v>
      </c>
      <c r="AJ34" s="47"/>
      <c r="AK34" s="46"/>
      <c r="AL34" s="47"/>
      <c r="AM34" s="46">
        <v>1</v>
      </c>
      <c r="AN34" s="47"/>
    </row>
    <row r="45" spans="1:41" x14ac:dyDescent="0.3">
      <c r="AO45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81"/>
  <sheetViews>
    <sheetView workbookViewId="0">
      <selection activeCell="E1" sqref="E1"/>
    </sheetView>
  </sheetViews>
  <sheetFormatPr baseColWidth="10" defaultRowHeight="14.4" x14ac:dyDescent="0.3"/>
  <cols>
    <col min="1" max="1" width="20.21875" style="86" customWidth="1"/>
    <col min="2" max="2" width="9.88671875" style="86" customWidth="1"/>
    <col min="3" max="3" width="8.33203125" style="86" customWidth="1"/>
    <col min="4" max="4" width="32.88671875" style="86" customWidth="1"/>
    <col min="5" max="5" width="8.77734375" style="88" customWidth="1"/>
    <col min="6" max="6" width="37.21875" style="88" customWidth="1"/>
    <col min="7" max="8" width="10.88671875" style="88" customWidth="1"/>
    <col min="9" max="9" width="8.5546875" style="88" customWidth="1"/>
  </cols>
  <sheetData>
    <row r="1" spans="1:9" ht="27.6" x14ac:dyDescent="0.3">
      <c r="A1" s="70" t="s">
        <v>100</v>
      </c>
      <c r="B1" s="70" t="s">
        <v>101</v>
      </c>
      <c r="C1" s="70" t="s">
        <v>102</v>
      </c>
      <c r="D1" s="70" t="s">
        <v>103</v>
      </c>
      <c r="E1" s="70" t="s">
        <v>104</v>
      </c>
      <c r="F1" s="70" t="s">
        <v>105</v>
      </c>
      <c r="G1" s="71" t="s">
        <v>106</v>
      </c>
      <c r="H1" s="71" t="s">
        <v>107</v>
      </c>
      <c r="I1" s="71" t="s">
        <v>108</v>
      </c>
    </row>
    <row r="2" spans="1:9" hidden="1" x14ac:dyDescent="0.3">
      <c r="A2" s="72" t="s">
        <v>198</v>
      </c>
      <c r="B2" s="73">
        <v>0</v>
      </c>
      <c r="C2" s="72">
        <v>0</v>
      </c>
      <c r="D2" s="72" t="s">
        <v>109</v>
      </c>
      <c r="E2" s="74" t="s">
        <v>14</v>
      </c>
      <c r="F2" s="75" t="s">
        <v>110</v>
      </c>
      <c r="G2" s="76">
        <v>33826</v>
      </c>
      <c r="H2" s="76">
        <v>34556</v>
      </c>
      <c r="I2" s="77" t="s">
        <v>200</v>
      </c>
    </row>
    <row r="3" spans="1:9" hidden="1" x14ac:dyDescent="0.3">
      <c r="A3" s="72" t="s">
        <v>198</v>
      </c>
      <c r="B3" s="73">
        <v>0</v>
      </c>
      <c r="C3" s="72">
        <v>0</v>
      </c>
      <c r="D3" s="77" t="s">
        <v>111</v>
      </c>
      <c r="E3" s="74" t="s">
        <v>11</v>
      </c>
      <c r="F3" s="75" t="s">
        <v>112</v>
      </c>
      <c r="G3" s="76">
        <v>33826</v>
      </c>
      <c r="H3" s="76">
        <v>34556</v>
      </c>
      <c r="I3" s="77" t="s">
        <v>201</v>
      </c>
    </row>
    <row r="4" spans="1:9" hidden="1" x14ac:dyDescent="0.3">
      <c r="A4" s="72" t="s">
        <v>198</v>
      </c>
      <c r="B4" s="73">
        <v>0</v>
      </c>
      <c r="C4" s="72">
        <v>0</v>
      </c>
      <c r="D4" s="72" t="s">
        <v>113</v>
      </c>
      <c r="E4" s="74" t="s">
        <v>17</v>
      </c>
      <c r="F4" s="75" t="s">
        <v>114</v>
      </c>
      <c r="G4" s="76">
        <v>33826</v>
      </c>
      <c r="H4" s="76">
        <v>34556</v>
      </c>
      <c r="I4" s="77" t="s">
        <v>201</v>
      </c>
    </row>
    <row r="5" spans="1:9" hidden="1" x14ac:dyDescent="0.3">
      <c r="A5" s="72" t="s">
        <v>198</v>
      </c>
      <c r="B5" s="73">
        <v>0</v>
      </c>
      <c r="C5" s="72">
        <v>0</v>
      </c>
      <c r="D5" s="72" t="s">
        <v>115</v>
      </c>
      <c r="E5" s="74" t="s">
        <v>18</v>
      </c>
      <c r="F5" s="75" t="s">
        <v>116</v>
      </c>
      <c r="G5" s="76">
        <v>33826</v>
      </c>
      <c r="H5" s="76">
        <v>34556</v>
      </c>
      <c r="I5" s="77" t="s">
        <v>201</v>
      </c>
    </row>
    <row r="6" spans="1:9" x14ac:dyDescent="0.3">
      <c r="A6" s="72" t="s">
        <v>198</v>
      </c>
      <c r="B6" s="73">
        <v>0</v>
      </c>
      <c r="C6" s="72">
        <v>0</v>
      </c>
      <c r="D6" s="72" t="s">
        <v>117</v>
      </c>
      <c r="E6" s="74" t="s">
        <v>12</v>
      </c>
      <c r="F6" s="75" t="s">
        <v>118</v>
      </c>
      <c r="G6" s="76">
        <v>33826</v>
      </c>
      <c r="H6" s="76">
        <v>34556</v>
      </c>
      <c r="I6" s="77" t="s">
        <v>201</v>
      </c>
    </row>
    <row r="7" spans="1:9" hidden="1" x14ac:dyDescent="0.3">
      <c r="A7" s="72" t="s">
        <v>198</v>
      </c>
      <c r="B7" s="73">
        <v>0</v>
      </c>
      <c r="C7" s="72">
        <v>0</v>
      </c>
      <c r="D7" s="72" t="s">
        <v>109</v>
      </c>
      <c r="E7" s="74" t="s">
        <v>14</v>
      </c>
      <c r="F7" s="78" t="s">
        <v>119</v>
      </c>
      <c r="G7" s="76">
        <v>33826</v>
      </c>
      <c r="H7" s="76">
        <v>34556</v>
      </c>
      <c r="I7" s="77" t="s">
        <v>201</v>
      </c>
    </row>
    <row r="8" spans="1:9" hidden="1" x14ac:dyDescent="0.3">
      <c r="A8" s="72" t="s">
        <v>198</v>
      </c>
      <c r="B8" s="73">
        <v>0</v>
      </c>
      <c r="C8" s="72">
        <v>0</v>
      </c>
      <c r="D8" s="77" t="s">
        <v>111</v>
      </c>
      <c r="E8" s="74" t="s">
        <v>11</v>
      </c>
      <c r="F8" s="75" t="s">
        <v>120</v>
      </c>
      <c r="G8" s="76">
        <v>33826</v>
      </c>
      <c r="H8" s="76">
        <v>34556</v>
      </c>
      <c r="I8" s="77" t="s">
        <v>201</v>
      </c>
    </row>
    <row r="9" spans="1:9" hidden="1" x14ac:dyDescent="0.3">
      <c r="A9" s="72" t="s">
        <v>198</v>
      </c>
      <c r="B9" s="73">
        <v>0</v>
      </c>
      <c r="C9" s="72">
        <v>0</v>
      </c>
      <c r="D9" s="79" t="s">
        <v>121</v>
      </c>
      <c r="E9" s="74" t="s">
        <v>56</v>
      </c>
      <c r="F9" s="75" t="s">
        <v>122</v>
      </c>
      <c r="G9" s="76">
        <v>33826</v>
      </c>
      <c r="H9" s="76">
        <v>34556</v>
      </c>
      <c r="I9" s="77" t="s">
        <v>201</v>
      </c>
    </row>
    <row r="10" spans="1:9" hidden="1" x14ac:dyDescent="0.3">
      <c r="A10" s="72" t="s">
        <v>198</v>
      </c>
      <c r="B10" s="73">
        <v>0</v>
      </c>
      <c r="C10" s="72">
        <v>0</v>
      </c>
      <c r="D10" s="72" t="s">
        <v>123</v>
      </c>
      <c r="E10" s="74" t="s">
        <v>15</v>
      </c>
      <c r="F10" s="75" t="s">
        <v>124</v>
      </c>
      <c r="G10" s="76">
        <v>33826</v>
      </c>
      <c r="H10" s="76">
        <v>34556</v>
      </c>
      <c r="I10" s="77" t="s">
        <v>201</v>
      </c>
    </row>
    <row r="11" spans="1:9" hidden="1" x14ac:dyDescent="0.3">
      <c r="A11" s="72" t="s">
        <v>198</v>
      </c>
      <c r="B11" s="73">
        <v>0</v>
      </c>
      <c r="C11" s="72">
        <v>0</v>
      </c>
      <c r="D11" s="72" t="s">
        <v>125</v>
      </c>
      <c r="E11" s="74" t="s">
        <v>10</v>
      </c>
      <c r="F11" s="75" t="s">
        <v>126</v>
      </c>
      <c r="G11" s="76">
        <v>33826</v>
      </c>
      <c r="H11" s="76">
        <v>34556</v>
      </c>
      <c r="I11" s="77" t="s">
        <v>201</v>
      </c>
    </row>
    <row r="12" spans="1:9" hidden="1" x14ac:dyDescent="0.3">
      <c r="A12" s="72" t="s">
        <v>198</v>
      </c>
      <c r="B12" s="73">
        <v>0</v>
      </c>
      <c r="C12" s="72">
        <v>0</v>
      </c>
      <c r="D12" s="77" t="s">
        <v>111</v>
      </c>
      <c r="E12" s="74" t="s">
        <v>11</v>
      </c>
      <c r="F12" s="75" t="s">
        <v>127</v>
      </c>
      <c r="G12" s="76">
        <v>33826</v>
      </c>
      <c r="H12" s="76">
        <v>34556</v>
      </c>
      <c r="I12" s="77" t="s">
        <v>201</v>
      </c>
    </row>
    <row r="13" spans="1:9" x14ac:dyDescent="0.3">
      <c r="A13" s="72" t="s">
        <v>198</v>
      </c>
      <c r="B13" s="73">
        <v>0</v>
      </c>
      <c r="C13" s="72">
        <v>0</v>
      </c>
      <c r="D13" s="72" t="s">
        <v>117</v>
      </c>
      <c r="E13" s="74" t="s">
        <v>12</v>
      </c>
      <c r="F13" s="80" t="s">
        <v>128</v>
      </c>
      <c r="G13" s="76">
        <v>33826</v>
      </c>
      <c r="H13" s="76">
        <v>34556</v>
      </c>
      <c r="I13" s="77" t="s">
        <v>201</v>
      </c>
    </row>
    <row r="14" spans="1:9" x14ac:dyDescent="0.3">
      <c r="A14" s="72" t="s">
        <v>199</v>
      </c>
      <c r="B14" s="73">
        <v>1</v>
      </c>
      <c r="C14" s="72">
        <v>0</v>
      </c>
      <c r="D14" s="72" t="s">
        <v>117</v>
      </c>
      <c r="E14" s="74" t="s">
        <v>12</v>
      </c>
      <c r="F14" s="75" t="s">
        <v>129</v>
      </c>
      <c r="G14" s="76">
        <v>33826</v>
      </c>
      <c r="H14" s="76">
        <v>34556</v>
      </c>
      <c r="I14" s="77" t="s">
        <v>201</v>
      </c>
    </row>
    <row r="15" spans="1:9" hidden="1" x14ac:dyDescent="0.3">
      <c r="A15" s="72" t="s">
        <v>199</v>
      </c>
      <c r="B15" s="73">
        <v>1</v>
      </c>
      <c r="C15" s="72">
        <v>0</v>
      </c>
      <c r="D15" s="72" t="s">
        <v>115</v>
      </c>
      <c r="E15" s="74" t="s">
        <v>18</v>
      </c>
      <c r="F15" s="75" t="s">
        <v>130</v>
      </c>
      <c r="G15" s="76">
        <v>33826</v>
      </c>
      <c r="H15" s="76">
        <v>34556</v>
      </c>
      <c r="I15" s="77" t="s">
        <v>201</v>
      </c>
    </row>
    <row r="16" spans="1:9" hidden="1" x14ac:dyDescent="0.3">
      <c r="A16" s="72" t="s">
        <v>199</v>
      </c>
      <c r="B16" s="73">
        <v>1</v>
      </c>
      <c r="C16" s="72">
        <v>0</v>
      </c>
      <c r="D16" s="77" t="s">
        <v>111</v>
      </c>
      <c r="E16" s="74" t="s">
        <v>11</v>
      </c>
      <c r="F16" s="75" t="s">
        <v>131</v>
      </c>
      <c r="G16" s="76">
        <v>33826</v>
      </c>
      <c r="H16" s="76">
        <v>34556</v>
      </c>
      <c r="I16" s="77" t="s">
        <v>201</v>
      </c>
    </row>
    <row r="17" spans="1:9" hidden="1" x14ac:dyDescent="0.3">
      <c r="A17" s="72" t="s">
        <v>199</v>
      </c>
      <c r="B17" s="73">
        <v>1</v>
      </c>
      <c r="C17" s="72">
        <v>0</v>
      </c>
      <c r="D17" s="72" t="s">
        <v>125</v>
      </c>
      <c r="E17" s="74" t="s">
        <v>10</v>
      </c>
      <c r="F17" s="75" t="s">
        <v>132</v>
      </c>
      <c r="G17" s="76">
        <v>33826</v>
      </c>
      <c r="H17" s="76">
        <v>34556</v>
      </c>
      <c r="I17" s="77" t="s">
        <v>201</v>
      </c>
    </row>
    <row r="18" spans="1:9" hidden="1" x14ac:dyDescent="0.3">
      <c r="A18" s="72" t="s">
        <v>199</v>
      </c>
      <c r="B18" s="73">
        <v>2</v>
      </c>
      <c r="C18" s="72">
        <v>0</v>
      </c>
      <c r="D18" s="74" t="s">
        <v>123</v>
      </c>
      <c r="E18" s="74" t="s">
        <v>15</v>
      </c>
      <c r="F18" s="75" t="s">
        <v>133</v>
      </c>
      <c r="G18" s="76">
        <v>33826</v>
      </c>
      <c r="H18" s="76">
        <v>34556</v>
      </c>
      <c r="I18" s="77" t="s">
        <v>201</v>
      </c>
    </row>
    <row r="19" spans="1:9" hidden="1" x14ac:dyDescent="0.3">
      <c r="A19" s="72" t="s">
        <v>199</v>
      </c>
      <c r="B19" s="73">
        <v>2</v>
      </c>
      <c r="C19" s="72">
        <v>0</v>
      </c>
      <c r="D19" s="77" t="s">
        <v>111</v>
      </c>
      <c r="E19" s="74" t="s">
        <v>11</v>
      </c>
      <c r="F19" s="75" t="s">
        <v>134</v>
      </c>
      <c r="G19" s="76">
        <v>33826</v>
      </c>
      <c r="H19" s="76">
        <v>34556</v>
      </c>
      <c r="I19" s="77" t="s">
        <v>201</v>
      </c>
    </row>
    <row r="20" spans="1:9" hidden="1" x14ac:dyDescent="0.3">
      <c r="A20" s="72" t="s">
        <v>199</v>
      </c>
      <c r="B20" s="73">
        <v>3</v>
      </c>
      <c r="C20" s="72">
        <v>0</v>
      </c>
      <c r="D20" s="72" t="s">
        <v>123</v>
      </c>
      <c r="E20" s="74" t="s">
        <v>15</v>
      </c>
      <c r="F20" s="75" t="s">
        <v>135</v>
      </c>
      <c r="G20" s="76">
        <v>33826</v>
      </c>
      <c r="H20" s="76">
        <v>34556</v>
      </c>
      <c r="I20" s="77" t="s">
        <v>201</v>
      </c>
    </row>
    <row r="21" spans="1:9" hidden="1" x14ac:dyDescent="0.3">
      <c r="A21" s="72" t="s">
        <v>199</v>
      </c>
      <c r="B21" s="73">
        <v>3</v>
      </c>
      <c r="C21" s="72">
        <v>0</v>
      </c>
      <c r="D21" s="77" t="s">
        <v>111</v>
      </c>
      <c r="E21" s="74" t="s">
        <v>11</v>
      </c>
      <c r="F21" s="75" t="s">
        <v>136</v>
      </c>
      <c r="G21" s="76">
        <v>33826</v>
      </c>
      <c r="H21" s="76">
        <v>34556</v>
      </c>
      <c r="I21" s="77" t="s">
        <v>201</v>
      </c>
    </row>
    <row r="22" spans="1:9" hidden="1" x14ac:dyDescent="0.3">
      <c r="A22" s="72" t="s">
        <v>199</v>
      </c>
      <c r="B22" s="73">
        <v>4</v>
      </c>
      <c r="C22" s="72">
        <v>0</v>
      </c>
      <c r="D22" s="79" t="s">
        <v>121</v>
      </c>
      <c r="E22" s="74" t="s">
        <v>56</v>
      </c>
      <c r="F22" s="75" t="s">
        <v>137</v>
      </c>
      <c r="G22" s="76">
        <v>33826</v>
      </c>
      <c r="H22" s="76">
        <v>34556</v>
      </c>
      <c r="I22" s="77" t="s">
        <v>201</v>
      </c>
    </row>
    <row r="23" spans="1:9" hidden="1" x14ac:dyDescent="0.3">
      <c r="A23" s="72" t="s">
        <v>199</v>
      </c>
      <c r="B23" s="73">
        <v>4</v>
      </c>
      <c r="C23" s="72">
        <v>0</v>
      </c>
      <c r="D23" s="72" t="s">
        <v>109</v>
      </c>
      <c r="E23" s="74" t="s">
        <v>14</v>
      </c>
      <c r="F23" s="75" t="s">
        <v>138</v>
      </c>
      <c r="G23" s="76">
        <v>33826</v>
      </c>
      <c r="H23" s="76">
        <v>34556</v>
      </c>
      <c r="I23" s="77" t="s">
        <v>201</v>
      </c>
    </row>
    <row r="24" spans="1:9" hidden="1" x14ac:dyDescent="0.3">
      <c r="A24" s="72" t="s">
        <v>199</v>
      </c>
      <c r="B24" s="73">
        <v>5</v>
      </c>
      <c r="C24" s="72">
        <v>0</v>
      </c>
      <c r="D24" s="72" t="s">
        <v>125</v>
      </c>
      <c r="E24" s="74" t="s">
        <v>10</v>
      </c>
      <c r="F24" s="75" t="s">
        <v>139</v>
      </c>
      <c r="G24" s="76">
        <v>33826</v>
      </c>
      <c r="H24" s="76">
        <v>34556</v>
      </c>
      <c r="I24" s="77" t="s">
        <v>201</v>
      </c>
    </row>
    <row r="25" spans="1:9" hidden="1" x14ac:dyDescent="0.3">
      <c r="A25" s="72" t="s">
        <v>199</v>
      </c>
      <c r="B25" s="73">
        <v>5</v>
      </c>
      <c r="C25" s="72">
        <v>0</v>
      </c>
      <c r="D25" s="77" t="s">
        <v>111</v>
      </c>
      <c r="E25" s="74" t="s">
        <v>11</v>
      </c>
      <c r="F25" s="75" t="s">
        <v>140</v>
      </c>
      <c r="G25" s="76">
        <v>33826</v>
      </c>
      <c r="H25" s="76">
        <v>34556</v>
      </c>
      <c r="I25" s="77" t="s">
        <v>201</v>
      </c>
    </row>
    <row r="26" spans="1:9" hidden="1" x14ac:dyDescent="0.3">
      <c r="A26" s="72" t="s">
        <v>199</v>
      </c>
      <c r="B26" s="73">
        <v>5</v>
      </c>
      <c r="C26" s="72">
        <v>0</v>
      </c>
      <c r="D26" s="72" t="s">
        <v>109</v>
      </c>
      <c r="E26" s="74" t="s">
        <v>14</v>
      </c>
      <c r="F26" s="75" t="s">
        <v>141</v>
      </c>
      <c r="G26" s="76">
        <v>33826</v>
      </c>
      <c r="H26" s="76">
        <v>34556</v>
      </c>
      <c r="I26" s="77" t="s">
        <v>201</v>
      </c>
    </row>
    <row r="27" spans="1:9" hidden="1" x14ac:dyDescent="0.3">
      <c r="A27" s="72" t="s">
        <v>199</v>
      </c>
      <c r="B27" s="73">
        <v>6</v>
      </c>
      <c r="C27" s="72">
        <v>0</v>
      </c>
      <c r="D27" s="72" t="s">
        <v>123</v>
      </c>
      <c r="E27" s="74" t="s">
        <v>15</v>
      </c>
      <c r="F27" s="75" t="s">
        <v>142</v>
      </c>
      <c r="G27" s="76">
        <v>33826</v>
      </c>
      <c r="H27" s="76">
        <v>34556</v>
      </c>
      <c r="I27" s="77" t="s">
        <v>201</v>
      </c>
    </row>
    <row r="28" spans="1:9" hidden="1" x14ac:dyDescent="0.3">
      <c r="A28" s="72" t="s">
        <v>199</v>
      </c>
      <c r="B28" s="73">
        <v>6</v>
      </c>
      <c r="C28" s="72">
        <v>0</v>
      </c>
      <c r="D28" s="72" t="s">
        <v>113</v>
      </c>
      <c r="E28" s="74" t="s">
        <v>17</v>
      </c>
      <c r="F28" s="75" t="s">
        <v>143</v>
      </c>
      <c r="G28" s="76">
        <v>33826</v>
      </c>
      <c r="H28" s="76">
        <v>34556</v>
      </c>
      <c r="I28" s="77" t="s">
        <v>201</v>
      </c>
    </row>
    <row r="29" spans="1:9" x14ac:dyDescent="0.3">
      <c r="A29" s="72" t="s">
        <v>199</v>
      </c>
      <c r="B29" s="73">
        <v>6</v>
      </c>
      <c r="C29" s="72">
        <v>0</v>
      </c>
      <c r="D29" s="72" t="s">
        <v>117</v>
      </c>
      <c r="E29" s="74" t="s">
        <v>12</v>
      </c>
      <c r="F29" s="80" t="s">
        <v>144</v>
      </c>
      <c r="G29" s="76">
        <v>33826</v>
      </c>
      <c r="H29" s="76">
        <v>34556</v>
      </c>
      <c r="I29" s="77" t="s">
        <v>201</v>
      </c>
    </row>
    <row r="30" spans="1:9" hidden="1" x14ac:dyDescent="0.3">
      <c r="A30" s="72" t="s">
        <v>199</v>
      </c>
      <c r="B30" s="73">
        <v>7</v>
      </c>
      <c r="C30" s="72">
        <v>0</v>
      </c>
      <c r="D30" s="77" t="s">
        <v>111</v>
      </c>
      <c r="E30" s="74" t="s">
        <v>11</v>
      </c>
      <c r="F30" s="75" t="s">
        <v>145</v>
      </c>
      <c r="G30" s="76">
        <v>33826</v>
      </c>
      <c r="H30" s="76">
        <v>34556</v>
      </c>
      <c r="I30" s="77" t="s">
        <v>201</v>
      </c>
    </row>
    <row r="31" spans="1:9" x14ac:dyDescent="0.3">
      <c r="A31" s="72" t="s">
        <v>199</v>
      </c>
      <c r="B31" s="73">
        <v>7</v>
      </c>
      <c r="C31" s="72">
        <v>0</v>
      </c>
      <c r="D31" s="72" t="s">
        <v>117</v>
      </c>
      <c r="E31" s="74" t="s">
        <v>12</v>
      </c>
      <c r="F31" s="75" t="s">
        <v>146</v>
      </c>
      <c r="G31" s="76">
        <v>33826</v>
      </c>
      <c r="H31" s="76">
        <v>34556</v>
      </c>
      <c r="I31" s="77" t="s">
        <v>201</v>
      </c>
    </row>
    <row r="32" spans="1:9" hidden="1" x14ac:dyDescent="0.3">
      <c r="A32" s="72" t="s">
        <v>199</v>
      </c>
      <c r="B32" s="73">
        <v>7</v>
      </c>
      <c r="C32" s="72">
        <v>0</v>
      </c>
      <c r="D32" s="72" t="s">
        <v>109</v>
      </c>
      <c r="E32" s="74" t="s">
        <v>14</v>
      </c>
      <c r="F32" s="75" t="s">
        <v>147</v>
      </c>
      <c r="G32" s="76">
        <v>33826</v>
      </c>
      <c r="H32" s="76">
        <v>34556</v>
      </c>
      <c r="I32" s="77" t="s">
        <v>201</v>
      </c>
    </row>
    <row r="33" spans="1:9" hidden="1" x14ac:dyDescent="0.3">
      <c r="A33" s="72" t="s">
        <v>199</v>
      </c>
      <c r="B33" s="73">
        <v>8</v>
      </c>
      <c r="C33" s="72">
        <v>0</v>
      </c>
      <c r="D33" s="72" t="s">
        <v>109</v>
      </c>
      <c r="E33" s="74" t="s">
        <v>14</v>
      </c>
      <c r="F33" s="75" t="s">
        <v>148</v>
      </c>
      <c r="G33" s="76">
        <v>33826</v>
      </c>
      <c r="H33" s="76">
        <v>34556</v>
      </c>
      <c r="I33" s="77" t="s">
        <v>201</v>
      </c>
    </row>
    <row r="34" spans="1:9" hidden="1" x14ac:dyDescent="0.3">
      <c r="A34" s="72" t="s">
        <v>199</v>
      </c>
      <c r="B34" s="73">
        <v>8</v>
      </c>
      <c r="C34" s="72">
        <v>0</v>
      </c>
      <c r="D34" s="72" t="s">
        <v>125</v>
      </c>
      <c r="E34" s="74" t="s">
        <v>10</v>
      </c>
      <c r="F34" s="75" t="s">
        <v>149</v>
      </c>
      <c r="G34" s="76">
        <v>33826</v>
      </c>
      <c r="H34" s="76">
        <v>34556</v>
      </c>
      <c r="I34" s="77" t="s">
        <v>201</v>
      </c>
    </row>
    <row r="35" spans="1:9" hidden="1" x14ac:dyDescent="0.3">
      <c r="A35" s="72" t="s">
        <v>199</v>
      </c>
      <c r="B35" s="73">
        <v>8</v>
      </c>
      <c r="C35" s="72">
        <v>0</v>
      </c>
      <c r="D35" s="77" t="s">
        <v>111</v>
      </c>
      <c r="E35" s="74" t="s">
        <v>11</v>
      </c>
      <c r="F35" s="75" t="s">
        <v>150</v>
      </c>
      <c r="G35" s="76">
        <v>33826</v>
      </c>
      <c r="H35" s="76">
        <v>34556</v>
      </c>
      <c r="I35" s="77" t="s">
        <v>201</v>
      </c>
    </row>
    <row r="36" spans="1:9" x14ac:dyDescent="0.3">
      <c r="A36" s="72" t="s">
        <v>199</v>
      </c>
      <c r="B36" s="73">
        <v>9</v>
      </c>
      <c r="C36" s="72">
        <v>0</v>
      </c>
      <c r="D36" s="72" t="s">
        <v>117</v>
      </c>
      <c r="E36" s="74" t="s">
        <v>12</v>
      </c>
      <c r="F36" s="75" t="s">
        <v>151</v>
      </c>
      <c r="G36" s="76">
        <v>33826</v>
      </c>
      <c r="H36" s="76">
        <v>34556</v>
      </c>
      <c r="I36" s="77" t="s">
        <v>201</v>
      </c>
    </row>
    <row r="37" spans="1:9" hidden="1" x14ac:dyDescent="0.3">
      <c r="A37" s="72" t="s">
        <v>199</v>
      </c>
      <c r="B37" s="73">
        <v>9</v>
      </c>
      <c r="C37" s="72">
        <v>0</v>
      </c>
      <c r="D37" s="72" t="s">
        <v>109</v>
      </c>
      <c r="E37" s="74" t="s">
        <v>14</v>
      </c>
      <c r="F37" s="75" t="s">
        <v>152</v>
      </c>
      <c r="G37" s="76">
        <v>33826</v>
      </c>
      <c r="H37" s="76">
        <v>34556</v>
      </c>
      <c r="I37" s="77" t="s">
        <v>201</v>
      </c>
    </row>
    <row r="38" spans="1:9" hidden="1" x14ac:dyDescent="0.3">
      <c r="A38" s="72" t="s">
        <v>199</v>
      </c>
      <c r="B38" s="73">
        <v>9</v>
      </c>
      <c r="C38" s="72">
        <v>0</v>
      </c>
      <c r="D38" s="72" t="s">
        <v>109</v>
      </c>
      <c r="E38" s="74" t="s">
        <v>14</v>
      </c>
      <c r="F38" s="81" t="s">
        <v>153</v>
      </c>
      <c r="G38" s="76">
        <v>33826</v>
      </c>
      <c r="H38" s="76">
        <v>34556</v>
      </c>
      <c r="I38" s="77" t="s">
        <v>201</v>
      </c>
    </row>
    <row r="39" spans="1:9" hidden="1" x14ac:dyDescent="0.3">
      <c r="A39" s="72" t="s">
        <v>199</v>
      </c>
      <c r="B39" s="73">
        <v>9</v>
      </c>
      <c r="C39" s="72">
        <v>0</v>
      </c>
      <c r="D39" s="77" t="s">
        <v>111</v>
      </c>
      <c r="E39" s="74" t="s">
        <v>11</v>
      </c>
      <c r="F39" s="75" t="s">
        <v>154</v>
      </c>
      <c r="G39" s="76">
        <v>33826</v>
      </c>
      <c r="H39" s="76">
        <v>34556</v>
      </c>
      <c r="I39" s="77" t="s">
        <v>201</v>
      </c>
    </row>
    <row r="40" spans="1:9" x14ac:dyDescent="0.3">
      <c r="A40" s="72" t="s">
        <v>199</v>
      </c>
      <c r="B40" s="73">
        <v>9</v>
      </c>
      <c r="C40" s="72">
        <v>0</v>
      </c>
      <c r="D40" s="72" t="s">
        <v>117</v>
      </c>
      <c r="E40" s="74" t="s">
        <v>12</v>
      </c>
      <c r="F40" s="75" t="s">
        <v>155</v>
      </c>
      <c r="G40" s="76">
        <v>33826</v>
      </c>
      <c r="H40" s="76">
        <v>34556</v>
      </c>
      <c r="I40" s="77" t="s">
        <v>201</v>
      </c>
    </row>
    <row r="41" spans="1:9" hidden="1" x14ac:dyDescent="0.3">
      <c r="A41" s="72" t="s">
        <v>199</v>
      </c>
      <c r="B41" s="73">
        <v>9</v>
      </c>
      <c r="C41" s="72">
        <v>0</v>
      </c>
      <c r="D41" s="77" t="s">
        <v>111</v>
      </c>
      <c r="E41" s="74" t="s">
        <v>11</v>
      </c>
      <c r="F41" s="75" t="s">
        <v>156</v>
      </c>
      <c r="G41" s="76">
        <v>33826</v>
      </c>
      <c r="H41" s="76">
        <v>34556</v>
      </c>
      <c r="I41" s="77" t="s">
        <v>201</v>
      </c>
    </row>
    <row r="42" spans="1:9" hidden="1" x14ac:dyDescent="0.3">
      <c r="A42" s="72" t="s">
        <v>199</v>
      </c>
      <c r="B42" s="73">
        <v>9</v>
      </c>
      <c r="C42" s="72">
        <v>0</v>
      </c>
      <c r="D42" s="77" t="s">
        <v>111</v>
      </c>
      <c r="E42" s="74" t="s">
        <v>11</v>
      </c>
      <c r="F42" s="75" t="s">
        <v>157</v>
      </c>
      <c r="G42" s="76">
        <v>33826</v>
      </c>
      <c r="H42" s="76">
        <v>34556</v>
      </c>
      <c r="I42" s="77" t="s">
        <v>201</v>
      </c>
    </row>
    <row r="43" spans="1:9" hidden="1" x14ac:dyDescent="0.3">
      <c r="A43" s="72" t="s">
        <v>199</v>
      </c>
      <c r="B43" s="73">
        <v>9</v>
      </c>
      <c r="C43" s="72">
        <v>0</v>
      </c>
      <c r="D43" s="77" t="s">
        <v>111</v>
      </c>
      <c r="E43" s="74" t="s">
        <v>11</v>
      </c>
      <c r="F43" s="75" t="s">
        <v>158</v>
      </c>
      <c r="G43" s="76">
        <v>33826</v>
      </c>
      <c r="H43" s="76">
        <v>34556</v>
      </c>
      <c r="I43" s="77" t="s">
        <v>201</v>
      </c>
    </row>
    <row r="44" spans="1:9" hidden="1" x14ac:dyDescent="0.3">
      <c r="A44" s="72" t="s">
        <v>199</v>
      </c>
      <c r="B44" s="73">
        <v>9</v>
      </c>
      <c r="C44" s="72">
        <v>0</v>
      </c>
      <c r="D44" s="77" t="s">
        <v>111</v>
      </c>
      <c r="E44" s="74" t="s">
        <v>11</v>
      </c>
      <c r="F44" s="75" t="s">
        <v>159</v>
      </c>
      <c r="G44" s="76">
        <v>33826</v>
      </c>
      <c r="H44" s="76">
        <v>34556</v>
      </c>
      <c r="I44" s="77" t="s">
        <v>201</v>
      </c>
    </row>
    <row r="45" spans="1:9" hidden="1" x14ac:dyDescent="0.3">
      <c r="A45" s="72" t="s">
        <v>199</v>
      </c>
      <c r="B45" s="73">
        <v>9</v>
      </c>
      <c r="C45" s="72">
        <v>0</v>
      </c>
      <c r="D45" s="72" t="s">
        <v>109</v>
      </c>
      <c r="E45" s="74" t="s">
        <v>14</v>
      </c>
      <c r="F45" s="75" t="s">
        <v>160</v>
      </c>
      <c r="G45" s="76">
        <v>33826</v>
      </c>
      <c r="H45" s="76">
        <v>34556</v>
      </c>
      <c r="I45" s="77" t="s">
        <v>201</v>
      </c>
    </row>
    <row r="46" spans="1:9" hidden="1" x14ac:dyDescent="0.3">
      <c r="A46" s="72" t="s">
        <v>199</v>
      </c>
      <c r="B46" s="73">
        <v>10</v>
      </c>
      <c r="C46" s="72">
        <v>0</v>
      </c>
      <c r="D46" s="72" t="s">
        <v>109</v>
      </c>
      <c r="E46" s="74" t="s">
        <v>14</v>
      </c>
      <c r="F46" s="75" t="s">
        <v>161</v>
      </c>
      <c r="G46" s="76">
        <v>33826</v>
      </c>
      <c r="H46" s="76">
        <v>34556</v>
      </c>
      <c r="I46" s="77" t="s">
        <v>201</v>
      </c>
    </row>
    <row r="47" spans="1:9" hidden="1" x14ac:dyDescent="0.3">
      <c r="A47" s="72" t="s">
        <v>199</v>
      </c>
      <c r="B47" s="73">
        <v>10</v>
      </c>
      <c r="C47" s="72">
        <v>0</v>
      </c>
      <c r="D47" s="72" t="s">
        <v>123</v>
      </c>
      <c r="E47" s="74" t="s">
        <v>15</v>
      </c>
      <c r="F47" s="82" t="s">
        <v>162</v>
      </c>
      <c r="G47" s="76">
        <v>33826</v>
      </c>
      <c r="H47" s="76">
        <v>34556</v>
      </c>
      <c r="I47" s="77" t="s">
        <v>201</v>
      </c>
    </row>
    <row r="48" spans="1:9" x14ac:dyDescent="0.3">
      <c r="A48" s="72" t="s">
        <v>199</v>
      </c>
      <c r="B48" s="73">
        <v>10</v>
      </c>
      <c r="C48" s="72">
        <v>0</v>
      </c>
      <c r="D48" s="72" t="s">
        <v>117</v>
      </c>
      <c r="E48" s="74" t="s">
        <v>12</v>
      </c>
      <c r="F48" s="75" t="s">
        <v>163</v>
      </c>
      <c r="G48" s="76">
        <v>33826</v>
      </c>
      <c r="H48" s="76">
        <v>34556</v>
      </c>
      <c r="I48" s="77" t="s">
        <v>201</v>
      </c>
    </row>
    <row r="49" spans="1:9" hidden="1" x14ac:dyDescent="0.3">
      <c r="A49" s="72" t="s">
        <v>199</v>
      </c>
      <c r="B49" s="73">
        <v>11</v>
      </c>
      <c r="C49" s="72">
        <v>0</v>
      </c>
      <c r="D49" s="72" t="s">
        <v>113</v>
      </c>
      <c r="E49" s="74" t="s">
        <v>17</v>
      </c>
      <c r="F49" s="75" t="s">
        <v>164</v>
      </c>
      <c r="G49" s="76">
        <v>33826</v>
      </c>
      <c r="H49" s="76">
        <v>34556</v>
      </c>
      <c r="I49" s="77" t="s">
        <v>201</v>
      </c>
    </row>
    <row r="50" spans="1:9" hidden="1" x14ac:dyDescent="0.3">
      <c r="A50" s="72" t="s">
        <v>199</v>
      </c>
      <c r="B50" s="73">
        <v>11</v>
      </c>
      <c r="C50" s="72">
        <v>0</v>
      </c>
      <c r="D50" s="72" t="s">
        <v>165</v>
      </c>
      <c r="E50" s="74" t="s">
        <v>9</v>
      </c>
      <c r="F50" s="75" t="s">
        <v>166</v>
      </c>
      <c r="G50" s="76">
        <v>33826</v>
      </c>
      <c r="H50" s="76">
        <v>34556</v>
      </c>
      <c r="I50" s="77" t="s">
        <v>201</v>
      </c>
    </row>
    <row r="51" spans="1:9" hidden="1" x14ac:dyDescent="0.3">
      <c r="A51" s="72" t="s">
        <v>199</v>
      </c>
      <c r="B51" s="73">
        <v>11</v>
      </c>
      <c r="C51" s="72">
        <v>0</v>
      </c>
      <c r="D51" s="77" t="s">
        <v>111</v>
      </c>
      <c r="E51" s="74" t="s">
        <v>11</v>
      </c>
      <c r="F51" s="75" t="s">
        <v>167</v>
      </c>
      <c r="G51" s="76">
        <v>33826</v>
      </c>
      <c r="H51" s="76">
        <v>34556</v>
      </c>
      <c r="I51" s="77" t="s">
        <v>201</v>
      </c>
    </row>
    <row r="52" spans="1:9" hidden="1" x14ac:dyDescent="0.3">
      <c r="A52" s="72" t="s">
        <v>199</v>
      </c>
      <c r="B52" s="73">
        <v>12</v>
      </c>
      <c r="C52" s="72">
        <v>0</v>
      </c>
      <c r="D52" s="77" t="s">
        <v>111</v>
      </c>
      <c r="E52" s="74" t="s">
        <v>11</v>
      </c>
      <c r="F52" s="75" t="s">
        <v>168</v>
      </c>
      <c r="G52" s="76">
        <v>33826</v>
      </c>
      <c r="H52" s="76">
        <v>34556</v>
      </c>
      <c r="I52" s="77" t="s">
        <v>201</v>
      </c>
    </row>
    <row r="53" spans="1:9" ht="27.6" x14ac:dyDescent="0.3">
      <c r="A53" s="72" t="s">
        <v>199</v>
      </c>
      <c r="B53" s="73">
        <v>12</v>
      </c>
      <c r="C53" s="72">
        <v>0</v>
      </c>
      <c r="D53" s="72" t="s">
        <v>117</v>
      </c>
      <c r="E53" s="74" t="s">
        <v>12</v>
      </c>
      <c r="F53" s="75" t="s">
        <v>169</v>
      </c>
      <c r="G53" s="76">
        <v>33826</v>
      </c>
      <c r="H53" s="76">
        <v>34556</v>
      </c>
      <c r="I53" s="77" t="s">
        <v>201</v>
      </c>
    </row>
    <row r="54" spans="1:9" hidden="1" x14ac:dyDescent="0.3">
      <c r="A54" s="72" t="s">
        <v>199</v>
      </c>
      <c r="B54" s="73">
        <v>12</v>
      </c>
      <c r="C54" s="72">
        <v>0</v>
      </c>
      <c r="D54" s="72" t="s">
        <v>109</v>
      </c>
      <c r="E54" s="74" t="s">
        <v>14</v>
      </c>
      <c r="F54" s="75" t="s">
        <v>170</v>
      </c>
      <c r="G54" s="76">
        <v>33826</v>
      </c>
      <c r="H54" s="76">
        <v>34556</v>
      </c>
      <c r="I54" s="77" t="s">
        <v>201</v>
      </c>
    </row>
    <row r="55" spans="1:9" hidden="1" x14ac:dyDescent="0.3">
      <c r="A55" s="72" t="s">
        <v>199</v>
      </c>
      <c r="B55" s="73">
        <v>12</v>
      </c>
      <c r="C55" s="72">
        <v>0</v>
      </c>
      <c r="D55" s="72" t="s">
        <v>109</v>
      </c>
      <c r="E55" s="74" t="s">
        <v>14</v>
      </c>
      <c r="F55" s="75" t="s">
        <v>171</v>
      </c>
      <c r="G55" s="76">
        <v>33826</v>
      </c>
      <c r="H55" s="76">
        <v>34556</v>
      </c>
      <c r="I55" s="77" t="s">
        <v>201</v>
      </c>
    </row>
    <row r="56" spans="1:9" hidden="1" x14ac:dyDescent="0.3">
      <c r="A56" s="72" t="s">
        <v>199</v>
      </c>
      <c r="B56" s="73">
        <v>13</v>
      </c>
      <c r="C56" s="72">
        <v>0</v>
      </c>
      <c r="D56" s="77" t="s">
        <v>111</v>
      </c>
      <c r="E56" s="74" t="s">
        <v>11</v>
      </c>
      <c r="F56" s="75" t="s">
        <v>172</v>
      </c>
      <c r="G56" s="76">
        <v>33826</v>
      </c>
      <c r="H56" s="76">
        <v>34556</v>
      </c>
      <c r="I56" s="77" t="s">
        <v>201</v>
      </c>
    </row>
    <row r="57" spans="1:9" hidden="1" x14ac:dyDescent="0.3">
      <c r="A57" s="72" t="s">
        <v>199</v>
      </c>
      <c r="B57" s="73">
        <v>13</v>
      </c>
      <c r="C57" s="72">
        <v>0</v>
      </c>
      <c r="D57" s="72" t="s">
        <v>173</v>
      </c>
      <c r="E57" s="74" t="s">
        <v>7</v>
      </c>
      <c r="F57" s="75" t="s">
        <v>174</v>
      </c>
      <c r="G57" s="76">
        <v>33826</v>
      </c>
      <c r="H57" s="76">
        <v>34556</v>
      </c>
      <c r="I57" s="77" t="s">
        <v>201</v>
      </c>
    </row>
    <row r="58" spans="1:9" x14ac:dyDescent="0.3">
      <c r="A58" s="72" t="s">
        <v>199</v>
      </c>
      <c r="B58" s="73">
        <v>13</v>
      </c>
      <c r="C58" s="72">
        <v>0</v>
      </c>
      <c r="D58" s="72" t="s">
        <v>117</v>
      </c>
      <c r="E58" s="74" t="s">
        <v>12</v>
      </c>
      <c r="F58" s="75" t="s">
        <v>175</v>
      </c>
      <c r="G58" s="76">
        <v>33826</v>
      </c>
      <c r="H58" s="76">
        <v>34556</v>
      </c>
      <c r="I58" s="77" t="s">
        <v>201</v>
      </c>
    </row>
    <row r="59" spans="1:9" hidden="1" x14ac:dyDescent="0.3">
      <c r="A59" s="72" t="s">
        <v>199</v>
      </c>
      <c r="B59" s="73">
        <v>13</v>
      </c>
      <c r="C59" s="72">
        <v>0</v>
      </c>
      <c r="D59" s="72" t="s">
        <v>109</v>
      </c>
      <c r="E59" s="74" t="s">
        <v>14</v>
      </c>
      <c r="F59" s="75" t="s">
        <v>176</v>
      </c>
      <c r="G59" s="76">
        <v>33826</v>
      </c>
      <c r="H59" s="76">
        <v>34556</v>
      </c>
      <c r="I59" s="77" t="s">
        <v>201</v>
      </c>
    </row>
    <row r="60" spans="1:9" hidden="1" x14ac:dyDescent="0.3">
      <c r="A60" s="72" t="s">
        <v>199</v>
      </c>
      <c r="B60" s="73">
        <v>13</v>
      </c>
      <c r="C60" s="72">
        <v>0</v>
      </c>
      <c r="D60" s="77" t="s">
        <v>111</v>
      </c>
      <c r="E60" s="74" t="s">
        <v>11</v>
      </c>
      <c r="F60" s="75" t="s">
        <v>177</v>
      </c>
      <c r="G60" s="76">
        <v>33826</v>
      </c>
      <c r="H60" s="76">
        <v>34556</v>
      </c>
      <c r="I60" s="77" t="s">
        <v>201</v>
      </c>
    </row>
    <row r="61" spans="1:9" hidden="1" x14ac:dyDescent="0.3">
      <c r="A61" s="72" t="s">
        <v>199</v>
      </c>
      <c r="B61" s="73">
        <v>14</v>
      </c>
      <c r="C61" s="72">
        <v>0</v>
      </c>
      <c r="D61" s="72" t="s">
        <v>123</v>
      </c>
      <c r="E61" s="74" t="s">
        <v>15</v>
      </c>
      <c r="F61" s="75" t="s">
        <v>178</v>
      </c>
      <c r="G61" s="76">
        <v>33826</v>
      </c>
      <c r="H61" s="76">
        <v>34556</v>
      </c>
      <c r="I61" s="77" t="s">
        <v>201</v>
      </c>
    </row>
    <row r="62" spans="1:9" hidden="1" x14ac:dyDescent="0.3">
      <c r="A62" s="72" t="s">
        <v>199</v>
      </c>
      <c r="B62" s="73">
        <v>15</v>
      </c>
      <c r="C62" s="72">
        <v>0</v>
      </c>
      <c r="D62" s="72" t="s">
        <v>123</v>
      </c>
      <c r="E62" s="74" t="s">
        <v>15</v>
      </c>
      <c r="F62" s="75" t="s">
        <v>179</v>
      </c>
      <c r="G62" s="76">
        <v>33826</v>
      </c>
      <c r="H62" s="76">
        <v>34556</v>
      </c>
      <c r="I62" s="77" t="s">
        <v>201</v>
      </c>
    </row>
    <row r="63" spans="1:9" hidden="1" x14ac:dyDescent="0.3">
      <c r="A63" s="72" t="s">
        <v>199</v>
      </c>
      <c r="B63" s="73">
        <v>15</v>
      </c>
      <c r="C63" s="72">
        <v>0</v>
      </c>
      <c r="D63" s="72" t="s">
        <v>180</v>
      </c>
      <c r="E63" s="74" t="s">
        <v>58</v>
      </c>
      <c r="F63" s="75" t="s">
        <v>181</v>
      </c>
      <c r="G63" s="76">
        <v>33826</v>
      </c>
      <c r="H63" s="76">
        <v>34556</v>
      </c>
      <c r="I63" s="77" t="s">
        <v>201</v>
      </c>
    </row>
    <row r="64" spans="1:9" hidden="1" x14ac:dyDescent="0.3">
      <c r="A64" s="72" t="s">
        <v>199</v>
      </c>
      <c r="B64" s="73">
        <v>16</v>
      </c>
      <c r="C64" s="72">
        <v>0</v>
      </c>
      <c r="D64" s="72" t="s">
        <v>173</v>
      </c>
      <c r="E64" s="74" t="s">
        <v>7</v>
      </c>
      <c r="F64" s="75" t="s">
        <v>182</v>
      </c>
      <c r="G64" s="76">
        <v>33826</v>
      </c>
      <c r="H64" s="76">
        <v>34556</v>
      </c>
      <c r="I64" s="77" t="s">
        <v>201</v>
      </c>
    </row>
    <row r="65" spans="1:9" x14ac:dyDescent="0.3">
      <c r="A65" s="72" t="s">
        <v>199</v>
      </c>
      <c r="B65" s="73">
        <v>17</v>
      </c>
      <c r="C65" s="72">
        <v>0</v>
      </c>
      <c r="D65" s="72" t="s">
        <v>117</v>
      </c>
      <c r="E65" s="74" t="s">
        <v>12</v>
      </c>
      <c r="F65" s="75" t="s">
        <v>183</v>
      </c>
      <c r="G65" s="76">
        <v>33826</v>
      </c>
      <c r="H65" s="76">
        <v>34556</v>
      </c>
      <c r="I65" s="77" t="s">
        <v>201</v>
      </c>
    </row>
    <row r="66" spans="1:9" x14ac:dyDescent="0.3">
      <c r="A66" s="72" t="s">
        <v>199</v>
      </c>
      <c r="B66" s="73">
        <v>17</v>
      </c>
      <c r="C66" s="72">
        <v>0</v>
      </c>
      <c r="D66" s="72" t="s">
        <v>117</v>
      </c>
      <c r="E66" s="74" t="s">
        <v>12</v>
      </c>
      <c r="F66" s="75" t="s">
        <v>184</v>
      </c>
      <c r="G66" s="76">
        <v>33826</v>
      </c>
      <c r="H66" s="76">
        <v>34556</v>
      </c>
      <c r="I66" s="77" t="s">
        <v>201</v>
      </c>
    </row>
    <row r="67" spans="1:9" hidden="1" x14ac:dyDescent="0.3">
      <c r="A67" s="72" t="s">
        <v>199</v>
      </c>
      <c r="B67" s="73">
        <v>17</v>
      </c>
      <c r="C67" s="72">
        <v>0</v>
      </c>
      <c r="D67" s="83" t="s">
        <v>121</v>
      </c>
      <c r="E67" s="74" t="s">
        <v>56</v>
      </c>
      <c r="F67" s="75" t="s">
        <v>185</v>
      </c>
      <c r="G67" s="76">
        <v>33826</v>
      </c>
      <c r="H67" s="76">
        <v>34556</v>
      </c>
      <c r="I67" s="77" t="s">
        <v>201</v>
      </c>
    </row>
    <row r="68" spans="1:9" hidden="1" x14ac:dyDescent="0.3">
      <c r="A68" s="72" t="s">
        <v>199</v>
      </c>
      <c r="B68" s="73">
        <v>17</v>
      </c>
      <c r="C68" s="72">
        <v>0</v>
      </c>
      <c r="D68" s="74" t="s">
        <v>186</v>
      </c>
      <c r="E68" s="74" t="s">
        <v>59</v>
      </c>
      <c r="F68" s="75" t="s">
        <v>187</v>
      </c>
      <c r="G68" s="76">
        <v>33826</v>
      </c>
      <c r="H68" s="76">
        <v>34556</v>
      </c>
      <c r="I68" s="77" t="s">
        <v>201</v>
      </c>
    </row>
    <row r="69" spans="1:9" hidden="1" x14ac:dyDescent="0.3">
      <c r="A69" s="72" t="s">
        <v>199</v>
      </c>
      <c r="B69" s="73">
        <v>17</v>
      </c>
      <c r="C69" s="72">
        <v>0</v>
      </c>
      <c r="D69" s="83" t="s">
        <v>121</v>
      </c>
      <c r="E69" s="74" t="s">
        <v>56</v>
      </c>
      <c r="F69" s="75" t="s">
        <v>188</v>
      </c>
      <c r="G69" s="76">
        <v>33826</v>
      </c>
      <c r="H69" s="76">
        <v>34556</v>
      </c>
      <c r="I69" s="77" t="s">
        <v>200</v>
      </c>
    </row>
    <row r="70" spans="1:9" hidden="1" x14ac:dyDescent="0.3">
      <c r="A70" s="72" t="s">
        <v>199</v>
      </c>
      <c r="B70" s="73">
        <v>17</v>
      </c>
      <c r="C70" s="72">
        <v>0</v>
      </c>
      <c r="D70" s="84" t="s">
        <v>111</v>
      </c>
      <c r="E70" s="74" t="s">
        <v>11</v>
      </c>
      <c r="F70" s="75" t="s">
        <v>189</v>
      </c>
      <c r="G70" s="76">
        <v>33826</v>
      </c>
      <c r="H70" s="76">
        <v>34556</v>
      </c>
      <c r="I70" s="77" t="s">
        <v>201</v>
      </c>
    </row>
    <row r="71" spans="1:9" hidden="1" x14ac:dyDescent="0.3">
      <c r="A71" s="72" t="s">
        <v>199</v>
      </c>
      <c r="B71" s="73">
        <v>17</v>
      </c>
      <c r="C71" s="72">
        <v>0</v>
      </c>
      <c r="D71" s="74" t="s">
        <v>125</v>
      </c>
      <c r="E71" s="74" t="s">
        <v>10</v>
      </c>
      <c r="F71" s="75" t="s">
        <v>190</v>
      </c>
      <c r="G71" s="76">
        <v>33826</v>
      </c>
      <c r="H71" s="76">
        <v>34556</v>
      </c>
      <c r="I71" s="77" t="s">
        <v>201</v>
      </c>
    </row>
    <row r="72" spans="1:9" hidden="1" x14ac:dyDescent="0.3">
      <c r="A72" s="72" t="s">
        <v>199</v>
      </c>
      <c r="B72" s="73">
        <v>17</v>
      </c>
      <c r="C72" s="72">
        <v>0</v>
      </c>
      <c r="D72" s="74" t="s">
        <v>123</v>
      </c>
      <c r="E72" s="74" t="s">
        <v>15</v>
      </c>
      <c r="F72" s="75" t="s">
        <v>191</v>
      </c>
      <c r="G72" s="76">
        <v>33826</v>
      </c>
      <c r="H72" s="76">
        <v>34556</v>
      </c>
      <c r="I72" s="77" t="s">
        <v>201</v>
      </c>
    </row>
    <row r="73" spans="1:9" hidden="1" x14ac:dyDescent="0.3">
      <c r="A73" s="72" t="s">
        <v>199</v>
      </c>
      <c r="B73" s="73">
        <v>18</v>
      </c>
      <c r="C73" s="72">
        <v>0</v>
      </c>
      <c r="D73" s="84" t="s">
        <v>111</v>
      </c>
      <c r="E73" s="74" t="s">
        <v>11</v>
      </c>
      <c r="F73" s="75" t="s">
        <v>192</v>
      </c>
      <c r="G73" s="76">
        <v>33826</v>
      </c>
      <c r="H73" s="76">
        <v>34556</v>
      </c>
      <c r="I73" s="77" t="s">
        <v>201</v>
      </c>
    </row>
    <row r="74" spans="1:9" hidden="1" x14ac:dyDescent="0.3">
      <c r="A74" s="72" t="s">
        <v>199</v>
      </c>
      <c r="B74" s="73">
        <v>18</v>
      </c>
      <c r="C74" s="72">
        <v>0</v>
      </c>
      <c r="D74" s="83" t="s">
        <v>121</v>
      </c>
      <c r="E74" s="74" t="s">
        <v>56</v>
      </c>
      <c r="F74" s="85" t="s">
        <v>193</v>
      </c>
      <c r="G74" s="76">
        <v>33826</v>
      </c>
      <c r="H74" s="76">
        <v>34556</v>
      </c>
      <c r="I74" s="77" t="s">
        <v>201</v>
      </c>
    </row>
    <row r="75" spans="1:9" ht="27.6" hidden="1" x14ac:dyDescent="0.3">
      <c r="A75" s="72" t="s">
        <v>199</v>
      </c>
      <c r="B75" s="73">
        <v>18</v>
      </c>
      <c r="C75" s="72">
        <v>0</v>
      </c>
      <c r="D75" s="74" t="s">
        <v>109</v>
      </c>
      <c r="E75" s="74" t="s">
        <v>14</v>
      </c>
      <c r="F75" s="75" t="s">
        <v>194</v>
      </c>
      <c r="G75" s="76">
        <v>33826</v>
      </c>
      <c r="H75" s="76">
        <v>34556</v>
      </c>
      <c r="I75" s="77" t="s">
        <v>201</v>
      </c>
    </row>
    <row r="76" spans="1:9" hidden="1" x14ac:dyDescent="0.3">
      <c r="A76" s="72" t="s">
        <v>199</v>
      </c>
      <c r="B76" s="73">
        <v>19</v>
      </c>
      <c r="C76" s="72">
        <v>0</v>
      </c>
      <c r="D76" s="74" t="s">
        <v>109</v>
      </c>
      <c r="E76" s="74" t="s">
        <v>14</v>
      </c>
      <c r="F76" s="75" t="s">
        <v>195</v>
      </c>
      <c r="G76" s="76">
        <v>33826</v>
      </c>
      <c r="H76" s="76">
        <v>34556</v>
      </c>
      <c r="I76" s="77" t="s">
        <v>201</v>
      </c>
    </row>
    <row r="77" spans="1:9" hidden="1" x14ac:dyDescent="0.3">
      <c r="A77" s="72" t="s">
        <v>199</v>
      </c>
      <c r="B77" s="73">
        <v>20</v>
      </c>
      <c r="C77" s="72">
        <v>0</v>
      </c>
      <c r="D77" s="84" t="s">
        <v>111</v>
      </c>
      <c r="E77" s="74" t="s">
        <v>11</v>
      </c>
      <c r="F77" s="75" t="s">
        <v>196</v>
      </c>
      <c r="G77" s="76">
        <v>33826</v>
      </c>
      <c r="H77" s="76">
        <v>34556</v>
      </c>
      <c r="I77" s="77" t="s">
        <v>201</v>
      </c>
    </row>
    <row r="78" spans="1:9" hidden="1" x14ac:dyDescent="0.3">
      <c r="A78" s="72" t="s">
        <v>199</v>
      </c>
      <c r="B78" s="73">
        <v>21</v>
      </c>
      <c r="C78" s="72">
        <v>0</v>
      </c>
      <c r="D78" s="74" t="s">
        <v>125</v>
      </c>
      <c r="E78" s="74" t="s">
        <v>10</v>
      </c>
      <c r="F78" s="75" t="s">
        <v>197</v>
      </c>
      <c r="G78" s="76">
        <v>33826</v>
      </c>
      <c r="H78" s="76">
        <v>34556</v>
      </c>
      <c r="I78" s="77" t="s">
        <v>201</v>
      </c>
    </row>
    <row r="79" spans="1:9" x14ac:dyDescent="0.3">
      <c r="E79" s="87"/>
    </row>
    <row r="80" spans="1:9" x14ac:dyDescent="0.3">
      <c r="E80" s="87"/>
    </row>
    <row r="81" spans="5:5" x14ac:dyDescent="0.3">
      <c r="E81" s="87"/>
    </row>
  </sheetData>
  <autoFilter ref="A1:I78" xr:uid="{00000000-0001-0000-0400-000000000000}">
    <filterColumn colId="4">
      <filters>
        <filter val="PU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1"/>
  <sheetViews>
    <sheetView tabSelected="1" topLeftCell="A4" workbookViewId="0">
      <selection activeCell="F13" sqref="F13"/>
    </sheetView>
  </sheetViews>
  <sheetFormatPr baseColWidth="10" defaultRowHeight="18" x14ac:dyDescent="0.3"/>
  <cols>
    <col min="1" max="1" width="19.5546875" style="54" customWidth="1"/>
    <col min="2" max="9" width="9.109375" style="54"/>
    <col min="10" max="10" width="11" style="54" customWidth="1"/>
    <col min="11" max="13" width="9.109375" style="54"/>
    <col min="14" max="14" width="11" style="54" customWidth="1"/>
    <col min="15" max="18" width="9.109375" style="54"/>
    <col min="19" max="21" width="12" style="54" customWidth="1"/>
    <col min="22" max="22" width="15.77734375" style="54" bestFit="1" customWidth="1"/>
  </cols>
  <sheetData>
    <row r="1" spans="1:22" x14ac:dyDescent="0.3">
      <c r="A1" s="110" t="s">
        <v>55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x14ac:dyDescent="0.3">
      <c r="A2" s="110" t="s">
        <v>87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x14ac:dyDescent="0.3">
      <c r="A3" s="110" t="s">
        <v>268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x14ac:dyDescent="0.3">
      <c r="A4" s="111" t="s">
        <v>269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3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</row>
    <row r="6" spans="1:22" ht="18.600000000000001" thickBot="1" x14ac:dyDescent="0.35"/>
    <row r="7" spans="1:22" ht="18.600000000000001" thickTop="1" x14ac:dyDescent="0.3">
      <c r="A7" s="112" t="s">
        <v>90</v>
      </c>
      <c r="B7" s="55" t="s">
        <v>270</v>
      </c>
      <c r="C7" s="55" t="s">
        <v>271</v>
      </c>
      <c r="D7" s="55" t="s">
        <v>272</v>
      </c>
      <c r="E7" s="55" t="s">
        <v>273</v>
      </c>
      <c r="F7" s="55" t="s">
        <v>274</v>
      </c>
      <c r="G7" s="55" t="s">
        <v>275</v>
      </c>
      <c r="H7" s="55" t="s">
        <v>276</v>
      </c>
      <c r="I7" s="55" t="s">
        <v>277</v>
      </c>
      <c r="J7" s="55" t="s">
        <v>278</v>
      </c>
      <c r="K7" s="55" t="s">
        <v>279</v>
      </c>
      <c r="L7" s="55" t="s">
        <v>280</v>
      </c>
      <c r="M7" s="55" t="s">
        <v>281</v>
      </c>
      <c r="N7" s="55" t="s">
        <v>282</v>
      </c>
      <c r="O7" s="55" t="s">
        <v>283</v>
      </c>
      <c r="P7" s="55" t="s">
        <v>284</v>
      </c>
      <c r="Q7" s="55" t="s">
        <v>285</v>
      </c>
      <c r="R7" s="55" t="s">
        <v>286</v>
      </c>
      <c r="S7" s="55" t="s">
        <v>24</v>
      </c>
      <c r="T7" s="55" t="s">
        <v>24</v>
      </c>
      <c r="U7" s="55" t="s">
        <v>24</v>
      </c>
      <c r="V7" s="55" t="s">
        <v>92</v>
      </c>
    </row>
    <row r="8" spans="1:22" ht="18.600000000000001" thickBot="1" x14ac:dyDescent="0.35">
      <c r="A8" s="113"/>
      <c r="B8" s="56" t="s">
        <v>287</v>
      </c>
      <c r="C8" s="56" t="s">
        <v>288</v>
      </c>
      <c r="D8" s="56">
        <v>3</v>
      </c>
      <c r="E8" s="56" t="s">
        <v>289</v>
      </c>
      <c r="F8" s="56" t="s">
        <v>290</v>
      </c>
      <c r="G8" s="56" t="s">
        <v>291</v>
      </c>
      <c r="H8" s="56" t="s">
        <v>292</v>
      </c>
      <c r="I8" s="56" t="s">
        <v>293</v>
      </c>
      <c r="J8" s="56" t="s">
        <v>294</v>
      </c>
      <c r="K8" s="56" t="s">
        <v>295</v>
      </c>
      <c r="L8" s="56" t="s">
        <v>296</v>
      </c>
      <c r="M8" s="56" t="s">
        <v>297</v>
      </c>
      <c r="N8" s="56" t="s">
        <v>298</v>
      </c>
      <c r="O8" s="56" t="s">
        <v>299</v>
      </c>
      <c r="P8" s="56" t="s">
        <v>300</v>
      </c>
      <c r="Q8" s="56" t="s">
        <v>301</v>
      </c>
      <c r="R8" s="56" t="s">
        <v>302</v>
      </c>
      <c r="S8" s="56" t="s">
        <v>27</v>
      </c>
      <c r="T8" s="56" t="s">
        <v>53</v>
      </c>
      <c r="U8" s="56" t="s">
        <v>29</v>
      </c>
      <c r="V8" s="56" t="s">
        <v>303</v>
      </c>
    </row>
    <row r="9" spans="1:22" ht="18.600000000000001" thickTop="1" x14ac:dyDescent="0.3">
      <c r="A9" s="95" t="s">
        <v>304</v>
      </c>
      <c r="B9" s="96">
        <v>8426</v>
      </c>
      <c r="C9" s="96">
        <v>2057</v>
      </c>
      <c r="D9" s="96">
        <v>0</v>
      </c>
      <c r="E9" s="96">
        <v>0</v>
      </c>
      <c r="F9" s="96">
        <v>2338</v>
      </c>
      <c r="G9" s="96">
        <v>7587</v>
      </c>
      <c r="H9" s="96">
        <v>0</v>
      </c>
      <c r="I9" s="96">
        <v>0</v>
      </c>
      <c r="J9" s="96">
        <v>0</v>
      </c>
      <c r="K9" s="96">
        <v>4480</v>
      </c>
      <c r="L9" s="96">
        <v>493</v>
      </c>
      <c r="M9" s="96">
        <v>11744</v>
      </c>
      <c r="N9" s="96">
        <v>658</v>
      </c>
      <c r="O9" s="96">
        <v>354</v>
      </c>
      <c r="P9" s="96">
        <v>1748</v>
      </c>
      <c r="Q9" s="96">
        <v>0</v>
      </c>
      <c r="R9" s="96">
        <v>8218</v>
      </c>
      <c r="S9" s="96">
        <f t="shared" ref="S9:S29" si="0">SUM(B9:R9)</f>
        <v>48103</v>
      </c>
      <c r="T9" s="96">
        <v>2629</v>
      </c>
      <c r="U9" s="96">
        <v>14381</v>
      </c>
      <c r="V9" s="96">
        <f t="shared" ref="V9:V28" si="1">(S9+T9+U9)</f>
        <v>65113</v>
      </c>
    </row>
    <row r="10" spans="1:22" x14ac:dyDescent="0.3">
      <c r="A10" s="57" t="s">
        <v>305</v>
      </c>
      <c r="B10" s="97">
        <v>0</v>
      </c>
      <c r="C10" s="97">
        <v>997</v>
      </c>
      <c r="D10" s="97">
        <v>0</v>
      </c>
      <c r="E10" s="97">
        <v>696</v>
      </c>
      <c r="F10" s="97">
        <v>5995</v>
      </c>
      <c r="G10" s="97">
        <v>7920</v>
      </c>
      <c r="H10" s="97">
        <v>1087</v>
      </c>
      <c r="I10" s="97">
        <v>3251</v>
      </c>
      <c r="J10" s="97">
        <v>691</v>
      </c>
      <c r="K10" s="97">
        <v>19576</v>
      </c>
      <c r="L10" s="97">
        <v>540</v>
      </c>
      <c r="M10" s="97">
        <v>11009</v>
      </c>
      <c r="N10" s="97">
        <v>1607</v>
      </c>
      <c r="O10" s="97">
        <v>806</v>
      </c>
      <c r="P10" s="97">
        <v>32788</v>
      </c>
      <c r="Q10" s="97">
        <v>0</v>
      </c>
      <c r="R10" s="97">
        <v>4481</v>
      </c>
      <c r="S10" s="97">
        <f t="shared" si="0"/>
        <v>91444</v>
      </c>
      <c r="T10" s="97">
        <v>8346</v>
      </c>
      <c r="U10" s="97">
        <v>27318</v>
      </c>
      <c r="V10" s="97">
        <f t="shared" si="1"/>
        <v>127108</v>
      </c>
    </row>
    <row r="11" spans="1:22" x14ac:dyDescent="0.3">
      <c r="A11" s="57" t="s">
        <v>306</v>
      </c>
      <c r="B11" s="97">
        <v>19392</v>
      </c>
      <c r="C11" s="97">
        <v>5987</v>
      </c>
      <c r="D11" s="97">
        <v>1628</v>
      </c>
      <c r="E11" s="97">
        <v>4807</v>
      </c>
      <c r="F11" s="97">
        <v>82128</v>
      </c>
      <c r="G11" s="97">
        <v>88299</v>
      </c>
      <c r="H11" s="97">
        <v>1928</v>
      </c>
      <c r="I11" s="97">
        <v>11179</v>
      </c>
      <c r="J11" s="97">
        <v>9822</v>
      </c>
      <c r="K11" s="97">
        <v>27080</v>
      </c>
      <c r="L11" s="97">
        <v>4524</v>
      </c>
      <c r="M11" s="97">
        <v>81792</v>
      </c>
      <c r="N11" s="97">
        <v>148655</v>
      </c>
      <c r="O11" s="97">
        <v>76862</v>
      </c>
      <c r="P11" s="97">
        <v>51274</v>
      </c>
      <c r="Q11" s="97">
        <v>6406</v>
      </c>
      <c r="R11" s="97">
        <v>21226</v>
      </c>
      <c r="S11" s="97">
        <f t="shared" si="0"/>
        <v>642989</v>
      </c>
      <c r="T11" s="97">
        <v>24685</v>
      </c>
      <c r="U11" s="97">
        <v>170282</v>
      </c>
      <c r="V11" s="97">
        <f t="shared" si="1"/>
        <v>837956</v>
      </c>
    </row>
    <row r="12" spans="1:22" x14ac:dyDescent="0.3">
      <c r="A12" s="57" t="s">
        <v>307</v>
      </c>
      <c r="B12" s="97">
        <v>12768</v>
      </c>
      <c r="C12" s="97">
        <v>3871</v>
      </c>
      <c r="D12" s="97">
        <v>0</v>
      </c>
      <c r="E12" s="97">
        <v>1371</v>
      </c>
      <c r="F12" s="97">
        <v>13203</v>
      </c>
      <c r="G12" s="97">
        <v>16199</v>
      </c>
      <c r="H12" s="97">
        <v>0</v>
      </c>
      <c r="I12" s="97">
        <v>5654</v>
      </c>
      <c r="J12" s="97">
        <v>0</v>
      </c>
      <c r="K12" s="97">
        <v>10271</v>
      </c>
      <c r="L12" s="97">
        <v>543</v>
      </c>
      <c r="M12" s="97">
        <v>7116</v>
      </c>
      <c r="N12" s="97">
        <v>6805</v>
      </c>
      <c r="O12" s="97">
        <v>1477</v>
      </c>
      <c r="P12" s="97">
        <v>5835</v>
      </c>
      <c r="Q12" s="97">
        <v>0</v>
      </c>
      <c r="R12" s="97">
        <v>1014</v>
      </c>
      <c r="S12" s="97">
        <f t="shared" si="0"/>
        <v>86127</v>
      </c>
      <c r="T12" s="97">
        <v>10555</v>
      </c>
      <c r="U12" s="97">
        <v>34316</v>
      </c>
      <c r="V12" s="97">
        <f t="shared" si="1"/>
        <v>130998</v>
      </c>
    </row>
    <row r="13" spans="1:22" x14ac:dyDescent="0.3">
      <c r="A13" s="57" t="s">
        <v>308</v>
      </c>
      <c r="B13" s="97">
        <v>18686</v>
      </c>
      <c r="C13" s="97">
        <v>793</v>
      </c>
      <c r="D13" s="97">
        <v>0</v>
      </c>
      <c r="E13" s="97">
        <v>644</v>
      </c>
      <c r="F13" s="97">
        <v>12527</v>
      </c>
      <c r="G13" s="97">
        <v>25899</v>
      </c>
      <c r="H13" s="97">
        <v>754</v>
      </c>
      <c r="I13" s="97">
        <v>4080</v>
      </c>
      <c r="J13" s="97">
        <v>1448</v>
      </c>
      <c r="K13" s="97">
        <v>16862</v>
      </c>
      <c r="L13" s="97">
        <v>2938</v>
      </c>
      <c r="M13" s="97">
        <v>15114</v>
      </c>
      <c r="N13" s="97">
        <v>2570</v>
      </c>
      <c r="O13" s="97">
        <v>1412</v>
      </c>
      <c r="P13" s="97">
        <v>10864</v>
      </c>
      <c r="Q13" s="97">
        <v>2990</v>
      </c>
      <c r="R13" s="97">
        <v>5043</v>
      </c>
      <c r="S13" s="97">
        <f t="shared" si="0"/>
        <v>122624</v>
      </c>
      <c r="T13" s="97">
        <v>9398</v>
      </c>
      <c r="U13" s="97">
        <v>53373</v>
      </c>
      <c r="V13" s="97">
        <f t="shared" si="1"/>
        <v>185395</v>
      </c>
    </row>
    <row r="14" spans="1:22" x14ac:dyDescent="0.3">
      <c r="A14" s="57" t="s">
        <v>309</v>
      </c>
      <c r="B14" s="97">
        <v>1514</v>
      </c>
      <c r="C14" s="97">
        <v>0</v>
      </c>
      <c r="D14" s="97">
        <v>387</v>
      </c>
      <c r="E14" s="97">
        <v>0</v>
      </c>
      <c r="F14" s="97">
        <v>3177</v>
      </c>
      <c r="G14" s="97">
        <v>16611</v>
      </c>
      <c r="H14" s="97">
        <v>0</v>
      </c>
      <c r="I14" s="97">
        <v>4859</v>
      </c>
      <c r="J14" s="97">
        <v>0</v>
      </c>
      <c r="K14" s="97">
        <v>5144</v>
      </c>
      <c r="L14" s="97">
        <v>450</v>
      </c>
      <c r="M14" s="97">
        <v>8252</v>
      </c>
      <c r="N14" s="97">
        <v>0</v>
      </c>
      <c r="O14" s="97">
        <v>0</v>
      </c>
      <c r="P14" s="97">
        <v>888</v>
      </c>
      <c r="Q14" s="97">
        <v>396</v>
      </c>
      <c r="R14" s="97">
        <v>662</v>
      </c>
      <c r="S14" s="97">
        <f t="shared" si="0"/>
        <v>42340</v>
      </c>
      <c r="T14" s="97">
        <v>5497</v>
      </c>
      <c r="U14" s="97">
        <v>12639</v>
      </c>
      <c r="V14" s="97">
        <f t="shared" si="1"/>
        <v>60476</v>
      </c>
    </row>
    <row r="15" spans="1:22" x14ac:dyDescent="0.3">
      <c r="A15" s="57" t="s">
        <v>310</v>
      </c>
      <c r="B15" s="97">
        <v>0</v>
      </c>
      <c r="C15" s="97">
        <v>3212</v>
      </c>
      <c r="D15" s="97">
        <v>0</v>
      </c>
      <c r="E15" s="97">
        <v>0</v>
      </c>
      <c r="F15" s="97">
        <v>5893</v>
      </c>
      <c r="G15" s="97">
        <v>13039</v>
      </c>
      <c r="H15" s="97">
        <v>0</v>
      </c>
      <c r="I15" s="97">
        <v>8363</v>
      </c>
      <c r="J15" s="97">
        <v>1966</v>
      </c>
      <c r="K15" s="97">
        <v>15083</v>
      </c>
      <c r="L15" s="97">
        <v>1675</v>
      </c>
      <c r="M15" s="97">
        <v>15462</v>
      </c>
      <c r="N15" s="97">
        <v>1544</v>
      </c>
      <c r="O15" s="97">
        <v>2786</v>
      </c>
      <c r="P15" s="97">
        <v>23995</v>
      </c>
      <c r="Q15" s="97">
        <v>1314</v>
      </c>
      <c r="R15" s="97">
        <v>11798</v>
      </c>
      <c r="S15" s="97">
        <f t="shared" si="0"/>
        <v>106130</v>
      </c>
      <c r="T15" s="97">
        <v>16499</v>
      </c>
      <c r="U15" s="97">
        <v>37274</v>
      </c>
      <c r="V15" s="97">
        <f t="shared" si="1"/>
        <v>159903</v>
      </c>
    </row>
    <row r="16" spans="1:22" x14ac:dyDescent="0.3">
      <c r="A16" s="57" t="s">
        <v>311</v>
      </c>
      <c r="B16" s="97">
        <v>14240</v>
      </c>
      <c r="C16" s="97">
        <v>438</v>
      </c>
      <c r="D16" s="97">
        <v>0</v>
      </c>
      <c r="E16" s="97">
        <v>0</v>
      </c>
      <c r="F16" s="97">
        <v>1257</v>
      </c>
      <c r="G16" s="97">
        <v>13785</v>
      </c>
      <c r="H16" s="97">
        <v>512</v>
      </c>
      <c r="I16" s="97">
        <v>0</v>
      </c>
      <c r="J16" s="97">
        <v>0</v>
      </c>
      <c r="K16" s="97">
        <v>0</v>
      </c>
      <c r="L16" s="97">
        <v>758</v>
      </c>
      <c r="M16" s="97">
        <v>5590</v>
      </c>
      <c r="N16" s="97">
        <v>323</v>
      </c>
      <c r="O16" s="97">
        <v>0</v>
      </c>
      <c r="P16" s="97">
        <v>9879</v>
      </c>
      <c r="Q16" s="97">
        <v>0</v>
      </c>
      <c r="R16" s="97">
        <v>5973</v>
      </c>
      <c r="S16" s="97">
        <f t="shared" si="0"/>
        <v>52755</v>
      </c>
      <c r="T16" s="97">
        <v>5086</v>
      </c>
      <c r="U16" s="97">
        <v>12423</v>
      </c>
      <c r="V16" s="97">
        <f t="shared" si="1"/>
        <v>70264</v>
      </c>
    </row>
    <row r="17" spans="1:22" x14ac:dyDescent="0.3">
      <c r="A17" s="57" t="s">
        <v>312</v>
      </c>
      <c r="B17" s="97">
        <v>10635</v>
      </c>
      <c r="C17" s="97">
        <v>1207</v>
      </c>
      <c r="D17" s="97">
        <v>0</v>
      </c>
      <c r="E17" s="97">
        <v>0</v>
      </c>
      <c r="F17" s="97">
        <v>17186</v>
      </c>
      <c r="G17" s="97">
        <v>35881</v>
      </c>
      <c r="H17" s="97">
        <v>0</v>
      </c>
      <c r="I17" s="97">
        <v>0</v>
      </c>
      <c r="J17" s="97">
        <v>2349</v>
      </c>
      <c r="K17" s="97">
        <v>13420</v>
      </c>
      <c r="L17" s="97">
        <v>4001</v>
      </c>
      <c r="M17" s="97">
        <v>29615</v>
      </c>
      <c r="N17" s="97">
        <v>1029</v>
      </c>
      <c r="O17" s="97">
        <v>1490</v>
      </c>
      <c r="P17" s="97">
        <v>14681</v>
      </c>
      <c r="Q17" s="97">
        <v>1024</v>
      </c>
      <c r="R17" s="97">
        <v>15094</v>
      </c>
      <c r="S17" s="97">
        <f t="shared" si="0"/>
        <v>147612</v>
      </c>
      <c r="T17" s="97">
        <v>10843</v>
      </c>
      <c r="U17" s="97">
        <v>43309</v>
      </c>
      <c r="V17" s="97">
        <f t="shared" si="1"/>
        <v>201764</v>
      </c>
    </row>
    <row r="18" spans="1:22" x14ac:dyDescent="0.3">
      <c r="A18" s="57" t="s">
        <v>313</v>
      </c>
      <c r="B18" s="97">
        <v>20857</v>
      </c>
      <c r="C18" s="97">
        <v>2948</v>
      </c>
      <c r="D18" s="97">
        <v>0</v>
      </c>
      <c r="E18" s="97">
        <v>11018</v>
      </c>
      <c r="F18" s="97">
        <v>9300</v>
      </c>
      <c r="G18" s="97">
        <v>18679</v>
      </c>
      <c r="H18" s="97">
        <v>0</v>
      </c>
      <c r="I18" s="97">
        <v>0</v>
      </c>
      <c r="J18" s="97">
        <v>520</v>
      </c>
      <c r="K18" s="97">
        <v>14467</v>
      </c>
      <c r="L18" s="97">
        <v>374</v>
      </c>
      <c r="M18" s="97">
        <v>14559</v>
      </c>
      <c r="N18" s="97">
        <v>2141</v>
      </c>
      <c r="O18" s="97">
        <v>478</v>
      </c>
      <c r="P18" s="97">
        <v>17758</v>
      </c>
      <c r="Q18" s="97">
        <v>0</v>
      </c>
      <c r="R18" s="97">
        <v>0</v>
      </c>
      <c r="S18" s="97">
        <f t="shared" si="0"/>
        <v>113099</v>
      </c>
      <c r="T18" s="97">
        <v>5539</v>
      </c>
      <c r="U18" s="97">
        <v>17799</v>
      </c>
      <c r="V18" s="97">
        <f t="shared" si="1"/>
        <v>136437</v>
      </c>
    </row>
    <row r="19" spans="1:22" x14ac:dyDescent="0.3">
      <c r="A19" s="57" t="s">
        <v>314</v>
      </c>
      <c r="B19" s="97">
        <v>4616</v>
      </c>
      <c r="C19" s="97">
        <v>428</v>
      </c>
      <c r="D19" s="97">
        <v>0</v>
      </c>
      <c r="E19" s="97">
        <v>794</v>
      </c>
      <c r="F19" s="97">
        <v>2919</v>
      </c>
      <c r="G19" s="97">
        <v>14184</v>
      </c>
      <c r="H19" s="97">
        <v>366</v>
      </c>
      <c r="I19" s="97">
        <v>2823</v>
      </c>
      <c r="J19" s="97">
        <v>909</v>
      </c>
      <c r="K19" s="97">
        <v>16288</v>
      </c>
      <c r="L19" s="97">
        <v>505</v>
      </c>
      <c r="M19" s="97">
        <v>7459</v>
      </c>
      <c r="N19" s="97">
        <v>337</v>
      </c>
      <c r="O19" s="97">
        <v>10937</v>
      </c>
      <c r="P19" s="97">
        <v>12052</v>
      </c>
      <c r="Q19" s="97">
        <v>1002</v>
      </c>
      <c r="R19" s="97">
        <v>744</v>
      </c>
      <c r="S19" s="97">
        <f t="shared" si="0"/>
        <v>76363</v>
      </c>
      <c r="T19" s="97">
        <v>4458</v>
      </c>
      <c r="U19" s="97">
        <v>22298</v>
      </c>
      <c r="V19" s="97">
        <f t="shared" si="1"/>
        <v>103119</v>
      </c>
    </row>
    <row r="20" spans="1:22" x14ac:dyDescent="0.3">
      <c r="A20" s="57" t="s">
        <v>315</v>
      </c>
      <c r="B20" s="97">
        <v>0</v>
      </c>
      <c r="C20" s="97">
        <v>30093</v>
      </c>
      <c r="D20" s="97">
        <v>0</v>
      </c>
      <c r="E20" s="97">
        <v>8208</v>
      </c>
      <c r="F20" s="97">
        <v>29423</v>
      </c>
      <c r="G20" s="97">
        <v>76832</v>
      </c>
      <c r="H20" s="97">
        <v>1707</v>
      </c>
      <c r="I20" s="97">
        <v>41310</v>
      </c>
      <c r="J20" s="97">
        <v>3024</v>
      </c>
      <c r="K20" s="97">
        <v>50191</v>
      </c>
      <c r="L20" s="97">
        <v>1468</v>
      </c>
      <c r="M20" s="97">
        <v>13908</v>
      </c>
      <c r="N20" s="97">
        <v>3293</v>
      </c>
      <c r="O20" s="97">
        <v>22853</v>
      </c>
      <c r="P20" s="97">
        <v>5830</v>
      </c>
      <c r="Q20" s="97">
        <v>810</v>
      </c>
      <c r="R20" s="97">
        <v>2923</v>
      </c>
      <c r="S20" s="97">
        <f t="shared" si="0"/>
        <v>291873</v>
      </c>
      <c r="T20" s="97">
        <v>20616</v>
      </c>
      <c r="U20" s="97">
        <v>79405</v>
      </c>
      <c r="V20" s="97">
        <f t="shared" si="1"/>
        <v>391894</v>
      </c>
    </row>
    <row r="21" spans="1:22" x14ac:dyDescent="0.3">
      <c r="A21" s="57" t="s">
        <v>316</v>
      </c>
      <c r="B21" s="97">
        <v>0</v>
      </c>
      <c r="C21" s="97">
        <v>1025</v>
      </c>
      <c r="D21" s="97">
        <v>0</v>
      </c>
      <c r="E21" s="97">
        <v>0</v>
      </c>
      <c r="F21" s="97">
        <v>7909</v>
      </c>
      <c r="G21" s="97">
        <v>52879</v>
      </c>
      <c r="H21" s="97">
        <v>1068</v>
      </c>
      <c r="I21" s="97">
        <v>15798</v>
      </c>
      <c r="J21" s="97">
        <v>0</v>
      </c>
      <c r="K21" s="97">
        <v>48249</v>
      </c>
      <c r="L21" s="97">
        <v>574</v>
      </c>
      <c r="M21" s="97">
        <v>5956</v>
      </c>
      <c r="N21" s="97">
        <v>3501</v>
      </c>
      <c r="O21" s="97">
        <v>5931</v>
      </c>
      <c r="P21" s="97">
        <v>3594</v>
      </c>
      <c r="Q21" s="97">
        <v>717</v>
      </c>
      <c r="R21" s="97">
        <v>980</v>
      </c>
      <c r="S21" s="97">
        <f t="shared" si="0"/>
        <v>148181</v>
      </c>
      <c r="T21" s="97">
        <v>12697</v>
      </c>
      <c r="U21" s="97">
        <v>35591</v>
      </c>
      <c r="V21" s="97">
        <f t="shared" si="1"/>
        <v>196469</v>
      </c>
    </row>
    <row r="22" spans="1:22" x14ac:dyDescent="0.3">
      <c r="A22" s="57" t="s">
        <v>317</v>
      </c>
      <c r="B22" s="97">
        <v>47849</v>
      </c>
      <c r="C22" s="97">
        <v>4592</v>
      </c>
      <c r="D22" s="97">
        <v>0</v>
      </c>
      <c r="E22" s="97">
        <v>29749</v>
      </c>
      <c r="F22" s="97">
        <v>40236</v>
      </c>
      <c r="G22" s="97">
        <v>368009</v>
      </c>
      <c r="H22" s="97">
        <v>3556</v>
      </c>
      <c r="I22" s="97">
        <v>0</v>
      </c>
      <c r="J22" s="97">
        <v>5564</v>
      </c>
      <c r="K22" s="97">
        <v>242324</v>
      </c>
      <c r="L22" s="97">
        <v>1856</v>
      </c>
      <c r="M22" s="97">
        <v>37927</v>
      </c>
      <c r="N22" s="97">
        <v>8470</v>
      </c>
      <c r="O22" s="97">
        <v>15210</v>
      </c>
      <c r="P22" s="97">
        <v>50840</v>
      </c>
      <c r="Q22" s="97">
        <v>2786</v>
      </c>
      <c r="R22" s="97">
        <v>8372</v>
      </c>
      <c r="S22" s="97">
        <f t="shared" si="0"/>
        <v>867340</v>
      </c>
      <c r="T22" s="97">
        <v>39929</v>
      </c>
      <c r="U22" s="97">
        <v>172558</v>
      </c>
      <c r="V22" s="97">
        <f t="shared" si="1"/>
        <v>1079827</v>
      </c>
    </row>
    <row r="23" spans="1:22" x14ac:dyDescent="0.3">
      <c r="A23" s="57" t="s">
        <v>318</v>
      </c>
      <c r="B23" s="97">
        <v>5579</v>
      </c>
      <c r="C23" s="97">
        <v>0</v>
      </c>
      <c r="D23" s="97">
        <v>508</v>
      </c>
      <c r="E23" s="97">
        <v>0</v>
      </c>
      <c r="F23" s="97">
        <v>4513</v>
      </c>
      <c r="G23" s="97">
        <v>34868</v>
      </c>
      <c r="H23" s="97">
        <v>0</v>
      </c>
      <c r="I23" s="97">
        <v>22459</v>
      </c>
      <c r="J23" s="97">
        <v>2177</v>
      </c>
      <c r="K23" s="97">
        <v>27515</v>
      </c>
      <c r="L23" s="97">
        <v>351</v>
      </c>
      <c r="M23" s="97">
        <v>23992</v>
      </c>
      <c r="N23" s="97">
        <v>1056</v>
      </c>
      <c r="O23" s="97">
        <v>1509</v>
      </c>
      <c r="P23" s="97">
        <v>9001</v>
      </c>
      <c r="Q23" s="97">
        <v>0</v>
      </c>
      <c r="R23" s="97">
        <v>2629</v>
      </c>
      <c r="S23" s="97">
        <f t="shared" si="0"/>
        <v>136157</v>
      </c>
      <c r="T23" s="97">
        <v>6928</v>
      </c>
      <c r="U23" s="97">
        <v>26900</v>
      </c>
      <c r="V23" s="97">
        <f t="shared" si="1"/>
        <v>169985</v>
      </c>
    </row>
    <row r="24" spans="1:22" x14ac:dyDescent="0.3">
      <c r="A24" s="57" t="s">
        <v>319</v>
      </c>
      <c r="B24" s="97">
        <v>1131</v>
      </c>
      <c r="C24" s="97">
        <v>0</v>
      </c>
      <c r="D24" s="97">
        <v>0</v>
      </c>
      <c r="E24" s="97">
        <v>0</v>
      </c>
      <c r="F24" s="97">
        <v>5480</v>
      </c>
      <c r="G24" s="97">
        <v>4764</v>
      </c>
      <c r="H24" s="97">
        <v>66</v>
      </c>
      <c r="I24" s="97">
        <v>92</v>
      </c>
      <c r="J24" s="97">
        <v>0</v>
      </c>
      <c r="K24" s="97">
        <v>2413</v>
      </c>
      <c r="L24" s="97">
        <v>131</v>
      </c>
      <c r="M24" s="97">
        <v>1363</v>
      </c>
      <c r="N24" s="97">
        <v>637</v>
      </c>
      <c r="O24" s="97">
        <v>2019</v>
      </c>
      <c r="P24" s="97">
        <v>0</v>
      </c>
      <c r="Q24" s="97">
        <v>0</v>
      </c>
      <c r="R24" s="97">
        <v>148</v>
      </c>
      <c r="S24" s="97">
        <f t="shared" si="0"/>
        <v>18244</v>
      </c>
      <c r="T24" s="97">
        <v>1334</v>
      </c>
      <c r="U24" s="97">
        <v>4715</v>
      </c>
      <c r="V24" s="97">
        <f t="shared" si="1"/>
        <v>24293</v>
      </c>
    </row>
    <row r="25" spans="1:22" x14ac:dyDescent="0.3">
      <c r="A25" s="57" t="s">
        <v>320</v>
      </c>
      <c r="B25" s="97">
        <v>4382</v>
      </c>
      <c r="C25" s="97">
        <v>0</v>
      </c>
      <c r="D25" s="97">
        <v>0</v>
      </c>
      <c r="E25" s="97">
        <v>5761</v>
      </c>
      <c r="F25" s="97">
        <v>2603</v>
      </c>
      <c r="G25" s="97">
        <v>4007</v>
      </c>
      <c r="H25" s="97">
        <v>0</v>
      </c>
      <c r="I25" s="97">
        <v>0</v>
      </c>
      <c r="J25" s="97">
        <v>0</v>
      </c>
      <c r="K25" s="97">
        <v>496</v>
      </c>
      <c r="L25" s="97">
        <v>5925</v>
      </c>
      <c r="M25" s="97">
        <v>4541</v>
      </c>
      <c r="N25" s="97">
        <v>0</v>
      </c>
      <c r="O25" s="97">
        <v>337</v>
      </c>
      <c r="P25" s="97">
        <v>0</v>
      </c>
      <c r="Q25" s="97">
        <v>0</v>
      </c>
      <c r="R25" s="97">
        <v>329</v>
      </c>
      <c r="S25" s="97">
        <f t="shared" si="0"/>
        <v>28381</v>
      </c>
      <c r="T25" s="97">
        <v>1270</v>
      </c>
      <c r="U25" s="97">
        <v>5001</v>
      </c>
      <c r="V25" s="97">
        <f t="shared" si="1"/>
        <v>34652</v>
      </c>
    </row>
    <row r="26" spans="1:22" x14ac:dyDescent="0.3">
      <c r="A26" s="57" t="s">
        <v>321</v>
      </c>
      <c r="B26" s="97">
        <v>0</v>
      </c>
      <c r="C26" s="97">
        <v>3436</v>
      </c>
      <c r="D26" s="97">
        <v>0</v>
      </c>
      <c r="E26" s="97">
        <v>64</v>
      </c>
      <c r="F26" s="97">
        <v>608</v>
      </c>
      <c r="G26" s="97">
        <v>871</v>
      </c>
      <c r="H26" s="97">
        <v>0</v>
      </c>
      <c r="I26" s="97">
        <v>228</v>
      </c>
      <c r="J26" s="97">
        <v>1633</v>
      </c>
      <c r="K26" s="97">
        <v>125</v>
      </c>
      <c r="L26" s="97">
        <v>0</v>
      </c>
      <c r="M26" s="97">
        <v>4718</v>
      </c>
      <c r="N26" s="97">
        <v>0</v>
      </c>
      <c r="O26" s="97">
        <v>0</v>
      </c>
      <c r="P26" s="97">
        <v>1188</v>
      </c>
      <c r="Q26" s="97">
        <v>0</v>
      </c>
      <c r="R26" s="97">
        <v>938</v>
      </c>
      <c r="S26" s="97">
        <f t="shared" si="0"/>
        <v>13809</v>
      </c>
      <c r="T26" s="97">
        <v>452</v>
      </c>
      <c r="U26" s="97">
        <v>1842</v>
      </c>
      <c r="V26" s="97">
        <f t="shared" si="1"/>
        <v>16103</v>
      </c>
    </row>
    <row r="27" spans="1:22" x14ac:dyDescent="0.3">
      <c r="A27" s="57" t="s">
        <v>322</v>
      </c>
      <c r="B27" s="97">
        <v>1440</v>
      </c>
      <c r="C27" s="97">
        <v>149</v>
      </c>
      <c r="D27" s="97">
        <v>0</v>
      </c>
      <c r="E27" s="97">
        <v>127</v>
      </c>
      <c r="F27" s="97">
        <v>4293</v>
      </c>
      <c r="G27" s="97">
        <v>5868</v>
      </c>
      <c r="H27" s="97">
        <v>0</v>
      </c>
      <c r="I27" s="97">
        <v>0</v>
      </c>
      <c r="J27" s="97">
        <v>0</v>
      </c>
      <c r="K27" s="97">
        <v>222</v>
      </c>
      <c r="L27" s="97">
        <v>68</v>
      </c>
      <c r="M27" s="97">
        <v>5222</v>
      </c>
      <c r="N27" s="97">
        <v>735</v>
      </c>
      <c r="O27" s="97">
        <v>0</v>
      </c>
      <c r="P27" s="97">
        <v>554</v>
      </c>
      <c r="Q27" s="97">
        <v>0</v>
      </c>
      <c r="R27" s="97">
        <v>3908</v>
      </c>
      <c r="S27" s="97">
        <f t="shared" si="0"/>
        <v>22586</v>
      </c>
      <c r="T27" s="97">
        <v>1555</v>
      </c>
      <c r="U27" s="97">
        <v>4124</v>
      </c>
      <c r="V27" s="97">
        <f t="shared" si="1"/>
        <v>28265</v>
      </c>
    </row>
    <row r="28" spans="1:22" x14ac:dyDescent="0.3">
      <c r="A28" s="57" t="s">
        <v>323</v>
      </c>
      <c r="B28" s="97">
        <v>476</v>
      </c>
      <c r="C28" s="97">
        <v>179</v>
      </c>
      <c r="D28" s="97">
        <v>0</v>
      </c>
      <c r="E28" s="97">
        <v>4194</v>
      </c>
      <c r="F28" s="97">
        <v>930</v>
      </c>
      <c r="G28" s="97">
        <v>3585</v>
      </c>
      <c r="H28" s="97">
        <v>0</v>
      </c>
      <c r="I28" s="97">
        <v>0</v>
      </c>
      <c r="J28" s="97">
        <v>0</v>
      </c>
      <c r="K28" s="97">
        <v>1997</v>
      </c>
      <c r="L28" s="97">
        <v>0</v>
      </c>
      <c r="M28" s="97">
        <v>668</v>
      </c>
      <c r="N28" s="97">
        <v>0</v>
      </c>
      <c r="O28" s="97">
        <v>47</v>
      </c>
      <c r="P28" s="97">
        <v>991</v>
      </c>
      <c r="Q28" s="97">
        <v>0</v>
      </c>
      <c r="R28" s="97">
        <v>3768</v>
      </c>
      <c r="S28" s="97">
        <f t="shared" si="0"/>
        <v>16835</v>
      </c>
      <c r="T28" s="97">
        <v>746</v>
      </c>
      <c r="U28" s="97">
        <v>2986</v>
      </c>
      <c r="V28" s="97">
        <f t="shared" si="1"/>
        <v>20567</v>
      </c>
    </row>
    <row r="29" spans="1:22" ht="18.600000000000001" thickBot="1" x14ac:dyDescent="0.35">
      <c r="A29" s="61" t="s">
        <v>324</v>
      </c>
      <c r="B29" s="98">
        <v>734</v>
      </c>
      <c r="C29" s="98">
        <v>0</v>
      </c>
      <c r="D29" s="98">
        <v>0</v>
      </c>
      <c r="E29" s="98">
        <v>0</v>
      </c>
      <c r="F29" s="98">
        <v>1204</v>
      </c>
      <c r="G29" s="98">
        <v>1080</v>
      </c>
      <c r="H29" s="98">
        <v>0</v>
      </c>
      <c r="I29" s="98">
        <v>0</v>
      </c>
      <c r="J29" s="98">
        <v>0</v>
      </c>
      <c r="K29" s="98">
        <v>65</v>
      </c>
      <c r="L29" s="98">
        <v>0</v>
      </c>
      <c r="M29" s="98">
        <v>265</v>
      </c>
      <c r="N29" s="98">
        <v>22</v>
      </c>
      <c r="O29" s="98">
        <v>0</v>
      </c>
      <c r="P29" s="98">
        <v>0</v>
      </c>
      <c r="Q29" s="98">
        <v>0</v>
      </c>
      <c r="R29" s="98">
        <v>0</v>
      </c>
      <c r="S29" s="98">
        <f t="shared" si="0"/>
        <v>3370</v>
      </c>
      <c r="T29" s="98">
        <v>64</v>
      </c>
      <c r="U29" s="98">
        <v>411</v>
      </c>
      <c r="V29" s="98">
        <f>SUM(S29:U29)</f>
        <v>3845</v>
      </c>
    </row>
    <row r="30" spans="1:22" ht="19.2" thickTop="1" thickBot="1" x14ac:dyDescent="0.35">
      <c r="A30" s="99" t="s">
        <v>49</v>
      </c>
      <c r="B30" s="100">
        <f t="shared" ref="B30:U30" si="2">SUM(B9:B29)</f>
        <v>172725</v>
      </c>
      <c r="C30" s="100">
        <f t="shared" si="2"/>
        <v>61412</v>
      </c>
      <c r="D30" s="100">
        <f t="shared" si="2"/>
        <v>2523</v>
      </c>
      <c r="E30" s="100">
        <f t="shared" si="2"/>
        <v>67433</v>
      </c>
      <c r="F30" s="100">
        <f t="shared" si="2"/>
        <v>253122</v>
      </c>
      <c r="G30" s="100">
        <f t="shared" si="2"/>
        <v>810846</v>
      </c>
      <c r="H30" s="100">
        <f t="shared" si="2"/>
        <v>11044</v>
      </c>
      <c r="I30" s="100">
        <f t="shared" si="2"/>
        <v>120096</v>
      </c>
      <c r="J30" s="100">
        <f t="shared" si="2"/>
        <v>30103</v>
      </c>
      <c r="K30" s="100">
        <f t="shared" si="2"/>
        <v>516268</v>
      </c>
      <c r="L30" s="100">
        <f t="shared" si="2"/>
        <v>27174</v>
      </c>
      <c r="M30" s="100">
        <f t="shared" si="2"/>
        <v>306272</v>
      </c>
      <c r="N30" s="100">
        <f t="shared" si="2"/>
        <v>183383</v>
      </c>
      <c r="O30" s="100">
        <f t="shared" si="2"/>
        <v>144508</v>
      </c>
      <c r="P30" s="100">
        <f t="shared" si="2"/>
        <v>253760</v>
      </c>
      <c r="Q30" s="100">
        <f t="shared" si="2"/>
        <v>17445</v>
      </c>
      <c r="R30" s="100">
        <f t="shared" si="2"/>
        <v>98248</v>
      </c>
      <c r="S30" s="100">
        <f t="shared" si="2"/>
        <v>3076362</v>
      </c>
      <c r="T30" s="100">
        <f t="shared" si="2"/>
        <v>189126</v>
      </c>
      <c r="U30" s="100">
        <f t="shared" si="2"/>
        <v>778945</v>
      </c>
      <c r="V30" s="100">
        <f>(S30+T30+U30)</f>
        <v>4044433</v>
      </c>
    </row>
    <row r="31" spans="1:22" ht="18.600000000000001" thickTop="1" x14ac:dyDescent="0.3"/>
  </sheetData>
  <mergeCells count="5">
    <mergeCell ref="A1:V1"/>
    <mergeCell ref="A2:V2"/>
    <mergeCell ref="A3:V3"/>
    <mergeCell ref="A4:V4"/>
    <mergeCell ref="A7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4"/>
  <sheetViews>
    <sheetView workbookViewId="0">
      <selection activeCell="F16" sqref="F16"/>
    </sheetView>
  </sheetViews>
  <sheetFormatPr baseColWidth="10" defaultRowHeight="14.4" x14ac:dyDescent="0.3"/>
  <cols>
    <col min="1" max="1" width="9" style="86" customWidth="1"/>
    <col min="2" max="2" width="10.44140625" style="86" customWidth="1"/>
    <col min="3" max="3" width="8.6640625" style="86" customWidth="1"/>
    <col min="4" max="4" width="30.109375" style="86" customWidth="1"/>
    <col min="5" max="5" width="8.5546875" style="88" customWidth="1"/>
    <col min="6" max="6" width="35.44140625" style="86" customWidth="1"/>
    <col min="7" max="7" width="10.21875" customWidth="1"/>
    <col min="9" max="9" width="8.21875" customWidth="1"/>
  </cols>
  <sheetData>
    <row r="1" spans="1:9" ht="27.6" x14ac:dyDescent="0.3">
      <c r="A1" s="70" t="s">
        <v>100</v>
      </c>
      <c r="B1" s="70" t="s">
        <v>101</v>
      </c>
      <c r="C1" s="70" t="s">
        <v>102</v>
      </c>
      <c r="D1" s="70" t="s">
        <v>103</v>
      </c>
      <c r="E1" s="70" t="s">
        <v>104</v>
      </c>
      <c r="F1" s="70" t="s">
        <v>105</v>
      </c>
      <c r="G1" s="71" t="s">
        <v>106</v>
      </c>
      <c r="H1" s="71" t="s">
        <v>107</v>
      </c>
      <c r="I1" s="71" t="s">
        <v>108</v>
      </c>
    </row>
    <row r="2" spans="1:9" x14ac:dyDescent="0.3">
      <c r="A2" s="72">
        <v>53</v>
      </c>
      <c r="B2" s="73">
        <v>0</v>
      </c>
      <c r="C2" s="77">
        <v>0</v>
      </c>
      <c r="D2" s="74" t="s">
        <v>109</v>
      </c>
      <c r="E2" s="74" t="s">
        <v>14</v>
      </c>
      <c r="F2" s="89" t="s">
        <v>110</v>
      </c>
      <c r="G2" s="76">
        <v>34556</v>
      </c>
      <c r="H2" s="76">
        <v>35287</v>
      </c>
      <c r="I2" s="77">
        <v>2</v>
      </c>
    </row>
    <row r="3" spans="1:9" x14ac:dyDescent="0.3">
      <c r="A3" s="72">
        <v>53</v>
      </c>
      <c r="B3" s="73">
        <v>0</v>
      </c>
      <c r="C3" s="77">
        <v>0</v>
      </c>
      <c r="D3" s="84" t="s">
        <v>111</v>
      </c>
      <c r="E3" s="74" t="s">
        <v>11</v>
      </c>
      <c r="F3" s="89" t="s">
        <v>112</v>
      </c>
      <c r="G3" s="76">
        <v>34556</v>
      </c>
      <c r="H3" s="76">
        <v>35287</v>
      </c>
      <c r="I3" s="77">
        <v>1</v>
      </c>
    </row>
    <row r="4" spans="1:9" x14ac:dyDescent="0.3">
      <c r="A4" s="72">
        <v>53</v>
      </c>
      <c r="B4" s="73">
        <v>0</v>
      </c>
      <c r="C4" s="77">
        <v>0</v>
      </c>
      <c r="D4" s="72" t="s">
        <v>113</v>
      </c>
      <c r="E4" s="74" t="s">
        <v>17</v>
      </c>
      <c r="F4" s="89" t="s">
        <v>114</v>
      </c>
      <c r="G4" s="76">
        <v>34556</v>
      </c>
      <c r="H4" s="76">
        <v>35287</v>
      </c>
      <c r="I4" s="77">
        <v>1</v>
      </c>
    </row>
    <row r="5" spans="1:9" x14ac:dyDescent="0.3">
      <c r="A5" s="72">
        <v>53</v>
      </c>
      <c r="B5" s="73">
        <v>0</v>
      </c>
      <c r="C5" s="77">
        <v>0</v>
      </c>
      <c r="D5" s="72" t="s">
        <v>115</v>
      </c>
      <c r="E5" s="74" t="s">
        <v>18</v>
      </c>
      <c r="F5" s="89" t="s">
        <v>116</v>
      </c>
      <c r="G5" s="76">
        <v>34556</v>
      </c>
      <c r="H5" s="76">
        <v>35287</v>
      </c>
      <c r="I5" s="77">
        <v>1</v>
      </c>
    </row>
    <row r="6" spans="1:9" x14ac:dyDescent="0.3">
      <c r="A6" s="72">
        <v>53</v>
      </c>
      <c r="B6" s="73">
        <v>0</v>
      </c>
      <c r="C6" s="77">
        <v>0</v>
      </c>
      <c r="D6" s="72" t="s">
        <v>117</v>
      </c>
      <c r="E6" s="74" t="s">
        <v>12</v>
      </c>
      <c r="F6" s="89" t="s">
        <v>118</v>
      </c>
      <c r="G6" s="76">
        <v>34556</v>
      </c>
      <c r="H6" s="76">
        <v>35287</v>
      </c>
      <c r="I6" s="77">
        <v>1</v>
      </c>
    </row>
    <row r="7" spans="1:9" x14ac:dyDescent="0.3">
      <c r="A7" s="72">
        <v>53</v>
      </c>
      <c r="B7" s="73">
        <v>0</v>
      </c>
      <c r="C7" s="77">
        <v>0</v>
      </c>
      <c r="D7" s="72" t="s">
        <v>109</v>
      </c>
      <c r="E7" s="74" t="s">
        <v>14</v>
      </c>
      <c r="F7" s="89" t="s">
        <v>119</v>
      </c>
      <c r="G7" s="76">
        <v>34556</v>
      </c>
      <c r="H7" s="76">
        <v>35287</v>
      </c>
      <c r="I7" s="77">
        <v>1</v>
      </c>
    </row>
    <row r="8" spans="1:9" x14ac:dyDescent="0.3">
      <c r="A8" s="72">
        <v>53</v>
      </c>
      <c r="B8" s="73">
        <v>0</v>
      </c>
      <c r="C8" s="77">
        <v>0</v>
      </c>
      <c r="D8" s="77" t="s">
        <v>111</v>
      </c>
      <c r="E8" s="74" t="s">
        <v>11</v>
      </c>
      <c r="F8" s="89" t="s">
        <v>120</v>
      </c>
      <c r="G8" s="76">
        <v>34556</v>
      </c>
      <c r="H8" s="76">
        <v>35287</v>
      </c>
      <c r="I8" s="77">
        <v>1</v>
      </c>
    </row>
    <row r="9" spans="1:9" x14ac:dyDescent="0.3">
      <c r="A9" s="72">
        <v>53</v>
      </c>
      <c r="B9" s="73">
        <v>0</v>
      </c>
      <c r="C9" s="77">
        <v>0</v>
      </c>
      <c r="D9" s="79" t="s">
        <v>121</v>
      </c>
      <c r="E9" s="74" t="s">
        <v>56</v>
      </c>
      <c r="F9" s="89" t="s">
        <v>122</v>
      </c>
      <c r="G9" s="76">
        <v>34556</v>
      </c>
      <c r="H9" s="76">
        <v>35287</v>
      </c>
      <c r="I9" s="77">
        <v>1</v>
      </c>
    </row>
    <row r="10" spans="1:9" x14ac:dyDescent="0.3">
      <c r="A10" s="72">
        <v>53</v>
      </c>
      <c r="B10" s="73">
        <v>0</v>
      </c>
      <c r="C10" s="77">
        <v>0</v>
      </c>
      <c r="D10" s="72" t="s">
        <v>123</v>
      </c>
      <c r="E10" s="74" t="s">
        <v>15</v>
      </c>
      <c r="F10" s="89" t="s">
        <v>124</v>
      </c>
      <c r="G10" s="76">
        <v>34556</v>
      </c>
      <c r="H10" s="76">
        <v>35287</v>
      </c>
      <c r="I10" s="77">
        <v>1</v>
      </c>
    </row>
    <row r="11" spans="1:9" x14ac:dyDescent="0.3">
      <c r="A11" s="72">
        <v>53</v>
      </c>
      <c r="B11" s="73">
        <v>0</v>
      </c>
      <c r="C11" s="77">
        <v>0</v>
      </c>
      <c r="D11" s="72" t="s">
        <v>125</v>
      </c>
      <c r="E11" s="74" t="s">
        <v>10</v>
      </c>
      <c r="F11" s="89" t="s">
        <v>126</v>
      </c>
      <c r="G11" s="76">
        <v>34556</v>
      </c>
      <c r="H11" s="76">
        <v>35287</v>
      </c>
      <c r="I11" s="77">
        <v>1</v>
      </c>
    </row>
    <row r="12" spans="1:9" x14ac:dyDescent="0.3">
      <c r="A12" s="72">
        <v>53</v>
      </c>
      <c r="B12" s="73">
        <v>0</v>
      </c>
      <c r="C12" s="77">
        <v>0</v>
      </c>
      <c r="D12" s="77" t="s">
        <v>111</v>
      </c>
      <c r="E12" s="74" t="s">
        <v>11</v>
      </c>
      <c r="F12" s="89" t="s">
        <v>127</v>
      </c>
      <c r="G12" s="76">
        <v>34556</v>
      </c>
      <c r="H12" s="76">
        <v>35287</v>
      </c>
      <c r="I12" s="77">
        <v>1</v>
      </c>
    </row>
    <row r="13" spans="1:9" x14ac:dyDescent="0.3">
      <c r="A13" s="72">
        <v>53</v>
      </c>
      <c r="B13" s="73">
        <v>0</v>
      </c>
      <c r="C13" s="77">
        <v>0</v>
      </c>
      <c r="D13" s="72" t="s">
        <v>117</v>
      </c>
      <c r="E13" s="74" t="s">
        <v>12</v>
      </c>
      <c r="F13" s="90" t="s">
        <v>128</v>
      </c>
      <c r="G13" s="76">
        <v>34556</v>
      </c>
      <c r="H13" s="76">
        <v>35287</v>
      </c>
      <c r="I13" s="77">
        <v>1</v>
      </c>
    </row>
    <row r="14" spans="1:9" x14ac:dyDescent="0.3">
      <c r="A14" s="72">
        <v>54</v>
      </c>
      <c r="B14" s="73">
        <v>1</v>
      </c>
      <c r="C14" s="77">
        <v>0</v>
      </c>
      <c r="D14" s="72" t="s">
        <v>125</v>
      </c>
      <c r="E14" s="74" t="s">
        <v>10</v>
      </c>
      <c r="F14" s="89" t="s">
        <v>202</v>
      </c>
      <c r="G14" s="76">
        <v>34556</v>
      </c>
      <c r="H14" s="76">
        <v>35287</v>
      </c>
      <c r="I14" s="77">
        <v>1</v>
      </c>
    </row>
    <row r="15" spans="1:9" x14ac:dyDescent="0.3">
      <c r="A15" s="72">
        <v>54</v>
      </c>
      <c r="B15" s="73">
        <v>1</v>
      </c>
      <c r="C15" s="77">
        <v>0</v>
      </c>
      <c r="D15" s="77" t="s">
        <v>111</v>
      </c>
      <c r="E15" s="74" t="s">
        <v>11</v>
      </c>
      <c r="F15" s="89" t="s">
        <v>203</v>
      </c>
      <c r="G15" s="76">
        <v>34556</v>
      </c>
      <c r="H15" s="76">
        <v>35287</v>
      </c>
      <c r="I15" s="77">
        <v>2</v>
      </c>
    </row>
    <row r="16" spans="1:9" x14ac:dyDescent="0.3">
      <c r="A16" s="72">
        <v>54</v>
      </c>
      <c r="B16" s="73">
        <v>1</v>
      </c>
      <c r="C16" s="77">
        <v>0</v>
      </c>
      <c r="D16" s="77" t="s">
        <v>111</v>
      </c>
      <c r="E16" s="74" t="s">
        <v>11</v>
      </c>
      <c r="F16" s="89" t="s">
        <v>204</v>
      </c>
      <c r="G16" s="76">
        <v>34556</v>
      </c>
      <c r="H16" s="76">
        <v>35287</v>
      </c>
      <c r="I16" s="77">
        <v>1</v>
      </c>
    </row>
    <row r="17" spans="1:9" x14ac:dyDescent="0.3">
      <c r="A17" s="72">
        <v>54</v>
      </c>
      <c r="B17" s="73">
        <v>1</v>
      </c>
      <c r="C17" s="77">
        <v>0</v>
      </c>
      <c r="D17" s="72" t="s">
        <v>123</v>
      </c>
      <c r="E17" s="74" t="s">
        <v>15</v>
      </c>
      <c r="F17" s="89" t="s">
        <v>205</v>
      </c>
      <c r="G17" s="76">
        <v>34556</v>
      </c>
      <c r="H17" s="76">
        <v>35287</v>
      </c>
      <c r="I17" s="77">
        <v>1</v>
      </c>
    </row>
    <row r="18" spans="1:9" x14ac:dyDescent="0.3">
      <c r="A18" s="72">
        <v>54</v>
      </c>
      <c r="B18" s="73">
        <v>2</v>
      </c>
      <c r="C18" s="77">
        <v>0</v>
      </c>
      <c r="D18" s="77" t="s">
        <v>111</v>
      </c>
      <c r="E18" s="74" t="s">
        <v>11</v>
      </c>
      <c r="F18" s="89" t="s">
        <v>206</v>
      </c>
      <c r="G18" s="76">
        <v>34556</v>
      </c>
      <c r="H18" s="76">
        <v>35287</v>
      </c>
      <c r="I18" s="77">
        <v>1</v>
      </c>
    </row>
    <row r="19" spans="1:9" x14ac:dyDescent="0.3">
      <c r="A19" s="72">
        <v>54</v>
      </c>
      <c r="B19" s="73">
        <v>2</v>
      </c>
      <c r="C19" s="77">
        <v>0</v>
      </c>
      <c r="D19" s="77" t="s">
        <v>111</v>
      </c>
      <c r="E19" s="74" t="s">
        <v>11</v>
      </c>
      <c r="F19" s="89" t="s">
        <v>207</v>
      </c>
      <c r="G19" s="76">
        <v>34556</v>
      </c>
      <c r="H19" s="76">
        <v>35287</v>
      </c>
      <c r="I19" s="77">
        <v>1</v>
      </c>
    </row>
    <row r="20" spans="1:9" x14ac:dyDescent="0.3">
      <c r="A20" s="72">
        <v>54</v>
      </c>
      <c r="B20" s="73">
        <v>3</v>
      </c>
      <c r="C20" s="77">
        <v>0</v>
      </c>
      <c r="D20" s="83" t="s">
        <v>121</v>
      </c>
      <c r="E20" s="74" t="s">
        <v>56</v>
      </c>
      <c r="F20" s="89" t="s">
        <v>208</v>
      </c>
      <c r="G20" s="76">
        <v>34556</v>
      </c>
      <c r="H20" s="76">
        <v>35287</v>
      </c>
      <c r="I20" s="77">
        <v>1</v>
      </c>
    </row>
    <row r="21" spans="1:9" x14ac:dyDescent="0.3">
      <c r="A21" s="72">
        <v>54</v>
      </c>
      <c r="B21" s="73">
        <v>3</v>
      </c>
      <c r="C21" s="77">
        <v>0</v>
      </c>
      <c r="D21" s="77" t="s">
        <v>111</v>
      </c>
      <c r="E21" s="74" t="s">
        <v>11</v>
      </c>
      <c r="F21" s="89" t="s">
        <v>209</v>
      </c>
      <c r="G21" s="76">
        <v>34556</v>
      </c>
      <c r="H21" s="76">
        <v>35287</v>
      </c>
      <c r="I21" s="77">
        <v>1</v>
      </c>
    </row>
    <row r="22" spans="1:9" x14ac:dyDescent="0.3">
      <c r="A22" s="72">
        <v>54</v>
      </c>
      <c r="B22" s="73">
        <v>4</v>
      </c>
      <c r="C22" s="77">
        <v>0</v>
      </c>
      <c r="D22" s="72" t="s">
        <v>123</v>
      </c>
      <c r="E22" s="74" t="s">
        <v>15</v>
      </c>
      <c r="F22" s="89" t="s">
        <v>210</v>
      </c>
      <c r="G22" s="76">
        <v>34556</v>
      </c>
      <c r="H22" s="76">
        <v>35287</v>
      </c>
      <c r="I22" s="77">
        <v>1</v>
      </c>
    </row>
    <row r="23" spans="1:9" x14ac:dyDescent="0.3">
      <c r="A23" s="72">
        <v>54</v>
      </c>
      <c r="B23" s="73">
        <v>4</v>
      </c>
      <c r="C23" s="77">
        <v>0</v>
      </c>
      <c r="D23" s="79" t="s">
        <v>121</v>
      </c>
      <c r="E23" s="74" t="s">
        <v>56</v>
      </c>
      <c r="F23" s="89" t="s">
        <v>211</v>
      </c>
      <c r="G23" s="76">
        <v>34556</v>
      </c>
      <c r="H23" s="76">
        <v>35287</v>
      </c>
      <c r="I23" s="77">
        <v>1</v>
      </c>
    </row>
    <row r="24" spans="1:9" x14ac:dyDescent="0.3">
      <c r="A24" s="72">
        <v>54</v>
      </c>
      <c r="B24" s="73">
        <v>5</v>
      </c>
      <c r="C24" s="77">
        <v>0</v>
      </c>
      <c r="D24" s="77" t="s">
        <v>111</v>
      </c>
      <c r="E24" s="74" t="s">
        <v>11</v>
      </c>
      <c r="F24" s="89" t="s">
        <v>212</v>
      </c>
      <c r="G24" s="76">
        <v>34556</v>
      </c>
      <c r="H24" s="76">
        <v>35287</v>
      </c>
      <c r="I24" s="77">
        <v>1</v>
      </c>
    </row>
    <row r="25" spans="1:9" x14ac:dyDescent="0.3">
      <c r="A25" s="72">
        <v>54</v>
      </c>
      <c r="B25" s="73">
        <v>5</v>
      </c>
      <c r="C25" s="77">
        <v>0</v>
      </c>
      <c r="D25" s="77" t="s">
        <v>111</v>
      </c>
      <c r="E25" s="74" t="s">
        <v>11</v>
      </c>
      <c r="F25" s="89" t="s">
        <v>213</v>
      </c>
      <c r="G25" s="76">
        <v>34556</v>
      </c>
      <c r="H25" s="76">
        <v>35287</v>
      </c>
      <c r="I25" s="77">
        <v>1</v>
      </c>
    </row>
    <row r="26" spans="1:9" x14ac:dyDescent="0.3">
      <c r="A26" s="72">
        <v>54</v>
      </c>
      <c r="B26" s="73">
        <v>5</v>
      </c>
      <c r="C26" s="77">
        <v>0</v>
      </c>
      <c r="D26" s="72" t="s">
        <v>125</v>
      </c>
      <c r="E26" s="74" t="s">
        <v>10</v>
      </c>
      <c r="F26" s="89" t="s">
        <v>214</v>
      </c>
      <c r="G26" s="76">
        <v>34556</v>
      </c>
      <c r="H26" s="76">
        <v>35287</v>
      </c>
      <c r="I26" s="77">
        <v>1</v>
      </c>
    </row>
    <row r="27" spans="1:9" x14ac:dyDescent="0.3">
      <c r="A27" s="72">
        <v>54</v>
      </c>
      <c r="B27" s="73">
        <v>6</v>
      </c>
      <c r="C27" s="77">
        <v>0</v>
      </c>
      <c r="D27" s="72" t="s">
        <v>113</v>
      </c>
      <c r="E27" s="74" t="s">
        <v>17</v>
      </c>
      <c r="F27" s="89" t="s">
        <v>215</v>
      </c>
      <c r="G27" s="76">
        <v>34556</v>
      </c>
      <c r="H27" s="76">
        <v>35287</v>
      </c>
      <c r="I27" s="77">
        <v>1</v>
      </c>
    </row>
    <row r="28" spans="1:9" ht="27.6" x14ac:dyDescent="0.3">
      <c r="A28" s="72">
        <v>54</v>
      </c>
      <c r="B28" s="73">
        <v>6</v>
      </c>
      <c r="C28" s="77">
        <v>0</v>
      </c>
      <c r="D28" s="72" t="s">
        <v>113</v>
      </c>
      <c r="E28" s="74" t="s">
        <v>17</v>
      </c>
      <c r="F28" s="89" t="s">
        <v>216</v>
      </c>
      <c r="G28" s="76">
        <v>34556</v>
      </c>
      <c r="H28" s="76">
        <v>35287</v>
      </c>
      <c r="I28" s="77">
        <v>1</v>
      </c>
    </row>
    <row r="29" spans="1:9" x14ac:dyDescent="0.3">
      <c r="A29" s="72">
        <v>54</v>
      </c>
      <c r="B29" s="73">
        <v>6</v>
      </c>
      <c r="C29" s="77">
        <v>0</v>
      </c>
      <c r="D29" s="72" t="s">
        <v>123</v>
      </c>
      <c r="E29" s="74" t="s">
        <v>15</v>
      </c>
      <c r="F29" s="89" t="s">
        <v>217</v>
      </c>
      <c r="G29" s="76">
        <v>34556</v>
      </c>
      <c r="H29" s="76">
        <v>35287</v>
      </c>
      <c r="I29" s="77">
        <v>1</v>
      </c>
    </row>
    <row r="30" spans="1:9" x14ac:dyDescent="0.3">
      <c r="A30" s="72">
        <v>54</v>
      </c>
      <c r="B30" s="73">
        <v>7</v>
      </c>
      <c r="C30" s="77">
        <v>0</v>
      </c>
      <c r="D30" s="72" t="s">
        <v>109</v>
      </c>
      <c r="E30" s="74" t="s">
        <v>14</v>
      </c>
      <c r="F30" s="89" t="s">
        <v>218</v>
      </c>
      <c r="G30" s="76">
        <v>34556</v>
      </c>
      <c r="H30" s="76">
        <v>35287</v>
      </c>
      <c r="I30" s="77">
        <v>1</v>
      </c>
    </row>
    <row r="31" spans="1:9" x14ac:dyDescent="0.3">
      <c r="A31" s="72">
        <v>54</v>
      </c>
      <c r="B31" s="73">
        <v>7</v>
      </c>
      <c r="C31" s="77">
        <v>0</v>
      </c>
      <c r="D31" s="77" t="s">
        <v>111</v>
      </c>
      <c r="E31" s="74" t="s">
        <v>11</v>
      </c>
      <c r="F31" s="89" t="s">
        <v>219</v>
      </c>
      <c r="G31" s="76">
        <v>34556</v>
      </c>
      <c r="H31" s="76">
        <v>35287</v>
      </c>
      <c r="I31" s="77">
        <v>1</v>
      </c>
    </row>
    <row r="32" spans="1:9" x14ac:dyDescent="0.3">
      <c r="A32" s="72">
        <v>54</v>
      </c>
      <c r="B32" s="73">
        <v>7</v>
      </c>
      <c r="C32" s="77">
        <v>0</v>
      </c>
      <c r="D32" s="72" t="s">
        <v>123</v>
      </c>
      <c r="E32" s="74" t="s">
        <v>15</v>
      </c>
      <c r="F32" s="89" t="s">
        <v>220</v>
      </c>
      <c r="G32" s="76">
        <v>34556</v>
      </c>
      <c r="H32" s="76">
        <v>35287</v>
      </c>
      <c r="I32" s="77">
        <v>1</v>
      </c>
    </row>
    <row r="33" spans="1:9" x14ac:dyDescent="0.3">
      <c r="A33" s="72">
        <v>54</v>
      </c>
      <c r="B33" s="73">
        <v>8</v>
      </c>
      <c r="C33" s="77">
        <v>0</v>
      </c>
      <c r="D33" s="72" t="s">
        <v>109</v>
      </c>
      <c r="E33" s="74" t="s">
        <v>14</v>
      </c>
      <c r="F33" s="89" t="s">
        <v>221</v>
      </c>
      <c r="G33" s="76">
        <v>34556</v>
      </c>
      <c r="H33" s="76">
        <v>35287</v>
      </c>
      <c r="I33" s="77">
        <v>1</v>
      </c>
    </row>
    <row r="34" spans="1:9" x14ac:dyDescent="0.3">
      <c r="A34" s="72">
        <v>54</v>
      </c>
      <c r="B34" s="73">
        <v>8</v>
      </c>
      <c r="C34" s="77">
        <v>0</v>
      </c>
      <c r="D34" s="77" t="s">
        <v>111</v>
      </c>
      <c r="E34" s="74" t="s">
        <v>11</v>
      </c>
      <c r="F34" s="89" t="s">
        <v>222</v>
      </c>
      <c r="G34" s="76">
        <v>34556</v>
      </c>
      <c r="H34" s="76">
        <v>35287</v>
      </c>
      <c r="I34" s="77">
        <v>1</v>
      </c>
    </row>
    <row r="35" spans="1:9" x14ac:dyDescent="0.3">
      <c r="A35" s="72">
        <v>54</v>
      </c>
      <c r="B35" s="73">
        <v>8</v>
      </c>
      <c r="C35" s="77">
        <v>0</v>
      </c>
      <c r="D35" s="72" t="s">
        <v>113</v>
      </c>
      <c r="E35" s="74" t="s">
        <v>17</v>
      </c>
      <c r="F35" s="89" t="s">
        <v>223</v>
      </c>
      <c r="G35" s="76">
        <v>34556</v>
      </c>
      <c r="H35" s="76">
        <v>35287</v>
      </c>
      <c r="I35" s="77">
        <v>1</v>
      </c>
    </row>
    <row r="36" spans="1:9" x14ac:dyDescent="0.3">
      <c r="A36" s="72">
        <v>54</v>
      </c>
      <c r="B36" s="73">
        <v>9</v>
      </c>
      <c r="C36" s="77">
        <v>0</v>
      </c>
      <c r="D36" s="77" t="s">
        <v>111</v>
      </c>
      <c r="E36" s="74" t="s">
        <v>11</v>
      </c>
      <c r="F36" s="89" t="s">
        <v>224</v>
      </c>
      <c r="G36" s="76">
        <v>34556</v>
      </c>
      <c r="H36" s="76">
        <v>35287</v>
      </c>
      <c r="I36" s="77">
        <v>1</v>
      </c>
    </row>
    <row r="37" spans="1:9" x14ac:dyDescent="0.3">
      <c r="A37" s="72">
        <v>54</v>
      </c>
      <c r="B37" s="73">
        <v>9</v>
      </c>
      <c r="C37" s="77">
        <v>0</v>
      </c>
      <c r="D37" s="72" t="s">
        <v>109</v>
      </c>
      <c r="E37" s="74" t="s">
        <v>14</v>
      </c>
      <c r="F37" s="89" t="s">
        <v>225</v>
      </c>
      <c r="G37" s="76">
        <v>34556</v>
      </c>
      <c r="H37" s="76">
        <v>35287</v>
      </c>
      <c r="I37" s="77">
        <v>1</v>
      </c>
    </row>
    <row r="38" spans="1:9" x14ac:dyDescent="0.3">
      <c r="A38" s="72">
        <v>54</v>
      </c>
      <c r="B38" s="73">
        <v>9</v>
      </c>
      <c r="C38" s="77">
        <v>0</v>
      </c>
      <c r="D38" s="72" t="s">
        <v>109</v>
      </c>
      <c r="E38" s="74" t="s">
        <v>14</v>
      </c>
      <c r="F38" s="89" t="s">
        <v>226</v>
      </c>
      <c r="G38" s="76">
        <v>34556</v>
      </c>
      <c r="H38" s="76">
        <v>35287</v>
      </c>
      <c r="I38" s="77">
        <v>1</v>
      </c>
    </row>
    <row r="39" spans="1:9" x14ac:dyDescent="0.3">
      <c r="A39" s="72">
        <v>54</v>
      </c>
      <c r="B39" s="73">
        <v>9</v>
      </c>
      <c r="C39" s="77">
        <v>0</v>
      </c>
      <c r="D39" s="77" t="s">
        <v>111</v>
      </c>
      <c r="E39" s="74" t="s">
        <v>11</v>
      </c>
      <c r="F39" s="89" t="s">
        <v>227</v>
      </c>
      <c r="G39" s="76">
        <v>34556</v>
      </c>
      <c r="H39" s="76">
        <v>35287</v>
      </c>
      <c r="I39" s="77">
        <v>1</v>
      </c>
    </row>
    <row r="40" spans="1:9" x14ac:dyDescent="0.3">
      <c r="A40" s="72">
        <v>54</v>
      </c>
      <c r="B40" s="73">
        <v>9</v>
      </c>
      <c r="C40" s="77">
        <v>0</v>
      </c>
      <c r="D40" s="77" t="s">
        <v>111</v>
      </c>
      <c r="E40" s="74" t="s">
        <v>11</v>
      </c>
      <c r="F40" s="89" t="s">
        <v>228</v>
      </c>
      <c r="G40" s="76">
        <v>34556</v>
      </c>
      <c r="H40" s="76">
        <v>35287</v>
      </c>
      <c r="I40" s="77">
        <v>1</v>
      </c>
    </row>
    <row r="41" spans="1:9" x14ac:dyDescent="0.3">
      <c r="A41" s="72">
        <v>54</v>
      </c>
      <c r="B41" s="73">
        <v>9</v>
      </c>
      <c r="C41" s="77">
        <v>0</v>
      </c>
      <c r="D41" s="79" t="s">
        <v>121</v>
      </c>
      <c r="E41" s="74" t="s">
        <v>56</v>
      </c>
      <c r="F41" s="89" t="s">
        <v>229</v>
      </c>
      <c r="G41" s="76">
        <v>34556</v>
      </c>
      <c r="H41" s="76">
        <v>35287</v>
      </c>
      <c r="I41" s="77">
        <v>1</v>
      </c>
    </row>
    <row r="42" spans="1:9" x14ac:dyDescent="0.3">
      <c r="A42" s="72">
        <v>54</v>
      </c>
      <c r="B42" s="73">
        <v>9</v>
      </c>
      <c r="C42" s="77">
        <v>0</v>
      </c>
      <c r="D42" s="77" t="s">
        <v>111</v>
      </c>
      <c r="E42" s="74" t="s">
        <v>11</v>
      </c>
      <c r="F42" s="89" t="s">
        <v>230</v>
      </c>
      <c r="G42" s="76">
        <v>34556</v>
      </c>
      <c r="H42" s="76">
        <v>35287</v>
      </c>
      <c r="I42" s="77">
        <v>1</v>
      </c>
    </row>
    <row r="43" spans="1:9" x14ac:dyDescent="0.3">
      <c r="A43" s="72">
        <v>54</v>
      </c>
      <c r="B43" s="73">
        <v>9</v>
      </c>
      <c r="C43" s="77">
        <v>0</v>
      </c>
      <c r="D43" s="72" t="s">
        <v>113</v>
      </c>
      <c r="E43" s="74" t="s">
        <v>17</v>
      </c>
      <c r="F43" s="89" t="s">
        <v>231</v>
      </c>
      <c r="G43" s="76">
        <v>34556</v>
      </c>
      <c r="H43" s="76">
        <v>35287</v>
      </c>
      <c r="I43" s="77">
        <v>2</v>
      </c>
    </row>
    <row r="44" spans="1:9" x14ac:dyDescent="0.3">
      <c r="A44" s="72">
        <v>54</v>
      </c>
      <c r="B44" s="73">
        <v>9</v>
      </c>
      <c r="C44" s="77">
        <v>0</v>
      </c>
      <c r="D44" s="77" t="s">
        <v>111</v>
      </c>
      <c r="E44" s="74" t="s">
        <v>11</v>
      </c>
      <c r="F44" s="89" t="s">
        <v>232</v>
      </c>
      <c r="G44" s="76">
        <v>34556</v>
      </c>
      <c r="H44" s="76">
        <v>35287</v>
      </c>
      <c r="I44" s="77">
        <v>1</v>
      </c>
    </row>
    <row r="45" spans="1:9" x14ac:dyDescent="0.3">
      <c r="A45" s="72">
        <v>54</v>
      </c>
      <c r="B45" s="73">
        <v>9</v>
      </c>
      <c r="C45" s="77">
        <v>0</v>
      </c>
      <c r="D45" s="72" t="s">
        <v>109</v>
      </c>
      <c r="E45" s="74" t="s">
        <v>14</v>
      </c>
      <c r="F45" s="89" t="s">
        <v>233</v>
      </c>
      <c r="G45" s="76">
        <v>34556</v>
      </c>
      <c r="H45" s="76">
        <v>35287</v>
      </c>
      <c r="I45" s="77">
        <v>1</v>
      </c>
    </row>
    <row r="46" spans="1:9" x14ac:dyDescent="0.3">
      <c r="A46" s="72">
        <v>54</v>
      </c>
      <c r="B46" s="73">
        <v>10</v>
      </c>
      <c r="C46" s="77">
        <v>0</v>
      </c>
      <c r="D46" s="72" t="s">
        <v>113</v>
      </c>
      <c r="E46" s="74" t="s">
        <v>17</v>
      </c>
      <c r="F46" s="89" t="s">
        <v>234</v>
      </c>
      <c r="G46" s="76">
        <v>34556</v>
      </c>
      <c r="H46" s="76">
        <v>35287</v>
      </c>
      <c r="I46" s="77">
        <v>1</v>
      </c>
    </row>
    <row r="47" spans="1:9" x14ac:dyDescent="0.3">
      <c r="A47" s="72">
        <v>54</v>
      </c>
      <c r="B47" s="73">
        <v>10</v>
      </c>
      <c r="C47" s="77">
        <v>0</v>
      </c>
      <c r="D47" s="72" t="s">
        <v>109</v>
      </c>
      <c r="E47" s="74" t="s">
        <v>14</v>
      </c>
      <c r="F47" s="91" t="s">
        <v>235</v>
      </c>
      <c r="G47" s="76">
        <v>34556</v>
      </c>
      <c r="H47" s="76">
        <v>35287</v>
      </c>
      <c r="I47" s="77">
        <v>1</v>
      </c>
    </row>
    <row r="48" spans="1:9" x14ac:dyDescent="0.3">
      <c r="A48" s="72">
        <v>54</v>
      </c>
      <c r="B48" s="73">
        <v>10</v>
      </c>
      <c r="C48" s="77">
        <v>0</v>
      </c>
      <c r="D48" s="72" t="s">
        <v>113</v>
      </c>
      <c r="E48" s="74" t="s">
        <v>17</v>
      </c>
      <c r="F48" s="89" t="s">
        <v>236</v>
      </c>
      <c r="G48" s="76">
        <v>34556</v>
      </c>
      <c r="H48" s="76">
        <v>35287</v>
      </c>
      <c r="I48" s="77">
        <v>1</v>
      </c>
    </row>
    <row r="49" spans="1:9" x14ac:dyDescent="0.3">
      <c r="A49" s="72">
        <v>54</v>
      </c>
      <c r="B49" s="73">
        <v>11</v>
      </c>
      <c r="C49" s="77">
        <v>0</v>
      </c>
      <c r="D49" s="79" t="s">
        <v>121</v>
      </c>
      <c r="E49" s="74" t="s">
        <v>56</v>
      </c>
      <c r="F49" s="89" t="s">
        <v>237</v>
      </c>
      <c r="G49" s="76">
        <v>34556</v>
      </c>
      <c r="H49" s="76">
        <v>35287</v>
      </c>
      <c r="I49" s="77">
        <v>1</v>
      </c>
    </row>
    <row r="50" spans="1:9" x14ac:dyDescent="0.3">
      <c r="A50" s="72">
        <v>54</v>
      </c>
      <c r="B50" s="73">
        <v>11</v>
      </c>
      <c r="C50" s="77">
        <v>0</v>
      </c>
      <c r="D50" s="79" t="s">
        <v>121</v>
      </c>
      <c r="E50" s="74" t="s">
        <v>56</v>
      </c>
      <c r="F50" s="89" t="s">
        <v>238</v>
      </c>
      <c r="G50" s="76">
        <v>34556</v>
      </c>
      <c r="H50" s="76">
        <v>35287</v>
      </c>
      <c r="I50" s="77">
        <v>1</v>
      </c>
    </row>
    <row r="51" spans="1:9" x14ac:dyDescent="0.3">
      <c r="A51" s="72">
        <v>54</v>
      </c>
      <c r="B51" s="73">
        <v>11</v>
      </c>
      <c r="C51" s="77">
        <v>0</v>
      </c>
      <c r="D51" s="77" t="s">
        <v>111</v>
      </c>
      <c r="E51" s="74" t="s">
        <v>11</v>
      </c>
      <c r="F51" s="89" t="s">
        <v>239</v>
      </c>
      <c r="G51" s="76">
        <v>34556</v>
      </c>
      <c r="H51" s="76">
        <v>35287</v>
      </c>
      <c r="I51" s="77">
        <v>1</v>
      </c>
    </row>
    <row r="52" spans="1:9" x14ac:dyDescent="0.3">
      <c r="A52" s="72">
        <v>54</v>
      </c>
      <c r="B52" s="73">
        <v>12</v>
      </c>
      <c r="C52" s="77">
        <v>0</v>
      </c>
      <c r="D52" s="77" t="s">
        <v>111</v>
      </c>
      <c r="E52" s="74" t="s">
        <v>11</v>
      </c>
      <c r="F52" s="89" t="s">
        <v>240</v>
      </c>
      <c r="G52" s="76">
        <v>34556</v>
      </c>
      <c r="H52" s="76">
        <v>35287</v>
      </c>
      <c r="I52" s="77">
        <v>1</v>
      </c>
    </row>
    <row r="53" spans="1:9" x14ac:dyDescent="0.3">
      <c r="A53" s="72">
        <v>54</v>
      </c>
      <c r="B53" s="73">
        <v>12</v>
      </c>
      <c r="C53" s="77">
        <v>0</v>
      </c>
      <c r="D53" s="72" t="s">
        <v>109</v>
      </c>
      <c r="E53" s="74" t="s">
        <v>14</v>
      </c>
      <c r="F53" s="89" t="s">
        <v>241</v>
      </c>
      <c r="G53" s="76">
        <v>34556</v>
      </c>
      <c r="H53" s="76">
        <v>35287</v>
      </c>
      <c r="I53" s="77">
        <v>1</v>
      </c>
    </row>
    <row r="54" spans="1:9" x14ac:dyDescent="0.3">
      <c r="A54" s="72">
        <v>54</v>
      </c>
      <c r="B54" s="73">
        <v>12</v>
      </c>
      <c r="C54" s="77">
        <v>0</v>
      </c>
      <c r="D54" s="77" t="s">
        <v>111</v>
      </c>
      <c r="E54" s="74" t="s">
        <v>11</v>
      </c>
      <c r="F54" s="89" t="s">
        <v>242</v>
      </c>
      <c r="G54" s="76">
        <v>34556</v>
      </c>
      <c r="H54" s="76">
        <v>35287</v>
      </c>
      <c r="I54" s="77">
        <v>1</v>
      </c>
    </row>
    <row r="55" spans="1:9" x14ac:dyDescent="0.3">
      <c r="A55" s="72">
        <v>54</v>
      </c>
      <c r="B55" s="73">
        <v>12</v>
      </c>
      <c r="C55" s="77">
        <v>0</v>
      </c>
      <c r="D55" s="72" t="s">
        <v>109</v>
      </c>
      <c r="E55" s="74" t="s">
        <v>14</v>
      </c>
      <c r="F55" s="78" t="s">
        <v>243</v>
      </c>
      <c r="G55" s="76">
        <v>34556</v>
      </c>
      <c r="H55" s="76">
        <v>35287</v>
      </c>
      <c r="I55" s="77">
        <v>1</v>
      </c>
    </row>
    <row r="56" spans="1:9" x14ac:dyDescent="0.3">
      <c r="A56" s="72">
        <v>54</v>
      </c>
      <c r="B56" s="73">
        <v>13</v>
      </c>
      <c r="C56" s="77">
        <v>0</v>
      </c>
      <c r="D56" s="72" t="s">
        <v>173</v>
      </c>
      <c r="E56" s="74" t="s">
        <v>7</v>
      </c>
      <c r="F56" s="89" t="s">
        <v>244</v>
      </c>
      <c r="G56" s="76">
        <v>34556</v>
      </c>
      <c r="H56" s="76">
        <v>35287</v>
      </c>
      <c r="I56" s="77">
        <v>1</v>
      </c>
    </row>
    <row r="57" spans="1:9" x14ac:dyDescent="0.3">
      <c r="A57" s="72">
        <v>54</v>
      </c>
      <c r="B57" s="73">
        <v>13</v>
      </c>
      <c r="C57" s="77">
        <v>0</v>
      </c>
      <c r="D57" s="77" t="s">
        <v>111</v>
      </c>
      <c r="E57" s="74" t="s">
        <v>11</v>
      </c>
      <c r="F57" s="89" t="s">
        <v>245</v>
      </c>
      <c r="G57" s="76">
        <v>34556</v>
      </c>
      <c r="H57" s="76">
        <v>35287</v>
      </c>
      <c r="I57" s="77">
        <v>1</v>
      </c>
    </row>
    <row r="58" spans="1:9" x14ac:dyDescent="0.3">
      <c r="A58" s="72">
        <v>54</v>
      </c>
      <c r="B58" s="73">
        <v>13</v>
      </c>
      <c r="C58" s="77">
        <v>0</v>
      </c>
      <c r="D58" s="72" t="s">
        <v>117</v>
      </c>
      <c r="E58" s="74" t="s">
        <v>12</v>
      </c>
      <c r="F58" s="89" t="s">
        <v>246</v>
      </c>
      <c r="G58" s="76">
        <v>34556</v>
      </c>
      <c r="H58" s="76">
        <v>35287</v>
      </c>
      <c r="I58" s="77">
        <v>1</v>
      </c>
    </row>
    <row r="59" spans="1:9" x14ac:dyDescent="0.3">
      <c r="A59" s="72">
        <v>54</v>
      </c>
      <c r="B59" s="73">
        <v>13</v>
      </c>
      <c r="C59" s="77">
        <v>0</v>
      </c>
      <c r="D59" s="72" t="s">
        <v>109</v>
      </c>
      <c r="E59" s="74" t="s">
        <v>14</v>
      </c>
      <c r="F59" s="89" t="s">
        <v>247</v>
      </c>
      <c r="G59" s="76">
        <v>34556</v>
      </c>
      <c r="H59" s="76">
        <v>35287</v>
      </c>
      <c r="I59" s="77">
        <v>1</v>
      </c>
    </row>
    <row r="60" spans="1:9" x14ac:dyDescent="0.3">
      <c r="A60" s="72">
        <v>54</v>
      </c>
      <c r="B60" s="73">
        <v>13</v>
      </c>
      <c r="C60" s="77">
        <v>0</v>
      </c>
      <c r="D60" s="77" t="s">
        <v>111</v>
      </c>
      <c r="E60" s="74" t="s">
        <v>11</v>
      </c>
      <c r="F60" s="89" t="s">
        <v>248</v>
      </c>
      <c r="G60" s="76">
        <v>34556</v>
      </c>
      <c r="H60" s="76">
        <v>35287</v>
      </c>
      <c r="I60" s="77">
        <v>1</v>
      </c>
    </row>
    <row r="61" spans="1:9" x14ac:dyDescent="0.3">
      <c r="A61" s="72">
        <v>54</v>
      </c>
      <c r="B61" s="73">
        <v>14</v>
      </c>
      <c r="C61" s="77">
        <v>0</v>
      </c>
      <c r="D61" s="77" t="s">
        <v>111</v>
      </c>
      <c r="E61" s="74" t="s">
        <v>11</v>
      </c>
      <c r="F61" s="89" t="s">
        <v>249</v>
      </c>
      <c r="G61" s="76">
        <v>34556</v>
      </c>
      <c r="H61" s="76">
        <v>35287</v>
      </c>
      <c r="I61" s="77">
        <v>1</v>
      </c>
    </row>
    <row r="62" spans="1:9" x14ac:dyDescent="0.3">
      <c r="A62" s="72">
        <v>54</v>
      </c>
      <c r="B62" s="73">
        <v>15</v>
      </c>
      <c r="C62" s="77">
        <v>0</v>
      </c>
      <c r="D62" s="72" t="s">
        <v>180</v>
      </c>
      <c r="E62" s="74" t="s">
        <v>58</v>
      </c>
      <c r="F62" s="89" t="s">
        <v>250</v>
      </c>
      <c r="G62" s="76">
        <v>34556</v>
      </c>
      <c r="H62" s="76">
        <v>35287</v>
      </c>
      <c r="I62" s="77">
        <v>1</v>
      </c>
    </row>
    <row r="63" spans="1:9" x14ac:dyDescent="0.3">
      <c r="A63" s="72">
        <v>54</v>
      </c>
      <c r="B63" s="73">
        <v>15</v>
      </c>
      <c r="C63" s="77">
        <v>0</v>
      </c>
      <c r="D63" s="72" t="s">
        <v>165</v>
      </c>
      <c r="E63" s="74" t="s">
        <v>9</v>
      </c>
      <c r="F63" s="89" t="s">
        <v>251</v>
      </c>
      <c r="G63" s="76">
        <v>34556</v>
      </c>
      <c r="H63" s="76">
        <v>35287</v>
      </c>
      <c r="I63" s="77">
        <v>1</v>
      </c>
    </row>
    <row r="64" spans="1:9" x14ac:dyDescent="0.3">
      <c r="A64" s="72">
        <v>54</v>
      </c>
      <c r="B64" s="73">
        <v>16</v>
      </c>
      <c r="C64" s="77">
        <v>0</v>
      </c>
      <c r="D64" s="72" t="s">
        <v>123</v>
      </c>
      <c r="E64" s="74" t="s">
        <v>15</v>
      </c>
      <c r="F64" s="89" t="s">
        <v>252</v>
      </c>
      <c r="G64" s="76">
        <v>34556</v>
      </c>
      <c r="H64" s="76">
        <v>35287</v>
      </c>
      <c r="I64" s="77">
        <v>1</v>
      </c>
    </row>
    <row r="65" spans="1:9" x14ac:dyDescent="0.3">
      <c r="A65" s="72">
        <v>54</v>
      </c>
      <c r="B65" s="73">
        <v>17</v>
      </c>
      <c r="C65" s="77">
        <v>0</v>
      </c>
      <c r="D65" s="72" t="s">
        <v>186</v>
      </c>
      <c r="E65" s="74" t="s">
        <v>59</v>
      </c>
      <c r="F65" s="89" t="s">
        <v>253</v>
      </c>
      <c r="G65" s="76">
        <v>34556</v>
      </c>
      <c r="H65" s="76">
        <v>35287</v>
      </c>
      <c r="I65" s="77">
        <v>1</v>
      </c>
    </row>
    <row r="66" spans="1:9" x14ac:dyDescent="0.3">
      <c r="A66" s="72">
        <v>54</v>
      </c>
      <c r="B66" s="73">
        <v>17</v>
      </c>
      <c r="C66" s="77">
        <v>0</v>
      </c>
      <c r="D66" s="72" t="s">
        <v>109</v>
      </c>
      <c r="E66" s="74" t="s">
        <v>14</v>
      </c>
      <c r="F66" s="89" t="s">
        <v>254</v>
      </c>
      <c r="G66" s="76">
        <v>34556</v>
      </c>
      <c r="H66" s="76">
        <v>35287</v>
      </c>
      <c r="I66" s="77">
        <v>1</v>
      </c>
    </row>
    <row r="67" spans="1:9" x14ac:dyDescent="0.3">
      <c r="A67" s="72">
        <v>54</v>
      </c>
      <c r="B67" s="73">
        <v>17</v>
      </c>
      <c r="C67" s="77">
        <v>0</v>
      </c>
      <c r="D67" s="72" t="s">
        <v>123</v>
      </c>
      <c r="E67" s="74" t="s">
        <v>15</v>
      </c>
      <c r="F67" s="89" t="s">
        <v>255</v>
      </c>
      <c r="G67" s="76">
        <v>34556</v>
      </c>
      <c r="H67" s="76">
        <v>35287</v>
      </c>
      <c r="I67" s="77">
        <v>1</v>
      </c>
    </row>
    <row r="68" spans="1:9" x14ac:dyDescent="0.3">
      <c r="A68" s="72">
        <v>54</v>
      </c>
      <c r="B68" s="73">
        <v>17</v>
      </c>
      <c r="C68" s="77">
        <v>0</v>
      </c>
      <c r="D68" s="72" t="s">
        <v>125</v>
      </c>
      <c r="E68" s="74" t="s">
        <v>10</v>
      </c>
      <c r="F68" s="89" t="s">
        <v>256</v>
      </c>
      <c r="G68" s="76">
        <v>34556</v>
      </c>
      <c r="H68" s="76">
        <v>35287</v>
      </c>
      <c r="I68" s="77">
        <v>1</v>
      </c>
    </row>
    <row r="69" spans="1:9" x14ac:dyDescent="0.3">
      <c r="A69" s="72">
        <v>54</v>
      </c>
      <c r="B69" s="73">
        <v>17</v>
      </c>
      <c r="C69" s="77">
        <v>0</v>
      </c>
      <c r="D69" s="77" t="s">
        <v>111</v>
      </c>
      <c r="E69" s="74" t="s">
        <v>11</v>
      </c>
      <c r="F69" s="89" t="s">
        <v>257</v>
      </c>
      <c r="G69" s="76">
        <v>34556</v>
      </c>
      <c r="H69" s="76">
        <v>35287</v>
      </c>
      <c r="I69" s="77">
        <v>1</v>
      </c>
    </row>
    <row r="70" spans="1:9" x14ac:dyDescent="0.3">
      <c r="A70" s="72">
        <v>54</v>
      </c>
      <c r="B70" s="73">
        <v>17</v>
      </c>
      <c r="C70" s="77">
        <v>0</v>
      </c>
      <c r="D70" s="72" t="s">
        <v>258</v>
      </c>
      <c r="E70" s="74" t="s">
        <v>16</v>
      </c>
      <c r="F70" s="89" t="s">
        <v>259</v>
      </c>
      <c r="G70" s="76">
        <v>34556</v>
      </c>
      <c r="H70" s="76">
        <v>35287</v>
      </c>
      <c r="I70" s="77">
        <v>1</v>
      </c>
    </row>
    <row r="71" spans="1:9" x14ac:dyDescent="0.3">
      <c r="A71" s="72">
        <v>54</v>
      </c>
      <c r="B71" s="73">
        <v>17</v>
      </c>
      <c r="C71" s="77">
        <v>0</v>
      </c>
      <c r="D71" s="72" t="s">
        <v>113</v>
      </c>
      <c r="E71" s="74" t="s">
        <v>17</v>
      </c>
      <c r="F71" s="89" t="s">
        <v>260</v>
      </c>
      <c r="G71" s="76">
        <v>34556</v>
      </c>
      <c r="H71" s="76">
        <v>35287</v>
      </c>
      <c r="I71" s="77">
        <v>1</v>
      </c>
    </row>
    <row r="72" spans="1:9" x14ac:dyDescent="0.3">
      <c r="A72" s="72">
        <v>54</v>
      </c>
      <c r="B72" s="73">
        <v>17</v>
      </c>
      <c r="C72" s="77">
        <v>0</v>
      </c>
      <c r="D72" s="72" t="s">
        <v>258</v>
      </c>
      <c r="E72" s="74" t="s">
        <v>16</v>
      </c>
      <c r="F72" s="89" t="s">
        <v>261</v>
      </c>
      <c r="G72" s="76">
        <v>34556</v>
      </c>
      <c r="H72" s="76">
        <v>35287</v>
      </c>
      <c r="I72" s="77">
        <v>1</v>
      </c>
    </row>
    <row r="73" spans="1:9" x14ac:dyDescent="0.3">
      <c r="A73" s="72">
        <v>54</v>
      </c>
      <c r="B73" s="73">
        <v>18</v>
      </c>
      <c r="C73" s="77">
        <v>0</v>
      </c>
      <c r="D73" s="77" t="s">
        <v>111</v>
      </c>
      <c r="E73" s="74" t="s">
        <v>11</v>
      </c>
      <c r="F73" s="89" t="s">
        <v>262</v>
      </c>
      <c r="G73" s="76">
        <v>34556</v>
      </c>
      <c r="H73" s="76">
        <v>35287</v>
      </c>
      <c r="I73" s="77">
        <v>1</v>
      </c>
    </row>
    <row r="74" spans="1:9" x14ac:dyDescent="0.3">
      <c r="A74" s="72">
        <v>54</v>
      </c>
      <c r="B74" s="73">
        <v>18</v>
      </c>
      <c r="C74" s="77">
        <v>0</v>
      </c>
      <c r="D74" s="77" t="s">
        <v>111</v>
      </c>
      <c r="E74" s="74" t="s">
        <v>11</v>
      </c>
      <c r="F74" s="89" t="s">
        <v>263</v>
      </c>
      <c r="G74" s="76">
        <v>34556</v>
      </c>
      <c r="H74" s="76">
        <v>35287</v>
      </c>
      <c r="I74" s="77">
        <v>1</v>
      </c>
    </row>
    <row r="75" spans="1:9" x14ac:dyDescent="0.3">
      <c r="A75" s="72">
        <v>54</v>
      </c>
      <c r="B75" s="73">
        <v>18</v>
      </c>
      <c r="C75" s="77">
        <v>0</v>
      </c>
      <c r="D75" s="79" t="s">
        <v>121</v>
      </c>
      <c r="E75" s="74" t="s">
        <v>56</v>
      </c>
      <c r="F75" s="89" t="s">
        <v>264</v>
      </c>
      <c r="G75" s="76">
        <v>34556</v>
      </c>
      <c r="H75" s="76">
        <v>35287</v>
      </c>
      <c r="I75" s="77">
        <v>1</v>
      </c>
    </row>
    <row r="76" spans="1:9" x14ac:dyDescent="0.3">
      <c r="A76" s="72">
        <v>54</v>
      </c>
      <c r="B76" s="73">
        <v>19</v>
      </c>
      <c r="C76" s="77">
        <v>0</v>
      </c>
      <c r="D76" s="74" t="s">
        <v>165</v>
      </c>
      <c r="E76" s="74" t="s">
        <v>9</v>
      </c>
      <c r="F76" s="89" t="s">
        <v>265</v>
      </c>
      <c r="G76" s="76">
        <v>34556</v>
      </c>
      <c r="H76" s="76">
        <v>35287</v>
      </c>
      <c r="I76" s="77">
        <v>1</v>
      </c>
    </row>
    <row r="77" spans="1:9" x14ac:dyDescent="0.3">
      <c r="A77" s="72">
        <v>54</v>
      </c>
      <c r="B77" s="73">
        <v>20</v>
      </c>
      <c r="C77" s="77">
        <v>0</v>
      </c>
      <c r="D77" s="74" t="s">
        <v>125</v>
      </c>
      <c r="E77" s="74" t="s">
        <v>10</v>
      </c>
      <c r="F77" s="89" t="s">
        <v>266</v>
      </c>
      <c r="G77" s="76">
        <v>34556</v>
      </c>
      <c r="H77" s="76">
        <v>35287</v>
      </c>
      <c r="I77" s="77">
        <v>1</v>
      </c>
    </row>
    <row r="78" spans="1:9" x14ac:dyDescent="0.3">
      <c r="A78" s="72">
        <v>54</v>
      </c>
      <c r="B78" s="73">
        <v>21</v>
      </c>
      <c r="C78" s="77">
        <v>0</v>
      </c>
      <c r="D78" s="74" t="s">
        <v>125</v>
      </c>
      <c r="E78" s="74" t="s">
        <v>10</v>
      </c>
      <c r="F78" s="78" t="s">
        <v>267</v>
      </c>
      <c r="G78" s="76">
        <v>34556</v>
      </c>
      <c r="H78" s="76">
        <v>35287</v>
      </c>
      <c r="I78" s="77">
        <v>1</v>
      </c>
    </row>
    <row r="151" spans="4:4" x14ac:dyDescent="0.3">
      <c r="D151" s="92"/>
    </row>
    <row r="264" spans="4:4" x14ac:dyDescent="0.3">
      <c r="D264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PRESIDENCIAL PRIMERA VUELTA</vt:lpstr>
      <vt:lpstr>PRESIDENCIAL SEGUNDA VUELTA</vt:lpstr>
      <vt:lpstr>DIPUTADOS NACIONALES</vt:lpstr>
      <vt:lpstr>DIPUTADOS PROVINCIALES 1992</vt:lpstr>
      <vt:lpstr>NOMBRES DIPUTADOS 1992-1994</vt:lpstr>
      <vt:lpstr>DIPUTADOS PROVINCIALES 1994</vt:lpstr>
      <vt:lpstr>NOMBRES DIP PROVINCIALES 94-96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Leonardo David Ramirez Yepez</cp:lastModifiedBy>
  <dcterms:created xsi:type="dcterms:W3CDTF">2025-05-14T20:41:13Z</dcterms:created>
  <dcterms:modified xsi:type="dcterms:W3CDTF">2025-06-30T01:42:30Z</dcterms:modified>
</cp:coreProperties>
</file>