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Z:\11.03_Operation\02.04_Operation Data\02.04.02 Daily summary\02.01_Gross generation\Gross generation\2025\"/>
    </mc:Choice>
  </mc:AlternateContent>
  <xr:revisionPtr revIDLastSave="0" documentId="13_ncr:1_{FF7C9551-1F3D-4899-B078-5ACE9C00BD3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ily Gross generation" sheetId="1" r:id="rId1"/>
    <sheet name="Summary" sheetId="2" r:id="rId2"/>
  </sheets>
  <definedNames>
    <definedName name="_xlnm.Print_Area" localSheetId="0">'Daily Gross generation'!$A$1:$H$48</definedName>
    <definedName name="_xlnm.Print_Area" localSheetId="1">Summary!$A$1:$N$52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2" l="1"/>
  <c r="G40" i="2"/>
  <c r="B40" i="2"/>
  <c r="C40" i="2"/>
  <c r="E40" i="2"/>
  <c r="B23" i="2" l="1"/>
  <c r="C18" i="2"/>
  <c r="B11" i="2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40" i="2" l="1"/>
  <c r="G39" i="2" l="1"/>
  <c r="F39" i="2"/>
  <c r="E39" i="2"/>
  <c r="D39" i="2"/>
  <c r="C39" i="2"/>
  <c r="B39" i="2"/>
  <c r="K40" i="2"/>
  <c r="D37" i="2"/>
  <c r="B34" i="2"/>
  <c r="H40" i="2" l="1"/>
  <c r="I40" i="2" s="1"/>
  <c r="J40" i="2"/>
  <c r="B32" i="2"/>
  <c r="C32" i="2"/>
  <c r="D32" i="2"/>
  <c r="E32" i="2"/>
  <c r="F32" i="2"/>
  <c r="G32" i="2"/>
  <c r="K32" i="2" s="1"/>
  <c r="H32" i="2" l="1"/>
  <c r="I32" i="2" s="1"/>
  <c r="J32" i="2"/>
  <c r="G21" i="2"/>
  <c r="F21" i="2"/>
  <c r="E21" i="2"/>
  <c r="D21" i="2"/>
  <c r="C21" i="2"/>
  <c r="B21" i="2"/>
  <c r="B14" i="2"/>
  <c r="J21" i="2" l="1"/>
  <c r="H21" i="2"/>
  <c r="F34" i="2"/>
  <c r="F35" i="2"/>
  <c r="F36" i="2"/>
  <c r="F37" i="2"/>
  <c r="E34" i="2"/>
  <c r="E35" i="2"/>
  <c r="D34" i="2"/>
  <c r="D35" i="2"/>
  <c r="C34" i="2"/>
  <c r="C35" i="2"/>
  <c r="C36" i="2"/>
  <c r="B35" i="2"/>
  <c r="D36" i="2"/>
  <c r="B10" i="2" l="1"/>
  <c r="D13" i="2" l="1"/>
  <c r="K39" i="2" l="1"/>
  <c r="J39" i="2"/>
  <c r="H39" i="2"/>
  <c r="I39" i="2" s="1"/>
  <c r="G38" i="2" l="1"/>
  <c r="F38" i="2"/>
  <c r="E38" i="2"/>
  <c r="D38" i="2"/>
  <c r="C38" i="2"/>
  <c r="B38" i="2"/>
  <c r="K38" i="2" l="1"/>
  <c r="G37" i="2"/>
  <c r="E37" i="2"/>
  <c r="C37" i="2"/>
  <c r="B37" i="2"/>
  <c r="G36" i="2"/>
  <c r="E36" i="2"/>
  <c r="B36" i="2"/>
  <c r="G35" i="2"/>
  <c r="G34" i="2"/>
  <c r="G33" i="2"/>
  <c r="K33" i="2" s="1"/>
  <c r="F33" i="2"/>
  <c r="E33" i="2"/>
  <c r="D33" i="2"/>
  <c r="C33" i="2"/>
  <c r="B33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K27" i="2" s="1"/>
  <c r="F27" i="2"/>
  <c r="E27" i="2"/>
  <c r="D27" i="2"/>
  <c r="C27" i="2"/>
  <c r="B27" i="2"/>
  <c r="G26" i="2"/>
  <c r="K26" i="2" s="1"/>
  <c r="F26" i="2"/>
  <c r="E26" i="2"/>
  <c r="D26" i="2"/>
  <c r="C26" i="2"/>
  <c r="B26" i="2"/>
  <c r="G25" i="2"/>
  <c r="F25" i="2"/>
  <c r="E25" i="2"/>
  <c r="D25" i="2"/>
  <c r="C25" i="2"/>
  <c r="B25" i="2"/>
  <c r="G24" i="2"/>
  <c r="K24" i="2" s="1"/>
  <c r="F24" i="2"/>
  <c r="E24" i="2"/>
  <c r="D24" i="2"/>
  <c r="C24" i="2"/>
  <c r="B24" i="2"/>
  <c r="G23" i="2"/>
  <c r="K23" i="2" s="1"/>
  <c r="F23" i="2"/>
  <c r="E23" i="2"/>
  <c r="D23" i="2"/>
  <c r="C23" i="2"/>
  <c r="G22" i="2"/>
  <c r="K22" i="2" s="1"/>
  <c r="F22" i="2"/>
  <c r="E22" i="2"/>
  <c r="D22" i="2"/>
  <c r="C22" i="2"/>
  <c r="B22" i="2"/>
  <c r="K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K18" i="2" s="1"/>
  <c r="F18" i="2"/>
  <c r="E18" i="2"/>
  <c r="D18" i="2"/>
  <c r="B18" i="2"/>
  <c r="G17" i="2"/>
  <c r="K17" i="2" s="1"/>
  <c r="F17" i="2"/>
  <c r="E17" i="2"/>
  <c r="D17" i="2"/>
  <c r="C17" i="2"/>
  <c r="B17" i="2"/>
  <c r="G16" i="2"/>
  <c r="K16" i="2" s="1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G13" i="2"/>
  <c r="F13" i="2"/>
  <c r="E13" i="2"/>
  <c r="C13" i="2"/>
  <c r="B13" i="2"/>
  <c r="G12" i="2"/>
  <c r="F12" i="2"/>
  <c r="E12" i="2"/>
  <c r="D12" i="2"/>
  <c r="C12" i="2"/>
  <c r="B12" i="2"/>
  <c r="G11" i="2"/>
  <c r="K11" i="2" s="1"/>
  <c r="F11" i="2"/>
  <c r="E11" i="2"/>
  <c r="D11" i="2"/>
  <c r="C11" i="2"/>
  <c r="A11" i="2"/>
  <c r="A12" i="2" s="1"/>
  <c r="A13" i="2" s="1"/>
  <c r="A14" i="2" s="1"/>
  <c r="G10" i="2"/>
  <c r="F10" i="2"/>
  <c r="E10" i="2"/>
  <c r="D10" i="2"/>
  <c r="C10" i="2"/>
  <c r="C41" i="2" l="1"/>
  <c r="D41" i="2"/>
  <c r="G41" i="2"/>
  <c r="E41" i="2"/>
  <c r="B41" i="2"/>
  <c r="F41" i="2"/>
  <c r="K25" i="2"/>
  <c r="K14" i="2"/>
  <c r="J20" i="2"/>
  <c r="K37" i="2"/>
  <c r="K34" i="2"/>
  <c r="H34" i="2"/>
  <c r="I34" i="2" s="1"/>
  <c r="H17" i="2"/>
  <c r="I17" i="2" s="1"/>
  <c r="K36" i="2"/>
  <c r="K31" i="2"/>
  <c r="K29" i="2"/>
  <c r="K15" i="2"/>
  <c r="H27" i="2"/>
  <c r="I27" i="2" s="1"/>
  <c r="K20" i="2"/>
  <c r="K13" i="2"/>
  <c r="K12" i="2"/>
  <c r="K35" i="2"/>
  <c r="K30" i="2"/>
  <c r="K28" i="2"/>
  <c r="K19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J25" i="2"/>
  <c r="H19" i="2"/>
  <c r="I19" i="2" s="1"/>
  <c r="J22" i="2"/>
  <c r="H23" i="2"/>
  <c r="I23" i="2" s="1"/>
  <c r="H24" i="2"/>
  <c r="I24" i="2" s="1"/>
  <c r="H10" i="2"/>
  <c r="H11" i="2"/>
  <c r="I11" i="2" s="1"/>
  <c r="J13" i="2"/>
  <c r="H12" i="2"/>
  <c r="J15" i="2"/>
  <c r="H22" i="2"/>
  <c r="I22" i="2" s="1"/>
  <c r="J27" i="2"/>
  <c r="H30" i="2"/>
  <c r="I30" i="2" s="1"/>
  <c r="H35" i="2"/>
  <c r="I35" i="2" s="1"/>
  <c r="H38" i="2"/>
  <c r="I38" i="2" s="1"/>
  <c r="J11" i="2"/>
  <c r="I21" i="2"/>
  <c r="J26" i="2"/>
  <c r="H18" i="2"/>
  <c r="I18" i="2" s="1"/>
  <c r="H29" i="2"/>
  <c r="I29" i="2" s="1"/>
  <c r="H13" i="2"/>
  <c r="I13" i="2" s="1"/>
  <c r="H14" i="2"/>
  <c r="I14" i="2" s="1"/>
  <c r="H15" i="2"/>
  <c r="I15" i="2" s="1"/>
  <c r="H25" i="2"/>
  <c r="I25" i="2" s="1"/>
  <c r="H26" i="2"/>
  <c r="I26" i="2" s="1"/>
  <c r="H28" i="2"/>
  <c r="J29" i="2"/>
  <c r="H33" i="2"/>
  <c r="I33" i="2" s="1"/>
  <c r="H37" i="2"/>
  <c r="I37" i="2" s="1"/>
  <c r="J31" i="2"/>
  <c r="H31" i="2"/>
  <c r="I31" i="2" s="1"/>
  <c r="H16" i="2"/>
  <c r="K10" i="2"/>
  <c r="J14" i="2"/>
  <c r="J17" i="2"/>
  <c r="J19" i="2"/>
  <c r="H20" i="2"/>
  <c r="J30" i="2"/>
  <c r="J33" i="2"/>
  <c r="J35" i="2"/>
  <c r="H36" i="2"/>
  <c r="I36" i="2" s="1"/>
  <c r="J18" i="2"/>
  <c r="J23" i="2"/>
  <c r="J34" i="2"/>
  <c r="J37" i="2"/>
  <c r="J16" i="2"/>
  <c r="J24" i="2"/>
  <c r="J28" i="2"/>
  <c r="J36" i="2"/>
  <c r="J38" i="2"/>
  <c r="J12" i="2"/>
  <c r="J10" i="2"/>
  <c r="H41" i="2" l="1"/>
  <c r="K41" i="2"/>
  <c r="J41" i="2"/>
  <c r="I28" i="2"/>
  <c r="I20" i="2"/>
  <c r="I12" i="2"/>
  <c r="I10" i="2"/>
  <c r="I16" i="2"/>
  <c r="I41" i="2" l="1"/>
</calcChain>
</file>

<file path=xl/sharedStrings.xml><?xml version="1.0" encoding="utf-8"?>
<sst xmlns="http://schemas.openxmlformats.org/spreadsheetml/2006/main" count="46" uniqueCount="28">
  <si>
    <t>Thika power limited</t>
  </si>
  <si>
    <t>REV:                         0</t>
  </si>
  <si>
    <t>DOC NO:           12</t>
  </si>
  <si>
    <t>DATE</t>
  </si>
  <si>
    <t>GROSS POWER  PER UNIT (MWH)</t>
  </si>
  <si>
    <t xml:space="preserve">DG SET .1 </t>
  </si>
  <si>
    <t xml:space="preserve">DG SET .2 </t>
  </si>
  <si>
    <t xml:space="preserve">DG SET .3 </t>
  </si>
  <si>
    <t>DG SET .4</t>
  </si>
  <si>
    <t>DG SET .5</t>
  </si>
  <si>
    <t>STG</t>
  </si>
  <si>
    <t>Total</t>
  </si>
  <si>
    <t>GROSS GENERATION SUMMARY ( MMU )</t>
  </si>
  <si>
    <t>PLANT GROSS</t>
  </si>
  <si>
    <t>ENG GROSS</t>
  </si>
  <si>
    <t>Total MWH</t>
  </si>
  <si>
    <t>Daily Gross Generation per unit (MWH)</t>
  </si>
  <si>
    <t>DAILY TOTAL MWH</t>
  </si>
  <si>
    <t>Verified by:</t>
  </si>
  <si>
    <t>Shift supervisor</t>
  </si>
  <si>
    <t>Operations Manager</t>
  </si>
  <si>
    <t>Name:</t>
  </si>
  <si>
    <t>Date:</t>
  </si>
  <si>
    <t>ISSUE DATE:   1-Mar-24</t>
  </si>
  <si>
    <t>DOC REF: TPL-OPS-03A-1</t>
  </si>
  <si>
    <t>REV:                         1</t>
  </si>
  <si>
    <t>DOC REF: TPL-OPS-03A-2</t>
  </si>
  <si>
    <t>January 2025 DAILY GROSS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</si>
</sst>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0.000"/>
  </numFmts>
  <fonts count="20">
    <font>
      <sz val="11"/>
      <color theme="1"/>
      <name val="Calibri"/>
      <charset val="134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3" tint="-0.249977111117893"/>
      <name val="Arial"/>
      <family val="2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/>
    <xf numFmtId="1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10" xfId="0" applyNumberFormat="1" applyBorder="1" applyAlignment="1">
      <alignment horizontal="center"/>
    </xf>
    <xf numFmtId="2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0" fontId="0" fillId="0" borderId="9" xfId="0" applyBorder="1"/>
    <xf numFmtId="0" fontId="0" fillId="0" borderId="23" xfId="0" applyBorder="1"/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0" fillId="0" borderId="8" xfId="0" applyBorder="1"/>
    <xf numFmtId="0" fontId="0" fillId="0" borderId="28" xfId="0" applyBorder="1"/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9" xfId="0" applyFont="1" applyBorder="1"/>
    <xf numFmtId="0" fontId="11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164" fontId="12" fillId="0" borderId="11" xfId="1" applyNumberFormat="1" applyFont="1" applyBorder="1" applyAlignment="1" applyProtection="1">
      <alignment horizontal="center"/>
    </xf>
    <xf numFmtId="164" fontId="12" fillId="0" borderId="11" xfId="1" applyNumberFormat="1" applyFont="1" applyBorder="1" applyAlignment="1" applyProtection="1">
      <alignment horizontal="center" wrapText="1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9" fillId="0" borderId="34" xfId="0" applyFont="1" applyBorder="1"/>
    <xf numFmtId="0" fontId="6" fillId="0" borderId="34" xfId="0" applyFont="1" applyBorder="1"/>
    <xf numFmtId="0" fontId="0" fillId="0" borderId="34" xfId="0" applyBorder="1"/>
    <xf numFmtId="0" fontId="14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2" fillId="0" borderId="31" xfId="0" applyFont="1" applyBorder="1"/>
    <xf numFmtId="0" fontId="14" fillId="0" borderId="30" xfId="0" applyFont="1" applyBorder="1"/>
    <xf numFmtId="0" fontId="2" fillId="0" borderId="30" xfId="0" applyFont="1" applyBorder="1"/>
    <xf numFmtId="0" fontId="5" fillId="0" borderId="32" xfId="0" applyFont="1" applyBorder="1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5" fontId="2" fillId="0" borderId="33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165" fontId="2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15" fillId="0" borderId="34" xfId="0" applyFont="1" applyBorder="1"/>
    <xf numFmtId="0" fontId="17" fillId="0" borderId="34" xfId="0" applyFont="1" applyBorder="1"/>
    <xf numFmtId="0" fontId="16" fillId="0" borderId="34" xfId="0" applyFont="1" applyBorder="1"/>
    <xf numFmtId="0" fontId="0" fillId="0" borderId="9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3" xfId="0" applyBorder="1"/>
    <xf numFmtId="0" fontId="0" fillId="0" borderId="37" xfId="0" applyBorder="1"/>
    <xf numFmtId="0" fontId="2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2" fillId="0" borderId="14" xfId="0" applyFont="1" applyBorder="1" applyAlignment="1">
      <alignment vertical="center"/>
    </xf>
    <xf numFmtId="0" fontId="2" fillId="0" borderId="5" xfId="0" applyFont="1" applyBorder="1"/>
    <xf numFmtId="16" fontId="5" fillId="0" borderId="1" xfId="0" applyNumberFormat="1" applyFont="1" applyBorder="1" applyAlignment="1" applyProtection="1">
      <alignment horizontal="center" vertical="center"/>
      <protection locked="0"/>
    </xf>
    <xf numFmtId="16" fontId="5" fillId="0" borderId="22" xfId="0" applyNumberFormat="1" applyFont="1" applyBorder="1" applyAlignment="1" applyProtection="1">
      <alignment horizontal="center" vertical="center"/>
      <protection locked="0"/>
    </xf>
    <xf numFmtId="16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16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15" fontId="6" fillId="0" borderId="19" xfId="0" applyNumberFormat="1" applyFont="1" applyBorder="1" applyAlignment="1">
      <alignment horizontal="center"/>
    </xf>
    <xf numFmtId="165" fontId="7" fillId="0" borderId="20" xfId="1" applyNumberFormat="1" applyFont="1" applyBorder="1" applyAlignment="1" applyProtection="1">
      <alignment horizontal="center"/>
    </xf>
    <xf numFmtId="165" fontId="2" fillId="0" borderId="37" xfId="0" applyNumberFormat="1" applyFont="1" applyBorder="1" applyAlignment="1">
      <alignment horizontal="center"/>
    </xf>
    <xf numFmtId="165" fontId="2" fillId="0" borderId="3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5" fontId="2" fillId="0" borderId="43" xfId="0" applyNumberFormat="1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5" fontId="2" fillId="0" borderId="4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165" fontId="7" fillId="0" borderId="48" xfId="1" applyNumberFormat="1" applyFont="1" applyBorder="1" applyAlignment="1" applyProtection="1">
      <alignment horizontal="center"/>
    </xf>
    <xf numFmtId="165" fontId="7" fillId="0" borderId="45" xfId="1" applyNumberFormat="1" applyFont="1" applyBorder="1" applyAlignment="1" applyProtection="1">
      <alignment horizontal="center"/>
    </xf>
    <xf numFmtId="0" fontId="13" fillId="0" borderId="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7" fillId="0" borderId="14" xfId="1" applyNumberFormat="1" applyFont="1" applyBorder="1" applyAlignment="1" applyProtection="1">
      <alignment horizontal="center"/>
    </xf>
    <xf numFmtId="0" fontId="17" fillId="0" borderId="0" xfId="0" applyFont="1" applyAlignment="1">
      <alignment horizontal="left"/>
    </xf>
    <xf numFmtId="0" fontId="16" fillId="0" borderId="34" xfId="0" applyFont="1" applyBorder="1" applyAlignment="1">
      <alignment horizontal="center"/>
    </xf>
    <xf numFmtId="0" fontId="19" fillId="3" borderId="11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34" xfId="0" applyBorder="1" applyAlignment="1">
      <alignment horizontal="center"/>
    </xf>
    <xf numFmtId="164" fontId="4" fillId="0" borderId="38" xfId="1" applyNumberFormat="1" applyFont="1" applyBorder="1" applyAlignment="1" applyProtection="1">
      <alignment horizontal="center"/>
    </xf>
    <xf numFmtId="164" fontId="4" fillId="0" borderId="39" xfId="1" applyNumberFormat="1" applyFont="1" applyBorder="1" applyAlignment="1" applyProtection="1">
      <alignment horizontal="center"/>
    </xf>
    <xf numFmtId="164" fontId="4" fillId="0" borderId="40" xfId="1" applyNumberFormat="1" applyFont="1" applyBorder="1" applyAlignment="1" applyProtection="1">
      <alignment horizontal="center"/>
    </xf>
    <xf numFmtId="164" fontId="4" fillId="0" borderId="31" xfId="1" applyNumberFormat="1" applyFont="1" applyBorder="1" applyAlignment="1" applyProtection="1">
      <alignment horizontal="center"/>
    </xf>
    <xf numFmtId="164" fontId="4" fillId="0" borderId="30" xfId="1" applyNumberFormat="1" applyFont="1" applyBorder="1" applyAlignment="1" applyProtection="1">
      <alignment horizontal="center"/>
    </xf>
    <xf numFmtId="164" fontId="4" fillId="0" borderId="32" xfId="1" applyNumberFormat="1" applyFont="1" applyBorder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9" fillId="0" borderId="12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145297</xdr:colOff>
      <xdr:row>0</xdr:row>
      <xdr:rowOff>0</xdr:rowOff>
    </xdr:from>
    <xdr:to>
      <xdr:col>1</xdr:col>
      <xdr:colOff>95250</xdr:colOff>
      <xdr:row>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5297" y="0"/>
          <a:ext cx="1696203" cy="936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83737</xdr:colOff>
      <xdr:row>1</xdr:row>
      <xdr:rowOff>136071</xdr:rowOff>
    </xdr:from>
    <xdr:to>
      <xdr:col>1</xdr:col>
      <xdr:colOff>559987</xdr:colOff>
      <xdr:row>5</xdr:row>
      <xdr:rowOff>44799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737" y="324478"/>
          <a:ext cx="14287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7"/>
  <sheetViews>
    <sheetView topLeftCell="A2" zoomScale="60" zoomScaleNormal="60" workbookViewId="0">
      <pane xSplit="2" ySplit="5" topLeftCell="C19" activePane="bottomRight" state="frozen"/>
      <selection activeCell="A2" sqref="A2"/>
      <selection pane="topRight" activeCell="C2" sqref="C2"/>
      <selection pane="bottomLeft" activeCell="A7" sqref="A7"/>
      <selection pane="bottomRight" activeCell="G23" sqref="G23"/>
    </sheetView>
  </sheetViews>
  <sheetFormatPr defaultColWidth="34.7109375" defaultRowHeight="33.950000000000003" customHeight="1"/>
  <cols>
    <col min="1" max="1" width="26.28515625" customWidth="1"/>
    <col min="2" max="2" width="48.7109375" style="7" customWidth="1"/>
    <col min="3" max="3" width="48.7109375" customWidth="1"/>
    <col min="4" max="5" width="48.7109375" style="7" customWidth="1"/>
    <col min="6" max="6" width="34.7109375" style="7"/>
    <col min="7" max="7" width="34.7109375" style="8"/>
    <col min="8" max="8" width="9.28515625" customWidth="1"/>
  </cols>
  <sheetData>
    <row r="1" spans="1:8" ht="33.75" hidden="1" customHeight="1" thickBot="1">
      <c r="A1" s="38"/>
      <c r="B1" s="37"/>
      <c r="C1" s="38"/>
      <c r="D1" s="37"/>
      <c r="E1" s="37"/>
      <c r="F1" s="37"/>
      <c r="G1" s="39"/>
      <c r="H1" s="36"/>
    </row>
    <row r="2" spans="1:8" ht="68.25" customHeight="1" thickBot="1">
      <c r="A2" s="67"/>
      <c r="B2" s="106" t="s">
        <v>0</v>
      </c>
      <c r="C2" s="107"/>
      <c r="D2" s="107"/>
      <c r="E2" s="107"/>
      <c r="F2" s="107"/>
      <c r="G2" s="40"/>
      <c r="H2" s="36"/>
    </row>
    <row r="3" spans="1:8" ht="32.25" customHeight="1" thickBot="1">
      <c r="A3" s="68"/>
      <c r="B3" s="108" t="s">
        <v>27</v>
      </c>
      <c r="C3" s="109"/>
      <c r="D3" s="109"/>
      <c r="E3" s="109"/>
      <c r="F3" s="109"/>
      <c r="G3" s="40" t="s">
        <v>25</v>
      </c>
      <c r="H3" s="36"/>
    </row>
    <row r="4" spans="1:8" ht="47.25" customHeight="1" thickBot="1">
      <c r="A4" s="69" t="s">
        <v>24</v>
      </c>
      <c r="B4" s="41"/>
      <c r="C4" s="42"/>
      <c r="D4" s="43"/>
      <c r="E4" s="43"/>
      <c r="F4" s="43"/>
      <c r="G4" s="44"/>
      <c r="H4" s="36"/>
    </row>
    <row r="5" spans="1:8" ht="33.950000000000003" customHeight="1" thickBot="1">
      <c r="A5" s="66" t="s">
        <v>3</v>
      </c>
      <c r="B5" s="45" t="s">
        <v>4</v>
      </c>
      <c r="C5" s="46"/>
      <c r="D5" s="46"/>
      <c r="E5" s="87"/>
      <c r="F5" s="46"/>
      <c r="G5" s="47"/>
      <c r="H5" s="36"/>
    </row>
    <row r="6" spans="1:8" ht="33.950000000000003" customHeight="1" thickBot="1">
      <c r="A6" s="70"/>
      <c r="B6" s="48" t="s">
        <v>5</v>
      </c>
      <c r="C6" s="47" t="s">
        <v>6</v>
      </c>
      <c r="D6" s="45" t="s">
        <v>7</v>
      </c>
      <c r="E6" s="88" t="s">
        <v>8</v>
      </c>
      <c r="F6" s="90" t="s">
        <v>9</v>
      </c>
      <c r="G6" s="90" t="s">
        <v>10</v>
      </c>
      <c r="H6" s="36"/>
    </row>
    <row r="7" spans="1:8" ht="33.950000000000003" customHeight="1">
      <c r="A7" s="71">
        <v>45716</v>
      </c>
      <c r="B7" s="93">
        <v>395324.44799999997</v>
      </c>
      <c r="C7" s="80">
        <v>387005.08799999999</v>
      </c>
      <c r="D7" s="86">
        <v>395216.06400000001</v>
      </c>
      <c r="E7" s="89">
        <v>124478.448</v>
      </c>
      <c r="F7" s="89">
        <v>359948.83199999999</v>
      </c>
      <c r="G7" s="91">
        <v>91424.8</v>
      </c>
      <c r="H7" s="36"/>
    </row>
    <row r="8" spans="1:8" ht="33.950000000000003" customHeight="1">
      <c r="A8" s="72">
        <v>45717</v>
      </c>
      <c r="B8" s="93">
        <v>395368.16</v>
      </c>
      <c r="C8" s="80">
        <v>387048.03200000001</v>
      </c>
      <c r="D8" s="86">
        <v>395301.76</v>
      </c>
      <c r="E8" s="89">
        <v>124564.136</v>
      </c>
      <c r="F8" s="89">
        <v>360005.08799999999</v>
      </c>
      <c r="G8" s="91">
        <v>91424.8</v>
      </c>
      <c r="H8" s="36"/>
    </row>
    <row r="9" spans="1:8" ht="33.950000000000003" customHeight="1">
      <c r="A9" s="72">
        <f>A8+1</f>
        <v>45718</v>
      </c>
      <c r="B9" s="93">
        <v>395432.288</v>
      </c>
      <c r="C9" s="80">
        <v>387075.58399999997</v>
      </c>
      <c r="D9" s="86">
        <v>395335.87199999997</v>
      </c>
      <c r="E9" s="89">
        <v>124593.568</v>
      </c>
      <c r="F9" s="89">
        <v>360072.38400000002</v>
      </c>
      <c r="G9" s="91">
        <v>91424.8</v>
      </c>
      <c r="H9" s="36"/>
    </row>
    <row r="10" spans="1:8" ht="33.950000000000003" customHeight="1">
      <c r="A10" s="72">
        <f t="shared" ref="A10:A38" si="0">A9+1</f>
        <v>45719</v>
      </c>
      <c r="B10" s="93">
        <v>395516.44799999997</v>
      </c>
      <c r="C10" s="80">
        <v>387125.82400000002</v>
      </c>
      <c r="D10" s="86">
        <v>395386.33600000001</v>
      </c>
      <c r="E10" s="89">
        <v>124676.25599999999</v>
      </c>
      <c r="F10" s="89">
        <v>360122.272</v>
      </c>
      <c r="G10" s="91">
        <v>91424.8</v>
      </c>
      <c r="H10" s="36"/>
    </row>
    <row r="11" spans="1:8" ht="33.950000000000003" customHeight="1">
      <c r="A11" s="72">
        <f t="shared" si="0"/>
        <v>45720</v>
      </c>
      <c r="B11" s="93">
        <v>395607.74400000001</v>
      </c>
      <c r="C11" s="80">
        <v>387186.56</v>
      </c>
      <c r="D11" s="86">
        <v>395443.32799999998</v>
      </c>
      <c r="E11" s="89">
        <v>124761.944</v>
      </c>
      <c r="F11" s="89">
        <v>360178.88</v>
      </c>
      <c r="G11" s="91">
        <v>91424.8</v>
      </c>
      <c r="H11" s="36"/>
    </row>
    <row r="12" spans="1:8" ht="33.950000000000003" customHeight="1">
      <c r="A12" s="72">
        <f t="shared" si="0"/>
        <v>45721</v>
      </c>
      <c r="B12" s="93">
        <v>395679.58399999997</v>
      </c>
      <c r="C12" s="80">
        <v>387256.12800000003</v>
      </c>
      <c r="D12" s="86">
        <v>395559.93599999999</v>
      </c>
      <c r="E12" s="89">
        <v>124876.68799999999</v>
      </c>
      <c r="F12" s="89">
        <v>360256.89600000001</v>
      </c>
      <c r="G12" s="91">
        <v>91443.7</v>
      </c>
      <c r="H12" s="36"/>
    </row>
    <row r="13" spans="1:8" ht="33.950000000000003" customHeight="1">
      <c r="A13" s="72">
        <f t="shared" si="0"/>
        <v>45722</v>
      </c>
      <c r="B13" s="93">
        <v>395751.2</v>
      </c>
      <c r="C13" s="80">
        <v>387322.88</v>
      </c>
      <c r="D13" s="50">
        <v>395666.62400000001</v>
      </c>
      <c r="E13" s="52">
        <v>124981.504</v>
      </c>
      <c r="F13" s="52">
        <v>360332.83199999999</v>
      </c>
      <c r="G13" s="91">
        <v>91443.7</v>
      </c>
      <c r="H13" s="36"/>
    </row>
    <row r="14" spans="1:8" ht="33.950000000000003" customHeight="1">
      <c r="A14" s="72">
        <f t="shared" si="0"/>
        <v>45723</v>
      </c>
      <c r="B14" s="89">
        <v>395816.44799999997</v>
      </c>
      <c r="C14" s="49">
        <v>387381.21600000001</v>
      </c>
      <c r="D14" s="50">
        <v>395757.408</v>
      </c>
      <c r="E14" s="52">
        <v>125069.44</v>
      </c>
      <c r="F14" s="52">
        <v>360389.28</v>
      </c>
      <c r="G14" s="91">
        <v>91443.7</v>
      </c>
      <c r="H14" s="36"/>
    </row>
    <row r="15" spans="1:8" ht="33.950000000000003" customHeight="1">
      <c r="A15" s="72">
        <f t="shared" si="0"/>
        <v>45724</v>
      </c>
      <c r="B15" s="89">
        <v>395859.58399999997</v>
      </c>
      <c r="C15" s="49">
        <v>387509.08799999999</v>
      </c>
      <c r="D15" s="50">
        <v>395887.68</v>
      </c>
      <c r="E15" s="52">
        <v>125106.192</v>
      </c>
      <c r="F15" s="52">
        <v>360427.712</v>
      </c>
      <c r="G15" s="91">
        <v>91455.7</v>
      </c>
      <c r="H15" s="36"/>
    </row>
    <row r="16" spans="1:8" ht="33.950000000000003" customHeight="1">
      <c r="A16" s="72">
        <f t="shared" si="0"/>
        <v>45725</v>
      </c>
      <c r="B16" s="89">
        <v>395914.52799999999</v>
      </c>
      <c r="C16" s="49">
        <v>387541.88799999998</v>
      </c>
      <c r="D16" s="50">
        <v>395941.34399999998</v>
      </c>
      <c r="E16" s="52">
        <v>125143.696</v>
      </c>
      <c r="F16" s="52">
        <v>360463.32799999998</v>
      </c>
      <c r="G16" s="91">
        <v>91455.7</v>
      </c>
      <c r="H16" s="36"/>
    </row>
    <row r="17" spans="1:8" ht="33.950000000000003" customHeight="1">
      <c r="A17" s="72">
        <f t="shared" si="0"/>
        <v>45726</v>
      </c>
      <c r="B17" s="89">
        <v>396054.94400000002</v>
      </c>
      <c r="C17" s="49">
        <v>387646.91200000001</v>
      </c>
      <c r="D17" s="50">
        <v>396058.49599999998</v>
      </c>
      <c r="E17" s="52">
        <v>125280.38400000001</v>
      </c>
      <c r="F17" s="52">
        <v>360570.20799999998</v>
      </c>
      <c r="G17" s="51">
        <v>91479.6</v>
      </c>
      <c r="H17" s="36"/>
    </row>
    <row r="18" spans="1:8" ht="33.950000000000003" customHeight="1">
      <c r="A18" s="72">
        <f t="shared" si="0"/>
        <v>45727</v>
      </c>
      <c r="B18" s="89">
        <v>396329.47200000001</v>
      </c>
      <c r="C18" s="49">
        <v>387936.576</v>
      </c>
      <c r="D18" s="50">
        <v>396320.83199999999</v>
      </c>
      <c r="E18" s="52">
        <v>125542.31200000001</v>
      </c>
      <c r="F18" s="52">
        <v>360850.14399999997</v>
      </c>
      <c r="G18" s="51">
        <v>91572.5</v>
      </c>
      <c r="H18" s="36"/>
    </row>
    <row r="19" spans="1:8" ht="33.75" customHeight="1">
      <c r="A19" s="72">
        <f t="shared" si="0"/>
        <v>45728</v>
      </c>
      <c r="B19" s="89">
        <v>396495.58399999997</v>
      </c>
      <c r="C19" s="49">
        <v>388005.76</v>
      </c>
      <c r="D19" s="50">
        <v>396458.65600000002</v>
      </c>
      <c r="E19" s="52">
        <v>125638.88</v>
      </c>
      <c r="F19" s="52">
        <v>360917.08799999999</v>
      </c>
      <c r="G19" s="51">
        <v>91587.8</v>
      </c>
      <c r="H19" s="36"/>
    </row>
    <row r="20" spans="1:8" ht="33.950000000000003" customHeight="1">
      <c r="A20" s="72">
        <f t="shared" si="0"/>
        <v>45729</v>
      </c>
      <c r="B20" s="89">
        <v>396623.61599999998</v>
      </c>
      <c r="C20" s="49">
        <v>388119.23200000002</v>
      </c>
      <c r="D20" s="50">
        <v>396590.08000000002</v>
      </c>
      <c r="E20" s="52">
        <v>125741.448</v>
      </c>
      <c r="F20" s="52">
        <v>361015.68</v>
      </c>
      <c r="G20" s="51">
        <v>91613.7</v>
      </c>
      <c r="H20" s="36"/>
    </row>
    <row r="21" spans="1:8" ht="33.950000000000003" customHeight="1">
      <c r="A21" s="72">
        <f t="shared" si="0"/>
        <v>45730</v>
      </c>
      <c r="B21" s="89">
        <v>396912.576</v>
      </c>
      <c r="C21" s="49">
        <v>388281.02399999998</v>
      </c>
      <c r="D21" s="50">
        <v>396878.272</v>
      </c>
      <c r="E21" s="52">
        <v>125894.81600000001</v>
      </c>
      <c r="F21" s="52">
        <v>361159.36</v>
      </c>
      <c r="G21" s="51">
        <v>91654.399999999994</v>
      </c>
      <c r="H21" s="36"/>
    </row>
    <row r="22" spans="1:8" ht="33.950000000000003" customHeight="1">
      <c r="A22" s="72">
        <f t="shared" si="0"/>
        <v>45731</v>
      </c>
      <c r="B22" s="89">
        <v>396974.848</v>
      </c>
      <c r="C22" s="49">
        <v>388358.81599999999</v>
      </c>
      <c r="D22" s="50">
        <v>396960.92800000001</v>
      </c>
      <c r="E22" s="52">
        <v>125948.44</v>
      </c>
      <c r="F22" s="52">
        <v>361213.88799999998</v>
      </c>
      <c r="G22" s="51">
        <v>91654.399999999994</v>
      </c>
      <c r="H22" s="36"/>
    </row>
    <row r="23" spans="1:8" ht="33.950000000000003" customHeight="1">
      <c r="A23" s="72">
        <f t="shared" si="0"/>
        <v>45732</v>
      </c>
      <c r="B23" s="89">
        <v>397025.28000000003</v>
      </c>
      <c r="C23" s="49">
        <v>388432.70400000003</v>
      </c>
      <c r="D23" s="50">
        <v>397040.64000000001</v>
      </c>
      <c r="E23" s="52">
        <v>125993.44</v>
      </c>
      <c r="F23" s="52">
        <v>361253.08799999999</v>
      </c>
      <c r="G23" s="51">
        <v>91654.399999999994</v>
      </c>
      <c r="H23" s="36"/>
    </row>
    <row r="24" spans="1:8" ht="33.950000000000003" customHeight="1">
      <c r="A24" s="72">
        <f t="shared" si="0"/>
        <v>45733</v>
      </c>
      <c r="B24" s="89"/>
      <c r="C24" s="49"/>
      <c r="D24" s="50"/>
      <c r="E24" s="52"/>
      <c r="F24" s="52"/>
      <c r="G24" s="51"/>
      <c r="H24" s="36"/>
    </row>
    <row r="25" spans="1:8" ht="33.950000000000003" customHeight="1">
      <c r="A25" s="72">
        <f t="shared" si="0"/>
        <v>45734</v>
      </c>
      <c r="B25" s="89"/>
      <c r="C25" s="49"/>
      <c r="D25" s="50"/>
      <c r="E25" s="52"/>
      <c r="F25" s="52"/>
      <c r="G25" s="51"/>
      <c r="H25" s="36"/>
    </row>
    <row r="26" spans="1:8" ht="33.950000000000003" customHeight="1">
      <c r="A26" s="72">
        <f t="shared" si="0"/>
        <v>45735</v>
      </c>
      <c r="B26" s="89"/>
      <c r="C26" s="49"/>
      <c r="D26" s="50"/>
      <c r="E26" s="52"/>
      <c r="F26" s="52"/>
      <c r="G26" s="51"/>
      <c r="H26" s="36"/>
    </row>
    <row r="27" spans="1:8" ht="33.950000000000003" customHeight="1">
      <c r="A27" s="72">
        <f t="shared" si="0"/>
        <v>45736</v>
      </c>
      <c r="B27" s="89"/>
      <c r="C27" s="49"/>
      <c r="D27" s="50"/>
      <c r="E27" s="52"/>
      <c r="F27" s="52"/>
      <c r="G27" s="51"/>
      <c r="H27" s="36"/>
    </row>
    <row r="28" spans="1:8" ht="33.950000000000003" customHeight="1">
      <c r="A28" s="72">
        <f t="shared" si="0"/>
        <v>45737</v>
      </c>
      <c r="B28" s="89"/>
      <c r="C28" s="49"/>
      <c r="D28" s="50"/>
      <c r="E28" s="52"/>
      <c r="F28" s="52"/>
      <c r="G28" s="51"/>
      <c r="H28" s="36"/>
    </row>
    <row r="29" spans="1:8" ht="33.950000000000003" customHeight="1">
      <c r="A29" s="72">
        <f t="shared" si="0"/>
        <v>45738</v>
      </c>
      <c r="B29" s="89"/>
      <c r="C29" s="49"/>
      <c r="D29" s="50"/>
      <c r="E29" s="52"/>
      <c r="F29" s="52"/>
      <c r="G29" s="51"/>
      <c r="H29" s="36"/>
    </row>
    <row r="30" spans="1:8" ht="33.950000000000003" customHeight="1">
      <c r="A30" s="72">
        <f t="shared" si="0"/>
        <v>45739</v>
      </c>
      <c r="B30" s="89"/>
      <c r="C30" s="49"/>
      <c r="D30" s="50"/>
      <c r="E30" s="52"/>
      <c r="F30" s="52"/>
      <c r="G30" s="51"/>
      <c r="H30" s="36"/>
    </row>
    <row r="31" spans="1:8" ht="33.950000000000003" customHeight="1">
      <c r="A31" s="72">
        <f t="shared" si="0"/>
        <v>45740</v>
      </c>
      <c r="B31" s="89"/>
      <c r="C31" s="49"/>
      <c r="D31" s="50"/>
      <c r="E31" s="52"/>
      <c r="F31" s="52"/>
      <c r="G31" s="51"/>
      <c r="H31" s="36"/>
    </row>
    <row r="32" spans="1:8" ht="33.950000000000003" customHeight="1">
      <c r="A32" s="72">
        <f t="shared" si="0"/>
        <v>45741</v>
      </c>
      <c r="B32" s="89"/>
      <c r="C32" s="49"/>
      <c r="D32" s="50"/>
      <c r="E32" s="52"/>
      <c r="F32" s="52"/>
      <c r="G32" s="51"/>
      <c r="H32" s="36"/>
    </row>
    <row r="33" spans="1:8" ht="33.950000000000003" customHeight="1">
      <c r="A33" s="72">
        <f t="shared" si="0"/>
        <v>45742</v>
      </c>
      <c r="B33" s="89"/>
      <c r="C33" s="49"/>
      <c r="D33" s="50"/>
      <c r="E33" s="52"/>
      <c r="F33" s="52"/>
      <c r="G33" s="51"/>
      <c r="H33" s="36"/>
    </row>
    <row r="34" spans="1:8" ht="33.75" customHeight="1">
      <c r="A34" s="72">
        <f t="shared" si="0"/>
        <v>45743</v>
      </c>
      <c r="B34" s="89"/>
      <c r="C34" s="49"/>
      <c r="D34" s="50"/>
      <c r="E34" s="52"/>
      <c r="F34" s="52"/>
      <c r="G34" s="51"/>
      <c r="H34" s="36"/>
    </row>
    <row r="35" spans="1:8" ht="33.950000000000003" customHeight="1">
      <c r="A35" s="72">
        <f t="shared" si="0"/>
        <v>45744</v>
      </c>
      <c r="B35" s="89"/>
      <c r="C35" s="49"/>
      <c r="D35" s="50"/>
      <c r="E35" s="52"/>
      <c r="F35" s="52"/>
      <c r="G35" s="51"/>
      <c r="H35" s="36"/>
    </row>
    <row r="36" spans="1:8" ht="33.950000000000003" customHeight="1">
      <c r="A36" s="72">
        <f t="shared" si="0"/>
        <v>45745</v>
      </c>
      <c r="B36" s="89"/>
      <c r="C36" s="49"/>
      <c r="D36" s="50"/>
      <c r="E36" s="52"/>
      <c r="F36" s="52"/>
      <c r="G36" s="51"/>
      <c r="H36" s="36"/>
    </row>
    <row r="37" spans="1:8" ht="33.950000000000003" customHeight="1">
      <c r="A37" s="72">
        <f t="shared" si="0"/>
        <v>45746</v>
      </c>
      <c r="B37" s="89"/>
      <c r="C37" s="49"/>
      <c r="D37" s="50"/>
      <c r="E37" s="52"/>
      <c r="F37" s="52"/>
      <c r="G37" s="51"/>
      <c r="H37" s="36"/>
    </row>
    <row r="38" spans="1:8" ht="33.950000000000003" customHeight="1" thickBot="1">
      <c r="A38" s="72">
        <f t="shared" si="0"/>
        <v>45747</v>
      </c>
      <c r="B38" s="93"/>
      <c r="C38" s="80"/>
      <c r="D38" s="81"/>
      <c r="E38" s="82"/>
      <c r="F38" s="82"/>
      <c r="G38" s="83"/>
      <c r="H38" s="36"/>
    </row>
    <row r="39" spans="1:8" ht="33.950000000000003" customHeight="1" thickBot="1">
      <c r="A39" s="48" t="s">
        <v>11</v>
      </c>
      <c r="B39" s="85"/>
      <c r="C39" s="92"/>
      <c r="D39" s="84"/>
      <c r="E39" s="84"/>
      <c r="F39" s="84"/>
      <c r="G39" s="85"/>
      <c r="H39" s="36"/>
    </row>
    <row r="40" spans="1:8" ht="33.950000000000003" customHeight="1">
      <c r="A40" s="36"/>
      <c r="B40" s="53"/>
      <c r="C40" s="53"/>
      <c r="D40" s="53"/>
      <c r="E40" s="53"/>
      <c r="F40" s="53"/>
      <c r="G40" s="53"/>
      <c r="H40" s="36"/>
    </row>
    <row r="41" spans="1:8" ht="33.950000000000003" customHeight="1">
      <c r="A41" s="36"/>
      <c r="B41" s="104" t="s">
        <v>18</v>
      </c>
      <c r="C41" s="104"/>
      <c r="D41" s="104"/>
      <c r="E41" s="57"/>
      <c r="F41" s="57"/>
      <c r="G41" s="55"/>
      <c r="H41" s="55"/>
    </row>
    <row r="42" spans="1:8" ht="33.950000000000003" customHeight="1">
      <c r="A42" s="36"/>
      <c r="B42" s="56"/>
      <c r="C42" s="56"/>
      <c r="D42" s="56"/>
      <c r="E42" s="57"/>
      <c r="F42" s="57"/>
      <c r="G42" s="55"/>
      <c r="H42" s="55"/>
    </row>
    <row r="43" spans="1:8" ht="33.950000000000003" customHeight="1">
      <c r="A43" s="36"/>
      <c r="B43" s="58" t="s">
        <v>19</v>
      </c>
      <c r="C43" s="55"/>
      <c r="D43" s="55"/>
      <c r="E43" s="55"/>
      <c r="F43" s="58" t="s">
        <v>20</v>
      </c>
      <c r="G43" s="55"/>
      <c r="H43" s="55"/>
    </row>
    <row r="44" spans="1:8" ht="33.950000000000003" customHeight="1">
      <c r="A44" s="36"/>
      <c r="B44" s="54"/>
      <c r="C44" s="55"/>
      <c r="D44" s="55"/>
      <c r="E44" s="55"/>
      <c r="F44" s="55"/>
      <c r="G44" s="55"/>
      <c r="H44" s="55"/>
    </row>
    <row r="45" spans="1:8" ht="33.950000000000003" customHeight="1">
      <c r="A45" s="36"/>
      <c r="B45" s="57" t="s">
        <v>21</v>
      </c>
      <c r="C45" s="105"/>
      <c r="D45" s="105"/>
      <c r="E45" s="55"/>
      <c r="F45" s="57" t="s">
        <v>21</v>
      </c>
      <c r="G45" s="59"/>
      <c r="H45" s="60"/>
    </row>
    <row r="46" spans="1:8" ht="33.950000000000003" customHeight="1">
      <c r="A46" s="36"/>
      <c r="B46" s="55"/>
      <c r="C46" s="55"/>
      <c r="D46" s="55"/>
      <c r="E46" s="55"/>
      <c r="F46" s="55"/>
      <c r="G46" s="55"/>
      <c r="H46" s="55"/>
    </row>
    <row r="47" spans="1:8" ht="33.950000000000003" customHeight="1">
      <c r="A47" s="36"/>
      <c r="B47" s="57" t="s">
        <v>22</v>
      </c>
      <c r="C47" s="105"/>
      <c r="D47" s="105"/>
      <c r="E47" s="55"/>
      <c r="F47" s="57" t="s">
        <v>22</v>
      </c>
      <c r="G47" s="59"/>
      <c r="H47" s="60"/>
    </row>
  </sheetData>
  <mergeCells count="5">
    <mergeCell ref="B41:D41"/>
    <mergeCell ref="C45:D45"/>
    <mergeCell ref="C47:D47"/>
    <mergeCell ref="B2:F2"/>
    <mergeCell ref="B3:F3"/>
  </mergeCells>
  <pageMargins left="0.70866141732283505" right="0.70866141732283505" top="0.74803149606299202" bottom="0.74803149606299202" header="0.31496062992126" footer="0.31496062992126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1"/>
  <sheetViews>
    <sheetView tabSelected="1" view="pageBreakPreview" topLeftCell="A5" zoomScale="98" zoomScaleNormal="100" zoomScaleSheetLayoutView="98" workbookViewId="0">
      <pane xSplit="1" ySplit="5" topLeftCell="B31" activePane="bottomRight" state="frozen"/>
      <selection activeCell="A5" sqref="A5"/>
      <selection pane="topRight" activeCell="B5" sqref="B5"/>
      <selection pane="bottomLeft" activeCell="A10" sqref="A10"/>
      <selection pane="bottomRight" activeCell="I25" sqref="I25"/>
    </sheetView>
  </sheetViews>
  <sheetFormatPr defaultColWidth="9" defaultRowHeight="15"/>
  <cols>
    <col min="1" max="3" width="14.28515625" customWidth="1"/>
    <col min="4" max="4" width="12.85546875" customWidth="1"/>
    <col min="5" max="6" width="14.28515625" customWidth="1"/>
    <col min="7" max="7" width="11.85546875" customWidth="1"/>
    <col min="8" max="8" width="19.42578125" style="30" customWidth="1"/>
    <col min="9" max="9" width="15.5703125" customWidth="1"/>
    <col min="10" max="10" width="14" customWidth="1"/>
    <col min="11" max="11" width="11.42578125" customWidth="1"/>
  </cols>
  <sheetData>
    <row r="1" spans="1:13">
      <c r="A1" s="1"/>
    </row>
    <row r="2" spans="1:13" ht="15.75">
      <c r="B2" s="2"/>
      <c r="C2" s="2" t="s">
        <v>0</v>
      </c>
      <c r="D2" s="2"/>
      <c r="E2" s="2"/>
      <c r="F2" s="2"/>
      <c r="G2" s="2"/>
      <c r="H2" s="118" t="s">
        <v>23</v>
      </c>
      <c r="I2" s="118"/>
    </row>
    <row r="3" spans="1:13">
      <c r="H3" s="118" t="s">
        <v>1</v>
      </c>
      <c r="I3" s="118"/>
    </row>
    <row r="4" spans="1:13" ht="15.75" thickBot="1">
      <c r="H4" s="118" t="s">
        <v>2</v>
      </c>
      <c r="I4" s="118"/>
    </row>
    <row r="5" spans="1:13" ht="42" customHeight="1">
      <c r="A5" s="112" t="s">
        <v>12</v>
      </c>
      <c r="B5" s="113"/>
      <c r="C5" s="113"/>
      <c r="D5" s="113"/>
      <c r="E5" s="113"/>
      <c r="F5" s="113"/>
      <c r="G5" s="113"/>
      <c r="H5" s="113"/>
      <c r="I5" s="113"/>
      <c r="J5" s="113"/>
      <c r="K5" s="114"/>
    </row>
    <row r="6" spans="1:13" ht="15.75" thickBot="1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7"/>
    </row>
    <row r="7" spans="1:13" ht="15.75" thickBot="1">
      <c r="A7" s="124" t="s">
        <v>26</v>
      </c>
      <c r="B7" s="124"/>
    </row>
    <row r="8" spans="1:13" s="9" customFormat="1" ht="32.25" thickBot="1">
      <c r="A8" s="122" t="s">
        <v>3</v>
      </c>
      <c r="B8" s="119" t="s">
        <v>16</v>
      </c>
      <c r="C8" s="120"/>
      <c r="D8" s="120"/>
      <c r="E8" s="120"/>
      <c r="F8" s="121"/>
      <c r="G8" s="24"/>
      <c r="H8" s="29" t="s">
        <v>17</v>
      </c>
      <c r="I8" s="15"/>
      <c r="J8" s="16"/>
      <c r="K8" s="17"/>
    </row>
    <row r="9" spans="1:13" s="9" customFormat="1" ht="16.5" thickBot="1">
      <c r="A9" s="123"/>
      <c r="B9" s="10" t="s">
        <v>5</v>
      </c>
      <c r="C9" s="11" t="s">
        <v>6</v>
      </c>
      <c r="D9" s="11" t="s">
        <v>7</v>
      </c>
      <c r="E9" s="11" t="s">
        <v>8</v>
      </c>
      <c r="F9" s="12" t="s">
        <v>9</v>
      </c>
      <c r="G9" s="23" t="s">
        <v>10</v>
      </c>
      <c r="H9" s="28"/>
      <c r="I9" s="20" t="s">
        <v>13</v>
      </c>
      <c r="J9" s="21" t="s">
        <v>14</v>
      </c>
      <c r="K9" s="22" t="s">
        <v>10</v>
      </c>
    </row>
    <row r="10" spans="1:13">
      <c r="A10" s="3">
        <v>45352</v>
      </c>
      <c r="B10" s="25">
        <f>IF('Daily Gross generation'!B8&lt;'Daily Gross generation'!B7,0,('Daily Gross generation'!B8-'Daily Gross generation'!B7))</f>
        <v>43.711999999999534</v>
      </c>
      <c r="C10" s="26">
        <f>IF('Daily Gross generation'!C8&lt;'Daily Gross generation'!C7,0,('Daily Gross generation'!C8-'Daily Gross generation'!C7))</f>
        <v>42.944000000017695</v>
      </c>
      <c r="D10" s="26">
        <f>IF('Daily Gross generation'!D8&lt;'Daily Gross generation'!D7,0,('Daily Gross generation'!D8-'Daily Gross generation'!D7))</f>
        <v>85.695999999996275</v>
      </c>
      <c r="E10" s="26">
        <f>IF('Daily Gross generation'!E8&lt;'Daily Gross generation'!E7,0,('Daily Gross generation'!E8-'Daily Gross generation'!E7))</f>
        <v>85.687999999994645</v>
      </c>
      <c r="F10" s="26">
        <f>IF('Daily Gross generation'!F8&lt;'Daily Gross generation'!F7,0,('Daily Gross generation'!F8-'Daily Gross generation'!F7))</f>
        <v>56.255999999993946</v>
      </c>
      <c r="G10" s="94">
        <f>IF('Daily Gross generation'!G8&lt;'Daily Gross generation'!G7,0,('Daily Gross generation'!G8-'Daily Gross generation'!G7))</f>
        <v>0</v>
      </c>
      <c r="H10" s="100">
        <f>SUM(B10:G10)</f>
        <v>314.2960000000021</v>
      </c>
      <c r="I10" s="63">
        <f>H10*1000</f>
        <v>314296.0000000021</v>
      </c>
      <c r="J10" s="18">
        <f>SUM(B10:F10)*1000</f>
        <v>314296.0000000021</v>
      </c>
      <c r="K10" s="19">
        <f>G10*1000</f>
        <v>0</v>
      </c>
    </row>
    <row r="11" spans="1:13">
      <c r="A11" s="5">
        <f>A10+1</f>
        <v>45353</v>
      </c>
      <c r="B11" s="27">
        <f>IF('Daily Gross generation'!B9&lt;'Daily Gross generation'!B8,0,('Daily Gross generation'!B9-'Daily Gross generation'!B8))</f>
        <v>64.128000000026077</v>
      </c>
      <c r="C11" s="4">
        <f>IF('Daily Gross generation'!C9&lt;'Daily Gross generation'!C8,0,('Daily Gross generation'!C9-'Daily Gross generation'!C8))</f>
        <v>27.551999999966938</v>
      </c>
      <c r="D11" s="4">
        <f>IF('Daily Gross generation'!D9&lt;'Daily Gross generation'!D8,0,('Daily Gross generation'!D9-'Daily Gross generation'!D8))</f>
        <v>34.11199999996461</v>
      </c>
      <c r="E11" s="4">
        <f>IF('Daily Gross generation'!E9&lt;'Daily Gross generation'!E8,0,('Daily Gross generation'!E9-'Daily Gross generation'!E8))</f>
        <v>29.432000000000698</v>
      </c>
      <c r="F11" s="4">
        <f>IF('Daily Gross generation'!F9&lt;'Daily Gross generation'!F8,0,('Daily Gross generation'!F9-'Daily Gross generation'!F8))</f>
        <v>67.296000000031199</v>
      </c>
      <c r="G11" s="95">
        <f>IF('Daily Gross generation'!G9&lt;'Daily Gross generation'!G8,0,('Daily Gross generation'!G9-'Daily Gross generation'!G8))</f>
        <v>0</v>
      </c>
      <c r="H11" s="101">
        <f>SUM(B11:G11)</f>
        <v>222.51999999998952</v>
      </c>
      <c r="I11" s="64">
        <f t="shared" ref="I11:I39" si="0">H11*1000</f>
        <v>222519.99999998952</v>
      </c>
      <c r="J11" s="13">
        <f>SUM(B11:F11)*1000</f>
        <v>222519.99999998952</v>
      </c>
      <c r="K11" s="14">
        <f t="shared" ref="K11:K39" si="1">G11*1000</f>
        <v>0</v>
      </c>
      <c r="M11" s="6"/>
    </row>
    <row r="12" spans="1:13">
      <c r="A12" s="5">
        <f t="shared" ref="A12:A40" si="2">A11+1</f>
        <v>45354</v>
      </c>
      <c r="B12" s="27">
        <f>IF('Daily Gross generation'!B10&lt;'Daily Gross generation'!B9,0,('Daily Gross generation'!B10-'Daily Gross generation'!B9))</f>
        <v>84.159999999974389</v>
      </c>
      <c r="C12" s="4">
        <f>IF('Daily Gross generation'!C10&lt;'Daily Gross generation'!C9,0,('Daily Gross generation'!C10-'Daily Gross generation'!C9))</f>
        <v>50.240000000048894</v>
      </c>
      <c r="D12" s="4">
        <f>IF('Daily Gross generation'!D10&lt;'Daily Gross generation'!D9,0,('Daily Gross generation'!D10-'Daily Gross generation'!D9))</f>
        <v>50.464000000036322</v>
      </c>
      <c r="E12" s="4">
        <f>IF('Daily Gross generation'!E10&lt;'Daily Gross generation'!E9,0,('Daily Gross generation'!E10-'Daily Gross generation'!E9))</f>
        <v>82.687999999994645</v>
      </c>
      <c r="F12" s="4">
        <f>IF('Daily Gross generation'!F10&lt;'Daily Gross generation'!F9,0,('Daily Gross generation'!F10-'Daily Gross generation'!F9))</f>
        <v>49.887999999977183</v>
      </c>
      <c r="G12" s="95">
        <f>IF('Daily Gross generation'!G10&lt;'Daily Gross generation'!G9,0,('Daily Gross generation'!G10-'Daily Gross generation'!G9))</f>
        <v>0</v>
      </c>
      <c r="H12" s="101">
        <f>SUM(B12:G12)</f>
        <v>317.44000000003143</v>
      </c>
      <c r="I12" s="64">
        <f t="shared" si="0"/>
        <v>317440.00000003143</v>
      </c>
      <c r="J12" s="13">
        <f t="shared" ref="J12:J39" si="3">SUM(B12:F12)*1000</f>
        <v>317440.00000003143</v>
      </c>
      <c r="K12" s="14">
        <f t="shared" si="1"/>
        <v>0</v>
      </c>
      <c r="M12" s="6"/>
    </row>
    <row r="13" spans="1:13">
      <c r="A13" s="5">
        <f t="shared" si="2"/>
        <v>45355</v>
      </c>
      <c r="B13" s="27">
        <f>IF('Daily Gross generation'!B11&lt;'Daily Gross generation'!B10,0,('Daily Gross generation'!B11-'Daily Gross generation'!B10))</f>
        <v>91.296000000031199</v>
      </c>
      <c r="C13" s="4">
        <f>IF('Daily Gross generation'!C11&lt;'Daily Gross generation'!C10,0,('Daily Gross generation'!C11-'Daily Gross generation'!C10))</f>
        <v>60.73599999997532</v>
      </c>
      <c r="D13" s="4">
        <f>IF('Daily Gross generation'!D11&lt;'Daily Gross generation'!D10,0,('Daily Gross generation'!D11-'Daily Gross generation'!D10))</f>
        <v>56.991999999969266</v>
      </c>
      <c r="E13" s="4">
        <f>IF('Daily Gross generation'!E11&lt;'Daily Gross generation'!E10,0,('Daily Gross generation'!E11-'Daily Gross generation'!E10))</f>
        <v>85.688000000009197</v>
      </c>
      <c r="F13" s="4">
        <f>IF('Daily Gross generation'!F11&lt;'Daily Gross generation'!F10,0,('Daily Gross generation'!F11-'Daily Gross generation'!F10))</f>
        <v>56.608000000007451</v>
      </c>
      <c r="G13" s="95">
        <f>IF('Daily Gross generation'!G11&lt;'Daily Gross generation'!G10,0,('Daily Gross generation'!G11-'Daily Gross generation'!G10))</f>
        <v>0</v>
      </c>
      <c r="H13" s="101">
        <f>SUM(B13:G13)</f>
        <v>351.31999999999243</v>
      </c>
      <c r="I13" s="64">
        <f t="shared" si="0"/>
        <v>351319.99999999243</v>
      </c>
      <c r="J13" s="13">
        <f t="shared" si="3"/>
        <v>351319.99999999243</v>
      </c>
      <c r="K13" s="14">
        <f t="shared" si="1"/>
        <v>0</v>
      </c>
      <c r="M13" s="6"/>
    </row>
    <row r="14" spans="1:13">
      <c r="A14" s="5">
        <f t="shared" si="2"/>
        <v>45356</v>
      </c>
      <c r="B14" s="27">
        <f>IF('Daily Gross generation'!B12&lt;'Daily Gross generation'!B11,0,('Daily Gross generation'!B12-'Daily Gross generation'!B11))</f>
        <v>71.839999999967404</v>
      </c>
      <c r="C14" s="4">
        <f>IF('Daily Gross generation'!C12&lt;'Daily Gross generation'!C11,0,('Daily Gross generation'!C12-'Daily Gross generation'!C11))</f>
        <v>69.568000000028405</v>
      </c>
      <c r="D14" s="4">
        <f>IF('Daily Gross generation'!D12&lt;'Daily Gross generation'!D11,0,('Daily Gross generation'!D12-'Daily Gross generation'!D11))</f>
        <v>116.60800000000745</v>
      </c>
      <c r="E14" s="4">
        <f>IF('Daily Gross generation'!E12&lt;'Daily Gross generation'!E11,0,('Daily Gross generation'!E12-'Daily Gross generation'!E11))</f>
        <v>114.7439999999915</v>
      </c>
      <c r="F14" s="4">
        <f>IF('Daily Gross generation'!F12&lt;'Daily Gross generation'!F11,0,('Daily Gross generation'!F12-'Daily Gross generation'!F11))</f>
        <v>78.01600000000326</v>
      </c>
      <c r="G14" s="95">
        <f>IF('Daily Gross generation'!G12&lt;'Daily Gross generation'!G11,0,('Daily Gross generation'!G12-'Daily Gross generation'!G11))</f>
        <v>18.899999999994179</v>
      </c>
      <c r="H14" s="101">
        <f t="shared" ref="H14:H39" si="4">SUM(B14:G14)</f>
        <v>469.6759999999922</v>
      </c>
      <c r="I14" s="64">
        <f t="shared" si="0"/>
        <v>469675.9999999922</v>
      </c>
      <c r="J14" s="13">
        <f t="shared" si="3"/>
        <v>450775.99999999802</v>
      </c>
      <c r="K14" s="14">
        <f t="shared" si="1"/>
        <v>18899.999999994179</v>
      </c>
      <c r="M14" s="6"/>
    </row>
    <row r="15" spans="1:13">
      <c r="A15" s="5">
        <f>A14+1</f>
        <v>45357</v>
      </c>
      <c r="B15" s="27">
        <f>IF('Daily Gross generation'!B13&lt;'Daily Gross generation'!B12,0,('Daily Gross generation'!B13-'Daily Gross generation'!B12))</f>
        <v>71.616000000038184</v>
      </c>
      <c r="C15" s="4">
        <f>IF('Daily Gross generation'!C13&lt;'Daily Gross generation'!C12,0,('Daily Gross generation'!C13-'Daily Gross generation'!C12))</f>
        <v>66.75199999997858</v>
      </c>
      <c r="D15" s="4">
        <f>IF('Daily Gross generation'!D13&lt;'Daily Gross generation'!D12,0,('Daily Gross generation'!D13-'Daily Gross generation'!D12))</f>
        <v>106.68800000002375</v>
      </c>
      <c r="E15" s="4">
        <f>IF('Daily Gross generation'!E13&lt;'Daily Gross generation'!E12,0,('Daily Gross generation'!E13-'Daily Gross generation'!E12))</f>
        <v>104.81600000000617</v>
      </c>
      <c r="F15" s="4">
        <f>IF('Daily Gross generation'!F13&lt;'Daily Gross generation'!F12,0,('Daily Gross generation'!F13-'Daily Gross generation'!F12))</f>
        <v>75.935999999986961</v>
      </c>
      <c r="G15" s="95">
        <f>IF('Daily Gross generation'!G13&lt;'Daily Gross generation'!G12,0,('Daily Gross generation'!G13-'Daily Gross generation'!G12))</f>
        <v>0</v>
      </c>
      <c r="H15" s="101">
        <f t="shared" si="4"/>
        <v>425.80800000003364</v>
      </c>
      <c r="I15" s="64">
        <f t="shared" si="0"/>
        <v>425808.00000003364</v>
      </c>
      <c r="J15" s="13">
        <f t="shared" si="3"/>
        <v>425808.00000003364</v>
      </c>
      <c r="K15" s="14">
        <f t="shared" si="1"/>
        <v>0</v>
      </c>
      <c r="M15" s="6"/>
    </row>
    <row r="16" spans="1:13">
      <c r="A16" s="5">
        <f t="shared" si="2"/>
        <v>45358</v>
      </c>
      <c r="B16" s="27">
        <f>IF('Daily Gross generation'!B14&lt;'Daily Gross generation'!B13,0,('Daily Gross generation'!B14-'Daily Gross generation'!B13))</f>
        <v>65.247999999963213</v>
      </c>
      <c r="C16" s="4">
        <f>IF('Daily Gross generation'!C14&lt;'Daily Gross generation'!C13,0,('Daily Gross generation'!C14-'Daily Gross generation'!C13))</f>
        <v>58.336000000010245</v>
      </c>
      <c r="D16" s="4">
        <f>IF('Daily Gross generation'!D14&lt;'Daily Gross generation'!D13,0,('Daily Gross generation'!D14-'Daily Gross generation'!D13))</f>
        <v>90.783999999985099</v>
      </c>
      <c r="E16" s="4">
        <f>IF('Daily Gross generation'!E14&lt;'Daily Gross generation'!E13,0,('Daily Gross generation'!E14-'Daily Gross generation'!E13))</f>
        <v>87.936000000001513</v>
      </c>
      <c r="F16" s="4">
        <f>IF('Daily Gross generation'!F14&lt;'Daily Gross generation'!F13,0,('Daily Gross generation'!F14-'Daily Gross generation'!F13))</f>
        <v>56.448000000033062</v>
      </c>
      <c r="G16" s="95">
        <f>IF('Daily Gross generation'!G14&lt;'Daily Gross generation'!G13,0,('Daily Gross generation'!G14-'Daily Gross generation'!G13))</f>
        <v>0</v>
      </c>
      <c r="H16" s="101">
        <f t="shared" si="4"/>
        <v>358.75199999999313</v>
      </c>
      <c r="I16" s="64">
        <f t="shared" si="0"/>
        <v>358751.99999999313</v>
      </c>
      <c r="J16" s="13">
        <f t="shared" si="3"/>
        <v>358751.99999999313</v>
      </c>
      <c r="K16" s="14">
        <f t="shared" si="1"/>
        <v>0</v>
      </c>
    </row>
    <row r="17" spans="1:11">
      <c r="A17" s="5">
        <f t="shared" si="2"/>
        <v>45359</v>
      </c>
      <c r="B17" s="27">
        <f>IF('Daily Gross generation'!B15&lt;'Daily Gross generation'!B14,0,('Daily Gross generation'!B15-'Daily Gross generation'!B14))</f>
        <v>43.135999999998603</v>
      </c>
      <c r="C17" s="4">
        <f>IF('Daily Gross generation'!C15&lt;'Daily Gross generation'!C14,0,('Daily Gross generation'!C15-'Daily Gross generation'!C14))</f>
        <v>127.87199999997392</v>
      </c>
      <c r="D17" s="4">
        <f>IF('Daily Gross generation'!D15&lt;'Daily Gross generation'!D14,0,('Daily Gross generation'!D15-'Daily Gross generation'!D14))</f>
        <v>130.27199999999721</v>
      </c>
      <c r="E17" s="4">
        <f>IF('Daily Gross generation'!E15&lt;'Daily Gross generation'!E14,0,('Daily Gross generation'!E15-'Daily Gross generation'!E14))</f>
        <v>36.751999999993131</v>
      </c>
      <c r="F17" s="4">
        <f>IF('Daily Gross generation'!F15&lt;'Daily Gross generation'!F14,0,('Daily Gross generation'!F15-'Daily Gross generation'!F14))</f>
        <v>38.431999999971595</v>
      </c>
      <c r="G17" s="95">
        <f>IF('Daily Gross generation'!G15&lt;'Daily Gross generation'!G14,0,('Daily Gross generation'!G15-'Daily Gross generation'!G14))</f>
        <v>12</v>
      </c>
      <c r="H17" s="101">
        <f>SUM(B17:G17)</f>
        <v>388.46399999993446</v>
      </c>
      <c r="I17" s="64">
        <f t="shared" si="0"/>
        <v>388463.99999993446</v>
      </c>
      <c r="J17" s="13">
        <f t="shared" si="3"/>
        <v>376463.99999993446</v>
      </c>
      <c r="K17" s="14">
        <f t="shared" si="1"/>
        <v>12000</v>
      </c>
    </row>
    <row r="18" spans="1:11">
      <c r="A18" s="5">
        <f t="shared" si="2"/>
        <v>45360</v>
      </c>
      <c r="B18" s="27">
        <f>IF('Daily Gross generation'!B16&lt;'Daily Gross generation'!B15,0,('Daily Gross generation'!B16-'Daily Gross generation'!B15))</f>
        <v>54.944000000017695</v>
      </c>
      <c r="C18" s="4">
        <f>IF('Daily Gross generation'!C16&lt;'Daily Gross generation'!C15,0,('Daily Gross generation'!C16-'Daily Gross generation'!C15))</f>
        <v>32.799999999988358</v>
      </c>
      <c r="D18" s="4">
        <f>IF('Daily Gross generation'!D16&lt;'Daily Gross generation'!D15,0,('Daily Gross generation'!D16-'Daily Gross generation'!D15))</f>
        <v>53.663999999989755</v>
      </c>
      <c r="E18" s="4">
        <f>IF('Daily Gross generation'!E16&lt;'Daily Gross generation'!E15,0,('Daily Gross generation'!E16-'Daily Gross generation'!E15))</f>
        <v>37.504000000000815</v>
      </c>
      <c r="F18" s="4">
        <f>IF('Daily Gross generation'!F16&lt;'Daily Gross generation'!F15,0,('Daily Gross generation'!F16-'Daily Gross generation'!F15))</f>
        <v>35.615999999979977</v>
      </c>
      <c r="G18" s="95">
        <f>IF('Daily Gross generation'!G16&lt;'Daily Gross generation'!G15,0,('Daily Gross generation'!G16-'Daily Gross generation'!G15))</f>
        <v>0</v>
      </c>
      <c r="H18" s="101">
        <f t="shared" si="4"/>
        <v>214.5279999999766</v>
      </c>
      <c r="I18" s="64">
        <f t="shared" si="0"/>
        <v>214527.9999999766</v>
      </c>
      <c r="J18" s="13">
        <f t="shared" si="3"/>
        <v>214527.9999999766</v>
      </c>
      <c r="K18" s="14">
        <f t="shared" si="1"/>
        <v>0</v>
      </c>
    </row>
    <row r="19" spans="1:11">
      <c r="A19" s="5">
        <f t="shared" si="2"/>
        <v>45361</v>
      </c>
      <c r="B19" s="27">
        <f>IF('Daily Gross generation'!B17&lt;'Daily Gross generation'!B16,0,('Daily Gross generation'!B17-'Daily Gross generation'!B16))</f>
        <v>140.41600000002654</v>
      </c>
      <c r="C19" s="4">
        <f>IF('Daily Gross generation'!C17&lt;'Daily Gross generation'!C16,0,('Daily Gross generation'!C17-'Daily Gross generation'!C16))</f>
        <v>105.02400000003399</v>
      </c>
      <c r="D19" s="4">
        <f>IF('Daily Gross generation'!D17&lt;'Daily Gross generation'!D16,0,('Daily Gross generation'!D17-'Daily Gross generation'!D16))</f>
        <v>117.15200000000186</v>
      </c>
      <c r="E19" s="4">
        <f>IF('Daily Gross generation'!E17&lt;'Daily Gross generation'!E16,0,('Daily Gross generation'!E17-'Daily Gross generation'!E16))</f>
        <v>136.6880000000092</v>
      </c>
      <c r="F19" s="4">
        <f>IF('Daily Gross generation'!F17&lt;'Daily Gross generation'!F16,0,('Daily Gross generation'!F17-'Daily Gross generation'!F16))</f>
        <v>106.88000000000466</v>
      </c>
      <c r="G19" s="95">
        <f>IF('Daily Gross generation'!G17&lt;'Daily Gross generation'!G16,0,('Daily Gross generation'!G17-'Daily Gross generation'!G16))</f>
        <v>23.900000000008731</v>
      </c>
      <c r="H19" s="101">
        <f t="shared" si="4"/>
        <v>630.06000000008498</v>
      </c>
      <c r="I19" s="64">
        <f t="shared" si="0"/>
        <v>630060.00000008498</v>
      </c>
      <c r="J19" s="13">
        <f t="shared" si="3"/>
        <v>606160.00000007625</v>
      </c>
      <c r="K19" s="14">
        <f t="shared" si="1"/>
        <v>23900.000000008731</v>
      </c>
    </row>
    <row r="20" spans="1:11">
      <c r="A20" s="5">
        <f t="shared" si="2"/>
        <v>45362</v>
      </c>
      <c r="B20" s="27">
        <f>IF('Daily Gross generation'!B18&lt;'Daily Gross generation'!B17,0,('Daily Gross generation'!B18-'Daily Gross generation'!B17))</f>
        <v>274.52799999999115</v>
      </c>
      <c r="C20" s="4">
        <f>IF('Daily Gross generation'!C18&lt;'Daily Gross generation'!C17,0,('Daily Gross generation'!C18-'Daily Gross generation'!C17))</f>
        <v>289.66399999998976</v>
      </c>
      <c r="D20" s="4">
        <f>IF('Daily Gross generation'!D18&lt;'Daily Gross generation'!D17,0,('Daily Gross generation'!D18-'Daily Gross generation'!D17))</f>
        <v>262.33600000001024</v>
      </c>
      <c r="E20" s="4">
        <f>IF('Daily Gross generation'!E18&lt;'Daily Gross generation'!E17,0,('Daily Gross generation'!E18-'Daily Gross generation'!E17))</f>
        <v>261.92799999999988</v>
      </c>
      <c r="F20" s="4">
        <f>IF('Daily Gross generation'!F18&lt;'Daily Gross generation'!F17,0,('Daily Gross generation'!F18-'Daily Gross generation'!F17))</f>
        <v>279.93599999998696</v>
      </c>
      <c r="G20" s="95">
        <f>IF('Daily Gross generation'!G18&lt;'Daily Gross generation'!G17,0,('Daily Gross generation'!G18-'Daily Gross generation'!G17))</f>
        <v>92.899999999994179</v>
      </c>
      <c r="H20" s="101">
        <f t="shared" si="4"/>
        <v>1461.2919999999722</v>
      </c>
      <c r="I20" s="64">
        <f t="shared" si="0"/>
        <v>1461291.9999999721</v>
      </c>
      <c r="J20" s="13">
        <f>SUM(B20:F20)*1000</f>
        <v>1368391.9999999781</v>
      </c>
      <c r="K20" s="14">
        <f t="shared" si="1"/>
        <v>92899.999999994179</v>
      </c>
    </row>
    <row r="21" spans="1:11">
      <c r="A21" s="5">
        <f t="shared" si="2"/>
        <v>45363</v>
      </c>
      <c r="B21" s="27">
        <f>IF('Daily Gross generation'!B19&lt;'Daily Gross generation'!B18,0,('Daily Gross generation'!B19-'Daily Gross generation'!B18))</f>
        <v>166.11199999996461</v>
      </c>
      <c r="C21" s="4">
        <f>IF('Daily Gross generation'!C19&lt;'Daily Gross generation'!C18,0,('Daily Gross generation'!C19-'Daily Gross generation'!C18))</f>
        <v>69.184000000008382</v>
      </c>
      <c r="D21" s="4">
        <f>IF('Daily Gross generation'!D19&lt;'Daily Gross generation'!D18,0,('Daily Gross generation'!D19-'Daily Gross generation'!D18))</f>
        <v>137.82400000002235</v>
      </c>
      <c r="E21" s="4">
        <f>IF('Daily Gross generation'!E19&lt;'Daily Gross generation'!E18,0,('Daily Gross generation'!E19-'Daily Gross generation'!E18))</f>
        <v>96.567999999999302</v>
      </c>
      <c r="F21" s="4">
        <f>IF('Daily Gross generation'!F19&lt;'Daily Gross generation'!F18,0,('Daily Gross generation'!F19-'Daily Gross generation'!F18))</f>
        <v>66.944000000017695</v>
      </c>
      <c r="G21" s="95">
        <f>IF('Daily Gross generation'!G19&lt;'Daily Gross generation'!G18,0,('Daily Gross generation'!G19-'Daily Gross generation'!G18))</f>
        <v>15.30000000000291</v>
      </c>
      <c r="H21" s="101">
        <f t="shared" si="4"/>
        <v>551.93200000001525</v>
      </c>
      <c r="I21" s="64">
        <f t="shared" si="0"/>
        <v>551932.00000001525</v>
      </c>
      <c r="J21" s="13">
        <f>SUM(B21:F21)*1000</f>
        <v>536632.00000001234</v>
      </c>
      <c r="K21" s="14">
        <f t="shared" si="1"/>
        <v>15300.00000000291</v>
      </c>
    </row>
    <row r="22" spans="1:11">
      <c r="A22" s="5">
        <f t="shared" si="2"/>
        <v>45364</v>
      </c>
      <c r="B22" s="27">
        <f>IF('Daily Gross generation'!B20&lt;'Daily Gross generation'!B19,0,('Daily Gross generation'!B20-'Daily Gross generation'!B19))</f>
        <v>128.03200000000652</v>
      </c>
      <c r="C22" s="4">
        <f>IF('Daily Gross generation'!C20&lt;'Daily Gross generation'!C19,0,('Daily Gross generation'!C20-'Daily Gross generation'!C19))</f>
        <v>113.47200000000885</v>
      </c>
      <c r="D22" s="4">
        <f>IF('Daily Gross generation'!D20&lt;'Daily Gross generation'!D19,0,('Daily Gross generation'!D20-'Daily Gross generation'!D19))</f>
        <v>131.42399999999907</v>
      </c>
      <c r="E22" s="4">
        <f>IF('Daily Gross generation'!E20&lt;'Daily Gross generation'!E19,0,('Daily Gross generation'!E20-'Daily Gross generation'!E19))</f>
        <v>102.5679999999993</v>
      </c>
      <c r="F22" s="4">
        <f>IF('Daily Gross generation'!F20&lt;'Daily Gross generation'!F19,0,('Daily Gross generation'!F20-'Daily Gross generation'!F19))</f>
        <v>98.592000000004191</v>
      </c>
      <c r="G22" s="95">
        <f>IF('Daily Gross generation'!G20&lt;'Daily Gross generation'!G19,0,('Daily Gross generation'!G20-'Daily Gross generation'!G19))</f>
        <v>25.899999999994179</v>
      </c>
      <c r="H22" s="101">
        <f t="shared" si="4"/>
        <v>599.98800000001211</v>
      </c>
      <c r="I22" s="64">
        <f t="shared" si="0"/>
        <v>599988.00000001211</v>
      </c>
      <c r="J22" s="13">
        <f t="shared" si="3"/>
        <v>574088.00000001793</v>
      </c>
      <c r="K22" s="14">
        <f t="shared" si="1"/>
        <v>25899.999999994179</v>
      </c>
    </row>
    <row r="23" spans="1:11">
      <c r="A23" s="5">
        <f t="shared" si="2"/>
        <v>45365</v>
      </c>
      <c r="B23" s="27">
        <f>IF('Daily Gross generation'!B21&lt;'Daily Gross generation'!B20,0,('Daily Gross generation'!B21-'Daily Gross generation'!B20))</f>
        <v>288.96000000002095</v>
      </c>
      <c r="C23" s="4">
        <f>IF('Daily Gross generation'!C21&lt;'Daily Gross generation'!C20,0,('Daily Gross generation'!C21-'Daily Gross generation'!C20))</f>
        <v>161.79199999995762</v>
      </c>
      <c r="D23" s="4">
        <f>IF('Daily Gross generation'!D21&lt;'Daily Gross generation'!D20,0,('Daily Gross generation'!D21-'Daily Gross generation'!D20))</f>
        <v>288.19199999998091</v>
      </c>
      <c r="E23" s="4">
        <f>IF('Daily Gross generation'!E21&lt;'Daily Gross generation'!E20,0,('Daily Gross generation'!E21-'Daily Gross generation'!E20))</f>
        <v>153.36800000000221</v>
      </c>
      <c r="F23" s="4">
        <f>IF('Daily Gross generation'!F21&lt;'Daily Gross generation'!F20,0,('Daily Gross generation'!F21-'Daily Gross generation'!F20))</f>
        <v>143.67999999999302</v>
      </c>
      <c r="G23" s="95">
        <f>IF('Daily Gross generation'!G21&lt;'Daily Gross generation'!G20,0,('Daily Gross generation'!G21-'Daily Gross generation'!G20))</f>
        <v>40.69999999999709</v>
      </c>
      <c r="H23" s="101">
        <f t="shared" si="4"/>
        <v>1076.6919999999518</v>
      </c>
      <c r="I23" s="64">
        <f t="shared" si="0"/>
        <v>1076691.9999999518</v>
      </c>
      <c r="J23" s="13">
        <f t="shared" si="3"/>
        <v>1035991.9999999547</v>
      </c>
      <c r="K23" s="14">
        <f t="shared" si="1"/>
        <v>40699.99999999709</v>
      </c>
    </row>
    <row r="24" spans="1:11">
      <c r="A24" s="5">
        <f t="shared" si="2"/>
        <v>45366</v>
      </c>
      <c r="B24" s="27">
        <f>IF('Daily Gross generation'!B22&lt;'Daily Gross generation'!B21,0,('Daily Gross generation'!B22-'Daily Gross generation'!B21))</f>
        <v>62.271999999997206</v>
      </c>
      <c r="C24" s="4">
        <f>IF('Daily Gross generation'!C22&lt;'Daily Gross generation'!C21,0,('Daily Gross generation'!C22-'Daily Gross generation'!C21))</f>
        <v>77.792000000015832</v>
      </c>
      <c r="D24" s="4">
        <f>IF('Daily Gross generation'!D22&lt;'Daily Gross generation'!D21,0,('Daily Gross generation'!D22-'Daily Gross generation'!D21))</f>
        <v>82.656000000017229</v>
      </c>
      <c r="E24" s="4">
        <f>IF('Daily Gross generation'!E22&lt;'Daily Gross generation'!E21,0,('Daily Gross generation'!E22-'Daily Gross generation'!E21))</f>
        <v>53.623999999996158</v>
      </c>
      <c r="F24" s="4">
        <f>IF('Daily Gross generation'!F22&lt;'Daily Gross generation'!F21,0,('Daily Gross generation'!F22-'Daily Gross generation'!F21))</f>
        <v>54.527999999991152</v>
      </c>
      <c r="G24" s="95">
        <f>IF('Daily Gross generation'!G22&lt;'Daily Gross generation'!G21,0,('Daily Gross generation'!G22-'Daily Gross generation'!G21))</f>
        <v>0</v>
      </c>
      <c r="H24" s="101">
        <f t="shared" si="4"/>
        <v>330.87200000001758</v>
      </c>
      <c r="I24" s="64">
        <f t="shared" si="0"/>
        <v>330872.00000001758</v>
      </c>
      <c r="J24" s="13">
        <f t="shared" si="3"/>
        <v>330872.00000001758</v>
      </c>
      <c r="K24" s="14">
        <f t="shared" si="1"/>
        <v>0</v>
      </c>
    </row>
    <row r="25" spans="1:11">
      <c r="A25" s="5">
        <f t="shared" si="2"/>
        <v>45367</v>
      </c>
      <c r="B25" s="27">
        <f>IF('Daily Gross generation'!B23&lt;'Daily Gross generation'!B22,0,('Daily Gross generation'!B23-'Daily Gross generation'!B22))</f>
        <v>50.432000000029802</v>
      </c>
      <c r="C25" s="4">
        <f>IF('Daily Gross generation'!C23&lt;'Daily Gross generation'!C22,0,('Daily Gross generation'!C23-'Daily Gross generation'!C22))</f>
        <v>73.88800000003539</v>
      </c>
      <c r="D25" s="4">
        <f>IF('Daily Gross generation'!D23&lt;'Daily Gross generation'!D22,0,('Daily Gross generation'!D23-'Daily Gross generation'!D22))</f>
        <v>79.711999999999534</v>
      </c>
      <c r="E25" s="4">
        <f>IF('Daily Gross generation'!E23&lt;'Daily Gross generation'!E22,0,('Daily Gross generation'!E23-'Daily Gross generation'!E22))</f>
        <v>45</v>
      </c>
      <c r="F25" s="4">
        <f>IF('Daily Gross generation'!F23&lt;'Daily Gross generation'!F22,0,('Daily Gross generation'!F23-'Daily Gross generation'!F22))</f>
        <v>39.200000000011642</v>
      </c>
      <c r="G25" s="95">
        <f>IF('Daily Gross generation'!G23&lt;'Daily Gross generation'!G22,0,('Daily Gross generation'!G23-'Daily Gross generation'!G22))</f>
        <v>0</v>
      </c>
      <c r="H25" s="101">
        <f t="shared" si="4"/>
        <v>288.23200000007637</v>
      </c>
      <c r="I25" s="64">
        <f t="shared" si="0"/>
        <v>288232.00000007637</v>
      </c>
      <c r="J25" s="13">
        <f t="shared" si="3"/>
        <v>288232.00000007637</v>
      </c>
      <c r="K25" s="14">
        <f t="shared" si="1"/>
        <v>0</v>
      </c>
    </row>
    <row r="26" spans="1:11">
      <c r="A26" s="5">
        <f t="shared" si="2"/>
        <v>45368</v>
      </c>
      <c r="B26" s="27">
        <f>IF('Daily Gross generation'!B24&lt;'Daily Gross generation'!B23,0,('Daily Gross generation'!B24-'Daily Gross generation'!B23))</f>
        <v>0</v>
      </c>
      <c r="C26" s="4">
        <f>IF('Daily Gross generation'!C24&lt;'Daily Gross generation'!C23,0,('Daily Gross generation'!C24-'Daily Gross generation'!C23))</f>
        <v>0</v>
      </c>
      <c r="D26" s="4">
        <f>IF('Daily Gross generation'!D24&lt;'Daily Gross generation'!D23,0,('Daily Gross generation'!D24-'Daily Gross generation'!D23))</f>
        <v>0</v>
      </c>
      <c r="E26" s="4">
        <f>IF('Daily Gross generation'!E24&lt;'Daily Gross generation'!E23,0,('Daily Gross generation'!E24-'Daily Gross generation'!E23))</f>
        <v>0</v>
      </c>
      <c r="F26" s="4">
        <f>IF('Daily Gross generation'!F24&lt;'Daily Gross generation'!F23,0,('Daily Gross generation'!F24-'Daily Gross generation'!F23))</f>
        <v>0</v>
      </c>
      <c r="G26" s="95">
        <f>IF('Daily Gross generation'!G24&lt;'Daily Gross generation'!G23,0,('Daily Gross generation'!G24-'Daily Gross generation'!G23))</f>
        <v>0</v>
      </c>
      <c r="H26" s="101">
        <f t="shared" si="4"/>
        <v>0</v>
      </c>
      <c r="I26" s="64">
        <f t="shared" si="0"/>
        <v>0</v>
      </c>
      <c r="J26" s="13">
        <f t="shared" si="3"/>
        <v>0</v>
      </c>
      <c r="K26" s="14">
        <f t="shared" si="1"/>
        <v>0</v>
      </c>
    </row>
    <row r="27" spans="1:11">
      <c r="A27" s="5">
        <f t="shared" si="2"/>
        <v>45369</v>
      </c>
      <c r="B27" s="27">
        <f>IF('Daily Gross generation'!B25&lt;'Daily Gross generation'!B24,0,('Daily Gross generation'!B25-'Daily Gross generation'!B24))</f>
        <v>0</v>
      </c>
      <c r="C27" s="4">
        <f>IF('Daily Gross generation'!C25&lt;'Daily Gross generation'!C24,0,('Daily Gross generation'!C25-'Daily Gross generation'!C24))</f>
        <v>0</v>
      </c>
      <c r="D27" s="4">
        <f>IF('Daily Gross generation'!D25&lt;'Daily Gross generation'!D24,0,('Daily Gross generation'!D25-'Daily Gross generation'!D24))</f>
        <v>0</v>
      </c>
      <c r="E27" s="4">
        <f>IF('Daily Gross generation'!E25&lt;'Daily Gross generation'!E24,0,('Daily Gross generation'!E25-'Daily Gross generation'!E24))</f>
        <v>0</v>
      </c>
      <c r="F27" s="4">
        <f>IF('Daily Gross generation'!F25&lt;'Daily Gross generation'!F24,0,('Daily Gross generation'!F25-'Daily Gross generation'!F24))</f>
        <v>0</v>
      </c>
      <c r="G27" s="95">
        <f>IF('Daily Gross generation'!G25&lt;'Daily Gross generation'!G24,0,('Daily Gross generation'!G25-'Daily Gross generation'!G24))</f>
        <v>0</v>
      </c>
      <c r="H27" s="101">
        <f>SUM(B27:G27)</f>
        <v>0</v>
      </c>
      <c r="I27" s="64">
        <f t="shared" si="0"/>
        <v>0</v>
      </c>
      <c r="J27" s="13">
        <f t="shared" si="3"/>
        <v>0</v>
      </c>
      <c r="K27" s="14">
        <f t="shared" si="1"/>
        <v>0</v>
      </c>
    </row>
    <row r="28" spans="1:11">
      <c r="A28" s="5">
        <f t="shared" si="2"/>
        <v>45370</v>
      </c>
      <c r="B28" s="27">
        <f>IF('Daily Gross generation'!B26&lt;'Daily Gross generation'!B25,0,('Daily Gross generation'!B26-'Daily Gross generation'!B25))</f>
        <v>0</v>
      </c>
      <c r="C28" s="4">
        <f>IF('Daily Gross generation'!C26&lt;'Daily Gross generation'!C25,0,('Daily Gross generation'!C26-'Daily Gross generation'!C25))</f>
        <v>0</v>
      </c>
      <c r="D28" s="4">
        <f>IF('Daily Gross generation'!D26&lt;'Daily Gross generation'!D25,0,('Daily Gross generation'!D26-'Daily Gross generation'!D25))</f>
        <v>0</v>
      </c>
      <c r="E28" s="4">
        <f>IF('Daily Gross generation'!E26&lt;'Daily Gross generation'!E25,0,('Daily Gross generation'!E26-'Daily Gross generation'!E25))</f>
        <v>0</v>
      </c>
      <c r="F28" s="4">
        <f>IF('Daily Gross generation'!F26&lt;'Daily Gross generation'!F25,0,('Daily Gross generation'!F26-'Daily Gross generation'!F25))</f>
        <v>0</v>
      </c>
      <c r="G28" s="95">
        <f>IF('Daily Gross generation'!G26&lt;'Daily Gross generation'!G25,0,('Daily Gross generation'!G26-'Daily Gross generation'!G25))</f>
        <v>0</v>
      </c>
      <c r="H28" s="101">
        <f t="shared" si="4"/>
        <v>0</v>
      </c>
      <c r="I28" s="64">
        <f t="shared" si="0"/>
        <v>0</v>
      </c>
      <c r="J28" s="13">
        <f t="shared" si="3"/>
        <v>0</v>
      </c>
      <c r="K28" s="14">
        <f t="shared" si="1"/>
        <v>0</v>
      </c>
    </row>
    <row r="29" spans="1:11">
      <c r="A29" s="5">
        <f t="shared" si="2"/>
        <v>45371</v>
      </c>
      <c r="B29" s="27">
        <f>IF('Daily Gross generation'!B27&lt;'Daily Gross generation'!B26,0,('Daily Gross generation'!B27-'Daily Gross generation'!B26))</f>
        <v>0</v>
      </c>
      <c r="C29" s="4">
        <f>IF('Daily Gross generation'!C27&lt;'Daily Gross generation'!C26,0,('Daily Gross generation'!C27-'Daily Gross generation'!C26))</f>
        <v>0</v>
      </c>
      <c r="D29" s="4">
        <f>IF('Daily Gross generation'!D27&lt;'Daily Gross generation'!D26,0,('Daily Gross generation'!D27-'Daily Gross generation'!D26))</f>
        <v>0</v>
      </c>
      <c r="E29" s="4">
        <f>IF('Daily Gross generation'!E27&lt;'Daily Gross generation'!E26,0,('Daily Gross generation'!E27-'Daily Gross generation'!E26))</f>
        <v>0</v>
      </c>
      <c r="F29" s="4">
        <f>IF('Daily Gross generation'!F27&lt;'Daily Gross generation'!F26,0,('Daily Gross generation'!F27-'Daily Gross generation'!F26))</f>
        <v>0</v>
      </c>
      <c r="G29" s="95">
        <f>IF('Daily Gross generation'!G27&lt;'Daily Gross generation'!G26,0,('Daily Gross generation'!G27-'Daily Gross generation'!G26))</f>
        <v>0</v>
      </c>
      <c r="H29" s="101">
        <f t="shared" si="4"/>
        <v>0</v>
      </c>
      <c r="I29" s="64">
        <f t="shared" si="0"/>
        <v>0</v>
      </c>
      <c r="J29" s="13">
        <f t="shared" si="3"/>
        <v>0</v>
      </c>
      <c r="K29" s="14">
        <f t="shared" si="1"/>
        <v>0</v>
      </c>
    </row>
    <row r="30" spans="1:11">
      <c r="A30" s="5">
        <f t="shared" si="2"/>
        <v>45372</v>
      </c>
      <c r="B30" s="27">
        <f>IF('Daily Gross generation'!B28&lt;'Daily Gross generation'!B27,0,('Daily Gross generation'!B28-'Daily Gross generation'!B27))</f>
        <v>0</v>
      </c>
      <c r="C30" s="4">
        <f>IF('Daily Gross generation'!C28&lt;'Daily Gross generation'!C27,0,('Daily Gross generation'!C28-'Daily Gross generation'!C27))</f>
        <v>0</v>
      </c>
      <c r="D30" s="4">
        <f>IF('Daily Gross generation'!D28&lt;'Daily Gross generation'!D27,0,('Daily Gross generation'!D28-'Daily Gross generation'!D27))</f>
        <v>0</v>
      </c>
      <c r="E30" s="4">
        <f>IF('Daily Gross generation'!E28&lt;'Daily Gross generation'!E27,0,('Daily Gross generation'!E28-'Daily Gross generation'!E27))</f>
        <v>0</v>
      </c>
      <c r="F30" s="4">
        <f>IF('Daily Gross generation'!F28&lt;'Daily Gross generation'!F27,0,('Daily Gross generation'!F28-'Daily Gross generation'!F27))</f>
        <v>0</v>
      </c>
      <c r="G30" s="95">
        <f>IF('Daily Gross generation'!G28&lt;'Daily Gross generation'!G27,0,('Daily Gross generation'!G28-'Daily Gross generation'!G27))</f>
        <v>0</v>
      </c>
      <c r="H30" s="101">
        <f t="shared" si="4"/>
        <v>0</v>
      </c>
      <c r="I30" s="64">
        <f t="shared" si="0"/>
        <v>0</v>
      </c>
      <c r="J30" s="13">
        <f t="shared" si="3"/>
        <v>0</v>
      </c>
      <c r="K30" s="14">
        <f t="shared" si="1"/>
        <v>0</v>
      </c>
    </row>
    <row r="31" spans="1:11">
      <c r="A31" s="5">
        <f t="shared" si="2"/>
        <v>45373</v>
      </c>
      <c r="B31" s="27">
        <f>IF('Daily Gross generation'!B29&lt;'Daily Gross generation'!B28,0,('Daily Gross generation'!B29-'Daily Gross generation'!B28))</f>
        <v>0</v>
      </c>
      <c r="C31" s="4">
        <f>IF('Daily Gross generation'!C29&lt;'Daily Gross generation'!C28,0,('Daily Gross generation'!C29-'Daily Gross generation'!C28))</f>
        <v>0</v>
      </c>
      <c r="D31" s="4">
        <f>IF('Daily Gross generation'!D29&lt;'Daily Gross generation'!D28,0,('Daily Gross generation'!D29-'Daily Gross generation'!D28))</f>
        <v>0</v>
      </c>
      <c r="E31" s="4">
        <f>IF('Daily Gross generation'!E29&lt;'Daily Gross generation'!E28,0,('Daily Gross generation'!E29-'Daily Gross generation'!E28))</f>
        <v>0</v>
      </c>
      <c r="F31" s="4">
        <f>IF('Daily Gross generation'!F29&lt;'Daily Gross generation'!F28,0,('Daily Gross generation'!F29-'Daily Gross generation'!F28))</f>
        <v>0</v>
      </c>
      <c r="G31" s="95">
        <f>IF('Daily Gross generation'!G29&lt;'Daily Gross generation'!G28,0,('Daily Gross generation'!G29-'Daily Gross generation'!G28))</f>
        <v>0</v>
      </c>
      <c r="H31" s="101">
        <f t="shared" si="4"/>
        <v>0</v>
      </c>
      <c r="I31" s="64">
        <f t="shared" si="0"/>
        <v>0</v>
      </c>
      <c r="J31" s="13">
        <f t="shared" si="3"/>
        <v>0</v>
      </c>
      <c r="K31" s="14">
        <f t="shared" si="1"/>
        <v>0</v>
      </c>
    </row>
    <row r="32" spans="1:11">
      <c r="A32" s="5">
        <f t="shared" si="2"/>
        <v>45374</v>
      </c>
      <c r="B32" s="27">
        <f>IF('Daily Gross generation'!B30&lt;'Daily Gross generation'!B29,0,('Daily Gross generation'!B30-'Daily Gross generation'!B29))</f>
        <v>0</v>
      </c>
      <c r="C32" s="4">
        <f>IF('Daily Gross generation'!C30&lt;'Daily Gross generation'!C29,0,('Daily Gross generation'!C30-'Daily Gross generation'!C29))</f>
        <v>0</v>
      </c>
      <c r="D32" s="4">
        <f>IF('Daily Gross generation'!D30&lt;'Daily Gross generation'!D29,0,('Daily Gross generation'!D30-'Daily Gross generation'!D29))</f>
        <v>0</v>
      </c>
      <c r="E32" s="4">
        <f>IF('Daily Gross generation'!E30&lt;'Daily Gross generation'!E29,0,('Daily Gross generation'!E30-'Daily Gross generation'!E29))</f>
        <v>0</v>
      </c>
      <c r="F32" s="4">
        <f>IF('Daily Gross generation'!F30&lt;'Daily Gross generation'!F29,0,('Daily Gross generation'!F30-'Daily Gross generation'!F29))</f>
        <v>0</v>
      </c>
      <c r="G32" s="95">
        <f>IF('Daily Gross generation'!G30&lt;'Daily Gross generation'!G29,0,('Daily Gross generation'!G30-'Daily Gross generation'!G29))</f>
        <v>0</v>
      </c>
      <c r="H32" s="101">
        <f t="shared" ref="H32" si="5">SUM(B32:G32)</f>
        <v>0</v>
      </c>
      <c r="I32" s="64">
        <f t="shared" ref="I32" si="6">H32*1000</f>
        <v>0</v>
      </c>
      <c r="J32" s="13">
        <f t="shared" ref="J32" si="7">SUM(B32:F32)*1000</f>
        <v>0</v>
      </c>
      <c r="K32" s="14">
        <f t="shared" ref="K32" si="8">G32*1000</f>
        <v>0</v>
      </c>
    </row>
    <row r="33" spans="1:11">
      <c r="A33" s="5">
        <f t="shared" si="2"/>
        <v>45375</v>
      </c>
      <c r="B33" s="27">
        <f>IF('Daily Gross generation'!B31&lt;'Daily Gross generation'!B30,0,('Daily Gross generation'!B31-'Daily Gross generation'!B30))</f>
        <v>0</v>
      </c>
      <c r="C33" s="4">
        <f>IF('Daily Gross generation'!C31&lt;'Daily Gross generation'!C30,0,('Daily Gross generation'!C31-'Daily Gross generation'!C30))</f>
        <v>0</v>
      </c>
      <c r="D33" s="4">
        <f>IF('Daily Gross generation'!D31&lt;'Daily Gross generation'!D30,0,('Daily Gross generation'!D31-'Daily Gross generation'!D30))</f>
        <v>0</v>
      </c>
      <c r="E33" s="4">
        <f>IF('Daily Gross generation'!E31&lt;'Daily Gross generation'!E30,0,('Daily Gross generation'!E31-'Daily Gross generation'!E30))</f>
        <v>0</v>
      </c>
      <c r="F33" s="4">
        <f>IF('Daily Gross generation'!F31&lt;'Daily Gross generation'!F30,0,('Daily Gross generation'!F31-'Daily Gross generation'!F30))</f>
        <v>0</v>
      </c>
      <c r="G33" s="95">
        <f>IF('Daily Gross generation'!G31&lt;'Daily Gross generation'!G30,0,('Daily Gross generation'!G31-'Daily Gross generation'!G30))</f>
        <v>0</v>
      </c>
      <c r="H33" s="101">
        <f t="shared" si="4"/>
        <v>0</v>
      </c>
      <c r="I33" s="64">
        <f t="shared" si="0"/>
        <v>0</v>
      </c>
      <c r="J33" s="13">
        <f t="shared" si="3"/>
        <v>0</v>
      </c>
      <c r="K33" s="14">
        <f t="shared" si="1"/>
        <v>0</v>
      </c>
    </row>
    <row r="34" spans="1:11">
      <c r="A34" s="5">
        <f t="shared" si="2"/>
        <v>45376</v>
      </c>
      <c r="B34" s="27">
        <f>IF('Daily Gross generation'!B32&lt;'Daily Gross generation'!B31,0,('Daily Gross generation'!B32-'Daily Gross generation'!B31))</f>
        <v>0</v>
      </c>
      <c r="C34" s="4">
        <f>IF('Daily Gross generation'!C32&lt;'Daily Gross generation'!C31,0,('Daily Gross generation'!C32-'Daily Gross generation'!C31))</f>
        <v>0</v>
      </c>
      <c r="D34" s="4">
        <f>IF('Daily Gross generation'!D32&lt;'Daily Gross generation'!D31,0,('Daily Gross generation'!D32-'Daily Gross generation'!D31))</f>
        <v>0</v>
      </c>
      <c r="E34" s="4">
        <f>IF('Daily Gross generation'!E32&lt;'Daily Gross generation'!E31,0,('Daily Gross generation'!E32-'Daily Gross generation'!E31))</f>
        <v>0</v>
      </c>
      <c r="F34" s="4">
        <f>IF('Daily Gross generation'!F32&lt;'Daily Gross generation'!F31,0,('Daily Gross generation'!F32-'Daily Gross generation'!F31))</f>
        <v>0</v>
      </c>
      <c r="G34" s="95">
        <f>IF('Daily Gross generation'!G32&lt;'Daily Gross generation'!G31,0,('Daily Gross generation'!G32-'Daily Gross generation'!G31))</f>
        <v>0</v>
      </c>
      <c r="H34" s="101">
        <f>SUM(B34:G34)</f>
        <v>0</v>
      </c>
      <c r="I34" s="64">
        <f t="shared" si="0"/>
        <v>0</v>
      </c>
      <c r="J34" s="13">
        <f t="shared" si="3"/>
        <v>0</v>
      </c>
      <c r="K34" s="14">
        <f t="shared" si="1"/>
        <v>0</v>
      </c>
    </row>
    <row r="35" spans="1:11">
      <c r="A35" s="5">
        <f t="shared" si="2"/>
        <v>45377</v>
      </c>
      <c r="B35" s="27">
        <f>IF('Daily Gross generation'!B33&lt;'Daily Gross generation'!B32,0,('Daily Gross generation'!B33-'Daily Gross generation'!B32))</f>
        <v>0</v>
      </c>
      <c r="C35" s="4">
        <f>IF('Daily Gross generation'!C33&lt;'Daily Gross generation'!C32,0,('Daily Gross generation'!C33-'Daily Gross generation'!C32))</f>
        <v>0</v>
      </c>
      <c r="D35" s="4">
        <f>IF('Daily Gross generation'!D33&lt;'Daily Gross generation'!D32,0,('Daily Gross generation'!D33-'Daily Gross generation'!D32))</f>
        <v>0</v>
      </c>
      <c r="E35" s="4">
        <f>IF('Daily Gross generation'!E33&lt;'Daily Gross generation'!E32,0,('Daily Gross generation'!E33-'Daily Gross generation'!E32))</f>
        <v>0</v>
      </c>
      <c r="F35" s="4">
        <f>IF('Daily Gross generation'!F33&lt;'Daily Gross generation'!F32,0,('Daily Gross generation'!F33-'Daily Gross generation'!F32))</f>
        <v>0</v>
      </c>
      <c r="G35" s="95">
        <f>IF('Daily Gross generation'!G33&lt;'Daily Gross generation'!G32,0,('Daily Gross generation'!G33-'Daily Gross generation'!G32))</f>
        <v>0</v>
      </c>
      <c r="H35" s="101">
        <f t="shared" si="4"/>
        <v>0</v>
      </c>
      <c r="I35" s="64">
        <f t="shared" si="0"/>
        <v>0</v>
      </c>
      <c r="J35" s="13">
        <f t="shared" si="3"/>
        <v>0</v>
      </c>
      <c r="K35" s="14">
        <f t="shared" si="1"/>
        <v>0</v>
      </c>
    </row>
    <row r="36" spans="1:11">
      <c r="A36" s="5">
        <f t="shared" si="2"/>
        <v>45378</v>
      </c>
      <c r="B36" s="27">
        <f>IF('Daily Gross generation'!B34&lt;'Daily Gross generation'!B33,0,('Daily Gross generation'!B34-'Daily Gross generation'!B33))</f>
        <v>0</v>
      </c>
      <c r="C36" s="4">
        <f>IF('Daily Gross generation'!C34&lt;'Daily Gross generation'!C33,0,('Daily Gross generation'!C34-'Daily Gross generation'!C33))</f>
        <v>0</v>
      </c>
      <c r="D36" s="4">
        <f>IF('Daily Gross generation'!D34&lt;'Daily Gross generation'!D33,0,('Daily Gross generation'!D34-'Daily Gross generation'!D33))</f>
        <v>0</v>
      </c>
      <c r="E36" s="4">
        <f>IF('Daily Gross generation'!E34&lt;'Daily Gross generation'!E33,0,('Daily Gross generation'!E34-'Daily Gross generation'!E33))</f>
        <v>0</v>
      </c>
      <c r="F36" s="4">
        <f>IF('Daily Gross generation'!F34&lt;'Daily Gross generation'!F33,0,('Daily Gross generation'!F34-'Daily Gross generation'!F33))</f>
        <v>0</v>
      </c>
      <c r="G36" s="95">
        <f>IF('Daily Gross generation'!G34&lt;'Daily Gross generation'!G33,0,('Daily Gross generation'!G34-'Daily Gross generation'!G33))</f>
        <v>0</v>
      </c>
      <c r="H36" s="101">
        <f t="shared" si="4"/>
        <v>0</v>
      </c>
      <c r="I36" s="64">
        <f t="shared" si="0"/>
        <v>0</v>
      </c>
      <c r="J36" s="13">
        <f t="shared" si="3"/>
        <v>0</v>
      </c>
      <c r="K36" s="14">
        <f t="shared" si="1"/>
        <v>0</v>
      </c>
    </row>
    <row r="37" spans="1:11">
      <c r="A37" s="73">
        <f t="shared" si="2"/>
        <v>45379</v>
      </c>
      <c r="B37" s="74">
        <f>IF('Daily Gross generation'!B35&lt;'Daily Gross generation'!B34,0,('Daily Gross generation'!B35-'Daily Gross generation'!B34))</f>
        <v>0</v>
      </c>
      <c r="C37" s="61">
        <f>IF('Daily Gross generation'!C35&lt;'Daily Gross generation'!C34,0,('Daily Gross generation'!C35-'Daily Gross generation'!C34))</f>
        <v>0</v>
      </c>
      <c r="D37" s="4">
        <f>IF('Daily Gross generation'!D35&lt;'Daily Gross generation'!D34,0,('Daily Gross generation'!D35-'Daily Gross generation'!D34))</f>
        <v>0</v>
      </c>
      <c r="E37" s="61">
        <f>IF('Daily Gross generation'!E35&lt;'Daily Gross generation'!E34,0,('Daily Gross generation'!E35-'Daily Gross generation'!E34))</f>
        <v>0</v>
      </c>
      <c r="F37" s="4">
        <f>IF('Daily Gross generation'!F35&lt;'Daily Gross generation'!F34,0,('Daily Gross generation'!F35-'Daily Gross generation'!F34))</f>
        <v>0</v>
      </c>
      <c r="G37" s="96">
        <f>IF('Daily Gross generation'!G35&lt;'Daily Gross generation'!G34,0,('Daily Gross generation'!G35-'Daily Gross generation'!G34))</f>
        <v>0</v>
      </c>
      <c r="H37" s="101">
        <f t="shared" si="4"/>
        <v>0</v>
      </c>
      <c r="I37" s="64">
        <f t="shared" si="0"/>
        <v>0</v>
      </c>
      <c r="J37" s="13">
        <f t="shared" si="3"/>
        <v>0</v>
      </c>
      <c r="K37" s="13">
        <f t="shared" si="1"/>
        <v>0</v>
      </c>
    </row>
    <row r="38" spans="1:11">
      <c r="A38" s="73">
        <f>A37+1</f>
        <v>45380</v>
      </c>
      <c r="B38" s="74">
        <f>IF('Daily Gross generation'!B36&lt;'Daily Gross generation'!B35,0,('Daily Gross generation'!B36-'Daily Gross generation'!B35))</f>
        <v>0</v>
      </c>
      <c r="C38" s="61">
        <f>IF('Daily Gross generation'!C36&lt;'Daily Gross generation'!C35,0,('Daily Gross generation'!C36-'Daily Gross generation'!C35))</f>
        <v>0</v>
      </c>
      <c r="D38" s="61">
        <f>IF('Daily Gross generation'!D36&lt;'Daily Gross generation'!D35,0,('Daily Gross generation'!D36-'Daily Gross generation'!D35))</f>
        <v>0</v>
      </c>
      <c r="E38" s="61">
        <f>IF('Daily Gross generation'!E36&lt;'Daily Gross generation'!E35,0,('Daily Gross generation'!E36-'Daily Gross generation'!E35))</f>
        <v>0</v>
      </c>
      <c r="F38" s="61">
        <f>IF('Daily Gross generation'!F36&lt;'Daily Gross generation'!F35,0,('Daily Gross generation'!F36-'Daily Gross generation'!F35))</f>
        <v>0</v>
      </c>
      <c r="G38" s="96">
        <f>IF('Daily Gross generation'!G36&lt;'Daily Gross generation'!G35,0,('Daily Gross generation'!G36-'Daily Gross generation'!G35))</f>
        <v>0</v>
      </c>
      <c r="H38" s="101">
        <f t="shared" si="4"/>
        <v>0</v>
      </c>
      <c r="I38" s="64">
        <f t="shared" si="0"/>
        <v>0</v>
      </c>
      <c r="J38" s="13">
        <f t="shared" si="3"/>
        <v>0</v>
      </c>
      <c r="K38" s="13">
        <f t="shared" si="1"/>
        <v>0</v>
      </c>
    </row>
    <row r="39" spans="1:11">
      <c r="A39" s="75">
        <f t="shared" si="2"/>
        <v>45381</v>
      </c>
      <c r="B39" s="76">
        <f>IF('Daily Gross generation'!B37&lt;'Daily Gross generation'!B36,0,('Daily Gross generation'!B37-'Daily Gross generation'!B36))</f>
        <v>0</v>
      </c>
      <c r="C39" s="77">
        <f>IF('Daily Gross generation'!C37&lt;'Daily Gross generation'!C36,0,('Daily Gross generation'!C37-'Daily Gross generation'!C36))</f>
        <v>0</v>
      </c>
      <c r="D39" s="77">
        <f>IF('Daily Gross generation'!D37&lt;'Daily Gross generation'!D36,0,('Daily Gross generation'!D37-'Daily Gross generation'!D36))</f>
        <v>0</v>
      </c>
      <c r="E39" s="77">
        <f>IF('Daily Gross generation'!E37&lt;'Daily Gross generation'!E36,0,('Daily Gross generation'!E37-'Daily Gross generation'!E36))</f>
        <v>0</v>
      </c>
      <c r="F39" s="77">
        <f>IF('Daily Gross generation'!F37&lt;'Daily Gross generation'!F36,0,('Daily Gross generation'!F37-'Daily Gross generation'!F36))</f>
        <v>0</v>
      </c>
      <c r="G39" s="97">
        <f>IF('Daily Gross generation'!G37&lt;'Daily Gross generation'!G36,0,('Daily Gross generation'!G37-'Daily Gross generation'!G36))</f>
        <v>0</v>
      </c>
      <c r="H39" s="102">
        <f t="shared" si="4"/>
        <v>0</v>
      </c>
      <c r="I39" s="65">
        <f t="shared" si="0"/>
        <v>0</v>
      </c>
      <c r="J39" s="62">
        <f t="shared" si="3"/>
        <v>0</v>
      </c>
      <c r="K39" s="62">
        <f t="shared" si="1"/>
        <v>0</v>
      </c>
    </row>
    <row r="40" spans="1:11" ht="15.75" thickBot="1">
      <c r="A40" s="75">
        <f t="shared" si="2"/>
        <v>45382</v>
      </c>
      <c r="B40" s="76">
        <f>IF('Daily Gross generation'!B38&lt;'Daily Gross generation'!B37,0,('Daily Gross generation'!B38-'Daily Gross generation'!B37))</f>
        <v>0</v>
      </c>
      <c r="C40" s="77">
        <f>IF('Daily Gross generation'!C38&lt;'Daily Gross generation'!C37,0,('Daily Gross generation'!C38-'Daily Gross generation'!C37))</f>
        <v>0</v>
      </c>
      <c r="D40" s="77">
        <f>IF('Daily Gross generation'!D38&lt;'Daily Gross generation'!D37,0,('Daily Gross generation'!D38-'Daily Gross generation'!D37))</f>
        <v>0</v>
      </c>
      <c r="E40" s="77">
        <f>IF('Daily Gross generation'!E38&lt;'Daily Gross generation'!E37,0,('Daily Gross generation'!E38-'Daily Gross generation'!E37))</f>
        <v>0</v>
      </c>
      <c r="F40" s="77">
        <f>IF('Daily Gross generation'!F38&lt;'Daily Gross generation'!F37,0,('Daily Gross generation'!F38-'Daily Gross generation'!F37))</f>
        <v>0</v>
      </c>
      <c r="G40" s="97">
        <f>IF('Daily Gross generation'!G38&lt;'Daily Gross generation'!G37,0,('Daily Gross generation'!G38-'Daily Gross generation'!G37))</f>
        <v>0</v>
      </c>
      <c r="H40" s="102">
        <f t="shared" ref="H40" si="9">SUM(B40:G40)</f>
        <v>0</v>
      </c>
      <c r="I40" s="65">
        <f t="shared" ref="I40" si="10">H40*1000</f>
        <v>0</v>
      </c>
      <c r="J40" s="62">
        <f t="shared" ref="J40" si="11">SUM(B40:F40)*1000</f>
        <v>0</v>
      </c>
      <c r="K40" s="62">
        <f t="shared" ref="K40" si="12">G40*1000</f>
        <v>0</v>
      </c>
    </row>
    <row r="41" spans="1:11" ht="15.75" thickBot="1">
      <c r="A41" s="78" t="s">
        <v>15</v>
      </c>
      <c r="B41" s="79">
        <f>SUM(B10:B40)</f>
        <v>1700.8320000000531</v>
      </c>
      <c r="C41" s="79">
        <f t="shared" ref="C41:K41" si="13">SUM(C10:C40)</f>
        <v>1427.6160000000382</v>
      </c>
      <c r="D41" s="79">
        <f t="shared" si="13"/>
        <v>1824.5760000000009</v>
      </c>
      <c r="E41" s="79">
        <f t="shared" si="13"/>
        <v>1514.9919999999984</v>
      </c>
      <c r="F41" s="79">
        <f t="shared" si="13"/>
        <v>1304.2559999999939</v>
      </c>
      <c r="G41" s="98">
        <f t="shared" si="13"/>
        <v>229.59999999999127</v>
      </c>
      <c r="H41" s="103">
        <f>SUM(H10:H40)</f>
        <v>8001.8720000000758</v>
      </c>
      <c r="I41" s="99">
        <f t="shared" si="13"/>
        <v>8001872.0000000745</v>
      </c>
      <c r="J41" s="79">
        <f t="shared" si="13"/>
        <v>7772272.0000000838</v>
      </c>
      <c r="K41" s="79">
        <f t="shared" si="13"/>
        <v>229599.99999999127</v>
      </c>
    </row>
    <row r="44" spans="1:11">
      <c r="B44" s="110" t="s">
        <v>18</v>
      </c>
      <c r="C44" s="110"/>
      <c r="D44" s="110"/>
      <c r="E44" s="32"/>
      <c r="F44" s="32"/>
    </row>
    <row r="45" spans="1:11">
      <c r="B45" s="31"/>
      <c r="C45" s="31"/>
      <c r="D45" s="31"/>
      <c r="E45" s="32"/>
      <c r="F45" s="32"/>
      <c r="H45"/>
    </row>
    <row r="46" spans="1:11">
      <c r="B46" s="33" t="s">
        <v>19</v>
      </c>
      <c r="F46" s="33" t="s">
        <v>20</v>
      </c>
      <c r="H46"/>
    </row>
    <row r="47" spans="1:11">
      <c r="B47" s="9"/>
      <c r="H47"/>
    </row>
    <row r="48" spans="1:11">
      <c r="B48" s="32" t="s">
        <v>21</v>
      </c>
      <c r="C48" s="111"/>
      <c r="D48" s="111"/>
      <c r="F48" s="32" t="s">
        <v>21</v>
      </c>
      <c r="G48" s="34"/>
      <c r="H48" s="35"/>
    </row>
    <row r="49" spans="2:11">
      <c r="H49"/>
    </row>
    <row r="50" spans="2:11">
      <c r="B50" s="32" t="s">
        <v>22</v>
      </c>
      <c r="C50" s="111"/>
      <c r="D50" s="111"/>
      <c r="F50" s="32" t="s">
        <v>22</v>
      </c>
      <c r="G50" s="34"/>
      <c r="H50" s="35"/>
    </row>
    <row r="51" spans="2:11">
      <c r="I51" s="6"/>
      <c r="J51" s="6"/>
      <c r="K51" s="6"/>
    </row>
  </sheetData>
  <mergeCells count="10">
    <mergeCell ref="B44:D44"/>
    <mergeCell ref="C48:D48"/>
    <mergeCell ref="C50:D50"/>
    <mergeCell ref="A5:K6"/>
    <mergeCell ref="H2:I2"/>
    <mergeCell ref="H3:I3"/>
    <mergeCell ref="H4:I4"/>
    <mergeCell ref="B8:F8"/>
    <mergeCell ref="A8:A9"/>
    <mergeCell ref="A7:B7"/>
  </mergeCells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 Gross generation</vt:lpstr>
      <vt:lpstr>Summary</vt:lpstr>
      <vt:lpstr>'Daily Gross generation'!Print_Area</vt:lpstr>
      <vt:lpstr>Summary!Print_Area</vt:lpstr>
    </vt:vector>
  </TitlesOfParts>
  <Manager>operation manager</Manager>
  <Company>TPL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Gross generation</dc:title>
  <dc:creator>Stephen Mwaura</dc:creator>
  <cp:lastModifiedBy>Operation Team</cp:lastModifiedBy>
  <cp:lastPrinted>2013-09-16T10:58:00Z</cp:lastPrinted>
  <dcterms:created xsi:type="dcterms:W3CDTF">2012-11-05T06:46:00Z</dcterms:created>
  <dcterms:modified xsi:type="dcterms:W3CDTF">2025-03-16T19:21:26Z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4CAA4A68D0ED4751A88D9AB4A3F5DDA9_12</vt:lpwstr>
  </property>
  <property fmtid="{D5CDD505-2E9C-101B-9397-08002B2CF9AE}" pid="3" name="KSOProductBuildVer">
    <vt:lpwstr>1033-12.2.0.13431</vt:lpwstr>
  </property>
</Properties>
</file>