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1" autoFilterDateGrouping="1"/>
  </bookViews>
  <sheets>
    <sheet name="28th February  " sheetId="1" state="visible" r:id="rId1"/>
    <sheet name="1st March" sheetId="2" state="visible" r:id="rId2"/>
    <sheet name="2nd March" sheetId="3" state="visible" r:id="rId3"/>
    <sheet name="3rd March " sheetId="4" state="visible" r:id="rId4"/>
    <sheet name="4th March" sheetId="5" state="visible" r:id="rId5"/>
    <sheet name="5th March" sheetId="6" state="visible" r:id="rId6"/>
    <sheet name="6th March" sheetId="7" state="visible" r:id="rId7"/>
    <sheet name="7th March " sheetId="8" state="visible" r:id="rId8"/>
    <sheet name="8th March  " sheetId="9" state="visible" r:id="rId9"/>
    <sheet name="8th March" sheetId="10" state="visible" r:id="rId10"/>
    <sheet name="9th March" sheetId="11" state="visible" r:id="rId11"/>
    <sheet name="10th March" sheetId="12" state="visible" r:id="rId12"/>
    <sheet name="13th March" sheetId="13" state="visible" r:id="rId13"/>
  </sheets>
  <definedNames>
    <definedName name="_xlnm.Print_Area" localSheetId="0">'28th February  '!$A$1:$AC$63</definedName>
    <definedName name="_xlnm.Print_Area" localSheetId="1">'1st March'!$A$1:$AC$63</definedName>
    <definedName name="_xlnm.Print_Area" localSheetId="2">'2nd March'!$A$1:$AC$63</definedName>
    <definedName name="_xlnm.Print_Area" localSheetId="3">'3rd March '!$A$1:$AC$63</definedName>
  </definedNames>
  <calcPr calcId="124519" fullCalcOnLoad="1"/>
</workbook>
</file>

<file path=xl/styles.xml><?xml version="1.0" encoding="utf-8"?>
<styleSheet xmlns="http://schemas.openxmlformats.org/spreadsheetml/2006/main">
  <numFmts count="5">
    <numFmt numFmtId="164" formatCode="#,##0.0000"/>
    <numFmt numFmtId="165" formatCode="#,##0.000"/>
    <numFmt numFmtId="166" formatCode="#,##0.000000"/>
    <numFmt numFmtId="167" formatCode="#,##0.00%"/>
    <numFmt numFmtId="168" formatCode="#,##0%"/>
  </numFmts>
  <fonts count="17">
    <font>
      <name val="Calibri"/>
      <family val="2"/>
      <color theme="1"/>
      <sz val="11"/>
      <scheme val="minor"/>
    </font>
    <font>
      <name val="Arial"/>
      <family val="2"/>
      <color rgb="FF000000"/>
      <sz val="18"/>
    </font>
    <font>
      <name val="Arial"/>
      <family val="2"/>
      <color rgb="FF000000"/>
      <sz val="11"/>
    </font>
    <font>
      <name val="Arial"/>
      <family val="2"/>
      <color rgb="FF000000"/>
      <sz val="10"/>
    </font>
    <font>
      <name val="Arial"/>
      <family val="2"/>
      <color rgb="FF000000"/>
      <sz val="9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family val="2"/>
      <color rgb="FF000000"/>
      <sz val="16"/>
    </font>
    <font>
      <name val="Calibri"/>
      <family val="2"/>
      <color theme="1"/>
      <sz val="11"/>
    </font>
    <font>
      <name val="Arial"/>
      <family val="2"/>
      <color rgb="FFffffff"/>
      <sz val="10"/>
    </font>
    <font>
      <name val="Arial"/>
      <family val="2"/>
      <color theme="1"/>
      <sz val="10"/>
    </font>
    <font>
      <name val="Arial"/>
      <family val="2"/>
      <color rgb="FFffffff"/>
      <sz val="11"/>
    </font>
    <font>
      <name val="Arial"/>
      <family val="2"/>
      <color theme="1"/>
      <sz val="11"/>
    </font>
    <font>
      <name val="Ariel mt"/>
      <family val="2"/>
      <color rgb="FF000000"/>
      <sz val="10"/>
    </font>
    <font>
      <name val="Arial"/>
      <family val="2"/>
      <color rgb="FF2f5597"/>
      <sz val="10"/>
    </font>
    <font>
      <name val="Arial"/>
      <family val="2"/>
      <color rgb="FFffffff"/>
      <sz val="9"/>
    </font>
    <font>
      <name val="Arial"/>
      <family val="2"/>
      <color rgb="FF000000"/>
      <sz val="12"/>
      <u val="single"/>
    </font>
  </fonts>
  <fills count="9">
    <fill>
      <patternFill/>
    </fill>
    <fill>
      <patternFill patternType="gray125"/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3399ff"/>
      </patternFill>
    </fill>
    <fill>
      <patternFill patternType="solid">
        <fgColor rgb="FFd0cece"/>
      </patternFill>
    </fill>
    <fill>
      <patternFill patternType="solid">
        <fgColor rgb="FFffffff"/>
      </patternFill>
    </fill>
    <fill>
      <patternFill patternType="solid">
        <fgColor rgb="FF00b050"/>
      </patternFill>
    </fill>
    <fill>
      <patternFill patternType="solid">
        <fgColor rgb="FF6ed749"/>
      </patternFill>
    </fill>
  </fills>
  <borders count="7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c6c6c6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c6c6c6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c6c6c6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c6c6c6"/>
      </top>
      <bottom style="thin">
        <color rgb="FFc6c6c6"/>
      </bottom>
      <diagonal/>
    </border>
    <border>
      <left/>
      <right style="thin">
        <color rgb="FFffffff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c6c6c6"/>
      </right>
      <top style="thin">
        <color rgb="FFc6c6c6"/>
      </top>
      <bottom style="thin">
        <color rgb="FFffffff"/>
      </bottom>
      <diagonal/>
    </border>
    <border>
      <left style="thin">
        <color rgb="FF000000"/>
      </left>
      <right style="thin">
        <color rgb="FFc6c6c6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c6c6c6"/>
      </top>
      <bottom/>
      <diagonal/>
    </border>
    <border>
      <left style="thin">
        <color rgb="FFc6c6c6"/>
      </left>
      <right/>
      <top/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 style="thin">
        <color rgb="FFc6c6c6"/>
      </right>
      <top/>
      <bottom/>
      <diagonal/>
    </border>
    <border>
      <left style="thin">
        <color rgb="FFc6c6c6"/>
      </left>
      <right/>
      <top/>
      <bottom style="thin">
        <color rgb="FFc6c6c6"/>
      </bottom>
      <diagonal/>
    </border>
    <border>
      <left/>
      <right/>
      <top/>
      <bottom style="thin">
        <color rgb="FFc6c6c6"/>
      </bottom>
      <diagonal/>
    </border>
    <border>
      <left/>
      <right style="thin">
        <color rgb="FFc6c6c6"/>
      </right>
      <top/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ffffff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ffffff"/>
      </bottom>
      <diagonal/>
    </border>
    <border>
      <left/>
      <right style="thin">
        <color rgb="FFffffff"/>
      </right>
      <top style="thin">
        <color rgb="FFc6c6c6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c6c6c6"/>
      </bottom>
      <diagonal/>
    </border>
    <border>
      <left/>
      <right style="thin">
        <color rgb="FFffffff"/>
      </right>
      <top style="thin">
        <color rgb="FFffffff"/>
      </top>
      <bottom style="thin">
        <color rgb="FFc6c6c6"/>
      </bottom>
      <diagonal/>
    </border>
    <border>
      <left/>
      <right style="thin">
        <color rgb="FFffffff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/>
      <right style="thin">
        <color rgb="FFc6c6c6"/>
      </right>
      <top style="thin">
        <color rgb="FFffffff"/>
      </top>
      <bottom/>
      <diagonal/>
    </border>
    <border>
      <left/>
      <right style="thin">
        <color rgb="FFc6c6c6"/>
      </right>
      <top/>
      <bottom style="thin">
        <color rgb="FFffffff"/>
      </bottom>
      <diagonal/>
    </border>
    <border>
      <left style="thin">
        <color rgb="FFc6c6c6"/>
      </left>
      <right/>
      <top/>
      <bottom style="thin">
        <color rgb="FFffffff"/>
      </bottom>
      <diagonal/>
    </border>
    <border>
      <left/>
      <right style="thin">
        <color rgb="FFc6c6c6"/>
      </right>
      <top style="thin">
        <color rgb="FFc6c6c6"/>
      </top>
      <bottom style="thin">
        <color rgb="FFffffff"/>
      </bottom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c6c6c6"/>
      </bottom>
      <diagonal/>
    </border>
    <border>
      <left/>
      <right style="thin">
        <color rgb="FFffffff"/>
      </right>
      <top style="thin">
        <color rgb="FF000000"/>
      </top>
      <bottom/>
      <diagonal/>
    </border>
    <border>
      <left/>
      <right/>
      <top style="thin">
        <color rgb="FFc6c6c6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8"/>
  </cellStyleXfs>
  <cellXfs count="35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left"/>
    </xf>
    <xf numFmtId="0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left"/>
    </xf>
    <xf numFmtId="0" fontId="5" fillId="2" borderId="1" applyAlignment="1" pivotButton="0" quotePrefix="0" xfId="0">
      <alignment horizontal="left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8" fillId="0" borderId="3" applyAlignment="1" pivotButton="0" quotePrefix="0" xfId="0">
      <alignment horizontal="left"/>
    </xf>
    <xf numFmtId="0" fontId="8" fillId="0" borderId="4" applyAlignment="1" pivotButton="0" quotePrefix="0" xfId="0">
      <alignment horizontal="left"/>
    </xf>
    <xf numFmtId="0" fontId="9" fillId="3" borderId="5" applyAlignment="1" pivotButton="0" quotePrefix="0" xfId="0">
      <alignment horizontal="center"/>
    </xf>
    <xf numFmtId="0" fontId="8" fillId="0" borderId="6" applyAlignment="1" pivotButton="0" quotePrefix="0" xfId="0">
      <alignment horizontal="left"/>
    </xf>
    <xf numFmtId="0" fontId="8" fillId="0" borderId="7" applyAlignment="1" pivotButton="0" quotePrefix="0" xfId="0">
      <alignment horizontal="left"/>
    </xf>
    <xf numFmtId="0" fontId="9" fillId="0" borderId="8" applyAlignment="1" pivotButton="0" quotePrefix="0" xfId="0">
      <alignment horizontal="center"/>
    </xf>
    <xf numFmtId="0" fontId="3" fillId="2" borderId="5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general" wrapText="1"/>
    </xf>
    <xf numFmtId="0" fontId="9" fillId="4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left" wrapText="1"/>
    </xf>
    <xf numFmtId="0" fontId="9" fillId="0" borderId="8" applyAlignment="1" pivotButton="0" quotePrefix="0" xfId="0">
      <alignment horizontal="center" wrapText="1"/>
    </xf>
    <xf numFmtId="0" fontId="9" fillId="4" borderId="9" applyAlignment="1" pivotButton="0" quotePrefix="0" xfId="0">
      <alignment horizontal="center" wrapText="1"/>
    </xf>
    <xf numFmtId="0" fontId="9" fillId="4" borderId="10" applyAlignment="1" pivotButton="0" quotePrefix="0" xfId="0">
      <alignment horizontal="center" wrapText="1"/>
    </xf>
    <xf numFmtId="0" fontId="9" fillId="3" borderId="2" applyAlignment="1" pivotButton="0" quotePrefix="0" xfId="0">
      <alignment horizontal="center" wrapText="1"/>
    </xf>
    <xf numFmtId="0" fontId="3" fillId="5" borderId="11" applyAlignment="1" pivotButton="0" quotePrefix="0" xfId="0">
      <alignment horizontal="center" wrapText="1"/>
    </xf>
    <xf numFmtId="0" fontId="0" fillId="0" borderId="0" applyAlignment="1" pivotButton="0" quotePrefix="0" xfId="0">
      <alignment horizontal="left" wrapText="1"/>
    </xf>
    <xf numFmtId="0" fontId="8" fillId="0" borderId="12" applyAlignment="1" pivotButton="0" quotePrefix="0" xfId="0">
      <alignment horizontal="left" wrapText="1"/>
    </xf>
    <xf numFmtId="0" fontId="8" fillId="0" borderId="13" applyAlignment="1" pivotButton="0" quotePrefix="0" xfId="0">
      <alignment horizontal="left" wrapText="1"/>
    </xf>
    <xf numFmtId="0" fontId="3" fillId="5" borderId="14" applyAlignment="1" pivotButton="0" quotePrefix="0" xfId="0">
      <alignment horizontal="center" wrapText="1"/>
    </xf>
    <xf numFmtId="0" fontId="8" fillId="0" borderId="15" applyAlignment="1" pivotButton="0" quotePrefix="0" xfId="0">
      <alignment horizontal="left" wrapText="1"/>
    </xf>
    <xf numFmtId="0" fontId="9" fillId="3" borderId="9" applyAlignment="1" pivotButton="0" quotePrefix="0" xfId="0">
      <alignment horizontal="center"/>
    </xf>
    <xf numFmtId="4" fontId="3" fillId="6" borderId="16" applyAlignment="1" pivotButton="0" quotePrefix="0" xfId="0">
      <alignment horizontal="center"/>
    </xf>
    <xf numFmtId="4" fontId="3" fillId="0" borderId="17" applyAlignment="1" pivotButton="0" quotePrefix="0" xfId="0">
      <alignment horizontal="center"/>
    </xf>
    <xf numFmtId="4" fontId="3" fillId="0" borderId="18" applyAlignment="1" pivotButton="0" quotePrefix="0" xfId="0">
      <alignment horizontal="center"/>
    </xf>
    <xf numFmtId="164" fontId="3" fillId="0" borderId="17" applyAlignment="1" pivotButton="0" quotePrefix="0" xfId="0">
      <alignment horizontal="center"/>
    </xf>
    <xf numFmtId="0" fontId="10" fillId="0" borderId="17" applyAlignment="1" pivotButton="0" quotePrefix="0" xfId="0">
      <alignment horizontal="left"/>
    </xf>
    <xf numFmtId="0" fontId="3" fillId="0" borderId="17" applyAlignment="1" pivotButton="0" quotePrefix="0" xfId="0">
      <alignment horizontal="center"/>
    </xf>
    <xf numFmtId="0" fontId="3" fillId="0" borderId="17" applyAlignment="1" pivotButton="0" quotePrefix="0" xfId="0">
      <alignment horizontal="center"/>
    </xf>
    <xf numFmtId="4" fontId="3" fillId="0" borderId="17" applyAlignment="1" pivotButton="0" quotePrefix="0" xfId="0">
      <alignment horizontal="right"/>
    </xf>
    <xf numFmtId="165" fontId="3" fillId="0" borderId="17" applyAlignment="1" pivotButton="0" quotePrefix="0" xfId="0">
      <alignment horizontal="center"/>
    </xf>
    <xf numFmtId="0" fontId="8" fillId="0" borderId="18" applyAlignment="1" pivotButton="0" quotePrefix="0" xfId="0">
      <alignment horizontal="left"/>
    </xf>
    <xf numFmtId="0" fontId="3" fillId="0" borderId="17" applyAlignment="1" pivotButton="0" quotePrefix="0" xfId="0">
      <alignment horizontal="center" vertical="top"/>
    </xf>
    <xf numFmtId="0" fontId="8" fillId="0" borderId="19" applyAlignment="1" pivotButton="0" quotePrefix="0" xfId="0">
      <alignment horizontal="left"/>
    </xf>
    <xf numFmtId="4" fontId="3" fillId="6" borderId="17" applyAlignment="1" pivotButton="0" quotePrefix="0" xfId="0">
      <alignment horizontal="center"/>
    </xf>
    <xf numFmtId="0" fontId="3" fillId="0" borderId="17" applyAlignment="1" pivotButton="0" quotePrefix="0" xfId="0">
      <alignment horizontal="left"/>
    </xf>
    <xf numFmtId="0" fontId="8" fillId="0" borderId="20" applyAlignment="1" pivotButton="0" quotePrefix="0" xfId="0">
      <alignment horizontal="left"/>
    </xf>
    <xf numFmtId="0" fontId="8" fillId="0" borderId="21" applyAlignment="1" pivotButton="0" quotePrefix="0" xfId="0">
      <alignment horizontal="left"/>
    </xf>
    <xf numFmtId="0" fontId="8" fillId="0" borderId="22" applyAlignment="1" pivotButton="0" quotePrefix="0" xfId="0">
      <alignment horizontal="left"/>
    </xf>
    <xf numFmtId="4" fontId="3" fillId="0" borderId="23" applyAlignment="1" pivotButton="0" quotePrefix="0" xfId="0">
      <alignment horizontal="center"/>
    </xf>
    <xf numFmtId="0" fontId="3" fillId="0" borderId="18" applyAlignment="1" pivotButton="0" quotePrefix="0" xfId="0">
      <alignment horizontal="center"/>
    </xf>
    <xf numFmtId="0" fontId="3" fillId="0" borderId="8" applyAlignment="1" pivotButton="0" quotePrefix="0" xfId="0">
      <alignment horizontal="center" wrapText="1"/>
    </xf>
    <xf numFmtId="166" fontId="3" fillId="0" borderId="8" applyAlignment="1" pivotButton="0" quotePrefix="0" xfId="0">
      <alignment horizontal="center" wrapText="1"/>
    </xf>
    <xf numFmtId="0" fontId="3" fillId="0" borderId="8" applyAlignment="1" pivotButton="0" quotePrefix="0" xfId="0">
      <alignment horizontal="center"/>
    </xf>
    <xf numFmtId="166" fontId="3" fillId="0" borderId="8" applyAlignment="1" pivotButton="0" quotePrefix="0" xfId="0">
      <alignment horizontal="center"/>
    </xf>
    <xf numFmtId="4" fontId="3" fillId="0" borderId="8" applyAlignment="1" pivotButton="0" quotePrefix="0" xfId="0">
      <alignment horizontal="center"/>
    </xf>
    <xf numFmtId="167" fontId="3" fillId="0" borderId="8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3" fillId="2" borderId="24" applyAlignment="1" pivotButton="0" quotePrefix="0" xfId="0">
      <alignment horizontal="center"/>
    </xf>
    <xf numFmtId="0" fontId="8" fillId="0" borderId="25" applyAlignment="1" pivotButton="0" quotePrefix="0" xfId="0">
      <alignment horizontal="left"/>
    </xf>
    <xf numFmtId="0" fontId="8" fillId="0" borderId="26" applyAlignment="1" pivotButton="0" quotePrefix="0" xfId="0">
      <alignment horizontal="left"/>
    </xf>
    <xf numFmtId="0" fontId="9" fillId="0" borderId="2" applyAlignment="1" pivotButton="0" quotePrefix="0" xfId="0">
      <alignment horizontal="center" wrapText="1"/>
    </xf>
    <xf numFmtId="0" fontId="9" fillId="3" borderId="2" applyAlignment="1" pivotButton="0" quotePrefix="0" xfId="0">
      <alignment horizontal="center" vertical="top" wrapText="1"/>
    </xf>
    <xf numFmtId="0" fontId="8" fillId="0" borderId="13" applyAlignment="1" pivotButton="0" quotePrefix="0" xfId="0">
      <alignment horizontal="left"/>
    </xf>
    <xf numFmtId="0" fontId="11" fillId="3" borderId="9" applyAlignment="1" pivotButton="0" quotePrefix="0" xfId="0">
      <alignment horizontal="center" vertical="top" wrapText="1"/>
    </xf>
    <xf numFmtId="0" fontId="8" fillId="0" borderId="12" applyAlignment="1" pivotButton="0" quotePrefix="0" xfId="0">
      <alignment horizontal="left"/>
    </xf>
    <xf numFmtId="0" fontId="11" fillId="3" borderId="10" applyAlignment="1" pivotButton="0" quotePrefix="0" xfId="0">
      <alignment horizontal="center" vertical="top" wrapText="1"/>
    </xf>
    <xf numFmtId="0" fontId="11" fillId="3" borderId="2" applyAlignment="1" pivotButton="0" quotePrefix="0" xfId="0">
      <alignment horizontal="center" vertical="top"/>
    </xf>
    <xf numFmtId="0" fontId="8" fillId="0" borderId="27" applyAlignment="1" pivotButton="0" quotePrefix="0" xfId="0">
      <alignment horizontal="left"/>
    </xf>
    <xf numFmtId="0" fontId="8" fillId="0" borderId="15" applyAlignment="1" pivotButton="0" quotePrefix="0" xfId="0">
      <alignment horizontal="left"/>
    </xf>
    <xf numFmtId="0" fontId="8" fillId="0" borderId="28" applyAlignment="1" pivotButton="0" quotePrefix="0" xfId="0">
      <alignment horizontal="left"/>
    </xf>
    <xf numFmtId="0" fontId="3" fillId="4" borderId="11" applyAlignment="1" pivotButton="0" quotePrefix="0" xfId="0">
      <alignment horizontal="center"/>
    </xf>
    <xf numFmtId="0" fontId="3" fillId="4" borderId="2" applyAlignment="1" pivotButton="0" quotePrefix="0" xfId="0">
      <alignment horizontal="center"/>
    </xf>
    <xf numFmtId="165" fontId="3" fillId="0" borderId="8" applyAlignment="1" pivotButton="0" quotePrefix="0" xfId="0">
      <alignment horizontal="center" wrapText="1"/>
    </xf>
    <xf numFmtId="0" fontId="9" fillId="3" borderId="29" applyAlignment="1" pivotButton="0" quotePrefix="0" xfId="0">
      <alignment horizontal="center"/>
    </xf>
    <xf numFmtId="0" fontId="3" fillId="4" borderId="2" applyAlignment="1" pivotButton="0" quotePrefix="0" xfId="0">
      <alignment horizontal="center" wrapText="1"/>
    </xf>
    <xf numFmtId="4" fontId="3" fillId="0" borderId="8" applyAlignment="1" pivotButton="0" quotePrefix="0" xfId="0">
      <alignment horizontal="center" wrapText="1"/>
    </xf>
    <xf numFmtId="0" fontId="3" fillId="4" borderId="30" applyAlignment="1" pivotButton="0" quotePrefix="0" xfId="0">
      <alignment horizontal="center" wrapText="1"/>
    </xf>
    <xf numFmtId="0" fontId="9" fillId="3" borderId="31" applyAlignment="1" pivotButton="0" quotePrefix="0" xfId="0">
      <alignment horizontal="center"/>
    </xf>
    <xf numFmtId="0" fontId="3" fillId="0" borderId="23" applyAlignment="1" pivotButton="0" quotePrefix="0" xfId="0">
      <alignment horizontal="left"/>
    </xf>
    <xf numFmtId="0" fontId="3" fillId="0" borderId="18" applyAlignment="1" pivotButton="0" quotePrefix="0" xfId="0">
      <alignment horizontal="left"/>
    </xf>
    <xf numFmtId="0" fontId="3" fillId="0" borderId="8" applyAlignment="1" pivotButton="0" quotePrefix="0" xfId="0">
      <alignment horizontal="left"/>
    </xf>
    <xf numFmtId="0" fontId="3" fillId="5" borderId="32" applyAlignment="1" pivotButton="0" quotePrefix="0" xfId="0">
      <alignment horizontal="center" wrapText="1"/>
    </xf>
    <xf numFmtId="0" fontId="8" fillId="0" borderId="33" applyAlignment="1" pivotButton="0" quotePrefix="0" xfId="0">
      <alignment horizontal="left"/>
    </xf>
    <xf numFmtId="0" fontId="3" fillId="5" borderId="11" applyAlignment="1" pivotButton="0" quotePrefix="0" xfId="0">
      <alignment horizontal="center"/>
    </xf>
    <xf numFmtId="0" fontId="9" fillId="3" borderId="34" applyAlignment="1" pivotButton="0" quotePrefix="0" xfId="0">
      <alignment horizontal="center"/>
    </xf>
    <xf numFmtId="4" fontId="10" fillId="6" borderId="16" applyAlignment="1" pivotButton="0" quotePrefix="0" xfId="0">
      <alignment horizontal="center"/>
    </xf>
    <xf numFmtId="0" fontId="8" fillId="0" borderId="35" applyAlignment="1" pivotButton="0" quotePrefix="0" xfId="0">
      <alignment horizontal="left"/>
    </xf>
    <xf numFmtId="4" fontId="10" fillId="0" borderId="17" applyAlignment="1" pivotButton="0" quotePrefix="0" xfId="0">
      <alignment horizontal="center"/>
    </xf>
    <xf numFmtId="0" fontId="9" fillId="3" borderId="16" applyAlignment="1" pivotButton="0" quotePrefix="0" xfId="0">
      <alignment horizontal="center"/>
    </xf>
    <xf numFmtId="4" fontId="10" fillId="0" borderId="23" applyAlignment="1" pivotButton="0" quotePrefix="0" xfId="0">
      <alignment horizontal="center"/>
    </xf>
    <xf numFmtId="0" fontId="3" fillId="6" borderId="17" applyAlignment="1" pivotButton="0" quotePrefix="0" xfId="0">
      <alignment horizontal="center"/>
    </xf>
    <xf numFmtId="168" fontId="3" fillId="0" borderId="8" applyAlignment="1" pivotButton="0" quotePrefix="0" xfId="0">
      <alignment horizontal="center"/>
    </xf>
    <xf numFmtId="4" fontId="3" fillId="0" borderId="6" applyAlignment="1" pivotButton="0" quotePrefix="0" xfId="0">
      <alignment horizontal="center"/>
    </xf>
    <xf numFmtId="164" fontId="3" fillId="0" borderId="8" applyAlignment="1" pivotButton="0" quotePrefix="0" xfId="0">
      <alignment horizontal="center"/>
    </xf>
    <xf numFmtId="167" fontId="5" fillId="0" borderId="8" applyAlignment="1" pivotButton="0" quotePrefix="0" xfId="0">
      <alignment horizontal="left"/>
    </xf>
    <xf numFmtId="0" fontId="2" fillId="2" borderId="2" applyAlignment="1" pivotButton="0" quotePrefix="0" xfId="0">
      <alignment horizontal="center"/>
    </xf>
    <xf numFmtId="0" fontId="3" fillId="2" borderId="2" applyAlignment="1" pivotButton="0" quotePrefix="0" xfId="0">
      <alignment horizontal="center" vertical="top"/>
    </xf>
    <xf numFmtId="0" fontId="11" fillId="4" borderId="2" applyAlignment="1" pivotButton="0" quotePrefix="0" xfId="0">
      <alignment horizontal="center" vertical="top"/>
    </xf>
    <xf numFmtId="0" fontId="11" fillId="4" borderId="11" applyAlignment="1" pivotButton="0" quotePrefix="0" xfId="0">
      <alignment horizontal="center" vertical="top"/>
    </xf>
    <xf numFmtId="0" fontId="12" fillId="4" borderId="2" applyAlignment="1" pivotButton="0" quotePrefix="0" xfId="0">
      <alignment horizontal="center" vertical="top"/>
    </xf>
    <xf numFmtId="0" fontId="8" fillId="0" borderId="36" applyAlignment="1" pivotButton="0" quotePrefix="0" xfId="0">
      <alignment horizontal="left"/>
    </xf>
    <xf numFmtId="0" fontId="8" fillId="0" borderId="37" applyAlignment="1" pivotButton="0" quotePrefix="0" xfId="0">
      <alignment horizontal="left"/>
    </xf>
    <xf numFmtId="22" fontId="8" fillId="6" borderId="17" applyAlignment="1" pivotButton="0" quotePrefix="0" xfId="0">
      <alignment horizontal="center"/>
    </xf>
    <xf numFmtId="0" fontId="3" fillId="0" borderId="17" applyAlignment="1" pivotButton="0" quotePrefix="0" xfId="0">
      <alignment horizontal="left"/>
    </xf>
    <xf numFmtId="0" fontId="9" fillId="0" borderId="2" applyAlignment="1" pivotButton="0" quotePrefix="0" xfId="0">
      <alignment horizontal="center"/>
    </xf>
    <xf numFmtId="0" fontId="9" fillId="4" borderId="2" applyAlignment="1" pivotButton="0" quotePrefix="0" xfId="0">
      <alignment horizontal="center"/>
    </xf>
    <xf numFmtId="0" fontId="13" fillId="0" borderId="17" applyAlignment="1" pivotButton="0" quotePrefix="0" xfId="0">
      <alignment horizontal="center"/>
    </xf>
    <xf numFmtId="0" fontId="13" fillId="0" borderId="17" applyAlignment="1" pivotButton="0" quotePrefix="0" xfId="0">
      <alignment horizontal="right"/>
    </xf>
    <xf numFmtId="0" fontId="13" fillId="0" borderId="17" applyAlignment="1" pivotButton="0" quotePrefix="0" xfId="0">
      <alignment horizontal="left"/>
    </xf>
    <xf numFmtId="0" fontId="14" fillId="5" borderId="38" applyAlignment="1" pivotButton="0" quotePrefix="0" xfId="0">
      <alignment horizontal="center" vertical="top"/>
    </xf>
    <xf numFmtId="0" fontId="9" fillId="6" borderId="2" applyAlignment="1" pivotButton="0" quotePrefix="0" xfId="0">
      <alignment horizontal="center"/>
    </xf>
    <xf numFmtId="0" fontId="8" fillId="0" borderId="39" applyAlignment="1" pivotButton="0" quotePrefix="0" xfId="0">
      <alignment horizontal="left"/>
    </xf>
    <xf numFmtId="0" fontId="8" fillId="0" borderId="40" applyAlignment="1" pivotButton="0" quotePrefix="0" xfId="0">
      <alignment horizontal="left"/>
    </xf>
    <xf numFmtId="0" fontId="8" fillId="0" borderId="41" applyAlignment="1" pivotButton="0" quotePrefix="0" xfId="0">
      <alignment horizontal="left"/>
    </xf>
    <xf numFmtId="0" fontId="9" fillId="4" borderId="11" applyAlignment="1" pivotButton="0" quotePrefix="0" xfId="0">
      <alignment horizontal="center"/>
    </xf>
    <xf numFmtId="0" fontId="3" fillId="0" borderId="8" applyAlignment="1" pivotButton="0" quotePrefix="0" xfId="0">
      <alignment horizontal="right"/>
    </xf>
    <xf numFmtId="0" fontId="3" fillId="5" borderId="17" applyAlignment="1" pivotButton="0" quotePrefix="0" xfId="0">
      <alignment horizontal="center" vertical="top"/>
    </xf>
    <xf numFmtId="0" fontId="3" fillId="6" borderId="1" applyAlignment="1" pivotButton="0" quotePrefix="0" xfId="0">
      <alignment horizontal="center"/>
    </xf>
    <xf numFmtId="0" fontId="8" fillId="0" borderId="42" applyAlignment="1" pivotButton="0" quotePrefix="0" xfId="0">
      <alignment horizontal="left"/>
    </xf>
    <xf numFmtId="0" fontId="3" fillId="5" borderId="43" applyAlignment="1" pivotButton="0" quotePrefix="0" xfId="0">
      <alignment horizontal="center"/>
    </xf>
    <xf numFmtId="0" fontId="3" fillId="5" borderId="17" applyAlignment="1" pivotButton="0" quotePrefix="0" xfId="0">
      <alignment horizontal="center"/>
    </xf>
    <xf numFmtId="0" fontId="9" fillId="3" borderId="1" applyAlignment="1" pivotButton="0" quotePrefix="0" xfId="0">
      <alignment horizontal="center"/>
    </xf>
    <xf numFmtId="0" fontId="9" fillId="4" borderId="44" applyAlignment="1" pivotButton="0" quotePrefix="0" xfId="0">
      <alignment horizontal="center"/>
    </xf>
    <xf numFmtId="165" fontId="3" fillId="0" borderId="8" applyAlignment="1" pivotButton="0" quotePrefix="0" xfId="0">
      <alignment horizontal="center"/>
    </xf>
    <xf numFmtId="0" fontId="15" fillId="3" borderId="17" applyAlignment="1" pivotButton="0" quotePrefix="0" xfId="0">
      <alignment horizontal="center" vertical="top"/>
    </xf>
    <xf numFmtId="0" fontId="14" fillId="0" borderId="17" applyAlignment="1" pivotButton="0" quotePrefix="0" xfId="0">
      <alignment horizontal="center"/>
    </xf>
    <xf numFmtId="0" fontId="3" fillId="7" borderId="45" applyAlignment="1" pivotButton="0" quotePrefix="0" xfId="0">
      <alignment horizontal="center"/>
    </xf>
    <xf numFmtId="0" fontId="8" fillId="0" borderId="46" applyAlignment="1" pivotButton="0" quotePrefix="0" xfId="0">
      <alignment horizontal="left"/>
    </xf>
    <xf numFmtId="0" fontId="3" fillId="8" borderId="17" applyAlignment="1" pivotButton="0" quotePrefix="0" xfId="0">
      <alignment horizontal="center"/>
    </xf>
    <xf numFmtId="0" fontId="9" fillId="0" borderId="47" applyAlignment="1" pivotButton="0" quotePrefix="0" xfId="0">
      <alignment horizontal="center"/>
    </xf>
    <xf numFmtId="0" fontId="9" fillId="0" borderId="8" applyAlignment="1" pivotButton="0" quotePrefix="0" xfId="0">
      <alignment horizontal="center"/>
    </xf>
    <xf numFmtId="0" fontId="9" fillId="0" borderId="8" applyAlignment="1" pivotButton="0" quotePrefix="0" xfId="0">
      <alignment horizontal="center" vertical="top"/>
    </xf>
    <xf numFmtId="0" fontId="9" fillId="0" borderId="47" applyAlignment="1" pivotButton="0" quotePrefix="0" xfId="0">
      <alignment horizontal="left"/>
    </xf>
    <xf numFmtId="22" fontId="2" fillId="6" borderId="17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6" fillId="0" borderId="8" applyAlignment="1" pivotButton="0" quotePrefix="0" xfId="0">
      <alignment horizontal="left"/>
    </xf>
    <xf numFmtId="0" fontId="16" fillId="0" borderId="8" applyAlignment="1" pivotButton="0" quotePrefix="0" xfId="0">
      <alignment horizontal="left" vertical="top"/>
    </xf>
    <xf numFmtId="0" fontId="6" fillId="0" borderId="8" applyAlignment="1" pivotButton="0" quotePrefix="0" xfId="0">
      <alignment horizontal="center"/>
    </xf>
    <xf numFmtId="0" fontId="6" fillId="0" borderId="8" applyAlignment="1" pivotButton="0" quotePrefix="0" xfId="0">
      <alignment horizontal="center" vertical="top"/>
    </xf>
    <xf numFmtId="0" fontId="16" fillId="0" borderId="8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3" fontId="2" fillId="2" borderId="1" applyAlignment="1" pivotButton="0" quotePrefix="0" xfId="0">
      <alignment horizontal="left"/>
    </xf>
    <xf numFmtId="4" fontId="2" fillId="2" borderId="1" applyAlignment="1" pivotButton="0" quotePrefix="0" xfId="0">
      <alignment horizontal="left"/>
    </xf>
    <xf numFmtId="3" fontId="3" fillId="2" borderId="1" applyAlignment="1" pivotButton="0" quotePrefix="0" xfId="0">
      <alignment horizontal="center"/>
    </xf>
    <xf numFmtId="4" fontId="3" fillId="2" borderId="1" applyAlignment="1" pivotButton="0" quotePrefix="0" xfId="0">
      <alignment horizontal="center"/>
    </xf>
    <xf numFmtId="4" fontId="5" fillId="2" borderId="1" applyAlignment="1" pivotButton="0" quotePrefix="0" xfId="0">
      <alignment horizontal="left"/>
    </xf>
    <xf numFmtId="3" fontId="6" fillId="2" borderId="1" applyAlignment="1" pivotButton="0" quotePrefix="0" xfId="0">
      <alignment horizontal="left"/>
    </xf>
    <xf numFmtId="4" fontId="6" fillId="2" borderId="1" applyAlignment="1" pivotButton="0" quotePrefix="0" xfId="0">
      <alignment horizontal="left"/>
    </xf>
    <xf numFmtId="4" fontId="8" fillId="0" borderId="3" applyAlignment="1" pivotButton="0" quotePrefix="0" xfId="0">
      <alignment horizontal="left"/>
    </xf>
    <xf numFmtId="3" fontId="8" fillId="0" borderId="3" applyAlignment="1" pivotButton="0" quotePrefix="0" xfId="0">
      <alignment horizontal="left"/>
    </xf>
    <xf numFmtId="4" fontId="8" fillId="0" borderId="4" applyAlignment="1" pivotButton="0" quotePrefix="0" xfId="0">
      <alignment horizontal="left"/>
    </xf>
    <xf numFmtId="4" fontId="9" fillId="3" borderId="5" applyAlignment="1" pivotButton="0" quotePrefix="0" xfId="0">
      <alignment horizontal="center"/>
    </xf>
    <xf numFmtId="3" fontId="8" fillId="0" borderId="6" applyAlignment="1" pivotButton="0" quotePrefix="0" xfId="0">
      <alignment horizontal="left"/>
    </xf>
    <xf numFmtId="4" fontId="8" fillId="0" borderId="6" applyAlignment="1" pivotButton="0" quotePrefix="0" xfId="0">
      <alignment horizontal="left"/>
    </xf>
    <xf numFmtId="4" fontId="8" fillId="0" borderId="7" applyAlignment="1" pivotButton="0" quotePrefix="0" xfId="0">
      <alignment horizontal="left"/>
    </xf>
    <xf numFmtId="4" fontId="9" fillId="4" borderId="2" applyAlignment="1" pivotButton="0" quotePrefix="0" xfId="0">
      <alignment horizontal="center" wrapText="1"/>
    </xf>
    <xf numFmtId="3" fontId="9" fillId="4" borderId="2" applyAlignment="1" pivotButton="0" quotePrefix="0" xfId="0">
      <alignment horizontal="center" wrapText="1"/>
    </xf>
    <xf numFmtId="4" fontId="8" fillId="0" borderId="4" applyAlignment="1" pivotButton="0" quotePrefix="0" xfId="0">
      <alignment horizontal="left" wrapText="1"/>
    </xf>
    <xf numFmtId="3" fontId="9" fillId="4" borderId="10" applyAlignment="1" pivotButton="0" quotePrefix="0" xfId="0">
      <alignment horizontal="center" wrapText="1"/>
    </xf>
    <xf numFmtId="3" fontId="0" fillId="0" borderId="0" applyAlignment="1" pivotButton="0" quotePrefix="0" xfId="0">
      <alignment horizontal="general" wrapText="1"/>
    </xf>
    <xf numFmtId="3" fontId="9" fillId="3" borderId="2" applyAlignment="1" pivotButton="0" quotePrefix="0" xfId="0">
      <alignment horizontal="center" wrapText="1"/>
    </xf>
    <xf numFmtId="4" fontId="9" fillId="3" borderId="2" applyAlignment="1" pivotButton="0" quotePrefix="0" xfId="0">
      <alignment horizontal="center" wrapText="1"/>
    </xf>
    <xf numFmtId="4" fontId="3" fillId="5" borderId="11" applyAlignment="1" pivotButton="0" quotePrefix="0" xfId="0">
      <alignment horizontal="center" wrapText="1"/>
    </xf>
    <xf numFmtId="3" fontId="3" fillId="5" borderId="11" applyAlignment="1" pivotButton="0" quotePrefix="0" xfId="0">
      <alignment horizontal="center" wrapText="1"/>
    </xf>
    <xf numFmtId="3" fontId="8" fillId="0" borderId="13" applyAlignment="1" pivotButton="0" quotePrefix="0" xfId="0">
      <alignment horizontal="left" wrapText="1"/>
    </xf>
    <xf numFmtId="4" fontId="8" fillId="0" borderId="12" applyAlignment="1" pivotButton="0" quotePrefix="0" xfId="0">
      <alignment horizontal="left" wrapText="1"/>
    </xf>
    <xf numFmtId="4" fontId="3" fillId="5" borderId="14" applyAlignment="1" pivotButton="0" quotePrefix="0" xfId="0">
      <alignment horizontal="center" wrapText="1"/>
    </xf>
    <xf numFmtId="4" fontId="0" fillId="0" borderId="0" applyAlignment="1" pivotButton="0" quotePrefix="0" xfId="0">
      <alignment horizontal="general" wrapText="1"/>
    </xf>
    <xf numFmtId="4" fontId="8" fillId="0" borderId="15" applyAlignment="1" pivotButton="0" quotePrefix="0" xfId="0">
      <alignment horizontal="left" wrapText="1"/>
    </xf>
    <xf numFmtId="4" fontId="10" fillId="0" borderId="17" applyAlignment="1" pivotButton="0" quotePrefix="0" xfId="0">
      <alignment horizontal="right"/>
    </xf>
    <xf numFmtId="3" fontId="3" fillId="0" borderId="17" applyAlignment="1" pivotButton="0" quotePrefix="0" xfId="0">
      <alignment horizontal="center"/>
    </xf>
    <xf numFmtId="3" fontId="3" fillId="0" borderId="17" applyAlignment="1" pivotButton="0" quotePrefix="0" xfId="0">
      <alignment horizontal="center" vertical="top"/>
    </xf>
    <xf numFmtId="4" fontId="3" fillId="0" borderId="17" applyAlignment="1" pivotButton="0" quotePrefix="0" xfId="0">
      <alignment horizontal="center" vertical="top"/>
    </xf>
    <xf numFmtId="3" fontId="8" fillId="0" borderId="21" applyAlignment="1" pivotButton="0" quotePrefix="0" xfId="0">
      <alignment horizontal="left"/>
    </xf>
    <xf numFmtId="3" fontId="8" fillId="0" borderId="20" applyAlignment="1" pivotButton="0" quotePrefix="0" xfId="0">
      <alignment horizontal="left"/>
    </xf>
    <xf numFmtId="4" fontId="8" fillId="0" borderId="20" applyAlignment="1" pivotButton="0" quotePrefix="0" xfId="0">
      <alignment horizontal="left"/>
    </xf>
    <xf numFmtId="3" fontId="3" fillId="0" borderId="18" applyAlignment="1" pivotButton="0" quotePrefix="0" xfId="0">
      <alignment horizontal="center"/>
    </xf>
    <xf numFmtId="3" fontId="3" fillId="0" borderId="8" applyAlignment="1" pivotButton="0" quotePrefix="0" xfId="0">
      <alignment horizontal="center" wrapText="1"/>
    </xf>
    <xf numFmtId="4" fontId="3" fillId="2" borderId="2" applyAlignment="1" pivotButton="0" quotePrefix="0" xfId="0">
      <alignment horizontal="center"/>
    </xf>
    <xf numFmtId="4" fontId="3" fillId="2" borderId="24" applyAlignment="1" pivotButton="0" quotePrefix="0" xfId="0">
      <alignment horizontal="center"/>
    </xf>
    <xf numFmtId="3" fontId="8" fillId="0" borderId="25" applyAlignment="1" pivotButton="0" quotePrefix="0" xfId="0">
      <alignment horizontal="left"/>
    </xf>
    <xf numFmtId="4" fontId="8" fillId="0" borderId="25" applyAlignment="1" pivotButton="0" quotePrefix="0" xfId="0">
      <alignment horizontal="left"/>
    </xf>
    <xf numFmtId="3" fontId="9" fillId="0" borderId="2" applyAlignment="1" pivotButton="0" quotePrefix="0" xfId="0">
      <alignment horizontal="center" wrapText="1"/>
    </xf>
    <xf numFmtId="4" fontId="9" fillId="3" borderId="2" applyAlignment="1" pivotButton="0" quotePrefix="0" xfId="0">
      <alignment horizontal="center" vertical="top" wrapText="1"/>
    </xf>
    <xf numFmtId="3" fontId="8" fillId="0" borderId="13" applyAlignment="1" pivotButton="0" quotePrefix="0" xfId="0">
      <alignment horizontal="left"/>
    </xf>
    <xf numFmtId="3" fontId="9" fillId="3" borderId="2" applyAlignment="1" pivotButton="0" quotePrefix="0" xfId="0">
      <alignment horizontal="center" vertical="top" wrapText="1"/>
    </xf>
    <xf numFmtId="4" fontId="8" fillId="0" borderId="13" applyAlignment="1" pivotButton="0" quotePrefix="0" xfId="0">
      <alignment horizontal="left"/>
    </xf>
    <xf numFmtId="4" fontId="11" fillId="3" borderId="9" applyAlignment="1" pivotButton="0" quotePrefix="0" xfId="0">
      <alignment horizontal="center" vertical="top" wrapText="1"/>
    </xf>
    <xf numFmtId="3" fontId="11" fillId="3" borderId="10" applyAlignment="1" pivotButton="0" quotePrefix="0" xfId="0">
      <alignment horizontal="center" vertical="top" wrapText="1"/>
    </xf>
    <xf numFmtId="4" fontId="11" fillId="3" borderId="2" applyAlignment="1" pivotButton="0" quotePrefix="0" xfId="0">
      <alignment horizontal="center" vertical="top"/>
    </xf>
    <xf numFmtId="3" fontId="8" fillId="0" borderId="12" applyAlignment="1" pivotButton="0" quotePrefix="0" xfId="0">
      <alignment horizontal="left"/>
    </xf>
    <xf numFmtId="4" fontId="8" fillId="0" borderId="12" applyAlignment="1" pivotButton="0" quotePrefix="0" xfId="0">
      <alignment horizontal="left"/>
    </xf>
    <xf numFmtId="4" fontId="8" fillId="0" borderId="27" applyAlignment="1" pivotButton="0" quotePrefix="0" xfId="0">
      <alignment horizontal="left"/>
    </xf>
    <xf numFmtId="3" fontId="8" fillId="0" borderId="15" applyAlignment="1" pivotButton="0" quotePrefix="0" xfId="0">
      <alignment horizontal="left"/>
    </xf>
    <xf numFmtId="3" fontId="8" fillId="0" borderId="27" applyAlignment="1" pivotButton="0" quotePrefix="0" xfId="0">
      <alignment horizontal="left"/>
    </xf>
    <xf numFmtId="4" fontId="8" fillId="0" borderId="15" applyAlignment="1" pivotButton="0" quotePrefix="0" xfId="0">
      <alignment horizontal="left"/>
    </xf>
    <xf numFmtId="4" fontId="8" fillId="0" borderId="28" applyAlignment="1" pivotButton="0" quotePrefix="0" xfId="0">
      <alignment horizontal="left"/>
    </xf>
    <xf numFmtId="4" fontId="3" fillId="4" borderId="11" applyAlignment="1" pivotButton="0" quotePrefix="0" xfId="0">
      <alignment horizontal="center"/>
    </xf>
    <xf numFmtId="4" fontId="3" fillId="4" borderId="2" applyAlignment="1" pivotButton="0" quotePrefix="0" xfId="0">
      <alignment horizontal="center"/>
    </xf>
    <xf numFmtId="3" fontId="8" fillId="0" borderId="7" applyAlignment="1" pivotButton="0" quotePrefix="0" xfId="0">
      <alignment horizontal="left"/>
    </xf>
    <xf numFmtId="3" fontId="8" fillId="0" borderId="28" applyAlignment="1" pivotButton="0" quotePrefix="0" xfId="0">
      <alignment horizontal="left"/>
    </xf>
    <xf numFmtId="3" fontId="8" fillId="0" borderId="18" applyAlignment="1" pivotButton="0" quotePrefix="0" xfId="0">
      <alignment horizontal="left"/>
    </xf>
    <xf numFmtId="4" fontId="8" fillId="0" borderId="18" applyAlignment="1" pivotButton="0" quotePrefix="0" xfId="0">
      <alignment horizontal="left"/>
    </xf>
    <xf numFmtId="4" fontId="3" fillId="4" borderId="2" applyAlignment="1" pivotButton="0" quotePrefix="0" xfId="0">
      <alignment horizontal="center" wrapText="1"/>
    </xf>
    <xf numFmtId="3" fontId="8" fillId="0" borderId="4" applyAlignment="1" pivotButton="0" quotePrefix="0" xfId="0">
      <alignment horizontal="left"/>
    </xf>
    <xf numFmtId="3" fontId="3" fillId="4" borderId="2" applyAlignment="1" pivotButton="0" quotePrefix="0" xfId="0">
      <alignment horizontal="center" wrapText="1"/>
    </xf>
    <xf numFmtId="4" fontId="3" fillId="4" borderId="30" applyAlignment="1" pivotButton="0" quotePrefix="0" xfId="0">
      <alignment horizontal="center" wrapText="1"/>
    </xf>
    <xf numFmtId="3" fontId="3" fillId="0" borderId="23" applyAlignment="1" pivotButton="0" quotePrefix="0" xfId="0">
      <alignment horizontal="left"/>
    </xf>
    <xf numFmtId="3" fontId="3" fillId="0" borderId="8" applyAlignment="1" pivotButton="0" quotePrefix="0" xfId="0">
      <alignment horizontal="left"/>
    </xf>
    <xf numFmtId="4" fontId="3" fillId="5" borderId="32" applyAlignment="1" pivotButton="0" quotePrefix="0" xfId="0">
      <alignment horizontal="center" wrapText="1"/>
    </xf>
    <xf numFmtId="4" fontId="3" fillId="5" borderId="11" applyAlignment="1" pivotButton="0" quotePrefix="0" xfId="0">
      <alignment horizontal="center"/>
    </xf>
    <xf numFmtId="3" fontId="3" fillId="6" borderId="17" applyAlignment="1" pivotButton="0" quotePrefix="0" xfId="0">
      <alignment horizontal="center"/>
    </xf>
    <xf numFmtId="3" fontId="3" fillId="0" borderId="8" applyAlignment="1" pivotButton="0" quotePrefix="0" xfId="0">
      <alignment horizontal="center"/>
    </xf>
    <xf numFmtId="4" fontId="11" fillId="4" borderId="11" applyAlignment="1" pivotButton="0" quotePrefix="0" xfId="0">
      <alignment horizontal="center" vertical="top"/>
    </xf>
    <xf numFmtId="3" fontId="11" fillId="4" borderId="2" applyAlignment="1" pivotButton="0" quotePrefix="0" xfId="0">
      <alignment horizontal="center" vertical="top"/>
    </xf>
    <xf numFmtId="4" fontId="12" fillId="4" borderId="2" applyAlignment="1" pivotButton="0" quotePrefix="0" xfId="0">
      <alignment horizontal="center" vertical="top"/>
    </xf>
    <xf numFmtId="4" fontId="11" fillId="4" borderId="2" applyAlignment="1" pivotButton="0" quotePrefix="0" xfId="0">
      <alignment horizontal="center" vertical="top"/>
    </xf>
    <xf numFmtId="4" fontId="8" fillId="0" borderId="37" applyAlignment="1" pivotButton="0" quotePrefix="0" xfId="0">
      <alignment horizontal="left"/>
    </xf>
    <xf numFmtId="3" fontId="3" fillId="0" borderId="17" applyAlignment="1" pivotButton="0" quotePrefix="0" xfId="0">
      <alignment horizontal="left"/>
    </xf>
    <xf numFmtId="3" fontId="8" fillId="0" borderId="35" applyAlignment="1" pivotButton="0" quotePrefix="0" xfId="0">
      <alignment horizontal="left"/>
    </xf>
    <xf numFmtId="4" fontId="8" fillId="0" borderId="35" applyAlignment="1" pivotButton="0" quotePrefix="0" xfId="0">
      <alignment horizontal="left"/>
    </xf>
    <xf numFmtId="4" fontId="9" fillId="4" borderId="2" applyAlignment="1" pivotButton="0" quotePrefix="0" xfId="0">
      <alignment horizontal="center"/>
    </xf>
    <xf numFmtId="3" fontId="13" fillId="0" borderId="17" applyAlignment="1" pivotButton="0" quotePrefix="0" xfId="0">
      <alignment horizontal="center"/>
    </xf>
    <xf numFmtId="4" fontId="13" fillId="0" borderId="17" applyAlignment="1" pivotButton="0" quotePrefix="0" xfId="0">
      <alignment horizontal="right"/>
    </xf>
    <xf numFmtId="4" fontId="13" fillId="0" borderId="17" applyAlignment="1" pivotButton="0" quotePrefix="0" xfId="0">
      <alignment horizontal="left"/>
    </xf>
    <xf numFmtId="4" fontId="14" fillId="5" borderId="38" applyAlignment="1" pivotButton="0" quotePrefix="0" xfId="0">
      <alignment horizontal="center" vertical="top"/>
    </xf>
    <xf numFmtId="3" fontId="14" fillId="5" borderId="38" applyAlignment="1" pivotButton="0" quotePrefix="0" xfId="0">
      <alignment horizontal="center" vertical="top"/>
    </xf>
    <xf numFmtId="3" fontId="9" fillId="4" borderId="2" applyAlignment="1" pivotButton="0" quotePrefix="0" xfId="0">
      <alignment horizontal="center"/>
    </xf>
    <xf numFmtId="4" fontId="8" fillId="0" borderId="39" applyAlignment="1" pivotButton="0" quotePrefix="0" xfId="0">
      <alignment horizontal="left"/>
    </xf>
    <xf numFmtId="3" fontId="8" fillId="0" borderId="39" applyAlignment="1" pivotButton="0" quotePrefix="0" xfId="0">
      <alignment horizontal="left"/>
    </xf>
    <xf numFmtId="3" fontId="8" fillId="0" borderId="40" applyAlignment="1" pivotButton="0" quotePrefix="0" xfId="0">
      <alignment horizontal="left"/>
    </xf>
    <xf numFmtId="3" fontId="9" fillId="4" borderId="11" applyAlignment="1" pivotButton="0" quotePrefix="0" xfId="0">
      <alignment horizontal="center"/>
    </xf>
    <xf numFmtId="4" fontId="9" fillId="4" borderId="11" applyAlignment="1" pivotButton="0" quotePrefix="0" xfId="0">
      <alignment horizontal="center"/>
    </xf>
    <xf numFmtId="3" fontId="3" fillId="5" borderId="17" applyAlignment="1" pivotButton="0" quotePrefix="0" xfId="0">
      <alignment horizontal="center" vertical="top"/>
    </xf>
    <xf numFmtId="3" fontId="3" fillId="6" borderId="1" applyAlignment="1" pivotButton="0" quotePrefix="0" xfId="0">
      <alignment horizontal="center"/>
    </xf>
    <xf numFmtId="4" fontId="8" fillId="0" borderId="42" applyAlignment="1" pivotButton="0" quotePrefix="0" xfId="0">
      <alignment horizontal="left"/>
    </xf>
    <xf numFmtId="3" fontId="3" fillId="5" borderId="43" applyAlignment="1" pivotButton="0" quotePrefix="0" xfId="0">
      <alignment horizontal="center"/>
    </xf>
    <xf numFmtId="3" fontId="3" fillId="5" borderId="17" applyAlignment="1" pivotButton="0" quotePrefix="0" xfId="0">
      <alignment horizontal="center"/>
    </xf>
    <xf numFmtId="4" fontId="9" fillId="4" borderId="44" applyAlignment="1" pivotButton="0" quotePrefix="0" xfId="0">
      <alignment horizontal="center"/>
    </xf>
    <xf numFmtId="4" fontId="15" fillId="3" borderId="17" applyAlignment="1" pivotButton="0" quotePrefix="0" xfId="0">
      <alignment horizontal="center" vertical="top"/>
    </xf>
    <xf numFmtId="3" fontId="14" fillId="0" borderId="17" applyAlignment="1" pivotButton="0" quotePrefix="0" xfId="0">
      <alignment horizontal="center"/>
    </xf>
    <xf numFmtId="4" fontId="14" fillId="0" borderId="17" applyAlignment="1" pivotButton="0" quotePrefix="0" xfId="0">
      <alignment horizontal="center"/>
    </xf>
    <xf numFmtId="4" fontId="3" fillId="0" borderId="17" applyAlignment="1" pivotButton="0" quotePrefix="0" xfId="0">
      <alignment horizontal="left"/>
    </xf>
    <xf numFmtId="4" fontId="3" fillId="7" borderId="45" applyAlignment="1" pivotButton="0" quotePrefix="0" xfId="0">
      <alignment horizontal="center"/>
    </xf>
    <xf numFmtId="3" fontId="8" fillId="0" borderId="46" applyAlignment="1" pivotButton="0" quotePrefix="0" xfId="0">
      <alignment horizontal="left"/>
    </xf>
    <xf numFmtId="4" fontId="8" fillId="0" borderId="46" applyAlignment="1" pivotButton="0" quotePrefix="0" xfId="0">
      <alignment horizontal="left"/>
    </xf>
    <xf numFmtId="4" fontId="3" fillId="8" borderId="17" applyAlignment="1" pivotButton="0" quotePrefix="0" xfId="0">
      <alignment horizontal="center"/>
    </xf>
    <xf numFmtId="3" fontId="9" fillId="0" borderId="8" applyAlignment="1" pivotButton="0" quotePrefix="0" xfId="0">
      <alignment horizontal="center"/>
    </xf>
    <xf numFmtId="4" fontId="9" fillId="0" borderId="8" applyAlignment="1" pivotButton="0" quotePrefix="0" xfId="0">
      <alignment horizontal="center"/>
    </xf>
    <xf numFmtId="4" fontId="9" fillId="0" borderId="8" applyAlignment="1" pivotButton="0" quotePrefix="0" xfId="0">
      <alignment horizontal="center" vertical="top"/>
    </xf>
    <xf numFmtId="4" fontId="6" fillId="0" borderId="17" applyAlignment="1" pivotButton="0" quotePrefix="0" xfId="0">
      <alignment horizontal="center"/>
    </xf>
    <xf numFmtId="4" fontId="6" fillId="0" borderId="8" applyAlignment="1" pivotButton="0" quotePrefix="0" xfId="0">
      <alignment horizontal="left"/>
    </xf>
    <xf numFmtId="3" fontId="6" fillId="0" borderId="8" applyAlignment="1" pivotButton="0" quotePrefix="0" xfId="0">
      <alignment horizontal="left"/>
    </xf>
    <xf numFmtId="4" fontId="16" fillId="0" borderId="8" applyAlignment="1" pivotButton="0" quotePrefix="0" xfId="0">
      <alignment horizontal="left" vertical="top"/>
    </xf>
    <xf numFmtId="3" fontId="6" fillId="0" borderId="8" applyAlignment="1" pivotButton="0" quotePrefix="0" xfId="0">
      <alignment horizontal="center"/>
    </xf>
    <xf numFmtId="4" fontId="6" fillId="0" borderId="8" applyAlignment="1" pivotButton="0" quotePrefix="0" xfId="0">
      <alignment horizontal="center"/>
    </xf>
    <xf numFmtId="4" fontId="3" fillId="0" borderId="8" applyAlignment="1" pivotButton="0" quotePrefix="0" xfId="0">
      <alignment horizontal="left"/>
    </xf>
    <xf numFmtId="4" fontId="6" fillId="0" borderId="8" applyAlignment="1" pivotButton="0" quotePrefix="0" xfId="0">
      <alignment horizontal="center" vertical="top"/>
    </xf>
    <xf numFmtId="4" fontId="16" fillId="0" borderId="8" applyAlignment="1" pivotButton="0" quotePrefix="0" xfId="0">
      <alignment horizontal="left"/>
    </xf>
    <xf numFmtId="3" fontId="16" fillId="0" borderId="8" applyAlignment="1" pivotButton="0" quotePrefix="0" xfId="0">
      <alignment horizontal="left"/>
    </xf>
    <xf numFmtId="4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22" fontId="1" fillId="2" borderId="1" applyAlignment="1" pivotButton="0" quotePrefix="0" xfId="0">
      <alignment horizontal="center" vertical="top"/>
    </xf>
    <xf numFmtId="22" fontId="0" fillId="0" borderId="0" applyAlignment="1" pivotButton="0" quotePrefix="0" xfId="0">
      <alignment horizontal="general"/>
    </xf>
    <xf numFmtId="22" fontId="4" fillId="2" borderId="1" applyAlignment="1" pivotButton="0" quotePrefix="0" xfId="0">
      <alignment horizontal="left"/>
    </xf>
    <xf numFmtId="22" fontId="5" fillId="2" borderId="1" applyAlignment="1" pivotButton="0" quotePrefix="0" xfId="0">
      <alignment horizontal="left"/>
    </xf>
    <xf numFmtId="22" fontId="3" fillId="0" borderId="2" applyAlignment="1" pivotButton="0" quotePrefix="0" xfId="0">
      <alignment horizontal="center"/>
    </xf>
    <xf numFmtId="22" fontId="8" fillId="0" borderId="3" applyAlignment="1" pivotButton="0" quotePrefix="0" xfId="0">
      <alignment horizontal="left"/>
    </xf>
    <xf numFmtId="22" fontId="9" fillId="3" borderId="5" applyAlignment="1" pivotButton="0" quotePrefix="0" xfId="0">
      <alignment horizontal="center"/>
    </xf>
    <xf numFmtId="22" fontId="0" fillId="0" borderId="0" applyAlignment="1" pivotButton="0" quotePrefix="0" xfId="0">
      <alignment horizontal="general" wrapText="1"/>
    </xf>
    <xf numFmtId="22" fontId="9" fillId="4" borderId="2" applyAlignment="1" pivotButton="0" quotePrefix="0" xfId="0">
      <alignment horizontal="center" wrapText="1"/>
    </xf>
    <xf numFmtId="22" fontId="3" fillId="5" borderId="11" applyAlignment="1" pivotButton="0" quotePrefix="0" xfId="0">
      <alignment horizontal="center" wrapText="1"/>
    </xf>
    <xf numFmtId="22" fontId="9" fillId="3" borderId="9" applyAlignment="1" pivotButton="0" quotePrefix="0" xfId="0">
      <alignment horizontal="center"/>
    </xf>
    <xf numFmtId="22" fontId="3" fillId="0" borderId="8" applyAlignment="1" pivotButton="0" quotePrefix="0" xfId="0">
      <alignment horizontal="center" wrapText="1"/>
    </xf>
    <xf numFmtId="22" fontId="3" fillId="2" borderId="2" applyAlignment="1" pivotButton="0" quotePrefix="0" xfId="0">
      <alignment horizontal="center"/>
    </xf>
    <xf numFmtId="22" fontId="9" fillId="3" borderId="2" applyAlignment="1" pivotButton="0" quotePrefix="0" xfId="0">
      <alignment horizontal="center" vertical="top" wrapText="1"/>
    </xf>
    <xf numFmtId="22" fontId="8" fillId="0" borderId="27" applyAlignment="1" pivotButton="0" quotePrefix="0" xfId="0">
      <alignment horizontal="left"/>
    </xf>
    <xf numFmtId="22" fontId="8" fillId="0" borderId="28" applyAlignment="1" pivotButton="0" quotePrefix="0" xfId="0">
      <alignment horizontal="left"/>
    </xf>
    <xf numFmtId="22" fontId="3" fillId="4" borderId="2" applyAlignment="1" pivotButton="0" quotePrefix="0" xfId="0">
      <alignment horizontal="center" wrapText="1"/>
    </xf>
    <xf numFmtId="22" fontId="11" fillId="4" borderId="2" applyAlignment="1" pivotButton="0" quotePrefix="0" xfId="0">
      <alignment horizontal="center" vertical="top"/>
    </xf>
    <xf numFmtId="22" fontId="11" fillId="4" borderId="11" applyAlignment="1" pivotButton="0" quotePrefix="0" xfId="0">
      <alignment horizontal="center" vertical="top"/>
    </xf>
    <xf numFmtId="22" fontId="8" fillId="0" borderId="36" applyAlignment="1" pivotButton="0" quotePrefix="0" xfId="0">
      <alignment horizontal="left"/>
    </xf>
    <xf numFmtId="22" fontId="8" fillId="0" borderId="37" applyAlignment="1" pivotButton="0" quotePrefix="0" xfId="0">
      <alignment horizontal="left"/>
    </xf>
    <xf numFmtId="22" fontId="3" fillId="0" borderId="17" applyAlignment="1" pivotButton="0" quotePrefix="0" xfId="0">
      <alignment horizontal="center"/>
    </xf>
    <xf numFmtId="22" fontId="6" fillId="0" borderId="8" applyAlignment="1" pivotButton="0" quotePrefix="0" xfId="0">
      <alignment horizontal="left"/>
    </xf>
    <xf numFmtId="22" fontId="3" fillId="0" borderId="8" applyAlignment="1" pivotButton="0" quotePrefix="0" xfId="0">
      <alignment horizontal="left"/>
    </xf>
    <xf numFmtId="22" fontId="6" fillId="0" borderId="8" applyAlignment="1" pivotButton="0" quotePrefix="0" xfId="0">
      <alignment horizontal="center"/>
    </xf>
    <xf numFmtId="22" fontId="0" fillId="0" borderId="0" applyAlignment="1" pivotButton="0" quotePrefix="0" xfId="0">
      <alignment horizontal="general"/>
    </xf>
    <xf numFmtId="0" fontId="0" fillId="0" borderId="48" pivotButton="0" quotePrefix="0" xfId="0"/>
    <xf numFmtId="0" fontId="0" fillId="0" borderId="50" pivotButton="0" quotePrefix="0" xfId="0"/>
    <xf numFmtId="0" fontId="0" fillId="0" borderId="52" pivotButton="0" quotePrefix="0" xfId="0"/>
    <xf numFmtId="0" fontId="0" fillId="0" borderId="53" pivotButton="0" quotePrefix="0" xfId="0"/>
    <xf numFmtId="0" fontId="0" fillId="0" borderId="54" pivotButton="0" quotePrefix="0" xfId="0"/>
    <xf numFmtId="0" fontId="0" fillId="0" borderId="55" pivotButton="0" quotePrefix="0" xfId="0"/>
    <xf numFmtId="0" fontId="0" fillId="0" borderId="56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8" pivotButton="0" quotePrefix="0" xfId="0"/>
    <xf numFmtId="0" fontId="0" fillId="0" borderId="59" pivotButton="0" quotePrefix="0" xfId="0"/>
    <xf numFmtId="0" fontId="0" fillId="0" borderId="60" pivotButton="0" quotePrefix="0" xfId="0"/>
    <xf numFmtId="0" fontId="0" fillId="0" borderId="61" pivotButton="0" quotePrefix="0" xfId="0"/>
    <xf numFmtId="0" fontId="0" fillId="0" borderId="62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66" pivotButton="0" quotePrefix="0" xfId="0"/>
    <xf numFmtId="0" fontId="0" fillId="0" borderId="13" pivotButton="0" quotePrefix="0" xfId="0"/>
    <xf numFmtId="0" fontId="0" fillId="0" borderId="12" pivotButton="0" quotePrefix="0" xfId="0"/>
    <xf numFmtId="0" fontId="0" fillId="0" borderId="67" pivotButton="0" quotePrefix="0" xfId="0"/>
    <xf numFmtId="0" fontId="0" fillId="0" borderId="27" pivotButton="0" quotePrefix="0" xfId="0"/>
    <xf numFmtId="0" fontId="0" fillId="0" borderId="15" pivotButton="0" quotePrefix="0" xfId="0"/>
    <xf numFmtId="0" fontId="0" fillId="0" borderId="51" pivotButton="0" quotePrefix="0" xfId="0"/>
    <xf numFmtId="0" fontId="0" fillId="0" borderId="49" pivotButton="0" quotePrefix="0" xfId="0"/>
    <xf numFmtId="0" fontId="0" fillId="0" borderId="28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68" pivotButton="0" quotePrefix="0" xfId="0"/>
    <xf numFmtId="0" fontId="0" fillId="0" borderId="69" pivotButton="0" quotePrefix="0" xfId="0"/>
    <xf numFmtId="0" fontId="0" fillId="0" borderId="70" pivotButton="0" quotePrefix="0" xfId="0"/>
    <xf numFmtId="0" fontId="0" fillId="0" borderId="35" pivotButton="0" quotePrefix="0" xfId="0"/>
    <xf numFmtId="0" fontId="0" fillId="0" borderId="72" pivotButton="0" quotePrefix="0" xfId="0"/>
    <xf numFmtId="0" fontId="0" fillId="0" borderId="36" pivotButton="0" quotePrefix="0" xfId="0"/>
    <xf numFmtId="0" fontId="0" fillId="0" borderId="73" pivotButton="0" quotePrefix="0" xfId="0"/>
    <xf numFmtId="0" fontId="0" fillId="0" borderId="74" pivotButton="0" quotePrefix="0" xfId="0"/>
    <xf numFmtId="0" fontId="0" fillId="0" borderId="39" pivotButton="0" quotePrefix="0" xfId="0"/>
    <xf numFmtId="0" fontId="0" fillId="0" borderId="40" pivotButton="0" quotePrefix="0" xfId="0"/>
    <xf numFmtId="0" fontId="0" fillId="0" borderId="41" pivotButton="0" quotePrefix="0" xfId="0"/>
    <xf numFmtId="0" fontId="0" fillId="0" borderId="42" pivotButton="0" quotePrefix="0" xfId="0"/>
    <xf numFmtId="0" fontId="0" fillId="0" borderId="75" pivotButton="0" quotePrefix="0" xfId="0"/>
    <xf numFmtId="0" fontId="0" fillId="0" borderId="76" pivotButton="0" quotePrefix="0" xfId="0"/>
    <xf numFmtId="0" fontId="0" fillId="0" borderId="8" applyAlignment="1" pivotButton="0" quotePrefix="0" xfId="0">
      <alignment horizontal="general"/>
    </xf>
    <xf numFmtId="3" fontId="0" fillId="0" borderId="8" applyAlignment="1" pivotButton="0" quotePrefix="0" xfId="0">
      <alignment horizontal="general"/>
    </xf>
    <xf numFmtId="0" fontId="0" fillId="0" borderId="8" applyAlignment="1" pivotButton="0" quotePrefix="0" xfId="0">
      <alignment horizontal="general" wrapText="1"/>
    </xf>
    <xf numFmtId="3" fontId="0" fillId="0" borderId="8" applyAlignment="1" pivotButton="0" quotePrefix="0" xfId="0">
      <alignment horizontal="general" wrapText="1"/>
    </xf>
    <xf numFmtId="0" fontId="0" fillId="0" borderId="8" applyAlignment="1" pivotButton="0" quotePrefix="0" xfId="0">
      <alignment horizontal="left" wrapText="1"/>
    </xf>
    <xf numFmtId="4" fontId="0" fillId="0" borderId="8" applyAlignment="1" pivotButton="0" quotePrefix="0" xfId="0">
      <alignment horizontal="general"/>
    </xf>
    <xf numFmtId="0" fontId="0" fillId="0" borderId="8" applyAlignment="1" pivotButton="0" quotePrefix="0" xfId="0">
      <alignment horizontal="left"/>
    </xf>
    <xf numFmtId="3" fontId="0" fillId="0" borderId="8" applyAlignment="1" pivotButton="0" quotePrefix="0" xfId="0">
      <alignment horizontal="left"/>
    </xf>
    <xf numFmtId="0" fontId="0" fillId="0" borderId="8" applyAlignment="1" pivotButton="0" quotePrefix="0" xfId="0">
      <alignment horizontal="center"/>
    </xf>
    <xf numFmtId="4" fontId="0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C72"/>
  <sheetViews>
    <sheetView workbookViewId="0">
      <pane xSplit="0" ySplit="4" topLeftCell="A5" activePane="bottomLeft" state="frozen"/>
      <selection activeCell="A1" sqref="A1"/>
    </sheetView>
  </sheetViews>
  <sheetFormatPr baseColWidth="8" defaultRowHeight="15"/>
  <cols>
    <col width="26.005" bestFit="1" customWidth="1" style="298" min="1" max="1"/>
    <col width="25.14785714285714" bestFit="1" customWidth="1" style="298" min="2" max="2"/>
    <col width="14.14785714285714" bestFit="1" customWidth="1" style="270" min="3" max="3"/>
    <col width="12.43357142857143" bestFit="1" customWidth="1" style="270" min="4" max="4"/>
    <col width="12.005" bestFit="1" customWidth="1" style="271" min="5" max="5"/>
    <col width="16.71928571428571" bestFit="1" customWidth="1" style="271" min="6" max="6"/>
    <col width="16.29071428571428" bestFit="1" customWidth="1" style="271" min="7" max="7"/>
    <col width="18.71928571428571" bestFit="1" customWidth="1" style="144" min="8" max="8"/>
    <col width="13.14785714285714" bestFit="1" customWidth="1" style="271" min="9" max="9"/>
    <col hidden="1" width="13.57642857142857" bestFit="1" customWidth="1" style="144" min="10" max="10"/>
    <col width="20.43357142857143" bestFit="1" customWidth="1" style="143" min="11" max="11"/>
    <col width="12.71928571428571" bestFit="1" customWidth="1" style="143" min="12" max="12"/>
    <col width="15.14785714285714" bestFit="1" customWidth="1" style="272" min="13" max="13"/>
    <col width="11.43357142857143" bestFit="1" customWidth="1" style="145" min="14" max="14"/>
    <col width="12.57642857142857" bestFit="1" customWidth="1" style="269" min="15" max="15"/>
    <col width="9.147857142857141" bestFit="1" customWidth="1" style="269" min="16" max="16"/>
    <col width="0.7192857142857143" bestFit="1" customWidth="1" style="143" min="17" max="17"/>
    <col width="31.14785714285714" bestFit="1" customWidth="1" style="143" min="18" max="18"/>
    <col width="12.14785714285714" bestFit="1" customWidth="1" style="269" min="19" max="19"/>
    <col width="9.147857142857141" bestFit="1" customWidth="1" style="270" min="20" max="20"/>
    <col width="19.43357142857143" bestFit="1" customWidth="1" style="269" min="21" max="21"/>
    <col width="13.57642857142857" bestFit="1" customWidth="1" style="269" min="22" max="22"/>
    <col width="14.14785714285714" bestFit="1" customWidth="1" style="269" min="23" max="23"/>
    <col width="1.862142857142857" bestFit="1" customWidth="1" style="270" min="24" max="24"/>
    <col width="13.57642857142857" bestFit="1" customWidth="1" style="143" min="25" max="25"/>
    <col width="1.005" bestFit="1" customWidth="1" style="270" min="26" max="26"/>
    <col width="12.43357142857143" bestFit="1" customWidth="1" style="143" min="27" max="27"/>
    <col width="16.005" bestFit="1" customWidth="1" style="270" min="28" max="28"/>
    <col width="19.29071428571428" bestFit="1" customWidth="1" style="269" min="29" max="29"/>
  </cols>
  <sheetData>
    <row r="1" ht="21.75" customHeight="1">
      <c r="A1" s="273" t="inlineStr">
        <is>
          <t>DAILY PRODUCTION REPORT</t>
        </is>
      </c>
      <c r="B1" s="299" t="n"/>
      <c r="C1" s="299" t="n"/>
      <c r="D1" s="299" t="n"/>
      <c r="E1" s="299" t="n"/>
      <c r="F1" s="299" t="n"/>
      <c r="G1" s="299" t="n"/>
      <c r="H1" s="299" t="n"/>
      <c r="I1" s="299" t="n"/>
      <c r="J1" s="299" t="n"/>
      <c r="K1" s="299" t="n"/>
      <c r="L1" s="299" t="n"/>
      <c r="M1" s="299" t="n"/>
      <c r="N1" s="299" t="n"/>
      <c r="O1" s="299" t="n"/>
      <c r="P1" s="299" t="n"/>
      <c r="Q1" s="299" t="n"/>
      <c r="R1" s="299" t="n"/>
      <c r="S1" s="299" t="n"/>
      <c r="T1" s="299" t="n"/>
      <c r="U1" s="299" t="n"/>
      <c r="V1" s="299" t="n"/>
      <c r="W1" s="299" t="n"/>
      <c r="X1" s="299" t="n"/>
      <c r="Y1" s="300" t="n"/>
      <c r="Z1" s="150" t="n"/>
      <c r="AA1" s="5" t="n"/>
      <c r="AB1" s="150" t="n"/>
      <c r="AC1" s="151" t="n"/>
    </row>
    <row r="2" ht="21" customHeight="1">
      <c r="A2" s="301" t="n"/>
      <c r="B2" s="302" t="n"/>
      <c r="C2" s="302" t="n"/>
      <c r="D2" s="302" t="n"/>
      <c r="E2" s="302" t="n"/>
      <c r="F2" s="302" t="n"/>
      <c r="G2" s="302" t="n"/>
      <c r="H2" s="302" t="n"/>
      <c r="I2" s="302" t="n"/>
      <c r="J2" s="302" t="n"/>
      <c r="K2" s="302" t="n"/>
      <c r="L2" s="302" t="n"/>
      <c r="M2" s="302" t="n"/>
      <c r="N2" s="302" t="n"/>
      <c r="O2" s="302" t="n"/>
      <c r="P2" s="302" t="n"/>
      <c r="Q2" s="302" t="n"/>
      <c r="R2" s="302" t="n"/>
      <c r="S2" s="302" t="n"/>
      <c r="T2" s="302" t="n"/>
      <c r="U2" s="302" t="n"/>
      <c r="V2" s="302" t="n"/>
      <c r="W2" s="302" t="n"/>
      <c r="X2" s="302" t="n"/>
      <c r="Y2" s="303" t="n"/>
      <c r="Z2" s="152" t="n"/>
      <c r="AA2" s="6" t="n"/>
      <c r="AB2" s="152" t="n"/>
      <c r="AC2" s="153" t="n"/>
    </row>
    <row r="3" ht="18" customHeight="1">
      <c r="A3" s="275" t="inlineStr">
        <is>
          <t>DOC REF: TPL-OPS-08A</t>
        </is>
      </c>
      <c r="B3" s="276" t="inlineStr">
        <is>
          <t>28th February 2025</t>
        </is>
      </c>
      <c r="C3" s="155" t="n"/>
      <c r="D3" s="155" t="n"/>
      <c r="E3" s="156" t="n"/>
      <c r="F3" s="153" t="n"/>
      <c r="G3" s="153" t="n"/>
      <c r="H3" s="6" t="n"/>
      <c r="I3" s="153" t="n"/>
      <c r="J3" s="6" t="n"/>
      <c r="K3" s="10" t="n"/>
      <c r="L3" s="304" t="n"/>
      <c r="M3" s="304" t="n"/>
      <c r="N3" s="304" t="n"/>
      <c r="O3" s="305" t="n"/>
      <c r="P3" s="153" t="n"/>
      <c r="Q3" s="6" t="n"/>
      <c r="R3" s="6" t="n"/>
      <c r="S3" s="153" t="n"/>
      <c r="T3" s="152" t="n"/>
      <c r="U3" s="153" t="n"/>
      <c r="V3" s="153" t="n"/>
      <c r="W3" s="153" t="n"/>
      <c r="X3" s="152" t="n"/>
      <c r="Y3" s="6" t="n"/>
      <c r="Z3" s="152" t="n"/>
      <c r="AA3" s="6" t="n"/>
      <c r="AB3" s="152" t="n"/>
      <c r="AC3" s="153" t="n"/>
    </row>
    <row r="4" ht="18.75" customHeight="1">
      <c r="A4" s="277" t="n"/>
      <c r="B4" s="306" t="n"/>
      <c r="C4" s="306" t="n"/>
      <c r="D4" s="306" t="n"/>
      <c r="E4" s="306" t="n"/>
      <c r="F4" s="306" t="n"/>
      <c r="G4" s="306" t="n"/>
      <c r="H4" s="306" t="n"/>
      <c r="I4" s="306" t="n"/>
      <c r="J4" s="306" t="n"/>
      <c r="K4" s="306" t="n"/>
      <c r="L4" s="306" t="n"/>
      <c r="M4" s="306" t="n"/>
      <c r="N4" s="306" t="n"/>
      <c r="O4" s="306" t="n"/>
      <c r="P4" s="306" t="n"/>
      <c r="Q4" s="306" t="n"/>
      <c r="R4" s="306" t="n"/>
      <c r="S4" s="306" t="n"/>
      <c r="T4" s="306" t="n"/>
      <c r="U4" s="306" t="n"/>
      <c r="V4" s="306" t="n"/>
      <c r="W4" s="306" t="n"/>
      <c r="X4" s="306" t="n"/>
      <c r="Y4" s="306" t="n"/>
      <c r="Z4" s="306" t="n"/>
      <c r="AA4" s="306" t="n"/>
      <c r="AB4" s="306" t="n"/>
      <c r="AC4" s="307" t="n"/>
    </row>
    <row r="5" ht="25.5" customHeight="1">
      <c r="A5" s="298" t="n"/>
      <c r="B5" s="279" t="inlineStr">
        <is>
          <t>ENERGY BALANCE</t>
        </is>
      </c>
      <c r="C5" s="308" t="n"/>
      <c r="D5" s="308" t="n"/>
      <c r="E5" s="308" t="n"/>
      <c r="F5" s="308" t="n"/>
      <c r="G5" s="308" t="n"/>
      <c r="H5" s="308" t="n"/>
      <c r="I5" s="309" t="n"/>
      <c r="J5" s="133" t="n"/>
      <c r="K5" s="14" t="inlineStr">
        <is>
          <t>SFOC (HFO+AGO)</t>
        </is>
      </c>
      <c r="L5" s="308" t="n"/>
      <c r="M5" s="308" t="n"/>
      <c r="N5" s="309" t="n"/>
      <c r="O5" s="160" t="inlineStr">
        <is>
          <t>SLOC</t>
        </is>
      </c>
      <c r="P5" s="308" t="n"/>
      <c r="Q5" s="308" t="n"/>
      <c r="R5" s="309" t="n"/>
      <c r="S5" s="160" t="inlineStr">
        <is>
          <t>UTILIZATION FACTOR</t>
        </is>
      </c>
      <c r="T5" s="308" t="n"/>
      <c r="U5" s="308" t="n"/>
      <c r="V5" s="308" t="n"/>
      <c r="W5" s="309" t="n"/>
      <c r="X5" s="270" t="n"/>
      <c r="Y5" s="18" t="inlineStr">
        <is>
          <t>CAPACITY TEST (MW)</t>
        </is>
      </c>
      <c r="Z5" s="308" t="n"/>
      <c r="AA5" s="308" t="n"/>
      <c r="AB5" s="308" t="n"/>
      <c r="AC5" s="309" t="n"/>
    </row>
    <row r="6" ht="46.20000000000001" customFormat="1" customHeight="1" s="19">
      <c r="A6" s="280" t="n"/>
      <c r="B6" s="281" t="inlineStr">
        <is>
          <t>Gross Energy</t>
        </is>
      </c>
      <c r="C6" s="165" t="inlineStr">
        <is>
          <t>Net Energy</t>
        </is>
      </c>
      <c r="D6" s="165" t="inlineStr">
        <is>
          <t>Auxiliary Consumption</t>
        </is>
      </c>
      <c r="E6" s="307" t="n"/>
      <c r="F6" s="164" t="inlineStr">
        <is>
          <t>Solar PV Energy</t>
        </is>
      </c>
      <c r="G6" s="164" t="inlineStr">
        <is>
          <t>Received Energy (back feed)</t>
        </is>
      </c>
      <c r="H6" s="21" t="inlineStr">
        <is>
          <t>Total Auxilliary consumption</t>
        </is>
      </c>
      <c r="I6" s="164" t="inlineStr">
        <is>
          <t>Solar PV Contribution</t>
        </is>
      </c>
      <c r="J6" s="23" t="n"/>
      <c r="K6" s="21" t="inlineStr">
        <is>
          <t>Real(Net Energy) HFO+DO</t>
        </is>
      </c>
      <c r="L6" s="21" t="inlineStr">
        <is>
          <t>Real(Net Energy) HFO</t>
        </is>
      </c>
      <c r="M6" s="165" t="inlineStr">
        <is>
          <t>PPA</t>
        </is>
      </c>
      <c r="N6" s="21" t="inlineStr">
        <is>
          <t>Deviation</t>
        </is>
      </c>
      <c r="O6" s="164" t="inlineStr">
        <is>
          <t>Real</t>
        </is>
      </c>
      <c r="P6" s="164" t="inlineStr">
        <is>
          <t>PPA</t>
        </is>
      </c>
      <c r="Q6" s="307" t="n"/>
      <c r="R6" s="24" t="inlineStr">
        <is>
          <t>Deviation</t>
        </is>
      </c>
      <c r="S6" s="164" t="inlineStr">
        <is>
          <t>Real 2025</t>
        </is>
      </c>
      <c r="T6" s="167" t="inlineStr">
        <is>
          <t>Budget</t>
        </is>
      </c>
      <c r="U6" s="164" t="inlineStr">
        <is>
          <t>Deviation</t>
        </is>
      </c>
      <c r="V6" s="164" t="inlineStr">
        <is>
          <t>Year-a-head notification (2025)</t>
        </is>
      </c>
      <c r="W6" s="164" t="inlineStr">
        <is>
          <t>Real 2024</t>
        </is>
      </c>
      <c r="X6" s="168" t="n"/>
      <c r="Y6" s="26" t="inlineStr">
        <is>
          <t>DATE</t>
        </is>
      </c>
      <c r="Z6" s="169" t="inlineStr">
        <is>
          <t>PPA</t>
        </is>
      </c>
      <c r="AA6" s="307" t="n"/>
      <c r="AB6" s="169" t="inlineStr">
        <is>
          <t>Actual 2025</t>
        </is>
      </c>
      <c r="AC6" s="170" t="inlineStr">
        <is>
          <t>Actual 2024</t>
        </is>
      </c>
    </row>
    <row r="7" ht="20.25" customFormat="1" customHeight="1" s="19">
      <c r="A7" s="280" t="n"/>
      <c r="B7" s="282" t="inlineStr">
        <is>
          <t>MWh</t>
        </is>
      </c>
      <c r="C7" s="172" t="inlineStr">
        <is>
          <t>MWh</t>
        </is>
      </c>
      <c r="D7" s="172" t="inlineStr">
        <is>
          <t>MWh</t>
        </is>
      </c>
      <c r="E7" s="171" t="inlineStr">
        <is>
          <t>%</t>
        </is>
      </c>
      <c r="F7" s="171" t="inlineStr">
        <is>
          <t>MWh</t>
        </is>
      </c>
      <c r="G7" s="171" t="inlineStr">
        <is>
          <t>MWh</t>
        </is>
      </c>
      <c r="H7" s="27" t="inlineStr">
        <is>
          <t>MWh</t>
        </is>
      </c>
      <c r="I7" s="171" t="inlineStr">
        <is>
          <t>%</t>
        </is>
      </c>
      <c r="J7" s="28" t="n"/>
      <c r="K7" s="27" t="inlineStr">
        <is>
          <t>g/KWh</t>
        </is>
      </c>
      <c r="L7" s="310" t="n"/>
      <c r="M7" s="311" t="n"/>
      <c r="N7" s="27" t="inlineStr">
        <is>
          <t>%</t>
        </is>
      </c>
      <c r="O7" s="171" t="inlineStr">
        <is>
          <t>g/KWh</t>
        </is>
      </c>
      <c r="P7" s="310" t="n"/>
      <c r="Q7" s="311" t="n"/>
      <c r="R7" s="27" t="inlineStr">
        <is>
          <t>%</t>
        </is>
      </c>
      <c r="S7" s="175" t="inlineStr">
        <is>
          <t>%</t>
        </is>
      </c>
      <c r="T7" s="304" t="n"/>
      <c r="U7" s="304" t="n"/>
      <c r="V7" s="304" t="n"/>
      <c r="W7" s="312" t="n"/>
      <c r="X7" s="168" t="n"/>
      <c r="Y7" s="27" t="n"/>
      <c r="Z7" s="172" t="inlineStr">
        <is>
          <t>MW</t>
        </is>
      </c>
      <c r="AA7" s="311" t="n"/>
      <c r="AB7" s="172" t="n"/>
      <c r="AC7" s="171" t="inlineStr">
        <is>
          <t>MW</t>
        </is>
      </c>
    </row>
    <row r="8" ht="24" customHeight="1">
      <c r="A8" s="283" t="inlineStr">
        <is>
          <t>Day</t>
        </is>
      </c>
      <c r="B8" s="34" t="n">
        <v>630.352</v>
      </c>
      <c r="C8" s="35" t="n">
        <v>618.3</v>
      </c>
      <c r="D8" s="36">
        <f>B8-C8</f>
        <v/>
      </c>
      <c r="E8" s="35">
        <f>D8/B8*100</f>
        <v/>
      </c>
      <c r="F8" s="42" t="n">
        <v>1.039</v>
      </c>
      <c r="G8" s="178" t="n">
        <v>3.15</v>
      </c>
      <c r="H8" s="40">
        <f>G8+F8</f>
        <v/>
      </c>
      <c r="I8" s="35">
        <f>F8/H8*100</f>
        <v/>
      </c>
      <c r="J8" s="40" t="n"/>
      <c r="K8" s="35">
        <f>(C19+B19+E19)/C8*1000</f>
        <v/>
      </c>
      <c r="L8" s="35">
        <f>(E19)/C8*1000</f>
        <v/>
      </c>
      <c r="M8" s="179" t="n">
        <v>215</v>
      </c>
      <c r="N8" s="41">
        <f>((M8-L8)/M8)*100</f>
        <v/>
      </c>
      <c r="O8" s="42" t="n">
        <v>0</v>
      </c>
      <c r="P8" s="35" t="n">
        <v>0.8</v>
      </c>
      <c r="Q8" s="313" t="n"/>
      <c r="R8" s="35">
        <f>((P8-O8)/P8)*100</f>
        <v/>
      </c>
      <c r="S8" s="35">
        <f>C8/(87*24)*100</f>
        <v/>
      </c>
      <c r="T8" s="179" t="n">
        <v>15</v>
      </c>
      <c r="U8" s="35">
        <f>((S8-T8)/T8)*100</f>
        <v/>
      </c>
      <c r="V8" s="35" t="n"/>
      <c r="W8" s="35" t="n"/>
      <c r="X8" s="270" t="n"/>
      <c r="Y8" s="44" t="inlineStr">
        <is>
          <t>14th Jan 2025</t>
        </is>
      </c>
      <c r="Z8" s="180" t="n">
        <v>87</v>
      </c>
      <c r="AA8" s="314" t="n"/>
      <c r="AB8" s="181" t="n">
        <v>88.84999999999999</v>
      </c>
      <c r="AC8" s="181" t="n">
        <v>87.87</v>
      </c>
    </row>
    <row r="9" ht="22.5" customHeight="1">
      <c r="A9" s="283" t="inlineStr">
        <is>
          <t>Month</t>
        </is>
      </c>
      <c r="B9" s="34" t="n">
        <v>11429.32</v>
      </c>
      <c r="C9" s="35" t="n">
        <v>11210.4</v>
      </c>
      <c r="D9" s="35">
        <f>B9-C9</f>
        <v/>
      </c>
      <c r="E9" s="35">
        <f>D9/B9*100</f>
        <v/>
      </c>
      <c r="F9" s="42" t="n">
        <v>20.3676</v>
      </c>
      <c r="G9" s="178" t="n">
        <v>85.90000000000001</v>
      </c>
      <c r="H9" s="40">
        <f>G9+F9</f>
        <v/>
      </c>
      <c r="I9" s="35">
        <f>F9/H9*100</f>
        <v/>
      </c>
      <c r="J9" s="40" t="n"/>
      <c r="K9" s="46">
        <f>(C20+B20+E20)/C9*1000</f>
        <v/>
      </c>
      <c r="L9" s="46">
        <f>(E20)/C9*1000</f>
        <v/>
      </c>
      <c r="M9" s="179" t="n">
        <v>215</v>
      </c>
      <c r="N9" s="106">
        <f>((M9-L9)/M9)*100</f>
        <v/>
      </c>
      <c r="O9" s="42" t="n">
        <v>0</v>
      </c>
      <c r="P9" s="35" t="n">
        <v>0.8</v>
      </c>
      <c r="Q9" s="313" t="n"/>
      <c r="R9" s="35">
        <f>((P9-O9)/P9)*100</f>
        <v/>
      </c>
      <c r="S9" s="35">
        <f>C9/(87*24*28)*100</f>
        <v/>
      </c>
      <c r="T9" s="179" t="n">
        <v>15</v>
      </c>
      <c r="U9" s="35">
        <f>((S9-T9)/T9)*100</f>
        <v/>
      </c>
      <c r="V9" s="46" t="n">
        <v>7.7</v>
      </c>
      <c r="W9" s="35" t="n"/>
      <c r="X9" s="270" t="n"/>
      <c r="Y9" s="315" t="n"/>
      <c r="Z9" s="316" t="n"/>
      <c r="AA9" s="317" t="n"/>
      <c r="AB9" s="315" t="n"/>
      <c r="AC9" s="315" t="n"/>
    </row>
    <row r="10" ht="27" customHeight="1">
      <c r="A10" s="283" t="inlineStr">
        <is>
          <t>Year</t>
        </is>
      </c>
      <c r="B10" s="34" t="n">
        <v>24131.15</v>
      </c>
      <c r="C10" s="35" t="n">
        <v>23672.3</v>
      </c>
      <c r="D10" s="35">
        <f>B10-C10</f>
        <v/>
      </c>
      <c r="E10" s="35">
        <f>D10/B10*100</f>
        <v/>
      </c>
      <c r="F10" s="37" t="n">
        <v>40.8351</v>
      </c>
      <c r="G10" s="178" t="n">
        <v>184.2</v>
      </c>
      <c r="H10" s="40">
        <f>G10+F10</f>
        <v/>
      </c>
      <c r="I10" s="35">
        <f>F10/H10*100</f>
        <v/>
      </c>
      <c r="J10" s="40" t="n"/>
      <c r="K10" s="46">
        <f>(C21+B21+E21)/C10*1000</f>
        <v/>
      </c>
      <c r="L10" s="46">
        <f>(E21)/C10*1000</f>
        <v/>
      </c>
      <c r="M10" s="179" t="n">
        <v>215</v>
      </c>
      <c r="N10" s="106">
        <f>((M10-L10)/M10)*100</f>
        <v/>
      </c>
      <c r="O10" s="35" t="n">
        <v>0.08961</v>
      </c>
      <c r="P10" s="35" t="n">
        <v>0.8</v>
      </c>
      <c r="Q10" s="313" t="n"/>
      <c r="R10" s="51">
        <f>((P10-O10)/P10)*100</f>
        <v/>
      </c>
      <c r="S10" s="35" t="n">
        <v>19.21</v>
      </c>
      <c r="T10" s="185" t="n">
        <v>15</v>
      </c>
      <c r="U10" s="35">
        <f>((S10-T10)/T10)*100</f>
        <v/>
      </c>
      <c r="V10" s="46" t="n">
        <v>11.4</v>
      </c>
      <c r="W10" s="35" t="n">
        <v>9.529999999999999</v>
      </c>
      <c r="X10" s="270" t="n"/>
      <c r="Y10" s="143" t="n"/>
      <c r="Z10" s="270" t="n"/>
      <c r="AA10" s="143" t="n"/>
      <c r="AB10" s="270" t="n"/>
      <c r="AC10" s="269" t="n"/>
    </row>
    <row r="11" ht="24" customHeight="1">
      <c r="A11" s="284" t="n"/>
      <c r="B11" s="284" t="n"/>
      <c r="C11" s="186" t="n"/>
      <c r="D11" s="186" t="n"/>
      <c r="E11" s="78" t="n"/>
      <c r="F11" s="54" t="n"/>
      <c r="G11" s="78" t="n"/>
      <c r="H11" s="53" t="n"/>
      <c r="I11" s="57" t="n"/>
      <c r="J11" s="144" t="n"/>
      <c r="K11" s="55" t="n"/>
      <c r="L11" s="55" t="n"/>
      <c r="M11" s="272" t="n"/>
      <c r="N11" s="145" t="n"/>
      <c r="O11" s="56" t="n"/>
      <c r="P11" s="269" t="n"/>
      <c r="Q11" s="143" t="n"/>
      <c r="R11" s="57" t="n"/>
      <c r="S11" s="57" t="n"/>
      <c r="T11" s="270" t="n"/>
      <c r="U11" s="269" t="n"/>
      <c r="V11" s="269" t="n"/>
      <c r="W11" s="269" t="n"/>
      <c r="X11" s="270" t="n"/>
      <c r="Y11" s="58" t="n"/>
      <c r="Z11" s="270" t="n"/>
      <c r="AA11" s="143" t="n"/>
      <c r="AB11" s="270" t="n"/>
      <c r="AC11" s="269" t="n"/>
    </row>
    <row r="12" ht="25.5" customHeight="1">
      <c r="A12" s="284" t="n"/>
      <c r="B12" s="285" t="n"/>
      <c r="C12" s="306" t="n"/>
      <c r="D12" s="306" t="n"/>
      <c r="E12" s="306" t="n"/>
      <c r="F12" s="306" t="n"/>
      <c r="G12" s="307" t="n"/>
      <c r="H12" s="53" t="n"/>
      <c r="I12" s="187" t="inlineStr">
        <is>
          <t>AVAILABILITY</t>
        </is>
      </c>
      <c r="J12" s="306" t="n"/>
      <c r="K12" s="306" t="n"/>
      <c r="L12" s="306" t="n"/>
      <c r="M12" s="306" t="n"/>
      <c r="N12" s="306" t="n"/>
      <c r="O12" s="306" t="n"/>
      <c r="P12" s="307" t="n"/>
      <c r="Q12" s="143" t="n"/>
      <c r="R12" s="57" t="n"/>
      <c r="S12" s="188" t="inlineStr">
        <is>
          <t>PPA AVAILABILITY</t>
        </is>
      </c>
      <c r="T12" s="318" t="n"/>
      <c r="U12" s="318" t="n"/>
      <c r="V12" s="318" t="n"/>
      <c r="W12" s="318" t="n"/>
      <c r="X12" s="318" t="n"/>
      <c r="Y12" s="319" t="n"/>
      <c r="Z12" s="270" t="n"/>
      <c r="AA12" s="143" t="n"/>
      <c r="AB12" s="191" t="n"/>
      <c r="AC12" s="269" t="n"/>
    </row>
    <row r="13" ht="15" customHeight="1">
      <c r="A13" s="284" t="n"/>
      <c r="B13" s="286" t="inlineStr">
        <is>
          <t>GAS-OIL (AGO) (MT)</t>
        </is>
      </c>
      <c r="C13" s="320" t="n"/>
      <c r="D13" s="194" t="inlineStr">
        <is>
          <t>HFO (MT)</t>
        </is>
      </c>
      <c r="E13" s="320" t="n"/>
      <c r="F13" s="192" t="inlineStr">
        <is>
          <t>LO (MT)</t>
        </is>
      </c>
      <c r="G13" s="320" t="n"/>
      <c r="H13" s="53" t="n"/>
      <c r="I13" s="196" t="inlineStr">
        <is>
          <t>Unavailable E</t>
        </is>
      </c>
      <c r="J13" s="321" t="n"/>
      <c r="K13" s="321" t="n"/>
      <c r="L13" s="322" t="n"/>
      <c r="M13" s="197" t="inlineStr">
        <is>
          <t>Incidents</t>
        </is>
      </c>
      <c r="N13" s="320" t="n"/>
      <c r="O13" s="198" t="inlineStr">
        <is>
          <t>Availability</t>
        </is>
      </c>
      <c r="P13" s="320" t="n"/>
      <c r="Q13" s="143" t="n"/>
      <c r="R13" s="143" t="n"/>
      <c r="S13" s="198" t="inlineStr">
        <is>
          <t>Real</t>
        </is>
      </c>
      <c r="T13" s="321" t="n"/>
      <c r="U13" s="321" t="n"/>
      <c r="V13" s="321" t="n"/>
      <c r="W13" s="321" t="n"/>
      <c r="X13" s="321" t="n"/>
      <c r="Y13" s="320" t="n"/>
      <c r="Z13" s="270" t="n"/>
      <c r="AA13" s="143" t="n"/>
      <c r="AB13" s="270" t="n"/>
      <c r="AC13" s="57" t="n"/>
    </row>
    <row r="14" ht="15" customHeight="1">
      <c r="A14" s="284" t="n"/>
      <c r="B14" s="323" t="n"/>
      <c r="C14" s="324" t="n"/>
      <c r="D14" s="323" t="n"/>
      <c r="E14" s="324" t="n"/>
      <c r="F14" s="323" t="n"/>
      <c r="G14" s="324" t="n"/>
      <c r="H14" s="53" t="n"/>
      <c r="I14" s="323" t="n"/>
      <c r="L14" s="325" t="n"/>
      <c r="M14" s="326" t="n"/>
      <c r="N14" s="324" t="n"/>
      <c r="O14" s="323" t="n"/>
      <c r="P14" s="324" t="n"/>
      <c r="Q14" s="143" t="n"/>
      <c r="R14" s="143" t="n"/>
      <c r="S14" s="327" t="n"/>
      <c r="T14" s="328" t="n"/>
      <c r="U14" s="328" t="n"/>
      <c r="V14" s="328" t="n"/>
      <c r="W14" s="328" t="n"/>
      <c r="X14" s="328" t="n"/>
      <c r="Y14" s="329" t="n"/>
      <c r="Z14" s="270" t="n"/>
      <c r="AA14" s="143" t="n"/>
      <c r="AB14" s="270" t="n"/>
      <c r="AC14" s="57" t="n"/>
    </row>
    <row r="15" ht="18.75" customHeight="1">
      <c r="A15" s="284" t="n"/>
      <c r="B15" s="323" t="n"/>
      <c r="C15" s="324" t="n"/>
      <c r="D15" s="323" t="n"/>
      <c r="E15" s="324" t="n"/>
      <c r="F15" s="323" t="n"/>
      <c r="G15" s="324" t="n"/>
      <c r="H15" s="53" t="n"/>
      <c r="I15" s="323" t="n"/>
      <c r="L15" s="325" t="n"/>
      <c r="M15" s="326" t="n"/>
      <c r="N15" s="324" t="n"/>
      <c r="O15" s="323" t="n"/>
      <c r="P15" s="324" t="n"/>
      <c r="Q15" s="143" t="n"/>
      <c r="R15" s="143" t="n"/>
      <c r="S15" s="206" t="inlineStr">
        <is>
          <t>Real</t>
        </is>
      </c>
      <c r="T15" s="311" t="n"/>
      <c r="U15" s="207" t="inlineStr">
        <is>
          <t>PPA</t>
        </is>
      </c>
      <c r="V15" s="307" t="n"/>
      <c r="W15" s="207" t="inlineStr">
        <is>
          <t>Desv</t>
        </is>
      </c>
      <c r="X15" s="306" t="n"/>
      <c r="Y15" s="307" t="n"/>
      <c r="Z15" s="270" t="n"/>
      <c r="AA15" s="143" t="n"/>
      <c r="AB15" s="270" t="n"/>
      <c r="AC15" s="57" t="n"/>
    </row>
    <row r="16" ht="26.25" customHeight="1">
      <c r="A16" s="75" t="n"/>
      <c r="B16" s="327" t="n"/>
      <c r="C16" s="329" t="n"/>
      <c r="D16" s="327" t="n"/>
      <c r="E16" s="329" t="n"/>
      <c r="F16" s="327" t="n"/>
      <c r="G16" s="329" t="n"/>
      <c r="H16" s="53" t="n"/>
      <c r="I16" s="327" t="n"/>
      <c r="J16" s="328" t="n"/>
      <c r="K16" s="328" t="n"/>
      <c r="L16" s="330" t="n"/>
      <c r="M16" s="331" t="n"/>
      <c r="N16" s="329" t="n"/>
      <c r="O16" s="327" t="n"/>
      <c r="P16" s="329" t="n"/>
      <c r="Q16" s="143" t="n"/>
      <c r="R16" s="76" t="inlineStr">
        <is>
          <t>1 Month(February)</t>
        </is>
      </c>
      <c r="S16" s="35" t="n">
        <v>94.77</v>
      </c>
      <c r="T16" s="313" t="n"/>
      <c r="U16" s="185" t="n">
        <v>85</v>
      </c>
      <c r="V16" s="313" t="n"/>
      <c r="W16" s="35">
        <f>S16-U16</f>
        <v/>
      </c>
      <c r="X16" s="179" t="n"/>
      <c r="Y16" s="313" t="n"/>
      <c r="Z16" s="270" t="n"/>
      <c r="AA16" s="143" t="n"/>
      <c r="AB16" s="270" t="n"/>
      <c r="AC16" s="57" t="n"/>
    </row>
    <row r="17" ht="18.75" customHeight="1">
      <c r="A17" s="284" t="n"/>
      <c r="B17" s="289" t="n"/>
      <c r="C17" s="307" t="n"/>
      <c r="D17" s="214" t="n"/>
      <c r="E17" s="307" t="n"/>
      <c r="F17" s="212" t="n"/>
      <c r="G17" s="307" t="n"/>
      <c r="H17" s="78" t="n"/>
      <c r="I17" s="215" t="n"/>
      <c r="J17" s="308" t="n"/>
      <c r="K17" s="308" t="n"/>
      <c r="L17" s="332" t="n"/>
      <c r="M17" s="214" t="n"/>
      <c r="N17" s="307" t="n"/>
      <c r="O17" s="207" t="n"/>
      <c r="P17" s="307" t="n"/>
      <c r="Q17" s="143" t="n"/>
      <c r="R17" s="80" t="inlineStr">
        <is>
          <t>3 Month(October 24-December 24)</t>
        </is>
      </c>
      <c r="S17" s="35" t="n">
        <v>98.15000000000001</v>
      </c>
      <c r="T17" s="313" t="n"/>
      <c r="U17" s="185" t="n">
        <v>85</v>
      </c>
      <c r="V17" s="313" t="n"/>
      <c r="W17" s="35">
        <f>S17-U17</f>
        <v/>
      </c>
      <c r="X17" s="216" t="n"/>
      <c r="Y17" s="82" t="n"/>
      <c r="Z17" s="217" t="n"/>
      <c r="AA17" s="143" t="n"/>
      <c r="AB17" s="270" t="n"/>
      <c r="AC17" s="57" t="n"/>
    </row>
    <row r="18" ht="27.75" customHeight="1">
      <c r="A18" s="284" t="n"/>
      <c r="B18" s="282" t="inlineStr">
        <is>
          <t>Aux Boiler</t>
        </is>
      </c>
      <c r="C18" s="172" t="inlineStr">
        <is>
          <t>Engines</t>
        </is>
      </c>
      <c r="D18" s="172" t="inlineStr">
        <is>
          <t>Aux Boiler</t>
        </is>
      </c>
      <c r="E18" s="171" t="inlineStr">
        <is>
          <t>Engines</t>
        </is>
      </c>
      <c r="F18" s="171" t="inlineStr">
        <is>
          <t>Engines</t>
        </is>
      </c>
      <c r="G18" s="311" t="n"/>
      <c r="H18" s="53" t="n"/>
      <c r="I18" s="218" t="inlineStr">
        <is>
          <t>MWh</t>
        </is>
      </c>
      <c r="J18" s="333" t="n"/>
      <c r="K18" s="333" t="n"/>
      <c r="L18" s="334" t="n"/>
      <c r="M18" s="172" t="inlineStr">
        <is>
          <t>Number</t>
        </is>
      </c>
      <c r="N18" s="311" t="n"/>
      <c r="O18" s="219" t="inlineStr">
        <is>
          <t>%</t>
        </is>
      </c>
      <c r="P18" s="311" t="n"/>
      <c r="Q18" s="143" t="n"/>
      <c r="R18" s="80" t="inlineStr">
        <is>
          <t>5 Month(August 24 -December 24)</t>
        </is>
      </c>
      <c r="S18" s="35" t="n">
        <v>94.97</v>
      </c>
      <c r="T18" s="313" t="n"/>
      <c r="U18" s="185" t="n">
        <v>85</v>
      </c>
      <c r="V18" s="313" t="n"/>
      <c r="W18" s="35">
        <f>S18-U18</f>
        <v/>
      </c>
      <c r="X18" s="216" t="n"/>
      <c r="Y18" s="82" t="n"/>
      <c r="Z18" s="217" t="n"/>
      <c r="AA18" s="143" t="n"/>
      <c r="AB18" s="270" t="n"/>
      <c r="AC18" s="57" t="n"/>
    </row>
    <row r="19" ht="20.25" customHeight="1">
      <c r="A19" s="283" t="inlineStr">
        <is>
          <t>Day</t>
        </is>
      </c>
      <c r="B19" s="35" t="n">
        <v>0.779</v>
      </c>
      <c r="C19" s="179" t="n">
        <v>0</v>
      </c>
      <c r="D19" s="179" t="n">
        <v>0</v>
      </c>
      <c r="E19" s="35" t="n">
        <v>122.22</v>
      </c>
      <c r="F19" s="35" t="n">
        <v>0</v>
      </c>
      <c r="G19" s="313" t="n"/>
      <c r="H19" s="87" t="inlineStr">
        <is>
          <t>Day</t>
        </is>
      </c>
      <c r="I19" s="88" t="n">
        <v>0</v>
      </c>
      <c r="J19" s="333" t="n"/>
      <c r="K19" s="333" t="n"/>
      <c r="L19" s="334" t="n"/>
      <c r="M19" s="179" t="n">
        <v>0</v>
      </c>
      <c r="N19" s="313" t="n"/>
      <c r="O19" s="90" t="n">
        <v>100</v>
      </c>
      <c r="P19" s="313" t="n"/>
      <c r="Q19" s="143" t="n"/>
      <c r="R19" s="91" t="inlineStr">
        <is>
          <t>Annual</t>
        </is>
      </c>
      <c r="S19" s="35" t="n">
        <v>96.15000000000001</v>
      </c>
      <c r="T19" s="313" t="n"/>
      <c r="U19" s="185" t="n">
        <v>85</v>
      </c>
      <c r="V19" s="313" t="n"/>
      <c r="W19" s="35">
        <f>S19-U19</f>
        <v/>
      </c>
      <c r="X19" s="216" t="n"/>
      <c r="Y19" s="82" t="n"/>
      <c r="Z19" s="217" t="n"/>
      <c r="AA19" s="143" t="n"/>
      <c r="AB19" s="270" t="n"/>
      <c r="AC19" s="57" t="n"/>
    </row>
    <row r="20" ht="24" customHeight="1">
      <c r="A20" s="283" t="inlineStr">
        <is>
          <t>Month</t>
        </is>
      </c>
      <c r="B20" s="35" t="n">
        <v>17.86</v>
      </c>
      <c r="C20" s="179" t="n">
        <v>0</v>
      </c>
      <c r="D20" s="179" t="n">
        <v>0</v>
      </c>
      <c r="E20" s="35" t="n">
        <v>2296.08</v>
      </c>
      <c r="F20" s="35" t="n">
        <v>0</v>
      </c>
      <c r="G20" s="313" t="n"/>
      <c r="H20" s="87" t="inlineStr">
        <is>
          <t>Month</t>
        </is>
      </c>
      <c r="I20" s="92">
        <f>F55</f>
        <v/>
      </c>
      <c r="J20" s="333" t="n"/>
      <c r="K20" s="333" t="n"/>
      <c r="L20" s="333" t="n"/>
      <c r="M20" s="179" t="n">
        <v>8</v>
      </c>
      <c r="N20" s="313" t="n"/>
      <c r="O20" s="90" t="n">
        <v>94.77</v>
      </c>
      <c r="P20" s="313" t="n"/>
      <c r="Q20" s="143" t="n"/>
      <c r="R20" s="143" t="n"/>
      <c r="S20" s="269" t="n"/>
      <c r="T20" s="270" t="n"/>
      <c r="U20" s="269" t="n"/>
      <c r="V20" s="269" t="n"/>
      <c r="W20" s="269" t="n"/>
      <c r="X20" s="270" t="n"/>
      <c r="Y20" s="143" t="n"/>
      <c r="Z20" s="270" t="n"/>
      <c r="AA20" s="143" t="n"/>
      <c r="AB20" s="270" t="n"/>
      <c r="AC20" s="57" t="n"/>
    </row>
    <row r="21" ht="22.5" customHeight="1">
      <c r="A21" s="283" t="inlineStr">
        <is>
          <t>Year</t>
        </is>
      </c>
      <c r="B21" s="35" t="n">
        <v>37.43</v>
      </c>
      <c r="C21" s="220" t="n">
        <v>0</v>
      </c>
      <c r="D21" s="179" t="n">
        <v>0</v>
      </c>
      <c r="E21" s="35" t="n">
        <v>4820.24</v>
      </c>
      <c r="F21" s="35" t="n">
        <v>2.11</v>
      </c>
      <c r="G21" s="313" t="n"/>
      <c r="H21" s="87" t="inlineStr">
        <is>
          <t>Year</t>
        </is>
      </c>
      <c r="I21" s="90" t="n">
        <v>40263.08</v>
      </c>
      <c r="J21" s="333" t="n"/>
      <c r="K21" s="333" t="n"/>
      <c r="L21" s="313" t="n"/>
      <c r="M21" s="179" t="n">
        <v>16</v>
      </c>
      <c r="N21" s="313" t="n"/>
      <c r="O21" s="90" t="n">
        <v>96.15000000000001</v>
      </c>
      <c r="P21" s="313" t="n"/>
      <c r="Q21" s="143" t="n"/>
      <c r="R21" s="57" t="n"/>
      <c r="S21" s="269" t="n"/>
      <c r="T21" s="94" t="n"/>
      <c r="U21" s="269" t="n"/>
      <c r="V21" s="269" t="n"/>
      <c r="W21" s="269" t="n"/>
      <c r="X21" s="270" t="n"/>
      <c r="Y21" s="143" t="n"/>
      <c r="Z21" s="270" t="n"/>
      <c r="AA21" s="143" t="n"/>
      <c r="AB21" s="57" t="n"/>
      <c r="AC21" s="57" t="n"/>
    </row>
    <row r="22" ht="18.75" customHeight="1">
      <c r="A22" s="298" t="n"/>
      <c r="B22" s="57" t="n"/>
      <c r="C22" s="57" t="n"/>
      <c r="D22" s="57" t="n"/>
      <c r="E22" s="57" t="n"/>
      <c r="F22" s="57" t="n"/>
      <c r="G22" s="271" t="n"/>
      <c r="H22" s="144" t="n"/>
      <c r="I22" s="271" t="n"/>
      <c r="J22" s="144" t="n"/>
      <c r="K22" s="57" t="n"/>
      <c r="L22" s="143" t="n"/>
      <c r="M22" s="272" t="n"/>
      <c r="N22" s="145" t="n"/>
      <c r="O22" s="269" t="n"/>
      <c r="P22" s="269" t="n"/>
      <c r="Q22" s="143" t="n"/>
      <c r="R22" s="57" t="n"/>
      <c r="S22" s="269" t="n"/>
      <c r="T22" s="270" t="n"/>
      <c r="U22" s="269" t="n"/>
      <c r="V22" s="269" t="n"/>
      <c r="W22" s="269" t="n"/>
      <c r="X22" s="270" t="n"/>
      <c r="Y22" s="143" t="n"/>
      <c r="Z22" s="270" t="n"/>
      <c r="AA22" s="143" t="n"/>
      <c r="AB22" s="270" t="n"/>
      <c r="AC22" s="57" t="n"/>
    </row>
    <row r="23" ht="25.5" customHeight="1">
      <c r="A23" s="57" t="n"/>
      <c r="B23" s="57" t="n"/>
      <c r="C23" s="57" t="n"/>
      <c r="D23" s="57" t="n"/>
      <c r="E23" s="57" t="n"/>
      <c r="F23" s="57" t="n"/>
      <c r="G23" s="57" t="n"/>
      <c r="H23" s="57" t="n"/>
      <c r="I23" s="95" t="n"/>
      <c r="J23" s="328" t="n"/>
      <c r="K23" s="328" t="n"/>
      <c r="L23" s="328" t="n"/>
      <c r="M23" s="221" t="n"/>
      <c r="N23" s="96" t="n"/>
      <c r="O23" s="57" t="n"/>
      <c r="P23" s="269" t="n"/>
      <c r="Q23" s="143" t="n"/>
      <c r="R23" s="97" t="n"/>
      <c r="S23" s="57" t="n"/>
      <c r="T23" s="270" t="n"/>
      <c r="U23" s="269" t="n"/>
      <c r="V23" s="269" t="n"/>
      <c r="W23" s="269" t="n"/>
      <c r="X23" s="270" t="n"/>
      <c r="Y23" s="143" t="n"/>
      <c r="Z23" s="270" t="n"/>
      <c r="AA23" s="143" t="n"/>
      <c r="AB23" s="270" t="n"/>
      <c r="AC23" s="269" t="n"/>
    </row>
    <row r="24" ht="42.75" customHeight="1">
      <c r="A24" s="285" t="n"/>
      <c r="B24" s="306" t="n"/>
      <c r="C24" s="306" t="n"/>
      <c r="D24" s="306" t="n"/>
      <c r="E24" s="306" t="n"/>
      <c r="F24" s="306" t="n"/>
      <c r="G24" s="306" t="n"/>
      <c r="H24" s="306" t="n"/>
      <c r="I24" s="306" t="n"/>
      <c r="J24" s="306" t="n"/>
      <c r="K24" s="306" t="n"/>
      <c r="L24" s="306" t="n"/>
      <c r="M24" s="306" t="n"/>
      <c r="N24" s="306" t="n"/>
      <c r="O24" s="306" t="n"/>
      <c r="P24" s="307" t="n"/>
      <c r="Q24" s="143" t="n"/>
      <c r="R24" s="98" t="inlineStr">
        <is>
          <t>STOCK</t>
        </is>
      </c>
      <c r="S24" s="306" t="n"/>
      <c r="T24" s="306" t="n"/>
      <c r="U24" s="306" t="n"/>
      <c r="V24" s="306" t="n"/>
      <c r="W24" s="306" t="n"/>
      <c r="X24" s="306" t="n"/>
      <c r="Y24" s="307" t="n"/>
      <c r="Z24" s="270" t="n"/>
      <c r="AA24" s="99" t="inlineStr">
        <is>
          <t>TRIPS</t>
        </is>
      </c>
      <c r="AB24" s="321" t="n"/>
      <c r="AC24" s="320" t="n"/>
    </row>
    <row r="25" ht="31.5" customHeight="1">
      <c r="A25" s="290" t="inlineStr">
        <is>
          <t>Start time</t>
        </is>
      </c>
      <c r="B25" s="291" t="inlineStr">
        <is>
          <t>End time</t>
        </is>
      </c>
      <c r="C25" s="223" t="inlineStr">
        <is>
          <t>Affected engines</t>
        </is>
      </c>
      <c r="D25" s="321" t="n"/>
      <c r="E25" s="320" t="n"/>
      <c r="F25" s="224" t="inlineStr">
        <is>
          <t>MWh</t>
        </is>
      </c>
      <c r="G25" s="320" t="n"/>
      <c r="H25" s="100" t="inlineStr">
        <is>
          <t>code</t>
        </is>
      </c>
      <c r="I25" s="225" t="inlineStr">
        <is>
          <t>Comment</t>
        </is>
      </c>
      <c r="J25" s="321" t="n"/>
      <c r="K25" s="321" t="n"/>
      <c r="L25" s="321" t="n"/>
      <c r="M25" s="321" t="n"/>
      <c r="N25" s="321" t="n"/>
      <c r="O25" s="321" t="n"/>
      <c r="P25" s="320" t="n"/>
      <c r="Q25" s="143" t="n"/>
      <c r="R25" s="69" t="inlineStr">
        <is>
          <t>FUEL &amp; OIL</t>
        </is>
      </c>
      <c r="S25" s="321" t="n"/>
      <c r="T25" s="321" t="n"/>
      <c r="U25" s="321" t="n"/>
      <c r="V25" s="321" t="n"/>
      <c r="W25" s="321" t="n"/>
      <c r="X25" s="321" t="n"/>
      <c r="Y25" s="320" t="n"/>
      <c r="Z25" s="270" t="n"/>
      <c r="AA25" s="323" t="n"/>
      <c r="AC25" s="324" t="n"/>
    </row>
    <row r="26" ht="16.5" customHeight="1">
      <c r="A26" s="335" t="n"/>
      <c r="B26" s="336" t="n"/>
      <c r="C26" s="327" t="n"/>
      <c r="D26" s="328" t="n"/>
      <c r="E26" s="329" t="n"/>
      <c r="F26" s="327" t="n"/>
      <c r="G26" s="329" t="n"/>
      <c r="H26" s="335" t="n"/>
      <c r="I26" s="327" t="n"/>
      <c r="J26" s="328" t="n"/>
      <c r="K26" s="328" t="n"/>
      <c r="L26" s="328" t="n"/>
      <c r="M26" s="328" t="n"/>
      <c r="N26" s="328" t="n"/>
      <c r="O26" s="328" t="n"/>
      <c r="P26" s="329" t="n"/>
      <c r="Q26" s="143" t="n"/>
      <c r="R26" s="327" t="n"/>
      <c r="S26" s="328" t="n"/>
      <c r="T26" s="328" t="n"/>
      <c r="U26" s="328" t="n"/>
      <c r="V26" s="328" t="n"/>
      <c r="W26" s="328" t="n"/>
      <c r="X26" s="328" t="n"/>
      <c r="Y26" s="329" t="n"/>
      <c r="Z26" s="270" t="n"/>
      <c r="AA26" s="327" t="n"/>
      <c r="AB26" s="328" t="n"/>
      <c r="AC26" s="329" t="n"/>
    </row>
    <row r="27" ht="22.5" customHeight="1">
      <c r="A27" s="105" t="n"/>
      <c r="B27" s="105" t="n"/>
      <c r="C27" s="227" t="n"/>
      <c r="D27" s="333" t="n"/>
      <c r="E27" s="313" t="n"/>
      <c r="F27" s="35" t="n"/>
      <c r="G27" s="313" t="n"/>
      <c r="H27" s="40" t="n"/>
      <c r="I27" s="35" t="n"/>
      <c r="J27" s="333" t="n"/>
      <c r="K27" s="333" t="n"/>
      <c r="L27" s="333" t="n"/>
      <c r="M27" s="333" t="n"/>
      <c r="N27" s="333" t="n"/>
      <c r="O27" s="333" t="n"/>
      <c r="P27" s="313" t="n"/>
      <c r="Q27" s="143" t="n"/>
      <c r="R27" s="107" t="n"/>
      <c r="S27" s="230" t="inlineStr">
        <is>
          <t>HFO</t>
        </is>
      </c>
      <c r="T27" s="307" t="n"/>
      <c r="U27" s="230" t="inlineStr">
        <is>
          <t>LFO</t>
        </is>
      </c>
      <c r="V27" s="307" t="n"/>
      <c r="W27" s="230" t="inlineStr">
        <is>
          <t>LO</t>
        </is>
      </c>
      <c r="X27" s="306" t="n"/>
      <c r="Y27" s="307" t="n"/>
      <c r="Z27" s="270" t="n"/>
      <c r="AA27" s="108" t="inlineStr">
        <is>
          <t>INTERNAL TRIPS</t>
        </is>
      </c>
      <c r="AB27" s="306" t="n"/>
      <c r="AC27" s="307" t="n"/>
    </row>
    <row r="28" ht="20.25" customHeight="1">
      <c r="A28" s="105" t="n">
        <v>25569.12552846065</v>
      </c>
      <c r="B28" s="105" t="n">
        <v>25569.12552846065</v>
      </c>
      <c r="C28" s="231" t="inlineStr">
        <is>
          <t>DG3</t>
        </is>
      </c>
      <c r="D28" s="333" t="n"/>
      <c r="E28" s="313" t="n"/>
      <c r="F28" s="232">
        <f>(B28-A28)*24*16.7</f>
        <v/>
      </c>
      <c r="G28" s="313" t="n"/>
      <c r="H28" s="109" t="n"/>
      <c r="I28" s="233" t="inlineStr">
        <is>
          <t>DG#3 low stat air pressure.</t>
        </is>
      </c>
      <c r="J28" s="333" t="n"/>
      <c r="K28" s="333" t="n"/>
      <c r="L28" s="333" t="n"/>
      <c r="M28" s="333" t="n"/>
      <c r="N28" s="333" t="n"/>
      <c r="O28" s="333" t="n"/>
      <c r="P28" s="313" t="n"/>
      <c r="Q28" s="143" t="n"/>
      <c r="R28" s="11" t="n"/>
      <c r="S28" s="234" t="inlineStr">
        <is>
          <t>Ton</t>
        </is>
      </c>
      <c r="T28" s="235" t="inlineStr">
        <is>
          <t>%</t>
        </is>
      </c>
      <c r="U28" s="234" t="inlineStr">
        <is>
          <t>Ton</t>
        </is>
      </c>
      <c r="V28" s="234" t="inlineStr">
        <is>
          <t>%</t>
        </is>
      </c>
      <c r="W28" s="234" t="inlineStr">
        <is>
          <t>Ton</t>
        </is>
      </c>
      <c r="X28" s="235" t="inlineStr">
        <is>
          <t>%</t>
        </is>
      </c>
      <c r="Y28" s="337" t="n"/>
      <c r="Z28" s="270" t="n"/>
      <c r="AA28" s="113" t="n"/>
      <c r="AB28" s="236" t="inlineStr">
        <is>
          <t>Actual 2025</t>
        </is>
      </c>
      <c r="AC28" s="230" t="inlineStr">
        <is>
          <t>Actual 2024</t>
        </is>
      </c>
    </row>
    <row r="29" ht="20.25" customHeight="1">
      <c r="A29" s="105" t="n">
        <v>25569.12552846065</v>
      </c>
      <c r="B29" s="105" t="n">
        <v>25569.12552846065</v>
      </c>
      <c r="C29" s="231" t="inlineStr">
        <is>
          <t>DG4</t>
        </is>
      </c>
      <c r="D29" s="333" t="n"/>
      <c r="E29" s="313" t="n"/>
      <c r="F29" s="232">
        <f>(B29-A29)*24*16.7</f>
        <v/>
      </c>
      <c r="G29" s="313" t="n"/>
      <c r="H29" s="40" t="n"/>
      <c r="I29" s="233" t="inlineStr">
        <is>
          <t>DG#4 low strat air pressure</t>
        </is>
      </c>
      <c r="J29" s="333" t="n"/>
      <c r="K29" s="333" t="n"/>
      <c r="L29" s="333" t="n"/>
      <c r="M29" s="333" t="n"/>
      <c r="N29" s="333" t="n"/>
      <c r="O29" s="333" t="n"/>
      <c r="P29" s="313" t="n"/>
      <c r="Q29" s="143" t="n"/>
      <c r="R29" s="11" t="n"/>
      <c r="S29" s="338" t="n"/>
      <c r="T29" s="338" t="n"/>
      <c r="U29" s="338" t="n"/>
      <c r="V29" s="338" t="n"/>
      <c r="W29" s="338" t="n"/>
      <c r="X29" s="339" t="n"/>
      <c r="Y29" s="340" t="n"/>
      <c r="Z29" s="270" t="n"/>
      <c r="AA29" s="113" t="n"/>
      <c r="AB29" s="240" t="n"/>
      <c r="AC29" s="241" t="n"/>
    </row>
    <row r="30" ht="20.25" customHeight="1">
      <c r="A30" s="105" t="n">
        <v>25569.12552846065</v>
      </c>
      <c r="B30" s="105" t="n">
        <v>25569.12552846065</v>
      </c>
      <c r="C30" s="231" t="inlineStr">
        <is>
          <t>DG5</t>
        </is>
      </c>
      <c r="D30" s="333" t="n"/>
      <c r="E30" s="313" t="n"/>
      <c r="F30" s="232">
        <f>(B30-A30)*24*16.7</f>
        <v/>
      </c>
      <c r="G30" s="313" t="n"/>
      <c r="H30" s="40" t="n"/>
      <c r="I30" s="233" t="inlineStr">
        <is>
          <t>DG#5 low start air presure</t>
        </is>
      </c>
      <c r="J30" s="333" t="n"/>
      <c r="K30" s="333" t="n"/>
      <c r="L30" s="333" t="n"/>
      <c r="M30" s="333" t="n"/>
      <c r="N30" s="333" t="n"/>
      <c r="O30" s="333" t="n"/>
      <c r="P30" s="313" t="n"/>
      <c r="Q30" s="143" t="n"/>
      <c r="R30" s="118" t="inlineStr">
        <is>
          <t>Initial</t>
        </is>
      </c>
      <c r="S30" s="35" t="n">
        <v>4848.78</v>
      </c>
      <c r="T30" s="179" t="n"/>
      <c r="U30" s="46" t="n">
        <v>30.87</v>
      </c>
      <c r="V30" s="35" t="n"/>
      <c r="W30" s="35" t="n">
        <v>20.67</v>
      </c>
      <c r="X30" s="179" t="n"/>
      <c r="Y30" s="313" t="n"/>
      <c r="Z30" s="270" t="n"/>
      <c r="AA30" s="33" t="inlineStr">
        <is>
          <t>Day</t>
        </is>
      </c>
      <c r="AB30" s="179" t="n"/>
      <c r="AC30" s="181" t="n"/>
    </row>
    <row r="31" ht="21.75" customHeight="1">
      <c r="A31" s="105" t="n">
        <v>25569.12552881944</v>
      </c>
      <c r="B31" s="105" t="n">
        <v>25569.12552881944</v>
      </c>
      <c r="C31" s="231" t="inlineStr">
        <is>
          <t>DG3</t>
        </is>
      </c>
      <c r="D31" s="333" t="n"/>
      <c r="E31" s="313" t="n"/>
      <c r="F31" s="232">
        <f>(B31-A31)*24*16.7</f>
        <v/>
      </c>
      <c r="G31" s="313" t="n"/>
      <c r="H31" s="40" t="n"/>
      <c r="I31" s="233" t="inlineStr">
        <is>
          <t xml:space="preserve"> low start air presure</t>
        </is>
      </c>
      <c r="J31" s="333" t="n"/>
      <c r="K31" s="333" t="n"/>
      <c r="L31" s="333" t="n"/>
      <c r="M31" s="333" t="n"/>
      <c r="N31" s="333" t="n"/>
      <c r="O31" s="333" t="n"/>
      <c r="P31" s="313" t="n"/>
      <c r="Q31" s="143" t="n"/>
      <c r="R31" s="118" t="inlineStr">
        <is>
          <t>Input</t>
        </is>
      </c>
      <c r="S31" s="35" t="n">
        <v>0</v>
      </c>
      <c r="T31" s="242" t="n"/>
      <c r="U31" s="46" t="n"/>
      <c r="V31" s="35" t="n"/>
      <c r="W31" s="35" t="n">
        <v>0</v>
      </c>
      <c r="X31" s="242" t="n"/>
      <c r="Y31" s="314" t="n"/>
      <c r="Z31" s="243" t="n"/>
      <c r="AA31" s="33" t="inlineStr">
        <is>
          <t>Month</t>
        </is>
      </c>
      <c r="AB31" s="179" t="n">
        <v>3</v>
      </c>
      <c r="AC31" s="341" t="n"/>
    </row>
    <row r="32" ht="20.25" customHeight="1">
      <c r="A32" s="105" t="n">
        <v>25569.12552881944</v>
      </c>
      <c r="B32" s="105" t="n">
        <v>25569.12552881944</v>
      </c>
      <c r="C32" s="231" t="inlineStr">
        <is>
          <t>DG4</t>
        </is>
      </c>
      <c r="D32" s="333" t="n"/>
      <c r="E32" s="313" t="n"/>
      <c r="F32" s="232">
        <f>(B32-A32)*24*16.7</f>
        <v/>
      </c>
      <c r="G32" s="313" t="n"/>
      <c r="H32" s="40" t="n"/>
      <c r="I32" s="233" t="inlineStr">
        <is>
          <t xml:space="preserve"> low start air presure</t>
        </is>
      </c>
      <c r="J32" s="333" t="n"/>
      <c r="K32" s="333" t="n"/>
      <c r="L32" s="333" t="n"/>
      <c r="M32" s="333" t="n"/>
      <c r="N32" s="333" t="n"/>
      <c r="O32" s="333" t="n"/>
      <c r="P32" s="313" t="n"/>
      <c r="Q32" s="143" t="n"/>
      <c r="R32" s="118" t="inlineStr">
        <is>
          <t>Consumption</t>
        </is>
      </c>
      <c r="S32" s="35">
        <f>S30+S31-S33</f>
        <v/>
      </c>
      <c r="T32" s="315" t="n"/>
      <c r="U32" s="46">
        <f>U30+U31-U33</f>
        <v/>
      </c>
      <c r="V32" s="35" t="n"/>
      <c r="W32" s="35">
        <f>W30+W31-W33</f>
        <v/>
      </c>
      <c r="X32" s="316" t="n"/>
      <c r="Y32" s="317" t="n"/>
      <c r="Z32" s="243" t="n"/>
      <c r="AA32" s="33" t="inlineStr">
        <is>
          <t>Year</t>
        </is>
      </c>
      <c r="AB32" s="179" t="n">
        <v>3</v>
      </c>
      <c r="AC32" s="315" t="n"/>
    </row>
    <row r="33" ht="20.25" customHeight="1">
      <c r="A33" s="105" t="n">
        <v>25569.12552881944</v>
      </c>
      <c r="B33" s="105" t="n">
        <v>25569.12552881944</v>
      </c>
      <c r="C33" s="231" t="inlineStr">
        <is>
          <t>DG5</t>
        </is>
      </c>
      <c r="D33" s="333" t="n"/>
      <c r="E33" s="313" t="n"/>
      <c r="F33" s="232">
        <f>(B33-A33)*24*16.7</f>
        <v/>
      </c>
      <c r="G33" s="313" t="n"/>
      <c r="H33" s="40" t="n"/>
      <c r="I33" s="233" t="inlineStr">
        <is>
          <t xml:space="preserve"> low start air presure</t>
        </is>
      </c>
      <c r="J33" s="333" t="n"/>
      <c r="K33" s="333" t="n"/>
      <c r="L33" s="333" t="n"/>
      <c r="M33" s="333" t="n"/>
      <c r="N33" s="333" t="n"/>
      <c r="O33" s="333" t="n"/>
      <c r="P33" s="313" t="n"/>
      <c r="Q33" s="143" t="n"/>
      <c r="R33" s="118" t="inlineStr">
        <is>
          <t>Final</t>
        </is>
      </c>
      <c r="S33" s="35" t="n">
        <v>4726.57</v>
      </c>
      <c r="T33" s="245" t="n"/>
      <c r="U33" s="46" t="n">
        <v>30.09</v>
      </c>
      <c r="V33" s="35" t="n"/>
      <c r="W33" s="35" t="n">
        <v>20.67</v>
      </c>
      <c r="X33" s="246" t="n"/>
      <c r="Y33" s="123" t="n"/>
      <c r="Z33" s="243" t="n"/>
      <c r="AA33" s="124" t="n"/>
      <c r="AB33" s="270" t="n"/>
      <c r="AC33" s="269" t="n"/>
    </row>
    <row r="34" ht="20.25" customHeight="1">
      <c r="A34" s="105" t="n">
        <v>25569.12552883102</v>
      </c>
      <c r="B34" s="105" t="n">
        <v>25569.12552883102</v>
      </c>
      <c r="C34" s="231" t="inlineStr">
        <is>
          <t>DG3</t>
        </is>
      </c>
      <c r="D34" s="333" t="n"/>
      <c r="E34" s="313" t="n"/>
      <c r="F34" s="232">
        <f>(B34-A34)*24*16.7</f>
        <v/>
      </c>
      <c r="G34" s="313" t="n"/>
      <c r="H34" s="40" t="n"/>
      <c r="I34" s="233" t="inlineStr">
        <is>
          <t xml:space="preserve"> low start air presure</t>
        </is>
      </c>
      <c r="J34" s="333" t="n"/>
      <c r="K34" s="333" t="n"/>
      <c r="L34" s="333" t="n"/>
      <c r="M34" s="333" t="n"/>
      <c r="N34" s="333" t="n"/>
      <c r="O34" s="333" t="n"/>
      <c r="P34" s="313" t="n"/>
      <c r="Q34" s="143" t="n"/>
      <c r="R34" s="57" t="n"/>
      <c r="S34" s="247" t="n"/>
      <c r="T34" s="333" t="n"/>
      <c r="U34" s="333" t="n"/>
      <c r="V34" s="333" t="n"/>
      <c r="W34" s="333" t="n"/>
      <c r="X34" s="333" t="n"/>
      <c r="Y34" s="334" t="n"/>
      <c r="Z34" s="270" t="n"/>
      <c r="AA34" s="108" t="inlineStr">
        <is>
          <t>EXTERNAL TRIPS</t>
        </is>
      </c>
      <c r="AB34" s="306" t="n"/>
      <c r="AC34" s="307" t="n"/>
    </row>
    <row r="35" ht="18.75" customHeight="1">
      <c r="A35" s="105" t="n">
        <v>25569.12552883102</v>
      </c>
      <c r="B35" s="105" t="n">
        <v>25569.12552883102</v>
      </c>
      <c r="C35" s="231" t="inlineStr">
        <is>
          <t>DG4</t>
        </is>
      </c>
      <c r="D35" s="333" t="n"/>
      <c r="E35" s="313" t="n"/>
      <c r="F35" s="232">
        <f>(B35-A35)*24*16.7</f>
        <v/>
      </c>
      <c r="G35" s="313" t="n"/>
      <c r="H35" s="40" t="n"/>
      <c r="I35" s="233" t="inlineStr">
        <is>
          <t xml:space="preserve"> low start air presure</t>
        </is>
      </c>
      <c r="J35" s="333" t="n"/>
      <c r="K35" s="333" t="n"/>
      <c r="L35" s="333" t="n"/>
      <c r="M35" s="333" t="n"/>
      <c r="N35" s="333" t="n"/>
      <c r="O35" s="333" t="n"/>
      <c r="P35" s="313" t="n"/>
      <c r="Q35" s="143" t="n"/>
      <c r="R35" s="126" t="n"/>
      <c r="S35" s="248" t="inlineStr">
        <is>
          <t>HFO SLUDGE</t>
        </is>
      </c>
      <c r="T35" s="249" t="inlineStr">
        <is>
          <t>m3</t>
        </is>
      </c>
      <c r="U35" s="35" t="n"/>
      <c r="V35" s="248" t="inlineStr">
        <is>
          <t>USED OIL</t>
        </is>
      </c>
      <c r="W35" s="250" t="inlineStr">
        <is>
          <t>m3</t>
        </is>
      </c>
      <c r="X35" s="179" t="n"/>
      <c r="Y35" s="313" t="n"/>
      <c r="Z35" s="270" t="n"/>
      <c r="AA35" s="113" t="n"/>
      <c r="AB35" s="240" t="inlineStr">
        <is>
          <t>Actual 2025</t>
        </is>
      </c>
      <c r="AC35" s="241" t="inlineStr">
        <is>
          <t>Actual 2024</t>
        </is>
      </c>
    </row>
    <row r="36" ht="20.25" customHeight="1">
      <c r="A36" s="105" t="n">
        <v>25569.12552883102</v>
      </c>
      <c r="B36" s="105" t="n">
        <v>25569.12552883102</v>
      </c>
      <c r="C36" s="231" t="inlineStr">
        <is>
          <t>DG5</t>
        </is>
      </c>
      <c r="D36" s="333" t="n"/>
      <c r="E36" s="313" t="n"/>
      <c r="F36" s="232">
        <f>(B36-A36)*24*16.7</f>
        <v/>
      </c>
      <c r="G36" s="313" t="n"/>
      <c r="H36" s="40" t="n"/>
      <c r="I36" s="233" t="inlineStr">
        <is>
          <t xml:space="preserve"> low start air presure</t>
        </is>
      </c>
      <c r="J36" s="333" t="n"/>
      <c r="K36" s="333" t="n"/>
      <c r="L36" s="333" t="n"/>
      <c r="M36" s="333" t="n"/>
      <c r="N36" s="333" t="n"/>
      <c r="O36" s="333" t="n"/>
      <c r="P36" s="313" t="n"/>
      <c r="Q36" s="143" t="n"/>
      <c r="R36" s="57" t="n"/>
      <c r="S36" s="315" t="n"/>
      <c r="T36" s="249" t="inlineStr">
        <is>
          <t>%</t>
        </is>
      </c>
      <c r="U36" s="179" t="n">
        <v>13</v>
      </c>
      <c r="V36" s="315" t="n"/>
      <c r="W36" s="250" t="inlineStr">
        <is>
          <t>%</t>
        </is>
      </c>
      <c r="X36" s="179" t="n">
        <v>3</v>
      </c>
      <c r="Y36" s="313" t="n"/>
      <c r="Z36" s="270" t="n"/>
      <c r="AA36" s="33" t="inlineStr">
        <is>
          <t>Day</t>
        </is>
      </c>
      <c r="AB36" s="179" t="n"/>
      <c r="AC36" s="181" t="n"/>
    </row>
    <row r="37" ht="20.25" customHeight="1">
      <c r="A37" s="105" t="n">
        <v>25569.12552884259</v>
      </c>
      <c r="B37" s="105" t="n">
        <v>25569.12552884259</v>
      </c>
      <c r="C37" s="231" t="inlineStr">
        <is>
          <t>DG1</t>
        </is>
      </c>
      <c r="D37" s="333" t="n"/>
      <c r="E37" s="313" t="n"/>
      <c r="F37" s="35">
        <f>((B37-A37)*24*16.3)</f>
        <v/>
      </c>
      <c r="G37" s="313" t="n"/>
      <c r="H37" s="40" t="n"/>
      <c r="I37" s="251" t="inlineStr">
        <is>
          <t>DG#1 trips with damper missmatch</t>
        </is>
      </c>
      <c r="J37" s="333" t="n"/>
      <c r="K37" s="333" t="n"/>
      <c r="L37" s="333" t="n"/>
      <c r="M37" s="333" t="n"/>
      <c r="N37" s="333" t="n"/>
      <c r="O37" s="333" t="n"/>
      <c r="P37" s="313" t="n"/>
      <c r="Q37" s="143" t="n"/>
      <c r="R37" s="57" t="n"/>
      <c r="S37" s="269" t="n"/>
      <c r="T37" s="270" t="n"/>
      <c r="U37" s="269" t="n"/>
      <c r="V37" s="269" t="n"/>
      <c r="W37" s="269" t="n"/>
      <c r="X37" s="270" t="n"/>
      <c r="Y37" s="143" t="n"/>
      <c r="Z37" s="270" t="n"/>
      <c r="AA37" s="33" t="inlineStr">
        <is>
          <t>Month</t>
        </is>
      </c>
      <c r="AB37" s="179" t="n">
        <v>1</v>
      </c>
      <c r="AC37" s="341" t="n"/>
    </row>
    <row r="38" ht="20.25" customHeight="1">
      <c r="A38" s="105" t="n">
        <v>25569.12552885417</v>
      </c>
      <c r="B38" s="105" t="n">
        <v>25569.12552885417</v>
      </c>
      <c r="C38" s="231" t="inlineStr">
        <is>
          <t>DG3</t>
        </is>
      </c>
      <c r="D38" s="333" t="n"/>
      <c r="E38" s="313" t="n"/>
      <c r="F38" s="35">
        <f>((B38-A38)*24*16.3)</f>
        <v/>
      </c>
      <c r="G38" s="313" t="n"/>
      <c r="H38" s="40" t="n"/>
      <c r="I38" s="233" t="inlineStr">
        <is>
          <t>DG#3  start failure</t>
        </is>
      </c>
      <c r="J38" s="333" t="n"/>
      <c r="K38" s="333" t="n"/>
      <c r="L38" s="333" t="n"/>
      <c r="M38" s="333" t="n"/>
      <c r="N38" s="333" t="n"/>
      <c r="O38" s="333" t="n"/>
      <c r="P38" s="313" t="n"/>
      <c r="Q38" s="143" t="n"/>
      <c r="R38" s="126" t="n"/>
      <c r="S38" s="57" t="n"/>
      <c r="T38" s="270" t="n"/>
      <c r="U38" s="57" t="n"/>
      <c r="V38" s="126" t="n"/>
      <c r="W38" s="269" t="n"/>
      <c r="X38" s="270" t="n"/>
      <c r="Y38" s="143" t="n"/>
      <c r="Z38" s="270" t="n"/>
      <c r="AA38" s="33" t="inlineStr">
        <is>
          <t>Year</t>
        </is>
      </c>
      <c r="AB38" s="179" t="n">
        <v>1</v>
      </c>
      <c r="AC38" s="341" t="n"/>
    </row>
    <row r="39" ht="22.5" customHeight="1">
      <c r="A39" s="105" t="n">
        <v>25569.12552886574</v>
      </c>
      <c r="B39" s="105" t="n">
        <v>25569.12552886574</v>
      </c>
      <c r="C39" s="231" t="inlineStr">
        <is>
          <t>DG3</t>
        </is>
      </c>
      <c r="D39" s="333" t="n"/>
      <c r="E39" s="313" t="n"/>
      <c r="F39" s="35">
        <f>((B39-A39)*24*16.3)</f>
        <v/>
      </c>
      <c r="G39" s="313" t="n"/>
      <c r="H39" s="40" t="n"/>
      <c r="I39" s="233" t="inlineStr">
        <is>
          <t>DG#3  start failure</t>
        </is>
      </c>
      <c r="J39" s="333" t="n"/>
      <c r="K39" s="333" t="n"/>
      <c r="L39" s="333" t="n"/>
      <c r="M39" s="333" t="n"/>
      <c r="N39" s="333" t="n"/>
      <c r="O39" s="333" t="n"/>
      <c r="P39" s="313" t="n"/>
      <c r="Q39" s="143" t="n"/>
      <c r="R39" s="143" t="n"/>
      <c r="S39" s="252" t="inlineStr">
        <is>
          <t>FUEL LIQUIDATED DAMAGES</t>
        </is>
      </c>
      <c r="T39" s="342" t="n"/>
      <c r="U39" s="342" t="n"/>
      <c r="V39" s="342" t="n"/>
      <c r="W39" s="342" t="n"/>
      <c r="X39" s="342" t="n"/>
      <c r="Y39" s="343" t="n"/>
      <c r="Z39" s="270" t="n"/>
      <c r="AA39" s="33" t="n"/>
      <c r="AB39" s="179" t="n"/>
      <c r="AC39" s="315" t="n"/>
    </row>
    <row r="40" ht="20.25" customHeight="1">
      <c r="A40" s="105" t="n">
        <v>25569.12552893519</v>
      </c>
      <c r="B40" s="105" t="n">
        <v>25569.12552893519</v>
      </c>
      <c r="C40" s="231" t="inlineStr">
        <is>
          <t>DG4</t>
        </is>
      </c>
      <c r="D40" s="333" t="n"/>
      <c r="E40" s="313" t="n"/>
      <c r="F40" s="35">
        <f>((B40-A40)*24*16.3)</f>
        <v/>
      </c>
      <c r="G40" s="313" t="n"/>
      <c r="H40" s="40" t="n"/>
      <c r="I40" s="251" t="inlineStr">
        <is>
          <t>DG#4 trips with damper missmatch</t>
        </is>
      </c>
      <c r="J40" s="333" t="n"/>
      <c r="K40" s="333" t="n"/>
      <c r="L40" s="333" t="n"/>
      <c r="M40" s="333" t="n"/>
      <c r="N40" s="333" t="n"/>
      <c r="O40" s="333" t="n"/>
      <c r="P40" s="313" t="n"/>
      <c r="Q40" s="143" t="n"/>
      <c r="R40" s="143" t="n"/>
      <c r="S40" s="255" t="inlineStr">
        <is>
          <t>Day</t>
        </is>
      </c>
      <c r="T40" s="313" t="n"/>
      <c r="U40" s="179" t="n">
        <v>0</v>
      </c>
      <c r="V40" s="313" t="n"/>
      <c r="W40" s="35">
        <f>U40</f>
        <v/>
      </c>
      <c r="X40" s="179" t="n"/>
      <c r="Y40" s="40" t="n"/>
      <c r="Z40" s="270" t="n"/>
      <c r="AA40" s="132" t="n"/>
      <c r="AB40" s="256" t="inlineStr">
        <is>
          <t>1=</t>
        </is>
      </c>
      <c r="AC40" s="257" t="n"/>
    </row>
    <row r="41" ht="18.75" customHeight="1">
      <c r="A41" s="105" t="n">
        <v>25569.12552896991</v>
      </c>
      <c r="B41" s="105" t="n">
        <v>25569.12552896991</v>
      </c>
      <c r="C41" s="231" t="inlineStr">
        <is>
          <t>DG4</t>
        </is>
      </c>
      <c r="D41" s="333" t="n"/>
      <c r="E41" s="313" t="n"/>
      <c r="F41" s="35">
        <f>((B41-A41)*24*16.3)</f>
        <v/>
      </c>
      <c r="G41" s="313" t="n"/>
      <c r="H41" s="40" t="n"/>
      <c r="I41" s="251" t="inlineStr">
        <is>
          <t>DG#4 trips with low lube oil pressure</t>
        </is>
      </c>
      <c r="J41" s="333" t="n"/>
      <c r="K41" s="333" t="n"/>
      <c r="L41" s="333" t="n"/>
      <c r="M41" s="333" t="n"/>
      <c r="N41" s="333" t="n"/>
      <c r="O41" s="333" t="n"/>
      <c r="P41" s="313" t="n"/>
      <c r="Q41" s="143" t="n"/>
      <c r="R41" s="143" t="n"/>
      <c r="S41" s="255" t="inlineStr">
        <is>
          <t>Month</t>
        </is>
      </c>
      <c r="T41" s="313" t="n"/>
      <c r="U41" s="35" t="n">
        <v>559.72</v>
      </c>
      <c r="V41" s="313" t="n"/>
      <c r="W41" s="35">
        <f>U41</f>
        <v/>
      </c>
      <c r="X41" s="179" t="n"/>
      <c r="Y41" s="40" t="n"/>
      <c r="Z41" s="270" t="n"/>
      <c r="AA41" s="132" t="n"/>
      <c r="AB41" s="256">
        <f>AB40+U41</f>
        <v/>
      </c>
      <c r="AC41" s="258" t="n"/>
    </row>
    <row r="42" ht="20.25" customHeight="1">
      <c r="A42" s="105" t="n">
        <v>25569.1255290162</v>
      </c>
      <c r="B42" s="105" t="n">
        <v>25569.1255290162</v>
      </c>
      <c r="C42" s="231" t="inlineStr">
        <is>
          <t>DG1</t>
        </is>
      </c>
      <c r="D42" s="333" t="n"/>
      <c r="E42" s="313" t="n"/>
      <c r="F42" s="35">
        <f>((B42-A42)*24*16.3)</f>
        <v/>
      </c>
      <c r="G42" s="313" t="n"/>
      <c r="H42" s="40" t="n"/>
      <c r="I42" s="251" t="inlineStr">
        <is>
          <t>DG#1 Power supply failure -EAP</t>
        </is>
      </c>
      <c r="J42" s="333" t="n"/>
      <c r="K42" s="333" t="n"/>
      <c r="L42" s="333" t="n"/>
      <c r="M42" s="333" t="n"/>
      <c r="N42" s="333" t="n"/>
      <c r="O42" s="333" t="n"/>
      <c r="P42" s="313" t="n"/>
      <c r="Q42" s="143" t="n"/>
      <c r="R42" s="55" t="n"/>
      <c r="S42" s="255" t="inlineStr">
        <is>
          <t>Year</t>
        </is>
      </c>
      <c r="T42" s="313" t="n"/>
      <c r="U42" s="35" t="n">
        <v>559.72</v>
      </c>
      <c r="V42" s="313" t="n"/>
      <c r="W42" s="35">
        <f>U42</f>
        <v/>
      </c>
      <c r="X42" s="179" t="n"/>
      <c r="Y42" s="40" t="n"/>
      <c r="Z42" s="270" t="n"/>
      <c r="AA42" s="135" t="n"/>
      <c r="AB42" s="256" t="n"/>
    </row>
    <row r="43" ht="21.75" customHeight="1">
      <c r="A43" s="105" t="n">
        <v>25569.12552903935</v>
      </c>
      <c r="B43" s="105" t="n">
        <v>25569.12552903935</v>
      </c>
      <c r="C43" s="231" t="inlineStr">
        <is>
          <t>DG1</t>
        </is>
      </c>
      <c r="D43" s="333" t="n"/>
      <c r="E43" s="313" t="n"/>
      <c r="F43" s="35">
        <f>(B43-A43)*24*16.3</f>
        <v/>
      </c>
      <c r="G43" s="313" t="n"/>
      <c r="H43" s="40" t="n"/>
      <c r="I43" s="251" t="inlineStr">
        <is>
          <t>DG#1 Power supply failure -EAP</t>
        </is>
      </c>
      <c r="J43" s="333" t="n"/>
      <c r="K43" s="333" t="n"/>
      <c r="L43" s="333" t="n"/>
      <c r="M43" s="333" t="n"/>
      <c r="N43" s="333" t="n"/>
      <c r="O43" s="333" t="n"/>
      <c r="P43" s="313" t="n"/>
      <c r="Q43" s="143" t="n"/>
      <c r="R43" s="143" t="n"/>
      <c r="S43" s="269" t="n"/>
      <c r="T43" s="270" t="n"/>
      <c r="U43" s="57" t="n"/>
      <c r="V43" s="57" t="n"/>
      <c r="W43" s="57" t="n"/>
      <c r="X43" s="221" t="n"/>
      <c r="Y43" s="55" t="n"/>
      <c r="Z43" s="221" t="n"/>
      <c r="AA43" s="55" t="n"/>
      <c r="AB43" s="221" t="n"/>
      <c r="AC43" s="257" t="n"/>
    </row>
    <row r="44" ht="24.75" customHeight="1">
      <c r="A44" s="136" t="n"/>
      <c r="B44" s="136" t="n"/>
      <c r="C44" s="179" t="n"/>
      <c r="D44" s="333" t="n"/>
      <c r="E44" s="313" t="n"/>
      <c r="F44" s="35">
        <f>(B44-A44)*24*16.3</f>
        <v/>
      </c>
      <c r="G44" s="313" t="n"/>
      <c r="H44" s="40" t="n"/>
      <c r="I44" s="35" t="n"/>
      <c r="J44" s="333" t="n"/>
      <c r="K44" s="333" t="n"/>
      <c r="L44" s="333" t="n"/>
      <c r="M44" s="333" t="n"/>
      <c r="N44" s="333" t="n"/>
      <c r="O44" s="333" t="n"/>
      <c r="P44" s="313" t="n"/>
      <c r="Q44" s="143" t="n"/>
      <c r="R44" s="143" t="n"/>
      <c r="S44" s="269" t="n"/>
      <c r="T44" s="270" t="n"/>
      <c r="U44" s="57" t="n"/>
      <c r="V44" s="57" t="n"/>
      <c r="W44" s="57" t="n"/>
      <c r="X44" s="221" t="n"/>
      <c r="Y44" s="55" t="n"/>
      <c r="Z44" s="221" t="n"/>
      <c r="AA44" s="55" t="n"/>
      <c r="AB44" s="221" t="n"/>
      <c r="AC44" s="269" t="n"/>
    </row>
    <row r="45" ht="24.75" customHeight="1">
      <c r="A45" s="136" t="n"/>
      <c r="B45" s="136" t="n"/>
      <c r="C45" s="179" t="n"/>
      <c r="D45" s="333" t="n"/>
      <c r="E45" s="313" t="n"/>
      <c r="F45" s="35">
        <f>(B45-A45)*24*16.3</f>
        <v/>
      </c>
      <c r="G45" s="313" t="n"/>
      <c r="H45" s="40" t="n"/>
      <c r="I45" s="35" t="n"/>
      <c r="J45" s="333" t="n"/>
      <c r="K45" s="333" t="n"/>
      <c r="L45" s="333" t="n"/>
      <c r="M45" s="333" t="n"/>
      <c r="N45" s="333" t="n"/>
      <c r="O45" s="333" t="n"/>
      <c r="P45" s="313" t="n"/>
      <c r="Q45" s="143" t="n"/>
      <c r="R45" s="143" t="n"/>
      <c r="S45" s="269" t="n"/>
      <c r="T45" s="270" t="n"/>
      <c r="U45" s="57" t="n"/>
      <c r="V45" s="269" t="n"/>
      <c r="W45" s="57" t="n"/>
      <c r="X45" s="270" t="n"/>
      <c r="Y45" s="143" t="n"/>
      <c r="Z45" s="270" t="n"/>
      <c r="AA45" s="143" t="n"/>
      <c r="AB45" s="270" t="n"/>
      <c r="AC45" s="269" t="n"/>
    </row>
    <row r="46" ht="24.75" customHeight="1">
      <c r="A46" s="136" t="n"/>
      <c r="B46" s="136" t="n"/>
      <c r="C46" s="179" t="n"/>
      <c r="D46" s="333" t="n"/>
      <c r="E46" s="313" t="n"/>
      <c r="F46" s="35">
        <f>(B46-A46)*24*16.3</f>
        <v/>
      </c>
      <c r="G46" s="313" t="n"/>
      <c r="H46" s="40" t="n"/>
      <c r="I46" s="35" t="n"/>
      <c r="J46" s="333" t="n"/>
      <c r="K46" s="333" t="n"/>
      <c r="L46" s="333" t="n"/>
      <c r="M46" s="333" t="n"/>
      <c r="N46" s="333" t="n"/>
      <c r="O46" s="333" t="n"/>
      <c r="P46" s="313" t="n"/>
      <c r="Q46" s="143" t="n"/>
      <c r="R46" s="143" t="n"/>
      <c r="S46" s="269" t="n"/>
      <c r="T46" s="270" t="n"/>
      <c r="U46" s="57" t="n"/>
      <c r="V46" s="269" t="n"/>
      <c r="W46" s="57" t="n"/>
      <c r="X46" s="270" t="n"/>
      <c r="Y46" s="143" t="n"/>
      <c r="Z46" s="270" t="n"/>
      <c r="AA46" s="143" t="n"/>
      <c r="AB46" s="270" t="n"/>
      <c r="AC46" s="269" t="n"/>
    </row>
    <row r="47" ht="24.75" customHeight="1">
      <c r="A47" s="136" t="n"/>
      <c r="B47" s="136" t="n"/>
      <c r="C47" s="179" t="n"/>
      <c r="D47" s="333" t="n"/>
      <c r="E47" s="313" t="n"/>
      <c r="F47" s="35">
        <f>(B47-A47)*24*16.3</f>
        <v/>
      </c>
      <c r="G47" s="313" t="n"/>
      <c r="H47" s="40" t="n"/>
      <c r="I47" s="35" t="n"/>
      <c r="J47" s="333" t="n"/>
      <c r="K47" s="333" t="n"/>
      <c r="L47" s="333" t="n"/>
      <c r="M47" s="333" t="n"/>
      <c r="N47" s="333" t="n"/>
      <c r="O47" s="333" t="n"/>
      <c r="P47" s="313" t="n"/>
      <c r="Q47" s="143" t="n"/>
      <c r="R47" s="143" t="n"/>
      <c r="S47" s="269" t="n"/>
      <c r="T47" s="270" t="n"/>
      <c r="U47" s="57" t="n"/>
      <c r="V47" s="269" t="n"/>
      <c r="W47" s="57" t="n"/>
      <c r="X47" s="270" t="n"/>
      <c r="Y47" s="143" t="n"/>
      <c r="Z47" s="270" t="n"/>
      <c r="AA47" s="143" t="n"/>
      <c r="AB47" s="270" t="n"/>
      <c r="AC47" s="269" t="n"/>
    </row>
    <row r="48" ht="24.75" customHeight="1">
      <c r="A48" s="136" t="n"/>
      <c r="B48" s="136" t="n"/>
      <c r="C48" s="179" t="n"/>
      <c r="D48" s="333" t="n"/>
      <c r="E48" s="313" t="n"/>
      <c r="F48" s="35">
        <f>(B48-A48)*24*16.3</f>
        <v/>
      </c>
      <c r="G48" s="313" t="n"/>
      <c r="H48" s="40" t="n"/>
      <c r="I48" s="35" t="n"/>
      <c r="J48" s="333" t="n"/>
      <c r="K48" s="333" t="n"/>
      <c r="L48" s="333" t="n"/>
      <c r="M48" s="333" t="n"/>
      <c r="N48" s="333" t="n"/>
      <c r="O48" s="333" t="n"/>
      <c r="P48" s="313" t="n"/>
      <c r="Q48" s="143" t="n"/>
      <c r="R48" s="143" t="n"/>
      <c r="S48" s="269" t="n"/>
      <c r="T48" s="270" t="n"/>
      <c r="U48" s="57" t="n"/>
      <c r="V48" s="269" t="n"/>
      <c r="W48" s="57" t="n"/>
      <c r="X48" s="270" t="n"/>
      <c r="Y48" s="143" t="n"/>
      <c r="Z48" s="270" t="n"/>
      <c r="AA48" s="143" t="n"/>
      <c r="AB48" s="270" t="n"/>
      <c r="AC48" s="269" t="n"/>
    </row>
    <row r="49" ht="24.75" customHeight="1">
      <c r="A49" s="136" t="n"/>
      <c r="B49" s="136" t="n"/>
      <c r="C49" s="179" t="n"/>
      <c r="D49" s="333" t="n"/>
      <c r="E49" s="313" t="n"/>
      <c r="F49" s="35">
        <f>(B49-A49)*24*16.3</f>
        <v/>
      </c>
      <c r="G49" s="313" t="n"/>
      <c r="H49" s="40" t="n"/>
      <c r="I49" s="35" t="n"/>
      <c r="J49" s="333" t="n"/>
      <c r="K49" s="333" t="n"/>
      <c r="L49" s="333" t="n"/>
      <c r="M49" s="333" t="n"/>
      <c r="N49" s="333" t="n"/>
      <c r="O49" s="333" t="n"/>
      <c r="P49" s="313" t="n"/>
      <c r="Q49" s="143" t="n"/>
      <c r="R49" s="143" t="n"/>
      <c r="S49" s="269" t="n"/>
      <c r="T49" s="270" t="n"/>
      <c r="U49" s="57" t="n"/>
      <c r="V49" s="269" t="n"/>
      <c r="W49" s="57" t="n"/>
      <c r="X49" s="270" t="n"/>
      <c r="Y49" s="143" t="n"/>
      <c r="Z49" s="270" t="n"/>
      <c r="AA49" s="143" t="n"/>
      <c r="AB49" s="270" t="n"/>
      <c r="AC49" s="269" t="n"/>
    </row>
    <row r="50" ht="24.75" customHeight="1">
      <c r="A50" s="136" t="n"/>
      <c r="B50" s="136" t="n"/>
      <c r="C50" s="179" t="n"/>
      <c r="D50" s="333" t="n"/>
      <c r="E50" s="313" t="n"/>
      <c r="F50" s="35">
        <f>(B50-A50)*24*16.3</f>
        <v/>
      </c>
      <c r="G50" s="313" t="n"/>
      <c r="H50" s="40" t="n"/>
      <c r="I50" s="35" t="n"/>
      <c r="J50" s="333" t="n"/>
      <c r="K50" s="333" t="n"/>
      <c r="L50" s="333" t="n"/>
      <c r="M50" s="333" t="n"/>
      <c r="N50" s="333" t="n"/>
      <c r="O50" s="333" t="n"/>
      <c r="P50" s="313" t="n"/>
      <c r="Q50" s="143" t="n"/>
      <c r="R50" s="143" t="n"/>
      <c r="S50" s="269" t="n"/>
      <c r="T50" s="270" t="n"/>
      <c r="U50" s="57" t="n"/>
      <c r="V50" s="269" t="n"/>
      <c r="W50" s="57" t="n"/>
      <c r="X50" s="270" t="n"/>
      <c r="Y50" s="143" t="n"/>
      <c r="Z50" s="270" t="n"/>
      <c r="AA50" s="143" t="n"/>
      <c r="AB50" s="270" t="n"/>
      <c r="AC50" s="269" t="n"/>
    </row>
    <row r="51" ht="24.75" customHeight="1">
      <c r="A51" s="136" t="n"/>
      <c r="B51" s="136" t="n"/>
      <c r="C51" s="179" t="n"/>
      <c r="D51" s="333" t="n"/>
      <c r="E51" s="313" t="n"/>
      <c r="F51" s="35">
        <f>(B51-A51)*24*16.3</f>
        <v/>
      </c>
      <c r="G51" s="313" t="n"/>
      <c r="H51" s="40" t="n"/>
      <c r="I51" s="35" t="n"/>
      <c r="J51" s="333" t="n"/>
      <c r="K51" s="333" t="n"/>
      <c r="L51" s="333" t="n"/>
      <c r="M51" s="333" t="n"/>
      <c r="N51" s="333" t="n"/>
      <c r="O51" s="333" t="n"/>
      <c r="P51" s="313" t="n"/>
      <c r="Q51" s="143" t="n"/>
      <c r="R51" s="143" t="n"/>
      <c r="S51" s="269" t="n"/>
      <c r="T51" s="270" t="n"/>
      <c r="U51" s="57" t="n"/>
      <c r="V51" s="269" t="n"/>
      <c r="W51" s="57" t="n"/>
      <c r="X51" s="270" t="n"/>
      <c r="Y51" s="143" t="n"/>
      <c r="Z51" s="270" t="n"/>
      <c r="AA51" s="143" t="n"/>
      <c r="AB51" s="270" t="n"/>
      <c r="AC51" s="269" t="n"/>
    </row>
    <row r="52" ht="24.75" customHeight="1">
      <c r="A52" s="136" t="n"/>
      <c r="B52" s="136" t="n"/>
      <c r="C52" s="179" t="n"/>
      <c r="D52" s="333" t="n"/>
      <c r="E52" s="313" t="n"/>
      <c r="F52" s="35">
        <f>(B52-A52)*24*16.3</f>
        <v/>
      </c>
      <c r="G52" s="313" t="n"/>
      <c r="H52" s="40" t="n"/>
      <c r="I52" s="35" t="n"/>
      <c r="J52" s="333" t="n"/>
      <c r="K52" s="333" t="n"/>
      <c r="L52" s="333" t="n"/>
      <c r="M52" s="333" t="n"/>
      <c r="N52" s="333" t="n"/>
      <c r="O52" s="333" t="n"/>
      <c r="P52" s="333" t="n"/>
      <c r="Q52" s="313" t="n"/>
      <c r="R52" s="143" t="n"/>
      <c r="S52" s="269" t="n"/>
      <c r="T52" s="270" t="n"/>
      <c r="U52" s="57" t="n"/>
      <c r="V52" s="269" t="n"/>
      <c r="W52" s="57" t="n"/>
      <c r="X52" s="270" t="n"/>
      <c r="Y52" s="143" t="n"/>
      <c r="Z52" s="270" t="n"/>
      <c r="AA52" s="143" t="n"/>
      <c r="AB52" s="270" t="n"/>
      <c r="AC52" s="269" t="n"/>
    </row>
    <row r="53" ht="24.75" customHeight="1">
      <c r="A53" s="136" t="n"/>
      <c r="B53" s="136" t="n"/>
      <c r="C53" s="179" t="n"/>
      <c r="D53" s="333" t="n"/>
      <c r="E53" s="313" t="n"/>
      <c r="F53" s="35">
        <f>(B53-A53)*24*16.3</f>
        <v/>
      </c>
      <c r="G53" s="313" t="n"/>
      <c r="H53" s="40" t="n"/>
      <c r="I53" s="35" t="n"/>
      <c r="J53" s="333" t="n"/>
      <c r="K53" s="333" t="n"/>
      <c r="L53" s="333" t="n"/>
      <c r="M53" s="333" t="n"/>
      <c r="N53" s="333" t="n"/>
      <c r="O53" s="333" t="n"/>
      <c r="P53" s="313" t="n"/>
      <c r="Q53" s="143" t="n"/>
      <c r="R53" s="143" t="n"/>
      <c r="S53" s="269" t="n"/>
      <c r="T53" s="270" t="n"/>
      <c r="U53" s="57" t="n"/>
      <c r="V53" s="269" t="n"/>
      <c r="W53" s="57" t="n"/>
      <c r="X53" s="270" t="n"/>
      <c r="Y53" s="143" t="n"/>
      <c r="Z53" s="270" t="n"/>
      <c r="AA53" s="143" t="n"/>
      <c r="AB53" s="270" t="n"/>
      <c r="AC53" s="269" t="n"/>
    </row>
    <row r="54" ht="24.75" customHeight="1">
      <c r="A54" s="136" t="n"/>
      <c r="B54" s="136" t="n"/>
      <c r="C54" s="179" t="n"/>
      <c r="D54" s="333" t="n"/>
      <c r="E54" s="313" t="n"/>
      <c r="F54" s="35">
        <f>(B54-A54)*24*16.3</f>
        <v/>
      </c>
      <c r="G54" s="313" t="n"/>
      <c r="H54" s="40" t="n"/>
      <c r="I54" s="35" t="n"/>
      <c r="J54" s="333" t="n"/>
      <c r="K54" s="333" t="n"/>
      <c r="L54" s="333" t="n"/>
      <c r="M54" s="333" t="n"/>
      <c r="N54" s="333" t="n"/>
      <c r="O54" s="333" t="n"/>
      <c r="P54" s="313" t="n"/>
      <c r="Q54" s="143" t="n"/>
      <c r="R54" s="143" t="n"/>
      <c r="S54" s="269" t="n"/>
      <c r="T54" s="270" t="n"/>
      <c r="U54" s="57" t="n"/>
      <c r="V54" s="269" t="n"/>
      <c r="W54" s="57" t="n"/>
      <c r="X54" s="270" t="n"/>
      <c r="Y54" s="143" t="n"/>
      <c r="Z54" s="270" t="n"/>
      <c r="AA54" s="143" t="n"/>
      <c r="AB54" s="270" t="n"/>
      <c r="AC54" s="269" t="n"/>
    </row>
    <row r="55" ht="22.5" customHeight="1">
      <c r="A55" s="136" t="n"/>
      <c r="B55" s="294" t="n"/>
      <c r="C55" s="179" t="n"/>
      <c r="D55" s="333" t="n"/>
      <c r="E55" s="313" t="n"/>
      <c r="F55" s="259">
        <f>SUM(F27:G54)</f>
        <v/>
      </c>
      <c r="G55" s="313" t="n"/>
      <c r="H55" s="40" t="n"/>
      <c r="I55" s="35" t="n"/>
      <c r="J55" s="333" t="n"/>
      <c r="K55" s="333" t="n"/>
      <c r="L55" s="333" t="n"/>
      <c r="M55" s="333" t="n"/>
      <c r="N55" s="333" t="n"/>
      <c r="O55" s="333" t="n"/>
      <c r="P55" s="313" t="n"/>
      <c r="Q55" s="143" t="n"/>
      <c r="R55" s="143" t="n"/>
      <c r="S55" s="269" t="n"/>
      <c r="T55" s="270" t="n"/>
      <c r="U55" s="57" t="n"/>
      <c r="V55" s="269" t="n"/>
      <c r="W55" s="269" t="n"/>
      <c r="X55" s="270" t="n"/>
      <c r="Y55" s="143" t="n"/>
      <c r="Z55" s="270" t="n"/>
      <c r="AA55" s="143" t="n"/>
      <c r="AB55" s="270" t="n"/>
      <c r="AC55" s="269" t="n"/>
    </row>
    <row r="56" ht="19.5" customHeight="1">
      <c r="A56" s="298" t="n"/>
      <c r="B56" s="295" t="n"/>
      <c r="C56" s="261" t="n"/>
      <c r="D56" s="261" t="n"/>
      <c r="E56" s="260" t="n"/>
      <c r="F56" s="262" t="n"/>
      <c r="N56" s="145" t="n"/>
      <c r="O56" s="269" t="n"/>
      <c r="P56" s="269" t="n"/>
      <c r="Q56" s="143" t="n"/>
      <c r="R56" s="143" t="n"/>
      <c r="S56" s="269" t="n"/>
      <c r="T56" s="270" t="n"/>
      <c r="U56" s="269" t="n"/>
      <c r="V56" s="269" t="n"/>
      <c r="W56" s="269" t="n"/>
      <c r="X56" s="270" t="n"/>
      <c r="Y56" s="143" t="n"/>
      <c r="Z56" s="270" t="n"/>
      <c r="AA56" s="143" t="n"/>
      <c r="AB56" s="270" t="n"/>
      <c r="AC56" s="269" t="n"/>
    </row>
    <row r="57" ht="18" customHeight="1">
      <c r="A57" s="298" t="n"/>
      <c r="B57" s="295" t="n"/>
      <c r="C57" s="263" t="n"/>
      <c r="D57" s="263" t="n"/>
      <c r="E57" s="264" t="n"/>
      <c r="N57" s="145" t="n"/>
      <c r="O57" s="269" t="n"/>
      <c r="P57" s="269" t="n"/>
      <c r="Q57" s="143" t="n"/>
      <c r="R57" s="143" t="n"/>
      <c r="S57" s="269" t="n"/>
      <c r="T57" s="270" t="n"/>
      <c r="U57" s="269" t="n"/>
      <c r="V57" s="269" t="n"/>
      <c r="W57" s="269" t="n"/>
      <c r="X57" s="270" t="n"/>
      <c r="Y57" s="143" t="n"/>
      <c r="Z57" s="270" t="n"/>
      <c r="AA57" s="143" t="n"/>
      <c r="AB57" s="270" t="n"/>
      <c r="AC57" s="269" t="n"/>
    </row>
    <row r="58" ht="21" customHeight="1">
      <c r="A58" s="298" t="n"/>
      <c r="B58" s="296" t="n"/>
      <c r="C58" s="263" t="n"/>
      <c r="D58" s="263" t="n"/>
      <c r="E58" s="264" t="n"/>
      <c r="F58" s="57" t="n"/>
      <c r="L58" s="143" t="n"/>
      <c r="M58" s="57" t="n"/>
      <c r="N58" s="145" t="n"/>
      <c r="O58" s="269" t="n"/>
      <c r="P58" s="269" t="n"/>
      <c r="Q58" s="143" t="n"/>
      <c r="R58" s="143" t="n"/>
      <c r="S58" s="269" t="n"/>
      <c r="T58" s="270" t="n"/>
      <c r="U58" s="269" t="n"/>
      <c r="V58" s="269" t="n"/>
      <c r="W58" s="269" t="n"/>
      <c r="X58" s="270" t="n"/>
      <c r="Y58" s="143" t="n"/>
      <c r="Z58" s="270" t="n"/>
      <c r="AA58" s="143" t="n"/>
      <c r="AB58" s="270" t="n"/>
      <c r="AC58" s="269" t="n"/>
    </row>
    <row r="59" ht="15" customHeight="1">
      <c r="A59" s="298" t="n"/>
      <c r="B59" s="296" t="n"/>
      <c r="C59" s="217" t="n"/>
      <c r="D59" s="217" t="n"/>
      <c r="E59" s="57" t="n"/>
      <c r="F59" s="271" t="n"/>
      <c r="G59" s="271" t="n"/>
      <c r="H59" s="144" t="n"/>
      <c r="I59" s="271" t="n"/>
      <c r="J59" s="144" t="n"/>
      <c r="K59" s="143" t="n"/>
      <c r="L59" s="143" t="n"/>
      <c r="M59" s="272" t="n"/>
      <c r="N59" s="138" t="n"/>
      <c r="O59" s="269" t="n"/>
      <c r="P59" s="269" t="n"/>
      <c r="Q59" s="143" t="n"/>
      <c r="R59" s="143" t="n"/>
      <c r="S59" s="269" t="n"/>
      <c r="T59" s="270" t="n"/>
      <c r="U59" s="269" t="n"/>
      <c r="V59" s="266" t="n"/>
      <c r="AB59" s="270" t="n"/>
      <c r="AC59" s="269" t="n"/>
    </row>
    <row r="60" ht="25.5" customHeight="1">
      <c r="A60" s="298" t="n"/>
      <c r="B60" s="298" t="n"/>
      <c r="C60" s="270" t="n"/>
      <c r="D60" s="221" t="n"/>
      <c r="E60" s="271" t="n"/>
      <c r="F60" s="260" t="n"/>
      <c r="G60" s="260" t="n"/>
      <c r="H60" s="138" t="n"/>
      <c r="I60" s="260" t="n"/>
      <c r="J60" s="138" t="n"/>
      <c r="K60" s="138" t="n"/>
      <c r="L60" s="138" t="n"/>
      <c r="M60" s="272" t="n"/>
      <c r="N60" s="138" t="n"/>
      <c r="O60" s="269" t="n"/>
      <c r="P60" s="269" t="n"/>
      <c r="Q60" s="143" t="n"/>
      <c r="R60" s="143" t="n"/>
      <c r="S60" s="269" t="n"/>
      <c r="T60" s="270" t="n"/>
      <c r="U60" s="269" t="n"/>
      <c r="AB60" s="270" t="n"/>
      <c r="AC60" s="269" t="n"/>
    </row>
    <row r="61" ht="12.75" customHeight="1">
      <c r="A61" s="298" t="n"/>
      <c r="B61" s="298" t="n"/>
      <c r="C61" s="270" t="n"/>
      <c r="D61" s="270" t="n"/>
      <c r="E61" s="271" t="n"/>
      <c r="F61" s="260" t="n"/>
      <c r="G61" s="260" t="n"/>
      <c r="H61" s="138" t="n"/>
      <c r="I61" s="260" t="n"/>
      <c r="J61" s="138" t="n"/>
      <c r="K61" s="138" t="n"/>
      <c r="L61" s="138" t="n"/>
      <c r="M61" s="272" t="n"/>
      <c r="N61" s="138" t="n"/>
      <c r="O61" s="269" t="n"/>
      <c r="P61" s="269" t="n"/>
      <c r="Q61" s="143" t="n"/>
      <c r="R61" s="143" t="n"/>
      <c r="S61" s="269" t="n"/>
      <c r="T61" s="270" t="n"/>
      <c r="U61" s="269" t="n"/>
      <c r="V61" s="260" t="n"/>
      <c r="W61" s="260" t="n"/>
      <c r="X61" s="261" t="n"/>
      <c r="Y61" s="138" t="n"/>
      <c r="Z61" s="261" t="n"/>
      <c r="AA61" s="138" t="n"/>
      <c r="AB61" s="270" t="n"/>
      <c r="AC61" s="269" t="n"/>
    </row>
    <row r="62" ht="18.75" customHeight="1">
      <c r="A62" s="298" t="n"/>
      <c r="B62" s="298" t="n"/>
      <c r="C62" s="270" t="n"/>
      <c r="D62" s="270" t="n"/>
      <c r="E62" s="271" t="n"/>
      <c r="F62" s="271" t="n"/>
      <c r="G62" s="271" t="n"/>
      <c r="H62" s="144" t="n"/>
      <c r="I62" s="271" t="n"/>
      <c r="J62" s="144" t="n"/>
      <c r="K62" s="143" t="n"/>
      <c r="L62" s="143" t="n"/>
      <c r="M62" s="221" t="n"/>
      <c r="N62" s="145" t="n"/>
      <c r="O62" s="269" t="n"/>
      <c r="P62" s="269" t="n"/>
      <c r="Q62" s="143" t="n"/>
      <c r="R62" s="143" t="n"/>
      <c r="S62" s="269" t="n"/>
      <c r="T62" s="270" t="n"/>
      <c r="U62" s="269" t="n"/>
      <c r="V62" s="269" t="n"/>
      <c r="W62" s="269" t="n"/>
      <c r="X62" s="270" t="n"/>
      <c r="Y62" s="143" t="n"/>
      <c r="Z62" s="270" t="n"/>
      <c r="AA62" s="143" t="n"/>
      <c r="AB62" s="270" t="n"/>
      <c r="AC62" s="269" t="n"/>
    </row>
    <row r="63" ht="18.75" customHeight="1">
      <c r="A63" s="298" t="n"/>
      <c r="B63" s="298" t="n"/>
      <c r="C63" s="270" t="n"/>
      <c r="D63" s="270" t="n"/>
      <c r="E63" s="271" t="n"/>
      <c r="F63" s="271" t="n"/>
      <c r="G63" s="271" t="n"/>
      <c r="H63" s="144" t="n"/>
      <c r="I63" s="271" t="n"/>
      <c r="J63" s="144" t="n"/>
      <c r="K63" s="143" t="n"/>
      <c r="L63" s="143" t="n"/>
      <c r="M63" s="272" t="n"/>
      <c r="N63" s="145" t="n"/>
      <c r="O63" s="269" t="n"/>
      <c r="P63" s="269" t="n"/>
      <c r="Q63" s="143" t="n"/>
      <c r="R63" s="143" t="n"/>
      <c r="S63" s="269" t="n"/>
      <c r="T63" s="270" t="n"/>
      <c r="U63" s="269" t="n"/>
      <c r="V63" s="269" t="n"/>
      <c r="W63" s="269" t="n"/>
      <c r="X63" s="270" t="n"/>
      <c r="Y63" s="143" t="n"/>
      <c r="Z63" s="270" t="n"/>
      <c r="AA63" s="143" t="n"/>
      <c r="AB63" s="270" t="n"/>
      <c r="AC63" s="269" t="n"/>
    </row>
    <row r="64" ht="18.75" customHeight="1">
      <c r="A64" s="298" t="n"/>
      <c r="B64" s="298" t="n"/>
      <c r="C64" s="270" t="n"/>
      <c r="D64" s="270" t="n"/>
      <c r="E64" s="271" t="n"/>
      <c r="F64" s="271" t="n"/>
      <c r="G64" s="271" t="n"/>
      <c r="H64" s="144" t="n"/>
      <c r="I64" s="271" t="n"/>
      <c r="J64" s="144" t="n"/>
      <c r="K64" s="143" t="n"/>
      <c r="L64" s="143" t="n"/>
      <c r="M64" s="272" t="n"/>
      <c r="N64" s="145" t="n"/>
      <c r="O64" s="269" t="n"/>
      <c r="P64" s="269" t="n"/>
      <c r="Q64" s="143" t="n"/>
      <c r="R64" s="143" t="n"/>
      <c r="S64" s="269" t="n"/>
      <c r="T64" s="270" t="n"/>
      <c r="U64" s="269" t="n"/>
      <c r="V64" s="269" t="n"/>
      <c r="W64" s="269" t="n"/>
      <c r="X64" s="270" t="n"/>
      <c r="Y64" s="143" t="n"/>
      <c r="Z64" s="270" t="n"/>
      <c r="AA64" s="143" t="n"/>
      <c r="AB64" s="270" t="n"/>
      <c r="AC64" s="269" t="n"/>
    </row>
    <row r="65" ht="18.75" customHeight="1">
      <c r="A65" s="298" t="n"/>
      <c r="B65" s="298" t="n"/>
      <c r="C65" s="270" t="n"/>
      <c r="D65" s="270" t="n"/>
      <c r="E65" s="271" t="n"/>
      <c r="F65" s="271" t="n"/>
      <c r="G65" s="271" t="n"/>
      <c r="H65" s="144" t="n"/>
      <c r="I65" s="271" t="n"/>
      <c r="J65" s="144" t="n"/>
      <c r="K65" s="143" t="n"/>
      <c r="L65" s="143" t="n"/>
      <c r="M65" s="272" t="n"/>
      <c r="N65" s="145" t="n"/>
      <c r="O65" s="269" t="n"/>
      <c r="P65" s="269" t="n"/>
      <c r="Q65" s="143" t="n"/>
      <c r="R65" s="143" t="n"/>
      <c r="S65" s="269" t="n"/>
      <c r="T65" s="270" t="n"/>
      <c r="U65" s="269" t="n"/>
      <c r="V65" s="269" t="n"/>
      <c r="W65" s="269" t="n"/>
      <c r="X65" s="270" t="n"/>
      <c r="Y65" s="143" t="n"/>
      <c r="Z65" s="270" t="n"/>
      <c r="AA65" s="143" t="n"/>
      <c r="AB65" s="270" t="n"/>
      <c r="AC65" s="269" t="n"/>
    </row>
    <row r="66" ht="18.75" customHeight="1">
      <c r="A66" s="298" t="n"/>
      <c r="B66" s="298" t="n"/>
      <c r="C66" s="270" t="n"/>
      <c r="D66" s="270" t="n"/>
      <c r="E66" s="271" t="n"/>
      <c r="F66" s="271" t="n"/>
      <c r="G66" s="271" t="n"/>
      <c r="H66" s="144" t="n"/>
      <c r="I66" s="271" t="n"/>
      <c r="J66" s="144" t="n"/>
      <c r="K66" s="143" t="n"/>
      <c r="L66" s="143" t="n"/>
      <c r="M66" s="272" t="n"/>
      <c r="N66" s="145" t="n"/>
      <c r="O66" s="269" t="n"/>
      <c r="P66" s="269" t="n"/>
      <c r="Q66" s="143" t="n"/>
      <c r="R66" s="143" t="n"/>
      <c r="S66" s="269" t="n"/>
      <c r="T66" s="270" t="n"/>
      <c r="U66" s="269" t="n"/>
      <c r="V66" s="269" t="n"/>
      <c r="W66" s="269" t="n"/>
      <c r="X66" s="270" t="n"/>
      <c r="Y66" s="143" t="n"/>
      <c r="Z66" s="270" t="n"/>
      <c r="AA66" s="143" t="n"/>
      <c r="AB66" s="270" t="n"/>
      <c r="AC66" s="269" t="n"/>
    </row>
    <row r="67" ht="15.6" customHeight="1">
      <c r="A67" s="298" t="n"/>
      <c r="B67" s="295" t="n"/>
      <c r="C67" s="261" t="n"/>
      <c r="D67" s="261" t="n"/>
      <c r="E67" s="267" t="n"/>
      <c r="F67" s="267" t="n"/>
      <c r="G67" s="267" t="n"/>
      <c r="H67" s="142" t="n"/>
      <c r="I67" s="267" t="n"/>
      <c r="J67" s="142" t="n"/>
      <c r="K67" s="142" t="n"/>
      <c r="L67" s="142" t="n"/>
      <c r="M67" s="268" t="n"/>
      <c r="N67" s="142" t="n"/>
      <c r="O67" s="269" t="n"/>
      <c r="P67" s="269" t="n"/>
      <c r="Q67" s="138" t="n"/>
      <c r="R67" s="138" t="n"/>
      <c r="S67" s="260" t="n"/>
      <c r="T67" s="261" t="n"/>
      <c r="U67" s="262" t="n"/>
      <c r="AB67" s="270" t="n"/>
      <c r="AC67" s="269" t="n"/>
    </row>
    <row r="68" ht="15.6" customHeight="1">
      <c r="A68" s="298" t="n"/>
      <c r="B68" s="297" t="n"/>
      <c r="E68" s="267" t="n"/>
      <c r="F68" s="267" t="n"/>
      <c r="G68" s="267" t="n"/>
      <c r="H68" s="142" t="n"/>
      <c r="I68" s="267" t="n"/>
      <c r="J68" s="142" t="n"/>
      <c r="K68" s="142" t="n"/>
      <c r="L68" s="142" t="n"/>
      <c r="M68" s="268" t="n"/>
      <c r="N68" s="142" t="n"/>
      <c r="O68" s="269" t="n"/>
      <c r="P68" s="269" t="n"/>
      <c r="Q68" s="138" t="n"/>
      <c r="R68" s="141" t="n"/>
      <c r="AB68" s="270" t="n"/>
      <c r="AC68" s="269" t="n"/>
    </row>
    <row r="69" ht="15.6" customHeight="1">
      <c r="A69" s="298" t="n"/>
      <c r="B69" s="295" t="n"/>
      <c r="C69" s="261" t="n"/>
      <c r="D69" s="261" t="n"/>
      <c r="E69" s="267" t="n"/>
      <c r="F69" s="267" t="n"/>
      <c r="G69" s="267" t="n"/>
      <c r="H69" s="142" t="n"/>
      <c r="I69" s="267" t="n"/>
      <c r="J69" s="142" t="n"/>
      <c r="K69" s="143" t="n"/>
      <c r="L69" s="143" t="n"/>
      <c r="M69" s="272" t="n"/>
      <c r="N69" s="145" t="n"/>
      <c r="O69" s="269" t="n"/>
      <c r="P69" s="269" t="n"/>
      <c r="Q69" s="83" t="n"/>
      <c r="U69" s="57" t="n"/>
      <c r="AA69" s="143" t="n"/>
      <c r="AB69" s="270" t="n"/>
      <c r="AC69" s="269" t="n"/>
    </row>
    <row r="70" ht="15.6" customHeight="1">
      <c r="A70" s="298" t="n"/>
      <c r="B70" s="296" t="n"/>
      <c r="C70" s="217" t="n"/>
      <c r="D70" s="221" t="n"/>
      <c r="E70" s="271" t="n"/>
      <c r="F70" s="271" t="n"/>
      <c r="G70" s="271" t="n"/>
      <c r="H70" s="144" t="n"/>
      <c r="I70" s="271" t="n"/>
      <c r="J70" s="144" t="n"/>
      <c r="K70" s="143" t="n"/>
      <c r="L70" s="143" t="n"/>
      <c r="M70" s="261" t="n"/>
      <c r="N70" s="145" t="n"/>
      <c r="O70" s="269" t="n"/>
      <c r="P70" s="269" t="n"/>
      <c r="Q70" s="143" t="n"/>
      <c r="R70" s="143" t="n"/>
      <c r="S70" s="269" t="n"/>
      <c r="T70" s="270" t="n"/>
      <c r="U70" s="266" t="n"/>
      <c r="AA70" s="143" t="n"/>
      <c r="AB70" s="270" t="n"/>
      <c r="AC70" s="269" t="n"/>
    </row>
    <row r="71" ht="15.6" customHeight="1">
      <c r="A71" s="298" t="n"/>
      <c r="B71" s="298" t="n"/>
      <c r="C71" s="270" t="n"/>
      <c r="D71" s="270" t="n"/>
      <c r="E71" s="260" t="n"/>
      <c r="F71" s="260" t="n"/>
      <c r="G71" s="260" t="n"/>
      <c r="H71" s="138" t="n"/>
      <c r="I71" s="260" t="n"/>
      <c r="J71" s="138" t="n"/>
      <c r="K71" s="143" t="n"/>
      <c r="L71" s="143" t="n"/>
      <c r="M71" s="261" t="n"/>
      <c r="N71" s="145" t="n"/>
      <c r="O71" s="269" t="n"/>
      <c r="P71" s="269" t="n"/>
      <c r="Q71" s="143" t="n"/>
      <c r="R71" s="143" t="n"/>
      <c r="S71" s="269" t="n"/>
      <c r="T71" s="270" t="n"/>
      <c r="AA71" s="143" t="n"/>
      <c r="AB71" s="270" t="n"/>
      <c r="AC71" s="269" t="n"/>
    </row>
    <row r="72" ht="15.6" customHeight="1">
      <c r="A72" s="298" t="n"/>
      <c r="B72" s="298" t="n"/>
      <c r="C72" s="270" t="n"/>
      <c r="D72" s="270" t="n"/>
      <c r="E72" s="260" t="n"/>
      <c r="F72" s="260" t="n"/>
      <c r="G72" s="260" t="n"/>
      <c r="H72" s="138" t="n"/>
      <c r="I72" s="260" t="n"/>
      <c r="J72" s="138" t="n"/>
      <c r="K72" s="143" t="n"/>
      <c r="L72" s="143" t="n"/>
      <c r="M72" s="261" t="n"/>
      <c r="N72" s="55" t="n"/>
      <c r="O72" s="269" t="n"/>
      <c r="P72" s="269" t="n"/>
      <c r="Q72" s="143" t="n"/>
      <c r="R72" s="143" t="n"/>
      <c r="S72" s="269" t="n"/>
      <c r="T72" s="270" t="n"/>
      <c r="U72" s="260" t="n"/>
      <c r="V72" s="260" t="n"/>
      <c r="W72" s="260" t="n"/>
      <c r="X72" s="261" t="n"/>
      <c r="Y72" s="138" t="n"/>
      <c r="Z72" s="261" t="n"/>
      <c r="AA72" s="143" t="n"/>
      <c r="AB72" s="270" t="n"/>
      <c r="AC72" s="269" t="n"/>
    </row>
  </sheetData>
  <mergeCells count="201">
    <mergeCell ref="I34:P34"/>
    <mergeCell ref="U40:V40"/>
    <mergeCell ref="C44:E44"/>
    <mergeCell ref="R68:T69"/>
    <mergeCell ref="F29:G29"/>
    <mergeCell ref="C31:E31"/>
    <mergeCell ref="U15:V15"/>
    <mergeCell ref="C40:E40"/>
    <mergeCell ref="I49:P49"/>
    <mergeCell ref="I36:P36"/>
    <mergeCell ref="M13:N16"/>
    <mergeCell ref="I45:P45"/>
    <mergeCell ref="V35:V36"/>
    <mergeCell ref="C51:E51"/>
    <mergeCell ref="D6:E6"/>
    <mergeCell ref="P6:Q6"/>
    <mergeCell ref="R24:Y24"/>
    <mergeCell ref="I47:P47"/>
    <mergeCell ref="U16:V16"/>
    <mergeCell ref="I52:Q52"/>
    <mergeCell ref="I28:P28"/>
    <mergeCell ref="I37:P37"/>
    <mergeCell ref="U70:Z71"/>
    <mergeCell ref="O13:P16"/>
    <mergeCell ref="X30:Y30"/>
    <mergeCell ref="I12:P12"/>
    <mergeCell ref="S19:T19"/>
    <mergeCell ref="S39:Y39"/>
    <mergeCell ref="C49:E49"/>
    <mergeCell ref="M18:N18"/>
    <mergeCell ref="U42:V42"/>
    <mergeCell ref="C34:E34"/>
    <mergeCell ref="M17:N17"/>
    <mergeCell ref="C42:E42"/>
    <mergeCell ref="F43:G43"/>
    <mergeCell ref="O17:P17"/>
    <mergeCell ref="S35:S36"/>
    <mergeCell ref="I18:L18"/>
    <mergeCell ref="I38:P38"/>
    <mergeCell ref="B25:B26"/>
    <mergeCell ref="B5:I5"/>
    <mergeCell ref="M19:N19"/>
    <mergeCell ref="B12:G12"/>
    <mergeCell ref="AA34:AC34"/>
    <mergeCell ref="W28:W29"/>
    <mergeCell ref="I40:P40"/>
    <mergeCell ref="AA24:AC26"/>
    <mergeCell ref="K3:O3"/>
    <mergeCell ref="C29:E29"/>
    <mergeCell ref="Z8:AA9"/>
    <mergeCell ref="F54:G54"/>
    <mergeCell ref="F19:G19"/>
    <mergeCell ref="F34:G34"/>
    <mergeCell ref="P10:Q10"/>
    <mergeCell ref="I20:L20"/>
    <mergeCell ref="I27:P27"/>
    <mergeCell ref="C46:E46"/>
    <mergeCell ref="P9:Q9"/>
    <mergeCell ref="F30:G30"/>
    <mergeCell ref="C52:E52"/>
    <mergeCell ref="F20:G20"/>
    <mergeCell ref="F18:G18"/>
    <mergeCell ref="F33:G33"/>
    <mergeCell ref="C39:E39"/>
    <mergeCell ref="F45:G45"/>
    <mergeCell ref="C48:E48"/>
    <mergeCell ref="F42:G42"/>
    <mergeCell ref="B68:D68"/>
    <mergeCell ref="U41:V41"/>
    <mergeCell ref="F58:K58"/>
    <mergeCell ref="K7:M7"/>
    <mergeCell ref="F17:G17"/>
    <mergeCell ref="C32:E32"/>
    <mergeCell ref="C38:E38"/>
    <mergeCell ref="I53:P53"/>
    <mergeCell ref="M21:N21"/>
    <mergeCell ref="S40:T40"/>
    <mergeCell ref="F47:G47"/>
    <mergeCell ref="O21:P21"/>
    <mergeCell ref="S15:T15"/>
    <mergeCell ref="F31:G31"/>
    <mergeCell ref="F46:G46"/>
    <mergeCell ref="O7:Q7"/>
    <mergeCell ref="F28:G28"/>
    <mergeCell ref="I55:P55"/>
    <mergeCell ref="U69:Z69"/>
    <mergeCell ref="U18:V18"/>
    <mergeCell ref="I39:P39"/>
    <mergeCell ref="T31:T32"/>
    <mergeCell ref="F25:G26"/>
    <mergeCell ref="F39:G39"/>
    <mergeCell ref="C33:E33"/>
    <mergeCell ref="I48:P48"/>
    <mergeCell ref="F48:G48"/>
    <mergeCell ref="I29:P29"/>
    <mergeCell ref="T28:T29"/>
    <mergeCell ref="AA27:AC27"/>
    <mergeCell ref="F44:G44"/>
    <mergeCell ref="C35:E35"/>
    <mergeCell ref="U19:V19"/>
    <mergeCell ref="AC41:AC42"/>
    <mergeCell ref="I31:P31"/>
    <mergeCell ref="C50:E50"/>
    <mergeCell ref="I17:L17"/>
    <mergeCell ref="O19:P19"/>
    <mergeCell ref="C55:E55"/>
    <mergeCell ref="A1:Y2"/>
    <mergeCell ref="S42:T42"/>
    <mergeCell ref="I19:L19"/>
    <mergeCell ref="F13:G16"/>
    <mergeCell ref="F21:G21"/>
    <mergeCell ref="C36:E36"/>
    <mergeCell ref="Z7:AA7"/>
    <mergeCell ref="X16:Y16"/>
    <mergeCell ref="I54:P54"/>
    <mergeCell ref="O20:P20"/>
    <mergeCell ref="I41:P41"/>
    <mergeCell ref="AB8:AB9"/>
    <mergeCell ref="Y5:AC5"/>
    <mergeCell ref="F36:G36"/>
    <mergeCell ref="X31:Y32"/>
    <mergeCell ref="B17:C17"/>
    <mergeCell ref="S28:S29"/>
    <mergeCell ref="F50:G50"/>
    <mergeCell ref="D17:E17"/>
    <mergeCell ref="K5:N5"/>
    <mergeCell ref="I43:P43"/>
    <mergeCell ref="C28:E28"/>
    <mergeCell ref="C37:E37"/>
    <mergeCell ref="V59:AA60"/>
    <mergeCell ref="I33:P33"/>
    <mergeCell ref="O5:R5"/>
    <mergeCell ref="I42:P42"/>
    <mergeCell ref="C30:E30"/>
    <mergeCell ref="U67:AA68"/>
    <mergeCell ref="I35:P35"/>
    <mergeCell ref="Y8:Y9"/>
    <mergeCell ref="I13:L16"/>
    <mergeCell ref="W15:Y15"/>
    <mergeCell ref="I21:L21"/>
    <mergeCell ref="I44:P44"/>
    <mergeCell ref="F49:G49"/>
    <mergeCell ref="S34:Y34"/>
    <mergeCell ref="S41:T41"/>
    <mergeCell ref="X36:Y36"/>
    <mergeCell ref="I23:L23"/>
    <mergeCell ref="C54:E54"/>
    <mergeCell ref="I25:P26"/>
    <mergeCell ref="S16:T16"/>
    <mergeCell ref="Z6:AA6"/>
    <mergeCell ref="C41:E41"/>
    <mergeCell ref="X28:Y29"/>
    <mergeCell ref="I30:P30"/>
    <mergeCell ref="F56:M57"/>
    <mergeCell ref="AC8:AC9"/>
    <mergeCell ref="O18:P18"/>
    <mergeCell ref="I46:P46"/>
    <mergeCell ref="S18:T18"/>
    <mergeCell ref="S27:T27"/>
    <mergeCell ref="B13:C16"/>
    <mergeCell ref="U27:V27"/>
    <mergeCell ref="V28:V29"/>
    <mergeCell ref="D13:E16"/>
    <mergeCell ref="F40:G40"/>
    <mergeCell ref="C43:E43"/>
    <mergeCell ref="F55:G55"/>
    <mergeCell ref="S17:T17"/>
    <mergeCell ref="C27:E27"/>
    <mergeCell ref="U17:V17"/>
    <mergeCell ref="M20:N20"/>
    <mergeCell ref="A25:A26"/>
    <mergeCell ref="S13:Y14"/>
    <mergeCell ref="W27:Y27"/>
    <mergeCell ref="U28:U29"/>
    <mergeCell ref="S7:W7"/>
    <mergeCell ref="P8:Q8"/>
    <mergeCell ref="F51:G51"/>
    <mergeCell ref="I32:P32"/>
    <mergeCell ref="S12:Y12"/>
    <mergeCell ref="F32:G32"/>
    <mergeCell ref="F41:G41"/>
    <mergeCell ref="F35:G35"/>
    <mergeCell ref="A24:P24"/>
    <mergeCell ref="F38:G38"/>
    <mergeCell ref="C53:E53"/>
    <mergeCell ref="C25:E26"/>
    <mergeCell ref="F27:G27"/>
    <mergeCell ref="F52:G52"/>
    <mergeCell ref="X35:Y35"/>
    <mergeCell ref="F37:G37"/>
    <mergeCell ref="I51:P51"/>
    <mergeCell ref="AC30:AC32"/>
    <mergeCell ref="C45:E45"/>
    <mergeCell ref="S5:W5"/>
    <mergeCell ref="A4:AC4"/>
    <mergeCell ref="I50:P50"/>
    <mergeCell ref="AC36:AC39"/>
    <mergeCell ref="H25:H26"/>
    <mergeCell ref="R25:Y26"/>
    <mergeCell ref="F53:G53"/>
    <mergeCell ref="C47:E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C72"/>
  <sheetViews>
    <sheetView workbookViewId="0">
      <pane xSplit="0" ySplit="4" topLeftCell="A5" activePane="bottomLeft" state="frozen"/>
      <selection activeCell="A1" sqref="A1"/>
    </sheetView>
  </sheetViews>
  <sheetFormatPr baseColWidth="8" defaultRowHeight="15"/>
  <cols>
    <col width="26.005" bestFit="1" customWidth="1" style="143" min="1" max="1"/>
    <col width="25.14785714285714" bestFit="1" customWidth="1" style="269" min="2" max="2"/>
    <col width="14.14785714285714" bestFit="1" customWidth="1" style="270" min="3" max="3"/>
    <col width="12.43357142857143" bestFit="1" customWidth="1" style="270" min="4" max="4"/>
    <col width="12.005" bestFit="1" customWidth="1" style="271" min="5" max="5"/>
    <col width="16.71928571428571" bestFit="1" customWidth="1" style="271" min="6" max="6"/>
    <col width="16.29071428571428" bestFit="1" customWidth="1" style="271" min="7" max="7"/>
    <col width="18.71928571428571" bestFit="1" customWidth="1" style="144" min="8" max="8"/>
    <col width="13.14785714285714" bestFit="1" customWidth="1" style="271" min="9" max="9"/>
    <col hidden="1" width="13.57642857142857" bestFit="1" customWidth="1" style="144" min="10" max="10"/>
    <col width="20.43357142857143" bestFit="1" customWidth="1" style="143" min="11" max="11"/>
    <col width="12.71928571428571" bestFit="1" customWidth="1" style="143" min="12" max="12"/>
    <col width="15.14785714285714" bestFit="1" customWidth="1" style="272" min="13" max="13"/>
    <col width="11.43357142857143" bestFit="1" customWidth="1" style="145" min="14" max="14"/>
    <col width="12.57642857142857" bestFit="1" customWidth="1" style="269" min="15" max="15"/>
    <col width="9.147857142857141" bestFit="1" customWidth="1" style="269" min="16" max="16"/>
    <col width="0.7192857142857143" bestFit="1" customWidth="1" style="143" min="17" max="17"/>
    <col width="31.14785714285714" bestFit="1" customWidth="1" style="143" min="18" max="18"/>
    <col width="12.14785714285714" bestFit="1" customWidth="1" style="269" min="19" max="19"/>
    <col width="9.147857142857141" bestFit="1" customWidth="1" style="270" min="20" max="20"/>
    <col width="19.43357142857143" bestFit="1" customWidth="1" style="269" min="21" max="21"/>
    <col width="13.57642857142857" bestFit="1" customWidth="1" style="269" min="22" max="22"/>
    <col width="14.14785714285714" bestFit="1" customWidth="1" style="269" min="23" max="23"/>
    <col width="1.862142857142857" bestFit="1" customWidth="1" style="270" min="24" max="24"/>
    <col width="13.57642857142857" bestFit="1" customWidth="1" style="143" min="25" max="25"/>
    <col width="1.005" bestFit="1" customWidth="1" style="270" min="26" max="26"/>
    <col width="12.43357142857143" bestFit="1" customWidth="1" style="143" min="27" max="27"/>
    <col width="16.005" bestFit="1" customWidth="1" style="270" min="28" max="28"/>
    <col width="19.29071428571428" bestFit="1" customWidth="1" style="269" min="29" max="29"/>
  </cols>
  <sheetData>
    <row r="1" ht="21.75" customHeight="1">
      <c r="A1" s="1" t="inlineStr">
        <is>
          <t>DAILY PRODUCTION REPORT</t>
        </is>
      </c>
      <c r="B1" s="299" t="n"/>
      <c r="C1" s="299" t="n"/>
      <c r="D1" s="299" t="n"/>
      <c r="E1" s="299" t="n"/>
      <c r="F1" s="299" t="n"/>
      <c r="G1" s="299" t="n"/>
      <c r="H1" s="299" t="n"/>
      <c r="I1" s="299" t="n"/>
      <c r="J1" s="299" t="n"/>
      <c r="K1" s="299" t="n"/>
      <c r="L1" s="299" t="n"/>
      <c r="M1" s="299" t="n"/>
      <c r="N1" s="299" t="n"/>
      <c r="O1" s="299" t="n"/>
      <c r="P1" s="299" t="n"/>
      <c r="Q1" s="299" t="n"/>
      <c r="R1" s="299" t="n"/>
      <c r="S1" s="299" t="n"/>
      <c r="T1" s="299" t="n"/>
      <c r="U1" s="299" t="n"/>
      <c r="V1" s="299" t="n"/>
      <c r="W1" s="299" t="n"/>
      <c r="X1" s="299" t="n"/>
      <c r="Y1" s="300" t="n"/>
      <c r="Z1" s="150" t="n"/>
      <c r="AA1" s="5" t="n"/>
      <c r="AB1" s="150" t="n"/>
      <c r="AC1" s="151" t="n"/>
    </row>
    <row r="2" ht="21" customHeight="1">
      <c r="A2" s="301" t="n"/>
      <c r="B2" s="302" t="n"/>
      <c r="C2" s="302" t="n"/>
      <c r="D2" s="302" t="n"/>
      <c r="E2" s="302" t="n"/>
      <c r="F2" s="302" t="n"/>
      <c r="G2" s="302" t="n"/>
      <c r="H2" s="302" t="n"/>
      <c r="I2" s="302" t="n"/>
      <c r="J2" s="302" t="n"/>
      <c r="K2" s="302" t="n"/>
      <c r="L2" s="302" t="n"/>
      <c r="M2" s="302" t="n"/>
      <c r="N2" s="302" t="n"/>
      <c r="O2" s="302" t="n"/>
      <c r="P2" s="302" t="n"/>
      <c r="Q2" s="302" t="n"/>
      <c r="R2" s="302" t="n"/>
      <c r="S2" s="302" t="n"/>
      <c r="T2" s="302" t="n"/>
      <c r="U2" s="302" t="n"/>
      <c r="V2" s="302" t="n"/>
      <c r="W2" s="302" t="n"/>
      <c r="X2" s="302" t="n"/>
      <c r="Y2" s="303" t="n"/>
      <c r="Z2" s="152" t="n"/>
      <c r="AA2" s="6" t="n"/>
      <c r="AB2" s="152" t="n"/>
      <c r="AC2" s="153" t="n"/>
    </row>
    <row r="3" ht="18" customHeight="1">
      <c r="A3" s="7" t="inlineStr">
        <is>
          <t>DOC REF: TPL-OPS-08A</t>
        </is>
      </c>
      <c r="B3" s="154" t="inlineStr">
        <is>
          <t>1st March 2025</t>
        </is>
      </c>
      <c r="C3" s="155" t="n"/>
      <c r="D3" s="155" t="n"/>
      <c r="E3" s="156" t="n"/>
      <c r="F3" s="153" t="n"/>
      <c r="G3" s="153" t="n"/>
      <c r="H3" s="6" t="n"/>
      <c r="I3" s="153" t="n"/>
      <c r="J3" s="6" t="n"/>
      <c r="K3" s="10" t="n"/>
      <c r="L3" s="304" t="n"/>
      <c r="M3" s="304" t="n"/>
      <c r="N3" s="304" t="n"/>
      <c r="O3" s="305" t="n"/>
      <c r="P3" s="153" t="n"/>
      <c r="Q3" s="6" t="n"/>
      <c r="R3" s="6" t="n"/>
      <c r="S3" s="153" t="n"/>
      <c r="T3" s="152" t="n"/>
      <c r="U3" s="153" t="n"/>
      <c r="V3" s="153" t="n"/>
      <c r="W3" s="153" t="n"/>
      <c r="X3" s="152" t="n"/>
      <c r="Y3" s="6" t="n"/>
      <c r="Z3" s="152" t="n"/>
      <c r="AA3" s="6" t="n"/>
      <c r="AB3" s="152" t="n"/>
      <c r="AC3" s="153" t="n"/>
    </row>
    <row r="4" ht="18.75" customHeight="1">
      <c r="A4" s="11" t="n"/>
      <c r="B4" s="306" t="n"/>
      <c r="C4" s="306" t="n"/>
      <c r="D4" s="306" t="n"/>
      <c r="E4" s="306" t="n"/>
      <c r="F4" s="306" t="n"/>
      <c r="G4" s="306" t="n"/>
      <c r="H4" s="306" t="n"/>
      <c r="I4" s="306" t="n"/>
      <c r="J4" s="306" t="n"/>
      <c r="K4" s="306" t="n"/>
      <c r="L4" s="306" t="n"/>
      <c r="M4" s="306" t="n"/>
      <c r="N4" s="306" t="n"/>
      <c r="O4" s="306" t="n"/>
      <c r="P4" s="306" t="n"/>
      <c r="Q4" s="306" t="n"/>
      <c r="R4" s="306" t="n"/>
      <c r="S4" s="306" t="n"/>
      <c r="T4" s="306" t="n"/>
      <c r="U4" s="306" t="n"/>
      <c r="V4" s="306" t="n"/>
      <c r="W4" s="306" t="n"/>
      <c r="X4" s="306" t="n"/>
      <c r="Y4" s="306" t="n"/>
      <c r="Z4" s="306" t="n"/>
      <c r="AA4" s="306" t="n"/>
      <c r="AB4" s="306" t="n"/>
      <c r="AC4" s="307" t="n"/>
    </row>
    <row r="5" ht="25.5" customHeight="1">
      <c r="A5" s="143" t="n"/>
      <c r="B5" s="160" t="inlineStr">
        <is>
          <t>ENERGY BALANCE</t>
        </is>
      </c>
      <c r="C5" s="308" t="n"/>
      <c r="D5" s="308" t="n"/>
      <c r="E5" s="308" t="n"/>
      <c r="F5" s="308" t="n"/>
      <c r="G5" s="308" t="n"/>
      <c r="H5" s="308" t="n"/>
      <c r="I5" s="309" t="n"/>
      <c r="J5" s="133" t="n"/>
      <c r="K5" s="14" t="inlineStr">
        <is>
          <t>SFOC (HFO+AGO)</t>
        </is>
      </c>
      <c r="L5" s="308" t="n"/>
      <c r="M5" s="308" t="n"/>
      <c r="N5" s="309" t="n"/>
      <c r="O5" s="160" t="inlineStr">
        <is>
          <t>SLOC</t>
        </is>
      </c>
      <c r="P5" s="308" t="n"/>
      <c r="Q5" s="308" t="n"/>
      <c r="R5" s="309" t="n"/>
      <c r="S5" s="160" t="inlineStr">
        <is>
          <t>UTILIZATION FACTOR</t>
        </is>
      </c>
      <c r="T5" s="308" t="n"/>
      <c r="U5" s="308" t="n"/>
      <c r="V5" s="308" t="n"/>
      <c r="W5" s="309" t="n"/>
      <c r="X5" s="270" t="n"/>
      <c r="Y5" s="18" t="inlineStr">
        <is>
          <t>CAPACITY TEST (MW)</t>
        </is>
      </c>
      <c r="Z5" s="308" t="n"/>
      <c r="AA5" s="308" t="n"/>
      <c r="AB5" s="308" t="n"/>
      <c r="AC5" s="309" t="n"/>
    </row>
    <row r="6" ht="46.20000000000001" customFormat="1" customHeight="1" s="19">
      <c r="A6" s="20" t="n"/>
      <c r="B6" s="164" t="inlineStr">
        <is>
          <t>Gross Energy</t>
        </is>
      </c>
      <c r="C6" s="165" t="inlineStr">
        <is>
          <t>Net Energy</t>
        </is>
      </c>
      <c r="D6" s="165" t="inlineStr">
        <is>
          <t>Auxiliary Consumption</t>
        </is>
      </c>
      <c r="E6" s="307" t="n"/>
      <c r="F6" s="164" t="inlineStr">
        <is>
          <t>Solar PV Energy</t>
        </is>
      </c>
      <c r="G6" s="164" t="inlineStr">
        <is>
          <t>Received Energy (back feed)</t>
        </is>
      </c>
      <c r="H6" s="21" t="inlineStr">
        <is>
          <t>Total Auxilliary consumption</t>
        </is>
      </c>
      <c r="I6" s="164" t="inlineStr">
        <is>
          <t>Solar PV Contribution</t>
        </is>
      </c>
      <c r="J6" s="23" t="n"/>
      <c r="K6" s="21" t="inlineStr">
        <is>
          <t>Real(Net Energy) HFO+DO</t>
        </is>
      </c>
      <c r="L6" s="21" t="inlineStr">
        <is>
          <t>Real(Net Energy) HFO</t>
        </is>
      </c>
      <c r="M6" s="165" t="inlineStr">
        <is>
          <t>PPA</t>
        </is>
      </c>
      <c r="N6" s="21" t="inlineStr">
        <is>
          <t>Deviation</t>
        </is>
      </c>
      <c r="O6" s="164" t="inlineStr">
        <is>
          <t>Real</t>
        </is>
      </c>
      <c r="P6" s="164" t="inlineStr">
        <is>
          <t>PPA</t>
        </is>
      </c>
      <c r="Q6" s="307" t="n"/>
      <c r="R6" s="24" t="inlineStr">
        <is>
          <t>Deviation</t>
        </is>
      </c>
      <c r="S6" s="164" t="inlineStr">
        <is>
          <t>Real 2025</t>
        </is>
      </c>
      <c r="T6" s="167" t="inlineStr">
        <is>
          <t>Budget</t>
        </is>
      </c>
      <c r="U6" s="164" t="inlineStr">
        <is>
          <t>Deviation</t>
        </is>
      </c>
      <c r="V6" s="164" t="inlineStr">
        <is>
          <t>Year-a-head notification (2025)</t>
        </is>
      </c>
      <c r="W6" s="164" t="inlineStr">
        <is>
          <t>Real 2024</t>
        </is>
      </c>
      <c r="X6" s="168" t="n"/>
      <c r="Y6" s="26" t="inlineStr">
        <is>
          <t>DATE</t>
        </is>
      </c>
      <c r="Z6" s="169" t="inlineStr">
        <is>
          <t>PPA</t>
        </is>
      </c>
      <c r="AA6" s="307" t="n"/>
      <c r="AB6" s="169" t="inlineStr">
        <is>
          <t>Actual 2025</t>
        </is>
      </c>
      <c r="AC6" s="170" t="inlineStr">
        <is>
          <t>Actual 2024</t>
        </is>
      </c>
    </row>
    <row r="7" ht="20.25" customFormat="1" customHeight="1" s="19">
      <c r="A7" s="20" t="n"/>
      <c r="B7" s="171" t="inlineStr">
        <is>
          <t>MWh</t>
        </is>
      </c>
      <c r="C7" s="172" t="inlineStr">
        <is>
          <t>MWh</t>
        </is>
      </c>
      <c r="D7" s="172" t="inlineStr">
        <is>
          <t>MWh</t>
        </is>
      </c>
      <c r="E7" s="171" t="inlineStr">
        <is>
          <t>%</t>
        </is>
      </c>
      <c r="F7" s="171" t="inlineStr">
        <is>
          <t>MWh</t>
        </is>
      </c>
      <c r="G7" s="171" t="inlineStr">
        <is>
          <t>MWh</t>
        </is>
      </c>
      <c r="H7" s="27" t="inlineStr">
        <is>
          <t>MWh</t>
        </is>
      </c>
      <c r="I7" s="171" t="inlineStr">
        <is>
          <t>%</t>
        </is>
      </c>
      <c r="J7" s="28" t="n"/>
      <c r="K7" s="27" t="inlineStr">
        <is>
          <t>g/KWh</t>
        </is>
      </c>
      <c r="L7" s="310" t="n"/>
      <c r="M7" s="311" t="n"/>
      <c r="N7" s="27" t="inlineStr">
        <is>
          <t>%</t>
        </is>
      </c>
      <c r="O7" s="171" t="inlineStr">
        <is>
          <t>g/KWh</t>
        </is>
      </c>
      <c r="P7" s="310" t="n"/>
      <c r="Q7" s="311" t="n"/>
      <c r="R7" s="27" t="inlineStr">
        <is>
          <t>%</t>
        </is>
      </c>
      <c r="S7" s="175" t="inlineStr">
        <is>
          <t>%</t>
        </is>
      </c>
      <c r="T7" s="304" t="n"/>
      <c r="U7" s="304" t="n"/>
      <c r="V7" s="304" t="n"/>
      <c r="W7" s="312" t="n"/>
      <c r="X7" s="168" t="n"/>
      <c r="Y7" s="27" t="n"/>
      <c r="Z7" s="172" t="inlineStr">
        <is>
          <t>MW</t>
        </is>
      </c>
      <c r="AA7" s="311" t="n"/>
      <c r="AB7" s="172" t="n"/>
      <c r="AC7" s="171" t="inlineStr">
        <is>
          <t>MW</t>
        </is>
      </c>
    </row>
    <row r="8" ht="24" customHeight="1">
      <c r="A8" s="33" t="inlineStr">
        <is>
          <t>Day</t>
        </is>
      </c>
      <c r="B8" s="34" t="n">
        <v>314.296</v>
      </c>
      <c r="C8" s="35" t="n">
        <v>308.2</v>
      </c>
      <c r="D8" s="36">
        <f>B8-C8</f>
        <v/>
      </c>
      <c r="E8" s="35">
        <f>D8/B8*100</f>
        <v/>
      </c>
      <c r="F8" s="37" t="n">
        <v>0.8229</v>
      </c>
      <c r="G8" s="178" t="n">
        <v>3.76</v>
      </c>
      <c r="H8" s="40">
        <f>G8+F8</f>
        <v/>
      </c>
      <c r="I8" s="35">
        <f>F8/H8*100</f>
        <v/>
      </c>
      <c r="J8" s="40" t="n"/>
      <c r="K8" s="35">
        <f>(C19+B19+E19)/C8*1000</f>
        <v/>
      </c>
      <c r="L8" s="35">
        <f>(E19)/C8*1000</f>
        <v/>
      </c>
      <c r="M8" s="179" t="n">
        <v>215</v>
      </c>
      <c r="N8" s="41">
        <f>((M8-L8)/M8)*100</f>
        <v/>
      </c>
      <c r="O8" s="42" t="n">
        <v>0</v>
      </c>
      <c r="P8" s="35" t="n">
        <v>0.8</v>
      </c>
      <c r="Q8" s="313" t="n"/>
      <c r="R8" s="35">
        <f>((P8-O8)/P8)*100</f>
        <v/>
      </c>
      <c r="S8" s="35">
        <f>C8/(87*24)*100</f>
        <v/>
      </c>
      <c r="T8" s="179" t="n">
        <v>15</v>
      </c>
      <c r="U8" s="35">
        <f>((S8-T8)/T8)*100</f>
        <v/>
      </c>
      <c r="V8" s="35" t="n"/>
      <c r="W8" s="35" t="n"/>
      <c r="X8" s="270" t="n"/>
      <c r="Y8" s="44" t="inlineStr">
        <is>
          <t>14th Jan 2025</t>
        </is>
      </c>
      <c r="Z8" s="180" t="n">
        <v>87</v>
      </c>
      <c r="AA8" s="314" t="n"/>
      <c r="AB8" s="181" t="n">
        <v>88.84999999999999</v>
      </c>
      <c r="AC8" s="181" t="n">
        <v>87.87</v>
      </c>
    </row>
    <row r="9" ht="22.5" customHeight="1">
      <c r="A9" s="33" t="inlineStr">
        <is>
          <t>Month</t>
        </is>
      </c>
      <c r="B9" s="34" t="n">
        <v>314.296</v>
      </c>
      <c r="C9" s="35" t="n">
        <v>308.2</v>
      </c>
      <c r="D9" s="35">
        <f>B9-C9</f>
        <v/>
      </c>
      <c r="E9" s="35">
        <f>D9/B9*100</f>
        <v/>
      </c>
      <c r="F9" s="37" t="n">
        <v>0.8229</v>
      </c>
      <c r="G9" s="178" t="n">
        <v>3.76</v>
      </c>
      <c r="H9" s="40">
        <f>G9+F9</f>
        <v/>
      </c>
      <c r="I9" s="35">
        <f>F9/H9*100</f>
        <v/>
      </c>
      <c r="J9" s="40" t="n"/>
      <c r="K9" s="46">
        <f>(C20+B20+E20)/C9*1000</f>
        <v/>
      </c>
      <c r="L9" s="46">
        <f>(E20)/C9*1000</f>
        <v/>
      </c>
      <c r="M9" s="179" t="n">
        <v>215</v>
      </c>
      <c r="N9" s="106">
        <f>((M9-L9)/M9)*100</f>
        <v/>
      </c>
      <c r="O9" s="42" t="n">
        <v>0</v>
      </c>
      <c r="P9" s="35" t="n">
        <v>0.8</v>
      </c>
      <c r="Q9" s="313" t="n"/>
      <c r="R9" s="35">
        <f>((P9-O9)/P9)*100</f>
        <v/>
      </c>
      <c r="S9" s="35">
        <f>C9/(87*24*1)*100</f>
        <v/>
      </c>
      <c r="T9" s="179" t="n">
        <v>15</v>
      </c>
      <c r="U9" s="35">
        <f>((S9-T9)/T9)*100</f>
        <v/>
      </c>
      <c r="V9" s="46" t="n">
        <v>7.7</v>
      </c>
      <c r="W9" s="35" t="n"/>
      <c r="X9" s="270" t="n"/>
      <c r="Y9" s="315" t="n"/>
      <c r="Z9" s="316" t="n"/>
      <c r="AA9" s="317" t="n"/>
      <c r="AB9" s="315" t="n"/>
      <c r="AC9" s="315" t="n"/>
    </row>
    <row r="10" ht="27" customHeight="1">
      <c r="A10" s="33" t="inlineStr">
        <is>
          <t>Year</t>
        </is>
      </c>
      <c r="B10" s="34" t="n">
        <v>24445.45</v>
      </c>
      <c r="C10" s="35" t="n">
        <v>23980.5</v>
      </c>
      <c r="D10" s="35">
        <f>B10-C10</f>
        <v/>
      </c>
      <c r="E10" s="35">
        <f>D10/B10*100</f>
        <v/>
      </c>
      <c r="F10" s="37" t="n">
        <v>41.6576</v>
      </c>
      <c r="G10" s="178" t="n">
        <v>188.12</v>
      </c>
      <c r="H10" s="40">
        <f>G10+F10</f>
        <v/>
      </c>
      <c r="I10" s="35">
        <f>F10/H10*100</f>
        <v/>
      </c>
      <c r="J10" s="40" t="n"/>
      <c r="K10" s="46">
        <f>(C21+B21+E21)/C10*1000</f>
        <v/>
      </c>
      <c r="L10" s="46">
        <f>(E21)/C10*1000</f>
        <v/>
      </c>
      <c r="M10" s="179" t="n">
        <v>215</v>
      </c>
      <c r="N10" s="106">
        <f>((M10-L10)/M10)*100</f>
        <v/>
      </c>
      <c r="O10" s="35" t="n">
        <v>0.08840000000000001</v>
      </c>
      <c r="P10" s="35" t="n">
        <v>0.8</v>
      </c>
      <c r="Q10" s="313" t="n"/>
      <c r="R10" s="51">
        <f>((P10-O10)/P10)*100</f>
        <v/>
      </c>
      <c r="S10" s="35" t="n">
        <v>17.73</v>
      </c>
      <c r="T10" s="185" t="n">
        <v>15</v>
      </c>
      <c r="U10" s="35">
        <f>((S10-T10)/T10)*100</f>
        <v/>
      </c>
      <c r="V10" s="46" t="n">
        <v>11.4</v>
      </c>
      <c r="W10" s="35" t="n">
        <v>9.529999999999999</v>
      </c>
      <c r="X10" s="270" t="n"/>
      <c r="Y10" s="143" t="n"/>
      <c r="Z10" s="270" t="n"/>
      <c r="AA10" s="143" t="n"/>
      <c r="AB10" s="270" t="n"/>
      <c r="AC10" s="269" t="n"/>
    </row>
    <row r="11" ht="24" customHeight="1">
      <c r="A11" s="53" t="n"/>
      <c r="B11" s="78" t="n"/>
      <c r="C11" s="186" t="n"/>
      <c r="D11" s="186" t="n"/>
      <c r="E11" s="78" t="n"/>
      <c r="F11" s="54" t="n"/>
      <c r="G11" s="78" t="n"/>
      <c r="H11" s="53" t="n"/>
      <c r="I11" s="57" t="n"/>
      <c r="J11" s="144" t="n"/>
      <c r="K11" s="55" t="n"/>
      <c r="L11" s="55" t="n"/>
      <c r="M11" s="272" t="n"/>
      <c r="N11" s="145" t="n"/>
      <c r="O11" s="56" t="n"/>
      <c r="P11" s="269" t="n"/>
      <c r="Q11" s="143" t="n"/>
      <c r="R11" s="57" t="n"/>
      <c r="S11" s="57" t="n"/>
      <c r="T11" s="270" t="n"/>
      <c r="U11" s="269" t="n"/>
      <c r="V11" s="269" t="n"/>
      <c r="W11" s="269" t="n"/>
      <c r="X11" s="270" t="n"/>
      <c r="Y11" s="58" t="n"/>
      <c r="Z11" s="270" t="n"/>
      <c r="AA11" s="143" t="n"/>
      <c r="AB11" s="270" t="n"/>
      <c r="AC11" s="269" t="n"/>
    </row>
    <row r="12" ht="25.5" customHeight="1">
      <c r="A12" s="53" t="n"/>
      <c r="B12" s="187" t="n"/>
      <c r="C12" s="306" t="n"/>
      <c r="D12" s="306" t="n"/>
      <c r="E12" s="306" t="n"/>
      <c r="F12" s="306" t="n"/>
      <c r="G12" s="307" t="n"/>
      <c r="H12" s="53" t="n"/>
      <c r="I12" s="187" t="inlineStr">
        <is>
          <t>AVAILABILITY</t>
        </is>
      </c>
      <c r="J12" s="306" t="n"/>
      <c r="K12" s="306" t="n"/>
      <c r="L12" s="306" t="n"/>
      <c r="M12" s="306" t="n"/>
      <c r="N12" s="306" t="n"/>
      <c r="O12" s="306" t="n"/>
      <c r="P12" s="307" t="n"/>
      <c r="Q12" s="143" t="n"/>
      <c r="R12" s="57" t="n"/>
      <c r="S12" s="188" t="inlineStr">
        <is>
          <t>PPA AVAILABILITY</t>
        </is>
      </c>
      <c r="T12" s="318" t="n"/>
      <c r="U12" s="318" t="n"/>
      <c r="V12" s="318" t="n"/>
      <c r="W12" s="318" t="n"/>
      <c r="X12" s="318" t="n"/>
      <c r="Y12" s="319" t="n"/>
      <c r="Z12" s="270" t="n"/>
      <c r="AA12" s="143" t="n"/>
      <c r="AB12" s="191" t="n"/>
      <c r="AC12" s="269" t="n"/>
    </row>
    <row r="13" ht="15" customHeight="1">
      <c r="A13" s="53" t="n"/>
      <c r="B13" s="192" t="inlineStr">
        <is>
          <t>GAS-OIL (AGO) (MT)</t>
        </is>
      </c>
      <c r="C13" s="320" t="n"/>
      <c r="D13" s="194" t="inlineStr">
        <is>
          <t>HFO (MT)</t>
        </is>
      </c>
      <c r="E13" s="320" t="n"/>
      <c r="F13" s="192" t="inlineStr">
        <is>
          <t>LO (MT)</t>
        </is>
      </c>
      <c r="G13" s="320" t="n"/>
      <c r="H13" s="53" t="n"/>
      <c r="I13" s="196" t="inlineStr">
        <is>
          <t>Unavailable E</t>
        </is>
      </c>
      <c r="J13" s="321" t="n"/>
      <c r="K13" s="321" t="n"/>
      <c r="L13" s="322" t="n"/>
      <c r="M13" s="197" t="inlineStr">
        <is>
          <t>Incidents</t>
        </is>
      </c>
      <c r="N13" s="320" t="n"/>
      <c r="O13" s="198" t="inlineStr">
        <is>
          <t>Availability</t>
        </is>
      </c>
      <c r="P13" s="320" t="n"/>
      <c r="Q13" s="143" t="n"/>
      <c r="R13" s="143" t="n"/>
      <c r="S13" s="198" t="inlineStr">
        <is>
          <t>Real</t>
        </is>
      </c>
      <c r="T13" s="321" t="n"/>
      <c r="U13" s="321" t="n"/>
      <c r="V13" s="321" t="n"/>
      <c r="W13" s="321" t="n"/>
      <c r="X13" s="321" t="n"/>
      <c r="Y13" s="320" t="n"/>
      <c r="Z13" s="270" t="n"/>
      <c r="AA13" s="143" t="n"/>
      <c r="AB13" s="270" t="n"/>
      <c r="AC13" s="57" t="n"/>
    </row>
    <row r="14" ht="15" customHeight="1">
      <c r="A14" s="53" t="n"/>
      <c r="B14" s="323" t="n"/>
      <c r="C14" s="324" t="n"/>
      <c r="D14" s="323" t="n"/>
      <c r="E14" s="324" t="n"/>
      <c r="F14" s="323" t="n"/>
      <c r="G14" s="324" t="n"/>
      <c r="H14" s="53" t="n"/>
      <c r="I14" s="323" t="n"/>
      <c r="L14" s="325" t="n"/>
      <c r="M14" s="326" t="n"/>
      <c r="N14" s="324" t="n"/>
      <c r="O14" s="323" t="n"/>
      <c r="P14" s="324" t="n"/>
      <c r="Q14" s="143" t="n"/>
      <c r="R14" s="143" t="n"/>
      <c r="S14" s="327" t="n"/>
      <c r="T14" s="328" t="n"/>
      <c r="U14" s="328" t="n"/>
      <c r="V14" s="328" t="n"/>
      <c r="W14" s="328" t="n"/>
      <c r="X14" s="328" t="n"/>
      <c r="Y14" s="329" t="n"/>
      <c r="Z14" s="270" t="n"/>
      <c r="AA14" s="143" t="n"/>
      <c r="AB14" s="270" t="n"/>
      <c r="AC14" s="57" t="n"/>
    </row>
    <row r="15" ht="18.75" customHeight="1">
      <c r="A15" s="53" t="n"/>
      <c r="B15" s="323" t="n"/>
      <c r="C15" s="324" t="n"/>
      <c r="D15" s="323" t="n"/>
      <c r="E15" s="324" t="n"/>
      <c r="F15" s="323" t="n"/>
      <c r="G15" s="324" t="n"/>
      <c r="H15" s="53" t="n"/>
      <c r="I15" s="323" t="n"/>
      <c r="L15" s="325" t="n"/>
      <c r="M15" s="326" t="n"/>
      <c r="N15" s="324" t="n"/>
      <c r="O15" s="323" t="n"/>
      <c r="P15" s="324" t="n"/>
      <c r="Q15" s="143" t="n"/>
      <c r="R15" s="143" t="n"/>
      <c r="S15" s="206" t="inlineStr">
        <is>
          <t>Real</t>
        </is>
      </c>
      <c r="T15" s="311" t="n"/>
      <c r="U15" s="207" t="inlineStr">
        <is>
          <t>PPA</t>
        </is>
      </c>
      <c r="V15" s="307" t="n"/>
      <c r="W15" s="207" t="inlineStr">
        <is>
          <t>Desv</t>
        </is>
      </c>
      <c r="X15" s="306" t="n"/>
      <c r="Y15" s="307" t="n"/>
      <c r="Z15" s="270" t="n"/>
      <c r="AA15" s="143" t="n"/>
      <c r="AB15" s="270" t="n"/>
      <c r="AC15" s="57" t="n"/>
    </row>
    <row r="16" ht="26.25" customHeight="1">
      <c r="A16" s="75" t="n"/>
      <c r="B16" s="327" t="n"/>
      <c r="C16" s="329" t="n"/>
      <c r="D16" s="327" t="n"/>
      <c r="E16" s="329" t="n"/>
      <c r="F16" s="327" t="n"/>
      <c r="G16" s="329" t="n"/>
      <c r="H16" s="53" t="n"/>
      <c r="I16" s="327" t="n"/>
      <c r="J16" s="328" t="n"/>
      <c r="K16" s="328" t="n"/>
      <c r="L16" s="330" t="n"/>
      <c r="M16" s="331" t="n"/>
      <c r="N16" s="329" t="n"/>
      <c r="O16" s="327" t="n"/>
      <c r="P16" s="329" t="n"/>
      <c r="Q16" s="143" t="n"/>
      <c r="R16" s="76" t="inlineStr">
        <is>
          <t>1 Month(March)</t>
        </is>
      </c>
      <c r="S16" s="35" t="n">
        <v>100</v>
      </c>
      <c r="T16" s="313" t="n"/>
      <c r="U16" s="185" t="n">
        <v>85</v>
      </c>
      <c r="V16" s="313" t="n"/>
      <c r="W16" s="35">
        <f>S16-U16</f>
        <v/>
      </c>
      <c r="X16" s="179" t="n"/>
      <c r="Y16" s="313" t="n"/>
      <c r="Z16" s="270" t="n"/>
      <c r="AA16" s="143" t="n"/>
      <c r="AB16" s="270" t="n"/>
      <c r="AC16" s="57" t="n"/>
    </row>
    <row r="17" ht="18.75" customHeight="1">
      <c r="A17" s="53" t="n"/>
      <c r="B17" s="212" t="n"/>
      <c r="C17" s="307" t="n"/>
      <c r="D17" s="214" t="n"/>
      <c r="E17" s="307" t="n"/>
      <c r="F17" s="212" t="n"/>
      <c r="G17" s="307" t="n"/>
      <c r="H17" s="78" t="n"/>
      <c r="I17" s="215" t="n"/>
      <c r="J17" s="308" t="n"/>
      <c r="K17" s="308" t="n"/>
      <c r="L17" s="332" t="n"/>
      <c r="M17" s="214" t="n"/>
      <c r="N17" s="307" t="n"/>
      <c r="O17" s="207" t="n"/>
      <c r="P17" s="307" t="n"/>
      <c r="Q17" s="143" t="n"/>
      <c r="R17" s="80" t="inlineStr">
        <is>
          <t>3 Month(December 24-February 25)</t>
        </is>
      </c>
      <c r="S17" s="35" t="n">
        <v>96.5</v>
      </c>
      <c r="T17" s="313" t="n"/>
      <c r="U17" s="185" t="n">
        <v>85</v>
      </c>
      <c r="V17" s="313" t="n"/>
      <c r="W17" s="35">
        <f>S17-U17</f>
        <v/>
      </c>
      <c r="X17" s="216" t="n"/>
      <c r="Y17" s="82" t="n"/>
      <c r="Z17" s="217" t="n"/>
      <c r="AA17" s="143" t="n"/>
      <c r="AB17" s="270" t="n"/>
      <c r="AC17" s="57" t="n"/>
    </row>
    <row r="18" ht="27.75" customHeight="1">
      <c r="A18" s="53" t="n"/>
      <c r="B18" s="171" t="inlineStr">
        <is>
          <t>Aux Boiler</t>
        </is>
      </c>
      <c r="C18" s="172" t="inlineStr">
        <is>
          <t>Engines</t>
        </is>
      </c>
      <c r="D18" s="172" t="inlineStr">
        <is>
          <t>Aux Boiler</t>
        </is>
      </c>
      <c r="E18" s="171" t="inlineStr">
        <is>
          <t>Engines</t>
        </is>
      </c>
      <c r="F18" s="171" t="inlineStr">
        <is>
          <t>Engines</t>
        </is>
      </c>
      <c r="G18" s="311" t="n"/>
      <c r="H18" s="53" t="n"/>
      <c r="I18" s="218" t="inlineStr">
        <is>
          <t>MWh</t>
        </is>
      </c>
      <c r="J18" s="333" t="n"/>
      <c r="K18" s="333" t="n"/>
      <c r="L18" s="334" t="n"/>
      <c r="M18" s="172" t="inlineStr">
        <is>
          <t>Number</t>
        </is>
      </c>
      <c r="N18" s="311" t="n"/>
      <c r="O18" s="219" t="inlineStr">
        <is>
          <t>%</t>
        </is>
      </c>
      <c r="P18" s="311" t="n"/>
      <c r="Q18" s="143" t="n"/>
      <c r="R18" s="80" t="inlineStr">
        <is>
          <t>5 Month(October 24 -February 25)</t>
        </is>
      </c>
      <c r="S18" s="35" t="n">
        <v>97.76000000000001</v>
      </c>
      <c r="T18" s="313" t="n"/>
      <c r="U18" s="185" t="n">
        <v>85</v>
      </c>
      <c r="V18" s="313" t="n"/>
      <c r="W18" s="35">
        <f>S18-U18</f>
        <v/>
      </c>
      <c r="X18" s="216" t="n"/>
      <c r="Y18" s="82" t="n"/>
      <c r="Z18" s="217" t="n"/>
      <c r="AA18" s="143" t="n"/>
      <c r="AB18" s="270" t="n"/>
      <c r="AC18" s="57" t="n"/>
    </row>
    <row r="19" ht="20.25" customHeight="1">
      <c r="A19" s="33" t="inlineStr">
        <is>
          <t>Day</t>
        </is>
      </c>
      <c r="B19" s="35" t="n">
        <v>0.15</v>
      </c>
      <c r="C19" s="179" t="n">
        <v>0</v>
      </c>
      <c r="D19" s="179" t="n">
        <v>0</v>
      </c>
      <c r="E19" s="35" t="n">
        <v>64.75</v>
      </c>
      <c r="F19" s="35" t="n">
        <v>0</v>
      </c>
      <c r="G19" s="313" t="n"/>
      <c r="H19" s="87" t="inlineStr">
        <is>
          <t>Day</t>
        </is>
      </c>
      <c r="I19" s="88" t="n">
        <v>0</v>
      </c>
      <c r="J19" s="333" t="n"/>
      <c r="K19" s="333" t="n"/>
      <c r="L19" s="334" t="n"/>
      <c r="M19" s="179" t="n">
        <v>0</v>
      </c>
      <c r="N19" s="313" t="n"/>
      <c r="O19" s="90" t="n">
        <v>100</v>
      </c>
      <c r="P19" s="313" t="n"/>
      <c r="Q19" s="143" t="n"/>
      <c r="R19" s="91" t="inlineStr">
        <is>
          <t>Annual</t>
        </is>
      </c>
      <c r="S19" s="35" t="n">
        <v>97.44</v>
      </c>
      <c r="T19" s="313" t="n"/>
      <c r="U19" s="185" t="n">
        <v>85</v>
      </c>
      <c r="V19" s="313" t="n"/>
      <c r="W19" s="35">
        <f>S19-U19</f>
        <v/>
      </c>
      <c r="X19" s="216" t="n"/>
      <c r="Y19" s="82" t="n"/>
      <c r="Z19" s="217" t="n"/>
      <c r="AA19" s="143" t="n"/>
      <c r="AB19" s="270" t="n"/>
      <c r="AC19" s="57" t="n"/>
    </row>
    <row r="20" ht="24" customHeight="1">
      <c r="A20" s="33" t="inlineStr">
        <is>
          <t>Month</t>
        </is>
      </c>
      <c r="B20" s="35" t="n">
        <v>0.15</v>
      </c>
      <c r="C20" s="179" t="n">
        <v>0</v>
      </c>
      <c r="D20" s="179" t="n">
        <v>0</v>
      </c>
      <c r="E20" s="35" t="n">
        <v>64.75</v>
      </c>
      <c r="F20" s="35" t="n">
        <v>0</v>
      </c>
      <c r="G20" s="313" t="n"/>
      <c r="H20" s="87" t="inlineStr">
        <is>
          <t>Month</t>
        </is>
      </c>
      <c r="I20" s="92">
        <f>F55</f>
        <v/>
      </c>
      <c r="J20" s="333" t="n"/>
      <c r="K20" s="333" t="n"/>
      <c r="L20" s="333" t="n"/>
      <c r="M20" s="179" t="n">
        <v>0</v>
      </c>
      <c r="N20" s="313" t="n"/>
      <c r="O20" s="90" t="n">
        <v>100</v>
      </c>
      <c r="P20" s="313" t="n"/>
      <c r="Q20" s="143" t="n"/>
      <c r="R20" s="143" t="n"/>
      <c r="S20" s="269" t="n"/>
      <c r="T20" s="270" t="n"/>
      <c r="U20" s="269" t="n"/>
      <c r="V20" s="269" t="n"/>
      <c r="W20" s="269" t="n"/>
      <c r="X20" s="270" t="n"/>
      <c r="Y20" s="143" t="n"/>
      <c r="Z20" s="270" t="n"/>
      <c r="AA20" s="143" t="n"/>
      <c r="AB20" s="270" t="n"/>
      <c r="AC20" s="57" t="n"/>
    </row>
    <row r="21" ht="22.5" customHeight="1">
      <c r="A21" s="33" t="inlineStr">
        <is>
          <t>Year</t>
        </is>
      </c>
      <c r="B21" s="35" t="n">
        <v>37.57</v>
      </c>
      <c r="C21" s="220" t="n">
        <v>0</v>
      </c>
      <c r="D21" s="179" t="n">
        <v>0</v>
      </c>
      <c r="E21" s="35" t="n">
        <v>4884.99</v>
      </c>
      <c r="F21" s="35" t="n">
        <v>2.11</v>
      </c>
      <c r="G21" s="313" t="n"/>
      <c r="H21" s="87" t="inlineStr">
        <is>
          <t>Year</t>
        </is>
      </c>
      <c r="I21" s="90" t="n">
        <v>40263.08</v>
      </c>
      <c r="J21" s="333" t="n"/>
      <c r="K21" s="333" t="n"/>
      <c r="L21" s="313" t="n"/>
      <c r="M21" s="179" t="n">
        <v>16</v>
      </c>
      <c r="N21" s="313" t="n"/>
      <c r="O21" s="90" t="n">
        <v>97.44</v>
      </c>
      <c r="P21" s="313" t="n"/>
      <c r="Q21" s="143" t="n"/>
      <c r="R21" s="57" t="n"/>
      <c r="S21" s="269" t="n"/>
      <c r="T21" s="94" t="n"/>
      <c r="U21" s="269" t="n"/>
      <c r="V21" s="269" t="n"/>
      <c r="W21" s="269" t="n"/>
      <c r="X21" s="270" t="n"/>
      <c r="Y21" s="143" t="n"/>
      <c r="Z21" s="270" t="n"/>
      <c r="AA21" s="143" t="n"/>
      <c r="AB21" s="57" t="n"/>
      <c r="AC21" s="57" t="n"/>
    </row>
    <row r="22" ht="18.75" customHeight="1">
      <c r="A22" s="143" t="n"/>
      <c r="B22" s="57" t="n"/>
      <c r="C22" s="57" t="n"/>
      <c r="D22" s="57" t="n"/>
      <c r="E22" s="57" t="n"/>
      <c r="F22" s="57" t="n"/>
      <c r="G22" s="271" t="n"/>
      <c r="H22" s="144" t="n"/>
      <c r="I22" s="271" t="n"/>
      <c r="J22" s="144" t="n"/>
      <c r="K22" s="57" t="n"/>
      <c r="L22" s="143" t="n"/>
      <c r="M22" s="272" t="n"/>
      <c r="N22" s="145" t="n"/>
      <c r="O22" s="269" t="n"/>
      <c r="P22" s="269" t="n"/>
      <c r="Q22" s="143" t="n"/>
      <c r="R22" s="57" t="n"/>
      <c r="S22" s="269" t="n"/>
      <c r="T22" s="270" t="n"/>
      <c r="U22" s="269" t="n"/>
      <c r="V22" s="269" t="n"/>
      <c r="W22" s="269" t="n"/>
      <c r="X22" s="270" t="n"/>
      <c r="Y22" s="143" t="n"/>
      <c r="Z22" s="270" t="n"/>
      <c r="AA22" s="143" t="n"/>
      <c r="AB22" s="270" t="n"/>
      <c r="AC22" s="57" t="n"/>
    </row>
    <row r="23" ht="25.5" customHeight="1">
      <c r="A23" s="57" t="n"/>
      <c r="B23" s="57" t="n"/>
      <c r="C23" s="57" t="n"/>
      <c r="D23" s="57" t="n"/>
      <c r="E23" s="57" t="n"/>
      <c r="F23" s="57" t="n"/>
      <c r="G23" s="57" t="n"/>
      <c r="H23" s="57" t="n"/>
      <c r="I23" s="95" t="n"/>
      <c r="J23" s="328" t="n"/>
      <c r="K23" s="328" t="n"/>
      <c r="L23" s="328" t="n"/>
      <c r="M23" s="221" t="n"/>
      <c r="N23" s="96" t="n"/>
      <c r="O23" s="57" t="n"/>
      <c r="P23" s="269" t="n"/>
      <c r="Q23" s="143" t="n"/>
      <c r="R23" s="97" t="n"/>
      <c r="S23" s="57" t="n"/>
      <c r="T23" s="270" t="n"/>
      <c r="U23" s="269" t="n"/>
      <c r="V23" s="269" t="n"/>
      <c r="W23" s="269" t="n"/>
      <c r="X23" s="270" t="n"/>
      <c r="Y23" s="143" t="n"/>
      <c r="Z23" s="270" t="n"/>
      <c r="AA23" s="143" t="n"/>
      <c r="AB23" s="270" t="n"/>
      <c r="AC23" s="269" t="n"/>
    </row>
    <row r="24" ht="42.75" customHeight="1">
      <c r="A24" s="59" t="n"/>
      <c r="B24" s="306" t="n"/>
      <c r="C24" s="306" t="n"/>
      <c r="D24" s="306" t="n"/>
      <c r="E24" s="306" t="n"/>
      <c r="F24" s="306" t="n"/>
      <c r="G24" s="306" t="n"/>
      <c r="H24" s="306" t="n"/>
      <c r="I24" s="306" t="n"/>
      <c r="J24" s="306" t="n"/>
      <c r="K24" s="306" t="n"/>
      <c r="L24" s="306" t="n"/>
      <c r="M24" s="306" t="n"/>
      <c r="N24" s="306" t="n"/>
      <c r="O24" s="306" t="n"/>
      <c r="P24" s="307" t="n"/>
      <c r="Q24" s="143" t="n"/>
      <c r="R24" s="98" t="inlineStr">
        <is>
          <t>STOCK</t>
        </is>
      </c>
      <c r="S24" s="306" t="n"/>
      <c r="T24" s="306" t="n"/>
      <c r="U24" s="306" t="n"/>
      <c r="V24" s="306" t="n"/>
      <c r="W24" s="306" t="n"/>
      <c r="X24" s="306" t="n"/>
      <c r="Y24" s="307" t="n"/>
      <c r="Z24" s="270" t="n"/>
      <c r="AA24" s="99" t="inlineStr">
        <is>
          <t>TRIPS</t>
        </is>
      </c>
      <c r="AB24" s="321" t="n"/>
      <c r="AC24" s="320" t="n"/>
    </row>
    <row r="25" ht="31.5" customHeight="1">
      <c r="A25" s="100" t="inlineStr">
        <is>
          <t>Start time</t>
        </is>
      </c>
      <c r="B25" s="222" t="inlineStr">
        <is>
          <t>End time</t>
        </is>
      </c>
      <c r="C25" s="223" t="inlineStr">
        <is>
          <t>Affected engines</t>
        </is>
      </c>
      <c r="D25" s="321" t="n"/>
      <c r="E25" s="320" t="n"/>
      <c r="F25" s="224" t="inlineStr">
        <is>
          <t>MWh</t>
        </is>
      </c>
      <c r="G25" s="320" t="n"/>
      <c r="H25" s="100" t="inlineStr">
        <is>
          <t>code</t>
        </is>
      </c>
      <c r="I25" s="225" t="inlineStr">
        <is>
          <t>Comment</t>
        </is>
      </c>
      <c r="J25" s="321" t="n"/>
      <c r="K25" s="321" t="n"/>
      <c r="L25" s="321" t="n"/>
      <c r="M25" s="321" t="n"/>
      <c r="N25" s="321" t="n"/>
      <c r="O25" s="321" t="n"/>
      <c r="P25" s="320" t="n"/>
      <c r="Q25" s="143" t="n"/>
      <c r="R25" s="69" t="inlineStr">
        <is>
          <t>FUEL &amp; OIL</t>
        </is>
      </c>
      <c r="S25" s="321" t="n"/>
      <c r="T25" s="321" t="n"/>
      <c r="U25" s="321" t="n"/>
      <c r="V25" s="321" t="n"/>
      <c r="W25" s="321" t="n"/>
      <c r="X25" s="321" t="n"/>
      <c r="Y25" s="320" t="n"/>
      <c r="Z25" s="270" t="n"/>
      <c r="AA25" s="323" t="n"/>
      <c r="AC25" s="324" t="n"/>
    </row>
    <row r="26" ht="16.5" customHeight="1">
      <c r="A26" s="335" t="n"/>
      <c r="B26" s="336" t="n"/>
      <c r="C26" s="327" t="n"/>
      <c r="D26" s="328" t="n"/>
      <c r="E26" s="329" t="n"/>
      <c r="F26" s="327" t="n"/>
      <c r="G26" s="329" t="n"/>
      <c r="H26" s="335" t="n"/>
      <c r="I26" s="327" t="n"/>
      <c r="J26" s="328" t="n"/>
      <c r="K26" s="328" t="n"/>
      <c r="L26" s="328" t="n"/>
      <c r="M26" s="328" t="n"/>
      <c r="N26" s="328" t="n"/>
      <c r="O26" s="328" t="n"/>
      <c r="P26" s="329" t="n"/>
      <c r="Q26" s="143" t="n"/>
      <c r="R26" s="327" t="n"/>
      <c r="S26" s="328" t="n"/>
      <c r="T26" s="328" t="n"/>
      <c r="U26" s="328" t="n"/>
      <c r="V26" s="328" t="n"/>
      <c r="W26" s="328" t="n"/>
      <c r="X26" s="328" t="n"/>
      <c r="Y26" s="329" t="n"/>
      <c r="Z26" s="270" t="n"/>
      <c r="AA26" s="327" t="n"/>
      <c r="AB26" s="328" t="n"/>
      <c r="AC26" s="329" t="n"/>
    </row>
    <row r="27" ht="22.5" customHeight="1">
      <c r="A27" s="105" t="n"/>
      <c r="B27" s="105" t="n"/>
      <c r="C27" s="227" t="n"/>
      <c r="D27" s="333" t="n"/>
      <c r="E27" s="313" t="n"/>
      <c r="F27" s="35" t="n"/>
      <c r="G27" s="313" t="n"/>
      <c r="H27" s="40" t="n"/>
      <c r="I27" s="35" t="n"/>
      <c r="J27" s="333" t="n"/>
      <c r="K27" s="333" t="n"/>
      <c r="L27" s="333" t="n"/>
      <c r="M27" s="333" t="n"/>
      <c r="N27" s="333" t="n"/>
      <c r="O27" s="333" t="n"/>
      <c r="P27" s="313" t="n"/>
      <c r="Q27" s="143" t="n"/>
      <c r="R27" s="107" t="n"/>
      <c r="S27" s="230" t="inlineStr">
        <is>
          <t>HFO</t>
        </is>
      </c>
      <c r="T27" s="307" t="n"/>
      <c r="U27" s="230" t="inlineStr">
        <is>
          <t>LFO</t>
        </is>
      </c>
      <c r="V27" s="307" t="n"/>
      <c r="W27" s="230" t="inlineStr">
        <is>
          <t>LO</t>
        </is>
      </c>
      <c r="X27" s="306" t="n"/>
      <c r="Y27" s="307" t="n"/>
      <c r="Z27" s="270" t="n"/>
      <c r="AA27" s="108" t="inlineStr">
        <is>
          <t>INTERNAL TRIPS</t>
        </is>
      </c>
      <c r="AB27" s="306" t="n"/>
      <c r="AC27" s="307" t="n"/>
    </row>
    <row r="28" ht="20.25" customHeight="1">
      <c r="A28" s="105" t="n"/>
      <c r="B28" s="105" t="n"/>
      <c r="C28" s="231" t="n"/>
      <c r="D28" s="333" t="n"/>
      <c r="E28" s="313" t="n"/>
      <c r="F28" s="232" t="n"/>
      <c r="G28" s="313" t="n"/>
      <c r="H28" s="109" t="n"/>
      <c r="I28" s="233" t="n"/>
      <c r="J28" s="333" t="n"/>
      <c r="K28" s="333" t="n"/>
      <c r="L28" s="333" t="n"/>
      <c r="M28" s="333" t="n"/>
      <c r="N28" s="333" t="n"/>
      <c r="O28" s="333" t="n"/>
      <c r="P28" s="313" t="n"/>
      <c r="Q28" s="143" t="n"/>
      <c r="R28" s="11" t="n"/>
      <c r="S28" s="234" t="inlineStr">
        <is>
          <t>Ton</t>
        </is>
      </c>
      <c r="T28" s="235" t="inlineStr">
        <is>
          <t>%</t>
        </is>
      </c>
      <c r="U28" s="234" t="inlineStr">
        <is>
          <t>Ton</t>
        </is>
      </c>
      <c r="V28" s="234" t="inlineStr">
        <is>
          <t>%</t>
        </is>
      </c>
      <c r="W28" s="234" t="inlineStr">
        <is>
          <t>Ton</t>
        </is>
      </c>
      <c r="X28" s="235" t="inlineStr">
        <is>
          <t>%</t>
        </is>
      </c>
      <c r="Y28" s="337" t="n"/>
      <c r="Z28" s="270" t="n"/>
      <c r="AA28" s="113" t="n"/>
      <c r="AB28" s="236" t="inlineStr">
        <is>
          <t>Actual 2025</t>
        </is>
      </c>
      <c r="AC28" s="230" t="inlineStr">
        <is>
          <t>Actual 2024</t>
        </is>
      </c>
    </row>
    <row r="29" ht="20.25" customHeight="1">
      <c r="A29" s="105" t="n"/>
      <c r="B29" s="105" t="n"/>
      <c r="C29" s="231" t="n"/>
      <c r="D29" s="333" t="n"/>
      <c r="E29" s="313" t="n"/>
      <c r="F29" s="232" t="n"/>
      <c r="G29" s="313" t="n"/>
      <c r="H29" s="40" t="n"/>
      <c r="I29" s="233" t="n"/>
      <c r="J29" s="333" t="n"/>
      <c r="K29" s="333" t="n"/>
      <c r="L29" s="333" t="n"/>
      <c r="M29" s="333" t="n"/>
      <c r="N29" s="333" t="n"/>
      <c r="O29" s="333" t="n"/>
      <c r="P29" s="313" t="n"/>
      <c r="Q29" s="143" t="n"/>
      <c r="R29" s="11" t="n"/>
      <c r="S29" s="338" t="n"/>
      <c r="T29" s="338" t="n"/>
      <c r="U29" s="338" t="n"/>
      <c r="V29" s="338" t="n"/>
      <c r="W29" s="338" t="n"/>
      <c r="X29" s="339" t="n"/>
      <c r="Y29" s="340" t="n"/>
      <c r="Z29" s="270" t="n"/>
      <c r="AA29" s="113" t="n"/>
      <c r="AB29" s="240" t="n"/>
      <c r="AC29" s="241" t="n"/>
    </row>
    <row r="30" ht="20.25" customHeight="1">
      <c r="A30" s="105" t="n"/>
      <c r="B30" s="105" t="n"/>
      <c r="C30" s="231" t="n"/>
      <c r="D30" s="333" t="n"/>
      <c r="E30" s="313" t="n"/>
      <c r="F30" s="232" t="n"/>
      <c r="G30" s="313" t="n"/>
      <c r="H30" s="40" t="n"/>
      <c r="I30" s="233" t="n"/>
      <c r="J30" s="333" t="n"/>
      <c r="K30" s="333" t="n"/>
      <c r="L30" s="333" t="n"/>
      <c r="M30" s="333" t="n"/>
      <c r="N30" s="333" t="n"/>
      <c r="O30" s="333" t="n"/>
      <c r="P30" s="313" t="n"/>
      <c r="Q30" s="143" t="n"/>
      <c r="R30" s="118" t="inlineStr">
        <is>
          <t>Initial</t>
        </is>
      </c>
      <c r="S30" s="35" t="n">
        <v>4726.57</v>
      </c>
      <c r="T30" s="179" t="n"/>
      <c r="U30" s="46" t="n">
        <v>30.09</v>
      </c>
      <c r="V30" s="35" t="n"/>
      <c r="W30" s="35" t="n">
        <v>20.67</v>
      </c>
      <c r="X30" s="179" t="n"/>
      <c r="Y30" s="313" t="n"/>
      <c r="Z30" s="270" t="n"/>
      <c r="AA30" s="33" t="inlineStr">
        <is>
          <t>Day</t>
        </is>
      </c>
      <c r="AB30" s="179" t="n"/>
      <c r="AC30" s="181" t="n"/>
    </row>
    <row r="31" ht="21.75" customHeight="1">
      <c r="A31" s="105" t="n"/>
      <c r="B31" s="105" t="n"/>
      <c r="C31" s="231" t="n"/>
      <c r="D31" s="333" t="n"/>
      <c r="E31" s="313" t="n"/>
      <c r="F31" s="232" t="n"/>
      <c r="G31" s="313" t="n"/>
      <c r="H31" s="40" t="n"/>
      <c r="I31" s="233" t="n"/>
      <c r="J31" s="333" t="n"/>
      <c r="K31" s="333" t="n"/>
      <c r="L31" s="333" t="n"/>
      <c r="M31" s="333" t="n"/>
      <c r="N31" s="333" t="n"/>
      <c r="O31" s="333" t="n"/>
      <c r="P31" s="313" t="n"/>
      <c r="Q31" s="143" t="n"/>
      <c r="R31" s="118" t="inlineStr">
        <is>
          <t>Input</t>
        </is>
      </c>
      <c r="S31" s="35" t="n">
        <v>0</v>
      </c>
      <c r="T31" s="242" t="n"/>
      <c r="U31" s="46" t="n"/>
      <c r="V31" s="35" t="n"/>
      <c r="W31" s="35" t="n">
        <v>0</v>
      </c>
      <c r="X31" s="242" t="n"/>
      <c r="Y31" s="314" t="n"/>
      <c r="Z31" s="243" t="n"/>
      <c r="AA31" s="33" t="inlineStr">
        <is>
          <t>Month</t>
        </is>
      </c>
      <c r="AB31" s="179" t="n"/>
      <c r="AC31" s="341" t="n"/>
    </row>
    <row r="32" ht="20.25" customHeight="1">
      <c r="A32" s="105" t="n"/>
      <c r="B32" s="105" t="n"/>
      <c r="C32" s="231" t="n"/>
      <c r="D32" s="333" t="n"/>
      <c r="E32" s="313" t="n"/>
      <c r="F32" s="232" t="n"/>
      <c r="G32" s="313" t="n"/>
      <c r="H32" s="40" t="n"/>
      <c r="I32" s="233" t="n"/>
      <c r="J32" s="333" t="n"/>
      <c r="K32" s="333" t="n"/>
      <c r="L32" s="333" t="n"/>
      <c r="M32" s="333" t="n"/>
      <c r="N32" s="333" t="n"/>
      <c r="O32" s="333" t="n"/>
      <c r="P32" s="313" t="n"/>
      <c r="Q32" s="143" t="n"/>
      <c r="R32" s="118" t="inlineStr">
        <is>
          <t>Consumption</t>
        </is>
      </c>
      <c r="S32" s="35">
        <f>S30+S31-S33</f>
        <v/>
      </c>
      <c r="T32" s="315" t="n"/>
      <c r="U32" s="46">
        <f>U30+U31-U33</f>
        <v/>
      </c>
      <c r="V32" s="35" t="n"/>
      <c r="W32" s="35">
        <f>W30+W31-W33</f>
        <v/>
      </c>
      <c r="X32" s="316" t="n"/>
      <c r="Y32" s="317" t="n"/>
      <c r="Z32" s="243" t="n"/>
      <c r="AA32" s="33" t="inlineStr">
        <is>
          <t>Year</t>
        </is>
      </c>
      <c r="AB32" s="179" t="n">
        <v>3</v>
      </c>
      <c r="AC32" s="315" t="n"/>
    </row>
    <row r="33" ht="20.25" customHeight="1">
      <c r="A33" s="105" t="n"/>
      <c r="B33" s="105" t="n"/>
      <c r="C33" s="231" t="n"/>
      <c r="D33" s="333" t="n"/>
      <c r="E33" s="313" t="n"/>
      <c r="F33" s="232" t="n"/>
      <c r="G33" s="313" t="n"/>
      <c r="H33" s="40" t="n"/>
      <c r="I33" s="233" t="n"/>
      <c r="J33" s="333" t="n"/>
      <c r="K33" s="333" t="n"/>
      <c r="L33" s="333" t="n"/>
      <c r="M33" s="333" t="n"/>
      <c r="N33" s="333" t="n"/>
      <c r="O33" s="333" t="n"/>
      <c r="P33" s="313" t="n"/>
      <c r="Q33" s="143" t="n"/>
      <c r="R33" s="118" t="inlineStr">
        <is>
          <t>Final</t>
        </is>
      </c>
      <c r="S33" s="35" t="n">
        <v>4661.82</v>
      </c>
      <c r="T33" s="245" t="n"/>
      <c r="U33" s="46" t="n">
        <v>29.94</v>
      </c>
      <c r="V33" s="35" t="n"/>
      <c r="W33" s="35" t="n">
        <v>20.67</v>
      </c>
      <c r="X33" s="246" t="n"/>
      <c r="Y33" s="123" t="n"/>
      <c r="Z33" s="243" t="n"/>
      <c r="AA33" s="124" t="n"/>
      <c r="AB33" s="270" t="n"/>
      <c r="AC33" s="269" t="n"/>
    </row>
    <row r="34" ht="20.25" customHeight="1">
      <c r="A34" s="105" t="n"/>
      <c r="B34" s="105" t="n"/>
      <c r="C34" s="231" t="n"/>
      <c r="D34" s="333" t="n"/>
      <c r="E34" s="313" t="n"/>
      <c r="F34" s="232" t="n"/>
      <c r="G34" s="313" t="n"/>
      <c r="H34" s="40" t="n"/>
      <c r="I34" s="233" t="n"/>
      <c r="J34" s="333" t="n"/>
      <c r="K34" s="333" t="n"/>
      <c r="L34" s="333" t="n"/>
      <c r="M34" s="333" t="n"/>
      <c r="N34" s="333" t="n"/>
      <c r="O34" s="333" t="n"/>
      <c r="P34" s="313" t="n"/>
      <c r="Q34" s="143" t="n"/>
      <c r="R34" s="57" t="n"/>
      <c r="S34" s="247" t="n"/>
      <c r="T34" s="333" t="n"/>
      <c r="U34" s="333" t="n"/>
      <c r="V34" s="333" t="n"/>
      <c r="W34" s="333" t="n"/>
      <c r="X34" s="333" t="n"/>
      <c r="Y34" s="334" t="n"/>
      <c r="Z34" s="270" t="n"/>
      <c r="AA34" s="108" t="inlineStr">
        <is>
          <t>EXTERNAL TRIPS</t>
        </is>
      </c>
      <c r="AB34" s="306" t="n"/>
      <c r="AC34" s="307" t="n"/>
    </row>
    <row r="35" ht="18.75" customHeight="1">
      <c r="A35" s="105" t="n"/>
      <c r="B35" s="105" t="n"/>
      <c r="C35" s="231" t="n"/>
      <c r="D35" s="333" t="n"/>
      <c r="E35" s="313" t="n"/>
      <c r="F35" s="232" t="n"/>
      <c r="G35" s="313" t="n"/>
      <c r="H35" s="40" t="n"/>
      <c r="I35" s="233" t="n"/>
      <c r="J35" s="333" t="n"/>
      <c r="K35" s="333" t="n"/>
      <c r="L35" s="333" t="n"/>
      <c r="M35" s="333" t="n"/>
      <c r="N35" s="333" t="n"/>
      <c r="O35" s="333" t="n"/>
      <c r="P35" s="313" t="n"/>
      <c r="Q35" s="143" t="n"/>
      <c r="R35" s="126" t="n"/>
      <c r="S35" s="248" t="inlineStr">
        <is>
          <t>HFO SLUDGE</t>
        </is>
      </c>
      <c r="T35" s="249" t="inlineStr">
        <is>
          <t>m3</t>
        </is>
      </c>
      <c r="U35" s="35" t="n"/>
      <c r="V35" s="248" t="inlineStr">
        <is>
          <t>USED OIL</t>
        </is>
      </c>
      <c r="W35" s="250" t="inlineStr">
        <is>
          <t>m3</t>
        </is>
      </c>
      <c r="X35" s="179" t="n"/>
      <c r="Y35" s="313" t="n"/>
      <c r="Z35" s="270" t="n"/>
      <c r="AA35" s="113" t="n"/>
      <c r="AB35" s="240" t="inlineStr">
        <is>
          <t>Actual 2025</t>
        </is>
      </c>
      <c r="AC35" s="241" t="inlineStr">
        <is>
          <t>Actual 2024</t>
        </is>
      </c>
    </row>
    <row r="36" ht="20.25" customHeight="1">
      <c r="A36" s="105" t="n"/>
      <c r="B36" s="105" t="n"/>
      <c r="C36" s="231" t="n"/>
      <c r="D36" s="333" t="n"/>
      <c r="E36" s="313" t="n"/>
      <c r="F36" s="232" t="n"/>
      <c r="G36" s="313" t="n"/>
      <c r="H36" s="40" t="n"/>
      <c r="I36" s="233" t="n"/>
      <c r="J36" s="333" t="n"/>
      <c r="K36" s="333" t="n"/>
      <c r="L36" s="333" t="n"/>
      <c r="M36" s="333" t="n"/>
      <c r="N36" s="333" t="n"/>
      <c r="O36" s="333" t="n"/>
      <c r="P36" s="313" t="n"/>
      <c r="Q36" s="143" t="n"/>
      <c r="R36" s="57" t="n"/>
      <c r="S36" s="315" t="n"/>
      <c r="T36" s="249" t="inlineStr">
        <is>
          <t>%</t>
        </is>
      </c>
      <c r="U36" s="179" t="n">
        <v>13</v>
      </c>
      <c r="V36" s="315" t="n"/>
      <c r="W36" s="250" t="inlineStr">
        <is>
          <t>%</t>
        </is>
      </c>
      <c r="X36" s="179" t="n">
        <v>3</v>
      </c>
      <c r="Y36" s="313" t="n"/>
      <c r="Z36" s="270" t="n"/>
      <c r="AA36" s="33" t="inlineStr">
        <is>
          <t>Day</t>
        </is>
      </c>
      <c r="AB36" s="179" t="n"/>
      <c r="AC36" s="181" t="n"/>
    </row>
    <row r="37" ht="20.25" customHeight="1">
      <c r="A37" s="105" t="n"/>
      <c r="B37" s="105" t="n"/>
      <c r="C37" s="231" t="n"/>
      <c r="D37" s="333" t="n"/>
      <c r="E37" s="313" t="n"/>
      <c r="F37" s="35" t="n"/>
      <c r="G37" s="313" t="n"/>
      <c r="H37" s="40" t="n"/>
      <c r="I37" s="251" t="n"/>
      <c r="J37" s="333" t="n"/>
      <c r="K37" s="333" t="n"/>
      <c r="L37" s="333" t="n"/>
      <c r="M37" s="333" t="n"/>
      <c r="N37" s="333" t="n"/>
      <c r="O37" s="333" t="n"/>
      <c r="P37" s="313" t="n"/>
      <c r="Q37" s="143" t="n"/>
      <c r="R37" s="57" t="n"/>
      <c r="S37" s="269" t="n"/>
      <c r="T37" s="270" t="n"/>
      <c r="U37" s="269" t="n"/>
      <c r="V37" s="269" t="n"/>
      <c r="W37" s="269" t="n"/>
      <c r="X37" s="270" t="n"/>
      <c r="Y37" s="143" t="n"/>
      <c r="Z37" s="270" t="n"/>
      <c r="AA37" s="33" t="inlineStr">
        <is>
          <t>Month</t>
        </is>
      </c>
      <c r="AB37" s="179" t="n"/>
      <c r="AC37" s="341" t="n"/>
    </row>
    <row r="38" ht="20.25" customHeight="1">
      <c r="A38" s="105" t="n"/>
      <c r="B38" s="105" t="n"/>
      <c r="C38" s="231" t="n"/>
      <c r="D38" s="333" t="n"/>
      <c r="E38" s="313" t="n"/>
      <c r="F38" s="35" t="n"/>
      <c r="G38" s="313" t="n"/>
      <c r="H38" s="40" t="n"/>
      <c r="I38" s="233" t="n"/>
      <c r="J38" s="333" t="n"/>
      <c r="K38" s="333" t="n"/>
      <c r="L38" s="333" t="n"/>
      <c r="M38" s="333" t="n"/>
      <c r="N38" s="333" t="n"/>
      <c r="O38" s="333" t="n"/>
      <c r="P38" s="313" t="n"/>
      <c r="Q38" s="143" t="n"/>
      <c r="R38" s="126" t="n"/>
      <c r="S38" s="57" t="n"/>
      <c r="T38" s="270" t="n"/>
      <c r="U38" s="57" t="n"/>
      <c r="V38" s="126" t="n"/>
      <c r="W38" s="269" t="n"/>
      <c r="X38" s="270" t="n"/>
      <c r="Y38" s="143" t="n"/>
      <c r="Z38" s="270" t="n"/>
      <c r="AA38" s="33" t="inlineStr">
        <is>
          <t>Year</t>
        </is>
      </c>
      <c r="AB38" s="179" t="n">
        <v>1</v>
      </c>
      <c r="AC38" s="341" t="n"/>
    </row>
    <row r="39" ht="22.5" customHeight="1">
      <c r="A39" s="105" t="n"/>
      <c r="B39" s="105" t="n"/>
      <c r="C39" s="231" t="n"/>
      <c r="D39" s="333" t="n"/>
      <c r="E39" s="313" t="n"/>
      <c r="F39" s="35" t="n"/>
      <c r="G39" s="313" t="n"/>
      <c r="H39" s="40" t="n"/>
      <c r="I39" s="233" t="n"/>
      <c r="J39" s="333" t="n"/>
      <c r="K39" s="333" t="n"/>
      <c r="L39" s="333" t="n"/>
      <c r="M39" s="333" t="n"/>
      <c r="N39" s="333" t="n"/>
      <c r="O39" s="333" t="n"/>
      <c r="P39" s="313" t="n"/>
      <c r="Q39" s="143" t="n"/>
      <c r="R39" s="143" t="n"/>
      <c r="S39" s="252" t="inlineStr">
        <is>
          <t>FUEL LIQUIDATED DAMAGES</t>
        </is>
      </c>
      <c r="T39" s="342" t="n"/>
      <c r="U39" s="342" t="n"/>
      <c r="V39" s="342" t="n"/>
      <c r="W39" s="342" t="n"/>
      <c r="X39" s="342" t="n"/>
      <c r="Y39" s="343" t="n"/>
      <c r="Z39" s="270" t="n"/>
      <c r="AA39" s="33" t="n"/>
      <c r="AB39" s="179" t="n"/>
      <c r="AC39" s="315" t="n"/>
    </row>
    <row r="40" ht="20.25" customHeight="1">
      <c r="A40" s="105" t="n"/>
      <c r="B40" s="105" t="n"/>
      <c r="C40" s="231" t="n"/>
      <c r="D40" s="333" t="n"/>
      <c r="E40" s="313" t="n"/>
      <c r="F40" s="35" t="n"/>
      <c r="G40" s="313" t="n"/>
      <c r="H40" s="40" t="n"/>
      <c r="I40" s="251" t="n"/>
      <c r="J40" s="333" t="n"/>
      <c r="K40" s="333" t="n"/>
      <c r="L40" s="333" t="n"/>
      <c r="M40" s="333" t="n"/>
      <c r="N40" s="333" t="n"/>
      <c r="O40" s="333" t="n"/>
      <c r="P40" s="313" t="n"/>
      <c r="Q40" s="143" t="n"/>
      <c r="R40" s="143" t="n"/>
      <c r="S40" s="255" t="inlineStr">
        <is>
          <t>Day</t>
        </is>
      </c>
      <c r="T40" s="313" t="n"/>
      <c r="U40" s="179" t="n">
        <v>0</v>
      </c>
      <c r="V40" s="313" t="n"/>
      <c r="W40" s="35">
        <f>U40</f>
        <v/>
      </c>
      <c r="X40" s="179" t="n"/>
      <c r="Y40" s="40" t="n"/>
      <c r="Z40" s="270" t="n"/>
      <c r="AA40" s="132" t="n"/>
      <c r="AB40" s="256" t="inlineStr">
        <is>
          <t>1=</t>
        </is>
      </c>
      <c r="AC40" s="257" t="n"/>
    </row>
    <row r="41" ht="18.75" customHeight="1">
      <c r="A41" s="105" t="n"/>
      <c r="B41" s="105" t="n"/>
      <c r="C41" s="231" t="n"/>
      <c r="D41" s="333" t="n"/>
      <c r="E41" s="313" t="n"/>
      <c r="F41" s="35" t="n"/>
      <c r="G41" s="313" t="n"/>
      <c r="H41" s="40" t="n"/>
      <c r="I41" s="251" t="n"/>
      <c r="J41" s="333" t="n"/>
      <c r="K41" s="333" t="n"/>
      <c r="L41" s="333" t="n"/>
      <c r="M41" s="333" t="n"/>
      <c r="N41" s="333" t="n"/>
      <c r="O41" s="333" t="n"/>
      <c r="P41" s="313" t="n"/>
      <c r="Q41" s="143" t="n"/>
      <c r="R41" s="143" t="n"/>
      <c r="S41" s="255" t="inlineStr">
        <is>
          <t>Month</t>
        </is>
      </c>
      <c r="T41" s="313" t="n"/>
      <c r="U41" s="35" t="n"/>
      <c r="V41" s="313" t="n"/>
      <c r="W41" s="35" t="n"/>
      <c r="X41" s="179" t="n"/>
      <c r="Y41" s="40" t="n"/>
      <c r="Z41" s="270" t="n"/>
      <c r="AA41" s="132" t="n"/>
      <c r="AB41" s="256">
        <f>AB40+U41</f>
        <v/>
      </c>
      <c r="AC41" s="258" t="n"/>
    </row>
    <row r="42" ht="20.25" customHeight="1">
      <c r="A42" s="105" t="n"/>
      <c r="B42" s="105" t="n"/>
      <c r="C42" s="231" t="n"/>
      <c r="D42" s="333" t="n"/>
      <c r="E42" s="313" t="n"/>
      <c r="F42" s="35" t="n"/>
      <c r="G42" s="313" t="n"/>
      <c r="H42" s="40" t="n"/>
      <c r="I42" s="251" t="n"/>
      <c r="J42" s="333" t="n"/>
      <c r="K42" s="333" t="n"/>
      <c r="L42" s="333" t="n"/>
      <c r="M42" s="333" t="n"/>
      <c r="N42" s="333" t="n"/>
      <c r="O42" s="333" t="n"/>
      <c r="P42" s="313" t="n"/>
      <c r="Q42" s="143" t="n"/>
      <c r="R42" s="55" t="n"/>
      <c r="S42" s="255" t="inlineStr">
        <is>
          <t>Year</t>
        </is>
      </c>
      <c r="T42" s="313" t="n"/>
      <c r="U42" s="35" t="n">
        <v>559.72</v>
      </c>
      <c r="V42" s="313" t="n"/>
      <c r="W42" s="35">
        <f>U42</f>
        <v/>
      </c>
      <c r="X42" s="179" t="n"/>
      <c r="Y42" s="40" t="n"/>
      <c r="Z42" s="270" t="n"/>
      <c r="AA42" s="135" t="n"/>
      <c r="AB42" s="256" t="n"/>
    </row>
    <row r="43" ht="21.75" customHeight="1">
      <c r="A43" s="105" t="n"/>
      <c r="B43" s="105" t="n"/>
      <c r="C43" s="231" t="n"/>
      <c r="D43" s="333" t="n"/>
      <c r="E43" s="313" t="n"/>
      <c r="F43" s="35" t="n"/>
      <c r="G43" s="313" t="n"/>
      <c r="H43" s="40" t="n"/>
      <c r="I43" s="251" t="n"/>
      <c r="J43" s="333" t="n"/>
      <c r="K43" s="333" t="n"/>
      <c r="L43" s="333" t="n"/>
      <c r="M43" s="333" t="n"/>
      <c r="N43" s="333" t="n"/>
      <c r="O43" s="333" t="n"/>
      <c r="P43" s="313" t="n"/>
      <c r="Q43" s="143" t="n"/>
      <c r="R43" s="143" t="n"/>
      <c r="S43" s="269" t="n"/>
      <c r="T43" s="270" t="n"/>
      <c r="U43" s="57" t="n"/>
      <c r="V43" s="57" t="n"/>
      <c r="W43" s="57" t="n"/>
      <c r="X43" s="221" t="n"/>
      <c r="Y43" s="55" t="n"/>
      <c r="Z43" s="221" t="n"/>
      <c r="AA43" s="55" t="n"/>
      <c r="AB43" s="221" t="n"/>
      <c r="AC43" s="257" t="n"/>
    </row>
    <row r="44" ht="24.75" customHeight="1">
      <c r="A44" s="136" t="n"/>
      <c r="B44" s="136" t="n"/>
      <c r="C44" s="179" t="n"/>
      <c r="D44" s="333" t="n"/>
      <c r="E44" s="313" t="n"/>
      <c r="F44" s="35">
        <f>(B44-A44)*24*16.3</f>
        <v/>
      </c>
      <c r="G44" s="313" t="n"/>
      <c r="H44" s="40" t="n"/>
      <c r="I44" s="35" t="n"/>
      <c r="J44" s="333" t="n"/>
      <c r="K44" s="333" t="n"/>
      <c r="L44" s="333" t="n"/>
      <c r="M44" s="333" t="n"/>
      <c r="N44" s="333" t="n"/>
      <c r="O44" s="333" t="n"/>
      <c r="P44" s="313" t="n"/>
      <c r="Q44" s="143" t="n"/>
      <c r="R44" s="143" t="n"/>
      <c r="S44" s="269" t="n"/>
      <c r="T44" s="270" t="n"/>
      <c r="U44" s="57" t="n"/>
      <c r="V44" s="57" t="n"/>
      <c r="W44" s="57" t="n"/>
      <c r="X44" s="221" t="n"/>
      <c r="Y44" s="55" t="n"/>
      <c r="Z44" s="221" t="n"/>
      <c r="AA44" s="55" t="n"/>
      <c r="AB44" s="221" t="n"/>
      <c r="AC44" s="269" t="n"/>
    </row>
    <row r="45" ht="24.75" customHeight="1">
      <c r="A45" s="136" t="n"/>
      <c r="B45" s="136" t="n"/>
      <c r="C45" s="179" t="n"/>
      <c r="D45" s="333" t="n"/>
      <c r="E45" s="313" t="n"/>
      <c r="F45" s="35">
        <f>(B45-A45)*24*16.3</f>
        <v/>
      </c>
      <c r="G45" s="313" t="n"/>
      <c r="H45" s="40" t="n"/>
      <c r="I45" s="35" t="n"/>
      <c r="J45" s="333" t="n"/>
      <c r="K45" s="333" t="n"/>
      <c r="L45" s="333" t="n"/>
      <c r="M45" s="333" t="n"/>
      <c r="N45" s="333" t="n"/>
      <c r="O45" s="333" t="n"/>
      <c r="P45" s="313" t="n"/>
      <c r="Q45" s="143" t="n"/>
      <c r="R45" s="143" t="n"/>
      <c r="S45" s="269" t="n"/>
      <c r="T45" s="270" t="n"/>
      <c r="U45" s="57" t="n"/>
      <c r="V45" s="269" t="n"/>
      <c r="W45" s="57" t="n"/>
      <c r="X45" s="270" t="n"/>
      <c r="Y45" s="143" t="n"/>
      <c r="Z45" s="270" t="n"/>
      <c r="AA45" s="143" t="n"/>
      <c r="AB45" s="270" t="n"/>
      <c r="AC45" s="269" t="n"/>
    </row>
    <row r="46" ht="24.75" customHeight="1">
      <c r="A46" s="136" t="n"/>
      <c r="B46" s="136" t="n"/>
      <c r="C46" s="179" t="n"/>
      <c r="D46" s="333" t="n"/>
      <c r="E46" s="313" t="n"/>
      <c r="F46" s="35">
        <f>(B46-A46)*24*16.3</f>
        <v/>
      </c>
      <c r="G46" s="313" t="n"/>
      <c r="H46" s="40" t="n"/>
      <c r="I46" s="35" t="n"/>
      <c r="J46" s="333" t="n"/>
      <c r="K46" s="333" t="n"/>
      <c r="L46" s="333" t="n"/>
      <c r="M46" s="333" t="n"/>
      <c r="N46" s="333" t="n"/>
      <c r="O46" s="333" t="n"/>
      <c r="P46" s="313" t="n"/>
      <c r="Q46" s="143" t="n"/>
      <c r="R46" s="143" t="n"/>
      <c r="S46" s="269" t="n"/>
      <c r="T46" s="270" t="n"/>
      <c r="U46" s="57" t="n"/>
      <c r="V46" s="269" t="n"/>
      <c r="W46" s="57" t="n"/>
      <c r="X46" s="270" t="n"/>
      <c r="Y46" s="143" t="n"/>
      <c r="Z46" s="270" t="n"/>
      <c r="AA46" s="143" t="n"/>
      <c r="AB46" s="270" t="n"/>
      <c r="AC46" s="269" t="n"/>
    </row>
    <row r="47" ht="24.75" customHeight="1">
      <c r="A47" s="136" t="n"/>
      <c r="B47" s="136" t="n"/>
      <c r="C47" s="179" t="n"/>
      <c r="D47" s="333" t="n"/>
      <c r="E47" s="313" t="n"/>
      <c r="F47" s="35">
        <f>(B47-A47)*24*16.3</f>
        <v/>
      </c>
      <c r="G47" s="313" t="n"/>
      <c r="H47" s="40" t="n"/>
      <c r="I47" s="35" t="n"/>
      <c r="J47" s="333" t="n"/>
      <c r="K47" s="333" t="n"/>
      <c r="L47" s="333" t="n"/>
      <c r="M47" s="333" t="n"/>
      <c r="N47" s="333" t="n"/>
      <c r="O47" s="333" t="n"/>
      <c r="P47" s="313" t="n"/>
      <c r="Q47" s="143" t="n"/>
      <c r="R47" s="143" t="n"/>
      <c r="S47" s="269" t="n"/>
      <c r="T47" s="270" t="n"/>
      <c r="U47" s="57" t="n"/>
      <c r="V47" s="269" t="n"/>
      <c r="W47" s="57" t="n"/>
      <c r="X47" s="270" t="n"/>
      <c r="Y47" s="143" t="n"/>
      <c r="Z47" s="270" t="n"/>
      <c r="AA47" s="143" t="n"/>
      <c r="AB47" s="270" t="n"/>
      <c r="AC47" s="269" t="n"/>
    </row>
    <row r="48" ht="24.75" customHeight="1">
      <c r="A48" s="136" t="n"/>
      <c r="B48" s="136" t="n"/>
      <c r="C48" s="179" t="n"/>
      <c r="D48" s="333" t="n"/>
      <c r="E48" s="313" t="n"/>
      <c r="F48" s="35">
        <f>(B48-A48)*24*16.3</f>
        <v/>
      </c>
      <c r="G48" s="313" t="n"/>
      <c r="H48" s="40" t="n"/>
      <c r="I48" s="35" t="n"/>
      <c r="J48" s="333" t="n"/>
      <c r="K48" s="333" t="n"/>
      <c r="L48" s="333" t="n"/>
      <c r="M48" s="333" t="n"/>
      <c r="N48" s="333" t="n"/>
      <c r="O48" s="333" t="n"/>
      <c r="P48" s="313" t="n"/>
      <c r="Q48" s="143" t="n"/>
      <c r="R48" s="143" t="n"/>
      <c r="S48" s="269" t="n"/>
      <c r="T48" s="270" t="n"/>
      <c r="U48" s="57" t="n"/>
      <c r="V48" s="269" t="n"/>
      <c r="W48" s="57" t="n"/>
      <c r="X48" s="270" t="n"/>
      <c r="Y48" s="143" t="n"/>
      <c r="Z48" s="270" t="n"/>
      <c r="AA48" s="143" t="n"/>
      <c r="AB48" s="270" t="n"/>
      <c r="AC48" s="269" t="n"/>
    </row>
    <row r="49" ht="24.75" customHeight="1">
      <c r="A49" s="136" t="n"/>
      <c r="B49" s="136" t="n"/>
      <c r="C49" s="179" t="n"/>
      <c r="D49" s="333" t="n"/>
      <c r="E49" s="313" t="n"/>
      <c r="F49" s="35">
        <f>(B49-A49)*24*16.3</f>
        <v/>
      </c>
      <c r="G49" s="313" t="n"/>
      <c r="H49" s="40" t="n"/>
      <c r="I49" s="35" t="n"/>
      <c r="J49" s="333" t="n"/>
      <c r="K49" s="333" t="n"/>
      <c r="L49" s="333" t="n"/>
      <c r="M49" s="333" t="n"/>
      <c r="N49" s="333" t="n"/>
      <c r="O49" s="333" t="n"/>
      <c r="P49" s="313" t="n"/>
      <c r="Q49" s="143" t="n"/>
      <c r="R49" s="143" t="n"/>
      <c r="S49" s="269" t="n"/>
      <c r="T49" s="270" t="n"/>
      <c r="U49" s="57" t="n"/>
      <c r="V49" s="269" t="n"/>
      <c r="W49" s="57" t="n"/>
      <c r="X49" s="270" t="n"/>
      <c r="Y49" s="143" t="n"/>
      <c r="Z49" s="270" t="n"/>
      <c r="AA49" s="143" t="n"/>
      <c r="AB49" s="270" t="n"/>
      <c r="AC49" s="269" t="n"/>
    </row>
    <row r="50" ht="24.75" customHeight="1">
      <c r="A50" s="136" t="n"/>
      <c r="B50" s="136" t="n"/>
      <c r="C50" s="179" t="n"/>
      <c r="D50" s="333" t="n"/>
      <c r="E50" s="313" t="n"/>
      <c r="F50" s="35">
        <f>(B50-A50)*24*16.3</f>
        <v/>
      </c>
      <c r="G50" s="313" t="n"/>
      <c r="H50" s="40" t="n"/>
      <c r="I50" s="35" t="n"/>
      <c r="J50" s="333" t="n"/>
      <c r="K50" s="333" t="n"/>
      <c r="L50" s="333" t="n"/>
      <c r="M50" s="333" t="n"/>
      <c r="N50" s="333" t="n"/>
      <c r="O50" s="333" t="n"/>
      <c r="P50" s="313" t="n"/>
      <c r="Q50" s="143" t="n"/>
      <c r="R50" s="143" t="n"/>
      <c r="S50" s="269" t="n"/>
      <c r="T50" s="270" t="n"/>
      <c r="U50" s="57" t="n"/>
      <c r="V50" s="269" t="n"/>
      <c r="W50" s="57" t="n"/>
      <c r="X50" s="270" t="n"/>
      <c r="Y50" s="143" t="n"/>
      <c r="Z50" s="270" t="n"/>
      <c r="AA50" s="143" t="n"/>
      <c r="AB50" s="270" t="n"/>
      <c r="AC50" s="269" t="n"/>
    </row>
    <row r="51" ht="24.75" customHeight="1">
      <c r="A51" s="136" t="n"/>
      <c r="B51" s="136" t="n"/>
      <c r="C51" s="179" t="n"/>
      <c r="D51" s="333" t="n"/>
      <c r="E51" s="313" t="n"/>
      <c r="F51" s="35">
        <f>(B51-A51)*24*16.3</f>
        <v/>
      </c>
      <c r="G51" s="313" t="n"/>
      <c r="H51" s="40" t="n"/>
      <c r="I51" s="35" t="n"/>
      <c r="J51" s="333" t="n"/>
      <c r="K51" s="333" t="n"/>
      <c r="L51" s="333" t="n"/>
      <c r="M51" s="333" t="n"/>
      <c r="N51" s="333" t="n"/>
      <c r="O51" s="333" t="n"/>
      <c r="P51" s="313" t="n"/>
      <c r="Q51" s="143" t="n"/>
      <c r="R51" s="143" t="n"/>
      <c r="S51" s="269" t="n"/>
      <c r="T51" s="270" t="n"/>
      <c r="U51" s="57" t="n"/>
      <c r="V51" s="269" t="n"/>
      <c r="W51" s="57" t="n"/>
      <c r="X51" s="270" t="n"/>
      <c r="Y51" s="143" t="n"/>
      <c r="Z51" s="270" t="n"/>
      <c r="AA51" s="143" t="n"/>
      <c r="AB51" s="270" t="n"/>
      <c r="AC51" s="269" t="n"/>
    </row>
    <row r="52" ht="24.75" customHeight="1">
      <c r="A52" s="136" t="n"/>
      <c r="B52" s="136" t="n"/>
      <c r="C52" s="179" t="n"/>
      <c r="D52" s="333" t="n"/>
      <c r="E52" s="313" t="n"/>
      <c r="F52" s="35">
        <f>(B52-A52)*24*16.3</f>
        <v/>
      </c>
      <c r="G52" s="313" t="n"/>
      <c r="H52" s="40" t="n"/>
      <c r="I52" s="35" t="n"/>
      <c r="J52" s="333" t="n"/>
      <c r="K52" s="333" t="n"/>
      <c r="L52" s="333" t="n"/>
      <c r="M52" s="333" t="n"/>
      <c r="N52" s="333" t="n"/>
      <c r="O52" s="333" t="n"/>
      <c r="P52" s="333" t="n"/>
      <c r="Q52" s="313" t="n"/>
      <c r="R52" s="143" t="n"/>
      <c r="S52" s="269" t="n"/>
      <c r="T52" s="270" t="n"/>
      <c r="U52" s="57" t="n"/>
      <c r="V52" s="269" t="n"/>
      <c r="W52" s="57" t="n"/>
      <c r="X52" s="270" t="n"/>
      <c r="Y52" s="143" t="n"/>
      <c r="Z52" s="270" t="n"/>
      <c r="AA52" s="143" t="n"/>
      <c r="AB52" s="270" t="n"/>
      <c r="AC52" s="269" t="n"/>
    </row>
    <row r="53" ht="24.75" customHeight="1">
      <c r="A53" s="136" t="n"/>
      <c r="B53" s="136" t="n"/>
      <c r="C53" s="179" t="n"/>
      <c r="D53" s="333" t="n"/>
      <c r="E53" s="313" t="n"/>
      <c r="F53" s="35">
        <f>(B53-A53)*24*16.3</f>
        <v/>
      </c>
      <c r="G53" s="313" t="n"/>
      <c r="H53" s="40" t="n"/>
      <c r="I53" s="35" t="n"/>
      <c r="J53" s="333" t="n"/>
      <c r="K53" s="333" t="n"/>
      <c r="L53" s="333" t="n"/>
      <c r="M53" s="333" t="n"/>
      <c r="N53" s="333" t="n"/>
      <c r="O53" s="333" t="n"/>
      <c r="P53" s="313" t="n"/>
      <c r="Q53" s="143" t="n"/>
      <c r="R53" s="143" t="n"/>
      <c r="S53" s="269" t="n"/>
      <c r="T53" s="270" t="n"/>
      <c r="U53" s="57" t="n"/>
      <c r="V53" s="269" t="n"/>
      <c r="W53" s="57" t="n"/>
      <c r="X53" s="270" t="n"/>
      <c r="Y53" s="143" t="n"/>
      <c r="Z53" s="270" t="n"/>
      <c r="AA53" s="143" t="n"/>
      <c r="AB53" s="270" t="n"/>
      <c r="AC53" s="269" t="n"/>
    </row>
    <row r="54" ht="24.75" customHeight="1">
      <c r="A54" s="136" t="n"/>
      <c r="B54" s="136" t="n"/>
      <c r="C54" s="179" t="n"/>
      <c r="D54" s="333" t="n"/>
      <c r="E54" s="313" t="n"/>
      <c r="F54" s="35">
        <f>(B54-A54)*24*16.3</f>
        <v/>
      </c>
      <c r="G54" s="313" t="n"/>
      <c r="H54" s="40" t="n"/>
      <c r="I54" s="35" t="n"/>
      <c r="J54" s="333" t="n"/>
      <c r="K54" s="333" t="n"/>
      <c r="L54" s="333" t="n"/>
      <c r="M54" s="333" t="n"/>
      <c r="N54" s="333" t="n"/>
      <c r="O54" s="333" t="n"/>
      <c r="P54" s="313" t="n"/>
      <c r="Q54" s="143" t="n"/>
      <c r="R54" s="143" t="n"/>
      <c r="S54" s="269" t="n"/>
      <c r="T54" s="270" t="n"/>
      <c r="U54" s="57" t="n"/>
      <c r="V54" s="269" t="n"/>
      <c r="W54" s="57" t="n"/>
      <c r="X54" s="270" t="n"/>
      <c r="Y54" s="143" t="n"/>
      <c r="Z54" s="270" t="n"/>
      <c r="AA54" s="143" t="n"/>
      <c r="AB54" s="270" t="n"/>
      <c r="AC54" s="269" t="n"/>
    </row>
    <row r="55" ht="22.5" customHeight="1">
      <c r="A55" s="136" t="n"/>
      <c r="B55" s="35" t="n"/>
      <c r="C55" s="179" t="n"/>
      <c r="D55" s="333" t="n"/>
      <c r="E55" s="313" t="n"/>
      <c r="F55" s="259">
        <f>SUM(F27:G54)</f>
        <v/>
      </c>
      <c r="G55" s="313" t="n"/>
      <c r="H55" s="40" t="n"/>
      <c r="I55" s="35" t="n"/>
      <c r="J55" s="333" t="n"/>
      <c r="K55" s="333" t="n"/>
      <c r="L55" s="333" t="n"/>
      <c r="M55" s="333" t="n"/>
      <c r="N55" s="333" t="n"/>
      <c r="O55" s="333" t="n"/>
      <c r="P55" s="313" t="n"/>
      <c r="Q55" s="143" t="n"/>
      <c r="R55" s="143" t="n"/>
      <c r="S55" s="269" t="n"/>
      <c r="T55" s="270" t="n"/>
      <c r="U55" s="57" t="n"/>
      <c r="V55" s="269" t="n"/>
      <c r="W55" s="269" t="n"/>
      <c r="X55" s="270" t="n"/>
      <c r="Y55" s="143" t="n"/>
      <c r="Z55" s="270" t="n"/>
      <c r="AA55" s="143" t="n"/>
      <c r="AB55" s="270" t="n"/>
      <c r="AC55" s="269" t="n"/>
    </row>
    <row r="56" ht="19.5" customHeight="1">
      <c r="A56" s="143" t="n"/>
      <c r="B56" s="260" t="n"/>
      <c r="C56" s="261" t="n"/>
      <c r="D56" s="261" t="n"/>
      <c r="E56" s="260" t="n"/>
      <c r="F56" s="262" t="n"/>
      <c r="N56" s="145" t="n"/>
      <c r="O56" s="269" t="n"/>
      <c r="P56" s="269" t="n"/>
      <c r="Q56" s="143" t="n"/>
      <c r="R56" s="143" t="n"/>
      <c r="S56" s="269" t="n"/>
      <c r="T56" s="270" t="n"/>
      <c r="U56" s="269" t="n"/>
      <c r="V56" s="269" t="n"/>
      <c r="W56" s="269" t="n"/>
      <c r="X56" s="270" t="n"/>
      <c r="Y56" s="143" t="n"/>
      <c r="Z56" s="270" t="n"/>
      <c r="AA56" s="143" t="n"/>
      <c r="AB56" s="270" t="n"/>
      <c r="AC56" s="269" t="n"/>
    </row>
    <row r="57" ht="18" customHeight="1">
      <c r="A57" s="143" t="n"/>
      <c r="B57" s="260" t="n"/>
      <c r="C57" s="263" t="n"/>
      <c r="D57" s="263" t="n"/>
      <c r="E57" s="264" t="n"/>
      <c r="N57" s="145" t="n"/>
      <c r="O57" s="269" t="n"/>
      <c r="P57" s="269" t="n"/>
      <c r="Q57" s="143" t="n"/>
      <c r="R57" s="143" t="n"/>
      <c r="S57" s="269" t="n"/>
      <c r="T57" s="270" t="n"/>
      <c r="U57" s="269" t="n"/>
      <c r="V57" s="269" t="n"/>
      <c r="W57" s="269" t="n"/>
      <c r="X57" s="270" t="n"/>
      <c r="Y57" s="143" t="n"/>
      <c r="Z57" s="270" t="n"/>
      <c r="AA57" s="143" t="n"/>
      <c r="AB57" s="270" t="n"/>
      <c r="AC57" s="269" t="n"/>
    </row>
    <row r="58" ht="21" customHeight="1">
      <c r="A58" s="143" t="n"/>
      <c r="B58" s="265" t="n"/>
      <c r="C58" s="263" t="n"/>
      <c r="D58" s="263" t="n"/>
      <c r="E58" s="264" t="n"/>
      <c r="F58" s="57" t="n"/>
      <c r="L58" s="143" t="n"/>
      <c r="M58" s="57" t="n"/>
      <c r="N58" s="145" t="n"/>
      <c r="O58" s="269" t="n"/>
      <c r="P58" s="269" t="n"/>
      <c r="Q58" s="143" t="n"/>
      <c r="R58" s="143" t="n"/>
      <c r="S58" s="269" t="n"/>
      <c r="T58" s="270" t="n"/>
      <c r="U58" s="269" t="n"/>
      <c r="V58" s="269" t="n"/>
      <c r="W58" s="269" t="n"/>
      <c r="X58" s="270" t="n"/>
      <c r="Y58" s="143" t="n"/>
      <c r="Z58" s="270" t="n"/>
      <c r="AA58" s="143" t="n"/>
      <c r="AB58" s="270" t="n"/>
      <c r="AC58" s="269" t="n"/>
    </row>
    <row r="59" ht="15" customHeight="1">
      <c r="A59" s="143" t="n"/>
      <c r="B59" s="265" t="n"/>
      <c r="C59" s="217" t="n"/>
      <c r="D59" s="217" t="n"/>
      <c r="E59" s="57" t="n"/>
      <c r="F59" s="271" t="n"/>
      <c r="G59" s="271" t="n"/>
      <c r="H59" s="144" t="n"/>
      <c r="I59" s="271" t="n"/>
      <c r="J59" s="144" t="n"/>
      <c r="K59" s="143" t="n"/>
      <c r="L59" s="143" t="n"/>
      <c r="M59" s="272" t="n"/>
      <c r="N59" s="138" t="n"/>
      <c r="O59" s="269" t="n"/>
      <c r="P59" s="269" t="n"/>
      <c r="Q59" s="143" t="n"/>
      <c r="R59" s="143" t="n"/>
      <c r="S59" s="269" t="n"/>
      <c r="T59" s="270" t="n"/>
      <c r="U59" s="269" t="n"/>
      <c r="V59" s="266" t="n"/>
      <c r="AB59" s="270" t="n"/>
      <c r="AC59" s="269" t="n"/>
    </row>
    <row r="60" ht="25.5" customHeight="1">
      <c r="A60" s="143" t="n"/>
      <c r="B60" s="269" t="n"/>
      <c r="C60" s="270" t="n"/>
      <c r="D60" s="221" t="n"/>
      <c r="E60" s="271" t="n"/>
      <c r="F60" s="260" t="n"/>
      <c r="G60" s="260" t="n"/>
      <c r="H60" s="138" t="n"/>
      <c r="I60" s="260" t="n"/>
      <c r="J60" s="138" t="n"/>
      <c r="K60" s="138" t="n"/>
      <c r="L60" s="138" t="n"/>
      <c r="M60" s="272" t="n"/>
      <c r="N60" s="138" t="n"/>
      <c r="O60" s="269" t="n"/>
      <c r="P60" s="269" t="n"/>
      <c r="Q60" s="143" t="n"/>
      <c r="R60" s="143" t="n"/>
      <c r="S60" s="269" t="n"/>
      <c r="T60" s="270" t="n"/>
      <c r="U60" s="269" t="n"/>
      <c r="AB60" s="270" t="n"/>
      <c r="AC60" s="269" t="n"/>
    </row>
    <row r="61" ht="12.75" customHeight="1">
      <c r="A61" s="143" t="n"/>
      <c r="B61" s="269" t="n"/>
      <c r="C61" s="270" t="n"/>
      <c r="D61" s="270" t="n"/>
      <c r="E61" s="271" t="n"/>
      <c r="F61" s="260" t="n"/>
      <c r="G61" s="260" t="n"/>
      <c r="H61" s="138" t="n"/>
      <c r="I61" s="260" t="n"/>
      <c r="J61" s="138" t="n"/>
      <c r="K61" s="138" t="n"/>
      <c r="L61" s="138" t="n"/>
      <c r="M61" s="272" t="n"/>
      <c r="N61" s="138" t="n"/>
      <c r="O61" s="269" t="n"/>
      <c r="P61" s="269" t="n"/>
      <c r="Q61" s="143" t="n"/>
      <c r="R61" s="143" t="n"/>
      <c r="S61" s="269" t="n"/>
      <c r="T61" s="270" t="n"/>
      <c r="U61" s="269" t="n"/>
      <c r="V61" s="260" t="n"/>
      <c r="W61" s="260" t="n"/>
      <c r="X61" s="261" t="n"/>
      <c r="Y61" s="138" t="n"/>
      <c r="Z61" s="261" t="n"/>
      <c r="AA61" s="138" t="n"/>
      <c r="AB61" s="270" t="n"/>
      <c r="AC61" s="269" t="n"/>
    </row>
    <row r="62" ht="18.75" customHeight="1">
      <c r="A62" s="143" t="n"/>
      <c r="B62" s="269" t="n"/>
      <c r="C62" s="270" t="n"/>
      <c r="D62" s="270" t="n"/>
      <c r="E62" s="271" t="n"/>
      <c r="F62" s="271" t="n"/>
      <c r="G62" s="271" t="n"/>
      <c r="H62" s="144" t="n"/>
      <c r="I62" s="271" t="n"/>
      <c r="J62" s="144" t="n"/>
      <c r="K62" s="143" t="n"/>
      <c r="L62" s="143" t="n"/>
      <c r="M62" s="221" t="n"/>
      <c r="N62" s="145" t="n"/>
      <c r="O62" s="269" t="n"/>
      <c r="P62" s="269" t="n"/>
      <c r="Q62" s="143" t="n"/>
      <c r="R62" s="143" t="n"/>
      <c r="S62" s="269" t="n"/>
      <c r="T62" s="270" t="n"/>
      <c r="U62" s="269" t="n"/>
      <c r="V62" s="269" t="n"/>
      <c r="W62" s="269" t="n"/>
      <c r="X62" s="270" t="n"/>
      <c r="Y62" s="143" t="n"/>
      <c r="Z62" s="270" t="n"/>
      <c r="AA62" s="143" t="n"/>
      <c r="AB62" s="270" t="n"/>
      <c r="AC62" s="269" t="n"/>
    </row>
    <row r="63" ht="18.75" customHeight="1">
      <c r="A63" s="143" t="n"/>
      <c r="B63" s="269" t="n"/>
      <c r="C63" s="270" t="n"/>
      <c r="D63" s="270" t="n"/>
      <c r="E63" s="271" t="n"/>
      <c r="F63" s="271" t="n"/>
      <c r="G63" s="271" t="n"/>
      <c r="H63" s="144" t="n"/>
      <c r="I63" s="271" t="n"/>
      <c r="J63" s="144" t="n"/>
      <c r="K63" s="143" t="n"/>
      <c r="L63" s="143" t="n"/>
      <c r="M63" s="272" t="n"/>
      <c r="N63" s="145" t="n"/>
      <c r="O63" s="269" t="n"/>
      <c r="P63" s="269" t="n"/>
      <c r="Q63" s="143" t="n"/>
      <c r="R63" s="143" t="n"/>
      <c r="S63" s="269" t="n"/>
      <c r="T63" s="270" t="n"/>
      <c r="U63" s="269" t="n"/>
      <c r="V63" s="269" t="n"/>
      <c r="W63" s="269" t="n"/>
      <c r="X63" s="270" t="n"/>
      <c r="Y63" s="143" t="n"/>
      <c r="Z63" s="270" t="n"/>
      <c r="AA63" s="143" t="n"/>
      <c r="AB63" s="270" t="n"/>
      <c r="AC63" s="269" t="n"/>
    </row>
    <row r="64" ht="18.75" customHeight="1">
      <c r="A64" s="143" t="n"/>
      <c r="B64" s="269" t="n"/>
      <c r="C64" s="270" t="n"/>
      <c r="D64" s="270" t="n"/>
      <c r="E64" s="271" t="n"/>
      <c r="F64" s="271" t="n"/>
      <c r="G64" s="271" t="n"/>
      <c r="H64" s="144" t="n"/>
      <c r="I64" s="271" t="n"/>
      <c r="J64" s="144" t="n"/>
      <c r="K64" s="143" t="n"/>
      <c r="L64" s="143" t="n"/>
      <c r="M64" s="272" t="n"/>
      <c r="N64" s="145" t="n"/>
      <c r="O64" s="269" t="n"/>
      <c r="P64" s="269" t="n"/>
      <c r="Q64" s="143" t="n"/>
      <c r="R64" s="143" t="n"/>
      <c r="S64" s="269" t="n"/>
      <c r="T64" s="270" t="n"/>
      <c r="U64" s="269" t="n"/>
      <c r="V64" s="269" t="n"/>
      <c r="W64" s="269" t="n"/>
      <c r="X64" s="270" t="n"/>
      <c r="Y64" s="143" t="n"/>
      <c r="Z64" s="270" t="n"/>
      <c r="AA64" s="143" t="n"/>
      <c r="AB64" s="270" t="n"/>
      <c r="AC64" s="269" t="n"/>
    </row>
    <row r="65" ht="18.75" customHeight="1">
      <c r="A65" s="143" t="n"/>
      <c r="B65" s="269" t="n"/>
      <c r="C65" s="270" t="n"/>
      <c r="D65" s="270" t="n"/>
      <c r="E65" s="271" t="n"/>
      <c r="F65" s="271" t="n"/>
      <c r="G65" s="271" t="n"/>
      <c r="H65" s="144" t="n"/>
      <c r="I65" s="271" t="n"/>
      <c r="J65" s="144" t="n"/>
      <c r="K65" s="143" t="n"/>
      <c r="L65" s="143" t="n"/>
      <c r="M65" s="272" t="n"/>
      <c r="N65" s="145" t="n"/>
      <c r="O65" s="269" t="n"/>
      <c r="P65" s="269" t="n"/>
      <c r="Q65" s="143" t="n"/>
      <c r="R65" s="143" t="n"/>
      <c r="S65" s="269" t="n"/>
      <c r="T65" s="270" t="n"/>
      <c r="U65" s="269" t="n"/>
      <c r="V65" s="269" t="n"/>
      <c r="W65" s="269" t="n"/>
      <c r="X65" s="270" t="n"/>
      <c r="Y65" s="143" t="n"/>
      <c r="Z65" s="270" t="n"/>
      <c r="AA65" s="143" t="n"/>
      <c r="AB65" s="270" t="n"/>
      <c r="AC65" s="269" t="n"/>
    </row>
    <row r="66" ht="18.75" customHeight="1">
      <c r="A66" s="143" t="n"/>
      <c r="B66" s="269" t="n"/>
      <c r="C66" s="270" t="n"/>
      <c r="D66" s="270" t="n"/>
      <c r="E66" s="271" t="n"/>
      <c r="F66" s="271" t="n"/>
      <c r="G66" s="271" t="n"/>
      <c r="H66" s="144" t="n"/>
      <c r="I66" s="271" t="n"/>
      <c r="J66" s="144" t="n"/>
      <c r="K66" s="143" t="n"/>
      <c r="L66" s="143" t="n"/>
      <c r="M66" s="272" t="n"/>
      <c r="N66" s="145" t="n"/>
      <c r="O66" s="269" t="n"/>
      <c r="P66" s="269" t="n"/>
      <c r="Q66" s="143" t="n"/>
      <c r="R66" s="143" t="n"/>
      <c r="S66" s="269" t="n"/>
      <c r="T66" s="270" t="n"/>
      <c r="U66" s="269" t="n"/>
      <c r="V66" s="269" t="n"/>
      <c r="W66" s="269" t="n"/>
      <c r="X66" s="270" t="n"/>
      <c r="Y66" s="143" t="n"/>
      <c r="Z66" s="270" t="n"/>
      <c r="AA66" s="143" t="n"/>
      <c r="AB66" s="270" t="n"/>
      <c r="AC66" s="269" t="n"/>
    </row>
    <row r="67" ht="15.6" customHeight="1">
      <c r="A67" s="143" t="n"/>
      <c r="B67" s="260" t="n"/>
      <c r="C67" s="261" t="n"/>
      <c r="D67" s="261" t="n"/>
      <c r="E67" s="267" t="n"/>
      <c r="F67" s="267" t="n"/>
      <c r="G67" s="267" t="n"/>
      <c r="H67" s="142" t="n"/>
      <c r="I67" s="267" t="n"/>
      <c r="J67" s="142" t="n"/>
      <c r="K67" s="142" t="n"/>
      <c r="L67" s="142" t="n"/>
      <c r="M67" s="268" t="n"/>
      <c r="N67" s="142" t="n"/>
      <c r="O67" s="269" t="n"/>
      <c r="P67" s="269" t="n"/>
      <c r="Q67" s="138" t="n"/>
      <c r="R67" s="138" t="n"/>
      <c r="S67" s="260" t="n"/>
      <c r="T67" s="261" t="n"/>
      <c r="U67" s="262" t="n"/>
      <c r="AB67" s="270" t="n"/>
      <c r="AC67" s="269" t="n"/>
    </row>
    <row r="68" ht="15.6" customHeight="1">
      <c r="A68" s="143" t="n"/>
      <c r="B68" s="264" t="n"/>
      <c r="E68" s="267" t="n"/>
      <c r="F68" s="267" t="n"/>
      <c r="G68" s="267" t="n"/>
      <c r="H68" s="142" t="n"/>
      <c r="I68" s="267" t="n"/>
      <c r="J68" s="142" t="n"/>
      <c r="K68" s="142" t="n"/>
      <c r="L68" s="142" t="n"/>
      <c r="M68" s="268" t="n"/>
      <c r="N68" s="142" t="n"/>
      <c r="O68" s="269" t="n"/>
      <c r="P68" s="269" t="n"/>
      <c r="Q68" s="138" t="n"/>
      <c r="R68" s="141" t="n"/>
      <c r="AB68" s="270" t="n"/>
      <c r="AC68" s="269" t="n"/>
    </row>
    <row r="69" ht="15.6" customHeight="1">
      <c r="A69" s="143" t="n"/>
      <c r="B69" s="260" t="n"/>
      <c r="C69" s="261" t="n"/>
      <c r="D69" s="261" t="n"/>
      <c r="E69" s="267" t="n"/>
      <c r="F69" s="267" t="n"/>
      <c r="G69" s="267" t="n"/>
      <c r="H69" s="142" t="n"/>
      <c r="I69" s="267" t="n"/>
      <c r="J69" s="142" t="n"/>
      <c r="K69" s="143" t="n"/>
      <c r="L69" s="143" t="n"/>
      <c r="M69" s="272" t="n"/>
      <c r="N69" s="145" t="n"/>
      <c r="O69" s="269" t="n"/>
      <c r="P69" s="269" t="n"/>
      <c r="Q69" s="83" t="n"/>
      <c r="U69" s="57" t="n"/>
      <c r="AA69" s="143" t="n"/>
      <c r="AB69" s="270" t="n"/>
      <c r="AC69" s="269" t="n"/>
    </row>
    <row r="70" ht="15.6" customHeight="1">
      <c r="A70" s="143" t="n"/>
      <c r="B70" s="265" t="n"/>
      <c r="C70" s="217" t="n"/>
      <c r="D70" s="221" t="n"/>
      <c r="E70" s="271" t="n"/>
      <c r="F70" s="271" t="n"/>
      <c r="G70" s="271" t="n"/>
      <c r="H70" s="144" t="n"/>
      <c r="I70" s="271" t="n"/>
      <c r="J70" s="144" t="n"/>
      <c r="K70" s="143" t="n"/>
      <c r="L70" s="143" t="n"/>
      <c r="M70" s="261" t="n"/>
      <c r="N70" s="145" t="n"/>
      <c r="O70" s="269" t="n"/>
      <c r="P70" s="269" t="n"/>
      <c r="Q70" s="143" t="n"/>
      <c r="R70" s="143" t="n"/>
      <c r="S70" s="269" t="n"/>
      <c r="T70" s="270" t="n"/>
      <c r="U70" s="266" t="n"/>
      <c r="AA70" s="143" t="n"/>
      <c r="AB70" s="270" t="n"/>
      <c r="AC70" s="269" t="n"/>
    </row>
    <row r="71" ht="15.6" customHeight="1">
      <c r="A71" s="143" t="n"/>
      <c r="B71" s="269" t="n"/>
      <c r="C71" s="270" t="n"/>
      <c r="D71" s="270" t="n"/>
      <c r="E71" s="260" t="n"/>
      <c r="F71" s="260" t="n"/>
      <c r="G71" s="260" t="n"/>
      <c r="H71" s="138" t="n"/>
      <c r="I71" s="260" t="n"/>
      <c r="J71" s="138" t="n"/>
      <c r="K71" s="143" t="n"/>
      <c r="L71" s="143" t="n"/>
      <c r="M71" s="261" t="n"/>
      <c r="N71" s="145" t="n"/>
      <c r="O71" s="269" t="n"/>
      <c r="P71" s="269" t="n"/>
      <c r="Q71" s="143" t="n"/>
      <c r="R71" s="143" t="n"/>
      <c r="S71" s="269" t="n"/>
      <c r="T71" s="270" t="n"/>
      <c r="AA71" s="143" t="n"/>
      <c r="AB71" s="270" t="n"/>
      <c r="AC71" s="269" t="n"/>
    </row>
    <row r="72" ht="15.6" customHeight="1">
      <c r="A72" s="143" t="n"/>
      <c r="B72" s="269" t="n"/>
      <c r="C72" s="270" t="n"/>
      <c r="D72" s="270" t="n"/>
      <c r="E72" s="260" t="n"/>
      <c r="F72" s="260" t="n"/>
      <c r="G72" s="260" t="n"/>
      <c r="H72" s="138" t="n"/>
      <c r="I72" s="260" t="n"/>
      <c r="J72" s="138" t="n"/>
      <c r="K72" s="143" t="n"/>
      <c r="L72" s="143" t="n"/>
      <c r="M72" s="261" t="n"/>
      <c r="N72" s="55" t="n"/>
      <c r="O72" s="269" t="n"/>
      <c r="P72" s="269" t="n"/>
      <c r="Q72" s="143" t="n"/>
      <c r="R72" s="143" t="n"/>
      <c r="S72" s="269" t="n"/>
      <c r="T72" s="270" t="n"/>
      <c r="U72" s="260" t="n"/>
      <c r="V72" s="260" t="n"/>
      <c r="W72" s="260" t="n"/>
      <c r="X72" s="261" t="n"/>
      <c r="Y72" s="138" t="n"/>
      <c r="Z72" s="261" t="n"/>
      <c r="AA72" s="143" t="n"/>
      <c r="AB72" s="270" t="n"/>
      <c r="AC72" s="269" t="n"/>
    </row>
  </sheetData>
  <mergeCells count="201">
    <mergeCell ref="I34:P34"/>
    <mergeCell ref="U40:V40"/>
    <mergeCell ref="C44:E44"/>
    <mergeCell ref="R68:T69"/>
    <mergeCell ref="F29:G29"/>
    <mergeCell ref="C31:E31"/>
    <mergeCell ref="U15:V15"/>
    <mergeCell ref="C40:E40"/>
    <mergeCell ref="I49:P49"/>
    <mergeCell ref="I36:P36"/>
    <mergeCell ref="M13:N16"/>
    <mergeCell ref="I45:P45"/>
    <mergeCell ref="V35:V36"/>
    <mergeCell ref="C51:E51"/>
    <mergeCell ref="D6:E6"/>
    <mergeCell ref="P6:Q6"/>
    <mergeCell ref="R24:Y24"/>
    <mergeCell ref="I47:P47"/>
    <mergeCell ref="U16:V16"/>
    <mergeCell ref="I52:Q52"/>
    <mergeCell ref="I28:P28"/>
    <mergeCell ref="I37:P37"/>
    <mergeCell ref="U70:Z71"/>
    <mergeCell ref="O13:P16"/>
    <mergeCell ref="X30:Y30"/>
    <mergeCell ref="I12:P12"/>
    <mergeCell ref="S19:T19"/>
    <mergeCell ref="S39:Y39"/>
    <mergeCell ref="C49:E49"/>
    <mergeCell ref="M18:N18"/>
    <mergeCell ref="U42:V42"/>
    <mergeCell ref="C34:E34"/>
    <mergeCell ref="M17:N17"/>
    <mergeCell ref="C42:E42"/>
    <mergeCell ref="F43:G43"/>
    <mergeCell ref="O17:P17"/>
    <mergeCell ref="S35:S36"/>
    <mergeCell ref="I18:L18"/>
    <mergeCell ref="I38:P38"/>
    <mergeCell ref="B25:B26"/>
    <mergeCell ref="B5:I5"/>
    <mergeCell ref="M19:N19"/>
    <mergeCell ref="B12:G12"/>
    <mergeCell ref="AA34:AC34"/>
    <mergeCell ref="W28:W29"/>
    <mergeCell ref="I40:P40"/>
    <mergeCell ref="AA24:AC26"/>
    <mergeCell ref="K3:O3"/>
    <mergeCell ref="C29:E29"/>
    <mergeCell ref="Z8:AA9"/>
    <mergeCell ref="F54:G54"/>
    <mergeCell ref="F19:G19"/>
    <mergeCell ref="F34:G34"/>
    <mergeCell ref="P10:Q10"/>
    <mergeCell ref="I20:L20"/>
    <mergeCell ref="I27:P27"/>
    <mergeCell ref="C46:E46"/>
    <mergeCell ref="P9:Q9"/>
    <mergeCell ref="F30:G30"/>
    <mergeCell ref="C52:E52"/>
    <mergeCell ref="F20:G20"/>
    <mergeCell ref="F18:G18"/>
    <mergeCell ref="F33:G33"/>
    <mergeCell ref="C39:E39"/>
    <mergeCell ref="F45:G45"/>
    <mergeCell ref="C48:E48"/>
    <mergeCell ref="F42:G42"/>
    <mergeCell ref="B68:D68"/>
    <mergeCell ref="U41:V41"/>
    <mergeCell ref="F58:K58"/>
    <mergeCell ref="K7:M7"/>
    <mergeCell ref="F17:G17"/>
    <mergeCell ref="C32:E32"/>
    <mergeCell ref="C38:E38"/>
    <mergeCell ref="I53:P53"/>
    <mergeCell ref="M21:N21"/>
    <mergeCell ref="S40:T40"/>
    <mergeCell ref="F47:G47"/>
    <mergeCell ref="O21:P21"/>
    <mergeCell ref="S15:T15"/>
    <mergeCell ref="F31:G31"/>
    <mergeCell ref="F46:G46"/>
    <mergeCell ref="O7:Q7"/>
    <mergeCell ref="F28:G28"/>
    <mergeCell ref="I55:P55"/>
    <mergeCell ref="U69:Z69"/>
    <mergeCell ref="U18:V18"/>
    <mergeCell ref="I39:P39"/>
    <mergeCell ref="T31:T32"/>
    <mergeCell ref="F25:G26"/>
    <mergeCell ref="F39:G39"/>
    <mergeCell ref="C33:E33"/>
    <mergeCell ref="I48:P48"/>
    <mergeCell ref="F48:G48"/>
    <mergeCell ref="I29:P29"/>
    <mergeCell ref="T28:T29"/>
    <mergeCell ref="AA27:AC27"/>
    <mergeCell ref="F44:G44"/>
    <mergeCell ref="C35:E35"/>
    <mergeCell ref="U19:V19"/>
    <mergeCell ref="AC41:AC42"/>
    <mergeCell ref="I31:P31"/>
    <mergeCell ref="C50:E50"/>
    <mergeCell ref="I17:L17"/>
    <mergeCell ref="O19:P19"/>
    <mergeCell ref="C55:E55"/>
    <mergeCell ref="A1:Y2"/>
    <mergeCell ref="S42:T42"/>
    <mergeCell ref="I19:L19"/>
    <mergeCell ref="F13:G16"/>
    <mergeCell ref="F21:G21"/>
    <mergeCell ref="C36:E36"/>
    <mergeCell ref="Z7:AA7"/>
    <mergeCell ref="X16:Y16"/>
    <mergeCell ref="I54:P54"/>
    <mergeCell ref="O20:P20"/>
    <mergeCell ref="I41:P41"/>
    <mergeCell ref="AB8:AB9"/>
    <mergeCell ref="Y5:AC5"/>
    <mergeCell ref="F36:G36"/>
    <mergeCell ref="X31:Y32"/>
    <mergeCell ref="B17:C17"/>
    <mergeCell ref="S28:S29"/>
    <mergeCell ref="F50:G50"/>
    <mergeCell ref="D17:E17"/>
    <mergeCell ref="K5:N5"/>
    <mergeCell ref="I43:P43"/>
    <mergeCell ref="C28:E28"/>
    <mergeCell ref="C37:E37"/>
    <mergeCell ref="V59:AA60"/>
    <mergeCell ref="I33:P33"/>
    <mergeCell ref="O5:R5"/>
    <mergeCell ref="I42:P42"/>
    <mergeCell ref="C30:E30"/>
    <mergeCell ref="U67:AA68"/>
    <mergeCell ref="I35:P35"/>
    <mergeCell ref="Y8:Y9"/>
    <mergeCell ref="I13:L16"/>
    <mergeCell ref="W15:Y15"/>
    <mergeCell ref="I21:L21"/>
    <mergeCell ref="I44:P44"/>
    <mergeCell ref="F49:G49"/>
    <mergeCell ref="S34:Y34"/>
    <mergeCell ref="S41:T41"/>
    <mergeCell ref="X36:Y36"/>
    <mergeCell ref="I23:L23"/>
    <mergeCell ref="C54:E54"/>
    <mergeCell ref="I25:P26"/>
    <mergeCell ref="S16:T16"/>
    <mergeCell ref="Z6:AA6"/>
    <mergeCell ref="C41:E41"/>
    <mergeCell ref="X28:Y29"/>
    <mergeCell ref="I30:P30"/>
    <mergeCell ref="F56:M57"/>
    <mergeCell ref="AC8:AC9"/>
    <mergeCell ref="O18:P18"/>
    <mergeCell ref="I46:P46"/>
    <mergeCell ref="S18:T18"/>
    <mergeCell ref="S27:T27"/>
    <mergeCell ref="B13:C16"/>
    <mergeCell ref="U27:V27"/>
    <mergeCell ref="V28:V29"/>
    <mergeCell ref="D13:E16"/>
    <mergeCell ref="F40:G40"/>
    <mergeCell ref="C43:E43"/>
    <mergeCell ref="F55:G55"/>
    <mergeCell ref="S17:T17"/>
    <mergeCell ref="C27:E27"/>
    <mergeCell ref="U17:V17"/>
    <mergeCell ref="M20:N20"/>
    <mergeCell ref="A25:A26"/>
    <mergeCell ref="S13:Y14"/>
    <mergeCell ref="W27:Y27"/>
    <mergeCell ref="U28:U29"/>
    <mergeCell ref="S7:W7"/>
    <mergeCell ref="P8:Q8"/>
    <mergeCell ref="F51:G51"/>
    <mergeCell ref="I32:P32"/>
    <mergeCell ref="S12:Y12"/>
    <mergeCell ref="F32:G32"/>
    <mergeCell ref="F41:G41"/>
    <mergeCell ref="F35:G35"/>
    <mergeCell ref="A24:P24"/>
    <mergeCell ref="F38:G38"/>
    <mergeCell ref="C53:E53"/>
    <mergeCell ref="C25:E26"/>
    <mergeCell ref="F27:G27"/>
    <mergeCell ref="F52:G52"/>
    <mergeCell ref="X35:Y35"/>
    <mergeCell ref="F37:G37"/>
    <mergeCell ref="I51:P51"/>
    <mergeCell ref="AC30:AC32"/>
    <mergeCell ref="C45:E45"/>
    <mergeCell ref="S5:W5"/>
    <mergeCell ref="A4:AC4"/>
    <mergeCell ref="I50:P50"/>
    <mergeCell ref="AC36:AC39"/>
    <mergeCell ref="H25:H26"/>
    <mergeCell ref="R25:Y26"/>
    <mergeCell ref="F53:G53"/>
    <mergeCell ref="C47:E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C72"/>
  <sheetViews>
    <sheetView workbookViewId="0">
      <pane xSplit="0" ySplit="4" topLeftCell="A5" activePane="bottomLeft" state="frozen"/>
      <selection activeCell="A1" sqref="A1"/>
    </sheetView>
  </sheetViews>
  <sheetFormatPr baseColWidth="8" defaultRowHeight="15"/>
  <cols>
    <col width="26.005" bestFit="1" customWidth="1" style="143" min="1" max="1"/>
    <col width="25.14785714285714" bestFit="1" customWidth="1" style="269" min="2" max="2"/>
    <col width="14.14785714285714" bestFit="1" customWidth="1" style="270" min="3" max="3"/>
    <col width="12.43357142857143" bestFit="1" customWidth="1" style="270" min="4" max="4"/>
    <col width="12.005" bestFit="1" customWidth="1" style="271" min="5" max="5"/>
    <col width="16.71928571428571" bestFit="1" customWidth="1" style="271" min="6" max="6"/>
    <col width="16.29071428571428" bestFit="1" customWidth="1" style="271" min="7" max="7"/>
    <col width="18.71928571428571" bestFit="1" customWidth="1" style="144" min="8" max="8"/>
    <col width="13.14785714285714" bestFit="1" customWidth="1" style="271" min="9" max="9"/>
    <col hidden="1" width="13.57642857142857" bestFit="1" customWidth="1" style="144" min="10" max="10"/>
    <col width="20.43357142857143" bestFit="1" customWidth="1" style="143" min="11" max="11"/>
    <col width="12.71928571428571" bestFit="1" customWidth="1" style="143" min="12" max="12"/>
    <col width="15.14785714285714" bestFit="1" customWidth="1" style="272" min="13" max="13"/>
    <col width="11.43357142857143" bestFit="1" customWidth="1" style="145" min="14" max="14"/>
    <col width="12.57642857142857" bestFit="1" customWidth="1" style="269" min="15" max="15"/>
    <col width="9.147857142857141" bestFit="1" customWidth="1" style="269" min="16" max="16"/>
    <col width="0.7192857142857143" bestFit="1" customWidth="1" style="143" min="17" max="17"/>
    <col width="31.14785714285714" bestFit="1" customWidth="1" style="143" min="18" max="18"/>
    <col width="12.14785714285714" bestFit="1" customWidth="1" style="269" min="19" max="19"/>
    <col width="9.147857142857141" bestFit="1" customWidth="1" style="270" min="20" max="20"/>
    <col width="19.43357142857143" bestFit="1" customWidth="1" style="269" min="21" max="21"/>
    <col width="13.57642857142857" bestFit="1" customWidth="1" style="269" min="22" max="22"/>
    <col width="14.14785714285714" bestFit="1" customWidth="1" style="269" min="23" max="23"/>
    <col width="1.862142857142857" bestFit="1" customWidth="1" style="270" min="24" max="24"/>
    <col width="13.57642857142857" bestFit="1" customWidth="1" style="143" min="25" max="25"/>
    <col width="1.005" bestFit="1" customWidth="1" style="270" min="26" max="26"/>
    <col width="12.43357142857143" bestFit="1" customWidth="1" style="143" min="27" max="27"/>
    <col width="16.005" bestFit="1" customWidth="1" style="270" min="28" max="28"/>
    <col width="19.29071428571428" bestFit="1" customWidth="1" style="269" min="29" max="29"/>
  </cols>
  <sheetData>
    <row r="1" ht="21.75" customHeight="1">
      <c r="A1" s="1" t="inlineStr">
        <is>
          <t>DAILY PRODUCTION REPORT</t>
        </is>
      </c>
      <c r="B1" s="299" t="n"/>
      <c r="C1" s="299" t="n"/>
      <c r="D1" s="299" t="n"/>
      <c r="E1" s="299" t="n"/>
      <c r="F1" s="299" t="n"/>
      <c r="G1" s="299" t="n"/>
      <c r="H1" s="299" t="n"/>
      <c r="I1" s="299" t="n"/>
      <c r="J1" s="299" t="n"/>
      <c r="K1" s="299" t="n"/>
      <c r="L1" s="299" t="n"/>
      <c r="M1" s="299" t="n"/>
      <c r="N1" s="299" t="n"/>
      <c r="O1" s="299" t="n"/>
      <c r="P1" s="299" t="n"/>
      <c r="Q1" s="299" t="n"/>
      <c r="R1" s="299" t="n"/>
      <c r="S1" s="299" t="n"/>
      <c r="T1" s="299" t="n"/>
      <c r="U1" s="299" t="n"/>
      <c r="V1" s="299" t="n"/>
      <c r="W1" s="299" t="n"/>
      <c r="X1" s="299" t="n"/>
      <c r="Y1" s="300" t="n"/>
      <c r="Z1" s="150" t="n"/>
      <c r="AA1" s="5" t="n"/>
      <c r="AB1" s="150" t="n"/>
      <c r="AC1" s="151" t="n"/>
    </row>
    <row r="2" ht="21" customHeight="1">
      <c r="A2" s="301" t="n"/>
      <c r="B2" s="302" t="n"/>
      <c r="C2" s="302" t="n"/>
      <c r="D2" s="302" t="n"/>
      <c r="E2" s="302" t="n"/>
      <c r="F2" s="302" t="n"/>
      <c r="G2" s="302" t="n"/>
      <c r="H2" s="302" t="n"/>
      <c r="I2" s="302" t="n"/>
      <c r="J2" s="302" t="n"/>
      <c r="K2" s="302" t="n"/>
      <c r="L2" s="302" t="n"/>
      <c r="M2" s="302" t="n"/>
      <c r="N2" s="302" t="n"/>
      <c r="O2" s="302" t="n"/>
      <c r="P2" s="302" t="n"/>
      <c r="Q2" s="302" t="n"/>
      <c r="R2" s="302" t="n"/>
      <c r="S2" s="302" t="n"/>
      <c r="T2" s="302" t="n"/>
      <c r="U2" s="302" t="n"/>
      <c r="V2" s="302" t="n"/>
      <c r="W2" s="302" t="n"/>
      <c r="X2" s="302" t="n"/>
      <c r="Y2" s="303" t="n"/>
      <c r="Z2" s="152" t="n"/>
      <c r="AA2" s="6" t="n"/>
      <c r="AB2" s="152" t="n"/>
      <c r="AC2" s="153" t="n"/>
    </row>
    <row r="3" ht="18" customHeight="1">
      <c r="A3" s="7" t="inlineStr">
        <is>
          <t>DOC REF: TPL-OPS-08A</t>
        </is>
      </c>
      <c r="B3" s="154" t="inlineStr">
        <is>
          <t>2nd March 2025</t>
        </is>
      </c>
      <c r="C3" s="155" t="n"/>
      <c r="D3" s="155" t="n"/>
      <c r="E3" s="156" t="n"/>
      <c r="F3" s="153" t="n"/>
      <c r="G3" s="153" t="n"/>
      <c r="H3" s="6" t="n"/>
      <c r="I3" s="153" t="n"/>
      <c r="J3" s="6" t="n"/>
      <c r="K3" s="10" t="n"/>
      <c r="L3" s="304" t="n"/>
      <c r="M3" s="304" t="n"/>
      <c r="N3" s="304" t="n"/>
      <c r="O3" s="305" t="n"/>
      <c r="P3" s="153" t="n"/>
      <c r="Q3" s="6" t="n"/>
      <c r="R3" s="6" t="n"/>
      <c r="S3" s="153" t="n"/>
      <c r="T3" s="152" t="n"/>
      <c r="U3" s="153" t="n"/>
      <c r="V3" s="153" t="n"/>
      <c r="W3" s="153" t="n"/>
      <c r="X3" s="152" t="n"/>
      <c r="Y3" s="6" t="n"/>
      <c r="Z3" s="152" t="n"/>
      <c r="AA3" s="6" t="n"/>
      <c r="AB3" s="152" t="n"/>
      <c r="AC3" s="153" t="n"/>
    </row>
    <row r="4" ht="18.75" customHeight="1">
      <c r="A4" s="11" t="n"/>
      <c r="B4" s="306" t="n"/>
      <c r="C4" s="306" t="n"/>
      <c r="D4" s="306" t="n"/>
      <c r="E4" s="306" t="n"/>
      <c r="F4" s="306" t="n"/>
      <c r="G4" s="306" t="n"/>
      <c r="H4" s="306" t="n"/>
      <c r="I4" s="306" t="n"/>
      <c r="J4" s="306" t="n"/>
      <c r="K4" s="306" t="n"/>
      <c r="L4" s="306" t="n"/>
      <c r="M4" s="306" t="n"/>
      <c r="N4" s="306" t="n"/>
      <c r="O4" s="306" t="n"/>
      <c r="P4" s="306" t="n"/>
      <c r="Q4" s="306" t="n"/>
      <c r="R4" s="306" t="n"/>
      <c r="S4" s="306" t="n"/>
      <c r="T4" s="306" t="n"/>
      <c r="U4" s="306" t="n"/>
      <c r="V4" s="306" t="n"/>
      <c r="W4" s="306" t="n"/>
      <c r="X4" s="306" t="n"/>
      <c r="Y4" s="306" t="n"/>
      <c r="Z4" s="306" t="n"/>
      <c r="AA4" s="306" t="n"/>
      <c r="AB4" s="306" t="n"/>
      <c r="AC4" s="307" t="n"/>
    </row>
    <row r="5" ht="25.5" customHeight="1">
      <c r="A5" s="143" t="n"/>
      <c r="B5" s="160" t="inlineStr">
        <is>
          <t>ENERGY BALANCE</t>
        </is>
      </c>
      <c r="C5" s="308" t="n"/>
      <c r="D5" s="308" t="n"/>
      <c r="E5" s="308" t="n"/>
      <c r="F5" s="308" t="n"/>
      <c r="G5" s="308" t="n"/>
      <c r="H5" s="308" t="n"/>
      <c r="I5" s="309" t="n"/>
      <c r="J5" s="133" t="n"/>
      <c r="K5" s="14" t="inlineStr">
        <is>
          <t>SFOC (HFO+AGO)</t>
        </is>
      </c>
      <c r="L5" s="308" t="n"/>
      <c r="M5" s="308" t="n"/>
      <c r="N5" s="309" t="n"/>
      <c r="O5" s="160" t="inlineStr">
        <is>
          <t>SLOC</t>
        </is>
      </c>
      <c r="P5" s="308" t="n"/>
      <c r="Q5" s="308" t="n"/>
      <c r="R5" s="309" t="n"/>
      <c r="S5" s="160" t="inlineStr">
        <is>
          <t>UTILIZATION FACTOR</t>
        </is>
      </c>
      <c r="T5" s="308" t="n"/>
      <c r="U5" s="308" t="n"/>
      <c r="V5" s="308" t="n"/>
      <c r="W5" s="309" t="n"/>
      <c r="X5" s="270" t="n"/>
      <c r="Y5" s="18" t="inlineStr">
        <is>
          <t>CAPACITY TEST (MW)</t>
        </is>
      </c>
      <c r="Z5" s="308" t="n"/>
      <c r="AA5" s="308" t="n"/>
      <c r="AB5" s="308" t="n"/>
      <c r="AC5" s="309" t="n"/>
    </row>
    <row r="6" ht="46.20000000000001" customFormat="1" customHeight="1" s="19">
      <c r="A6" s="20" t="n"/>
      <c r="B6" s="164" t="inlineStr">
        <is>
          <t>Gross Energy</t>
        </is>
      </c>
      <c r="C6" s="165" t="inlineStr">
        <is>
          <t>Net Energy</t>
        </is>
      </c>
      <c r="D6" s="165" t="inlineStr">
        <is>
          <t>Auxiliary Consumption</t>
        </is>
      </c>
      <c r="E6" s="307" t="n"/>
      <c r="F6" s="164" t="inlineStr">
        <is>
          <t>Solar PV Energy</t>
        </is>
      </c>
      <c r="G6" s="164" t="inlineStr">
        <is>
          <t>Received Energy (back feed)</t>
        </is>
      </c>
      <c r="H6" s="21" t="inlineStr">
        <is>
          <t>Total Auxilliary consumption</t>
        </is>
      </c>
      <c r="I6" s="164" t="inlineStr">
        <is>
          <t>Solar PV Contribution</t>
        </is>
      </c>
      <c r="J6" s="23" t="n"/>
      <c r="K6" s="21" t="inlineStr">
        <is>
          <t>Real(Net Energy) HFO+DO</t>
        </is>
      </c>
      <c r="L6" s="21" t="inlineStr">
        <is>
          <t>Real(Net Energy) HFO</t>
        </is>
      </c>
      <c r="M6" s="165" t="inlineStr">
        <is>
          <t>PPA</t>
        </is>
      </c>
      <c r="N6" s="21" t="inlineStr">
        <is>
          <t>Deviation</t>
        </is>
      </c>
      <c r="O6" s="164" t="inlineStr">
        <is>
          <t>Real</t>
        </is>
      </c>
      <c r="P6" s="164" t="inlineStr">
        <is>
          <t>PPA</t>
        </is>
      </c>
      <c r="Q6" s="307" t="n"/>
      <c r="R6" s="24" t="inlineStr">
        <is>
          <t>Deviation</t>
        </is>
      </c>
      <c r="S6" s="164" t="inlineStr">
        <is>
          <t>Real 2025</t>
        </is>
      </c>
      <c r="T6" s="167" t="inlineStr">
        <is>
          <t>Budget</t>
        </is>
      </c>
      <c r="U6" s="164" t="inlineStr">
        <is>
          <t>Deviation</t>
        </is>
      </c>
      <c r="V6" s="164" t="inlineStr">
        <is>
          <t>Year-a-head notification (2025)</t>
        </is>
      </c>
      <c r="W6" s="164" t="inlineStr">
        <is>
          <t>Real 2024</t>
        </is>
      </c>
      <c r="X6" s="168" t="n"/>
      <c r="Y6" s="26" t="inlineStr">
        <is>
          <t>DATE</t>
        </is>
      </c>
      <c r="Z6" s="169" t="inlineStr">
        <is>
          <t>PPA</t>
        </is>
      </c>
      <c r="AA6" s="307" t="n"/>
      <c r="AB6" s="169" t="inlineStr">
        <is>
          <t>Actual 2025</t>
        </is>
      </c>
      <c r="AC6" s="170" t="inlineStr">
        <is>
          <t>Actual 2024</t>
        </is>
      </c>
    </row>
    <row r="7" ht="20.25" customFormat="1" customHeight="1" s="19">
      <c r="A7" s="20" t="n"/>
      <c r="B7" s="171" t="inlineStr">
        <is>
          <t>MWh</t>
        </is>
      </c>
      <c r="C7" s="172" t="inlineStr">
        <is>
          <t>MWh</t>
        </is>
      </c>
      <c r="D7" s="172" t="inlineStr">
        <is>
          <t>MWh</t>
        </is>
      </c>
      <c r="E7" s="171" t="inlineStr">
        <is>
          <t>%</t>
        </is>
      </c>
      <c r="F7" s="171" t="inlineStr">
        <is>
          <t>MWh</t>
        </is>
      </c>
      <c r="G7" s="171" t="inlineStr">
        <is>
          <t>MWh</t>
        </is>
      </c>
      <c r="H7" s="27" t="inlineStr">
        <is>
          <t>MWh</t>
        </is>
      </c>
      <c r="I7" s="171" t="inlineStr">
        <is>
          <t>%</t>
        </is>
      </c>
      <c r="J7" s="28" t="n"/>
      <c r="K7" s="27" t="inlineStr">
        <is>
          <t>g/KWh</t>
        </is>
      </c>
      <c r="L7" s="310" t="n"/>
      <c r="M7" s="311" t="n"/>
      <c r="N7" s="27" t="inlineStr">
        <is>
          <t>%</t>
        </is>
      </c>
      <c r="O7" s="171" t="inlineStr">
        <is>
          <t>g/KWh</t>
        </is>
      </c>
      <c r="P7" s="310" t="n"/>
      <c r="Q7" s="311" t="n"/>
      <c r="R7" s="27" t="inlineStr">
        <is>
          <t>%</t>
        </is>
      </c>
      <c r="S7" s="175" t="inlineStr">
        <is>
          <t>%</t>
        </is>
      </c>
      <c r="T7" s="304" t="n"/>
      <c r="U7" s="304" t="n"/>
      <c r="V7" s="304" t="n"/>
      <c r="W7" s="312" t="n"/>
      <c r="X7" s="168" t="n"/>
      <c r="Y7" s="27" t="n"/>
      <c r="Z7" s="172" t="inlineStr">
        <is>
          <t>MW</t>
        </is>
      </c>
      <c r="AA7" s="311" t="n"/>
      <c r="AB7" s="172" t="n"/>
      <c r="AC7" s="171" t="inlineStr">
        <is>
          <t>MW</t>
        </is>
      </c>
    </row>
    <row r="8" ht="24" customHeight="1">
      <c r="A8" s="33" t="inlineStr">
        <is>
          <t>Day</t>
        </is>
      </c>
      <c r="B8" s="34" t="n">
        <v>222.52</v>
      </c>
      <c r="C8" s="35" t="n">
        <v>217.7</v>
      </c>
      <c r="D8" s="36">
        <f>B8-C8</f>
        <v/>
      </c>
      <c r="E8" s="35">
        <f>D8/B8*100</f>
        <v/>
      </c>
      <c r="F8" s="37" t="n">
        <v>0.452</v>
      </c>
      <c r="G8" s="178" t="n">
        <v>3.36</v>
      </c>
      <c r="H8" s="40">
        <f>G8+F8</f>
        <v/>
      </c>
      <c r="I8" s="35">
        <f>F8/H8*100</f>
        <v/>
      </c>
      <c r="J8" s="40" t="n"/>
      <c r="K8" s="35">
        <f>(C19+B19+E19)/C8*1000</f>
        <v/>
      </c>
      <c r="L8" s="35">
        <f>(E19)/C8*1000</f>
        <v/>
      </c>
      <c r="M8" s="179" t="n">
        <v>215</v>
      </c>
      <c r="N8" s="41">
        <f>((M8-L8)/M8)*100</f>
        <v/>
      </c>
      <c r="O8" s="42" t="n">
        <v>0</v>
      </c>
      <c r="P8" s="35" t="n">
        <v>0.8</v>
      </c>
      <c r="Q8" s="313" t="n"/>
      <c r="R8" s="35">
        <f>((P8-O8)/P8)*100</f>
        <v/>
      </c>
      <c r="S8" s="35">
        <f>C8/(87*24)*100</f>
        <v/>
      </c>
      <c r="T8" s="179" t="n">
        <v>15</v>
      </c>
      <c r="U8" s="35">
        <f>((S8-T8)/T8)*100</f>
        <v/>
      </c>
      <c r="V8" s="35" t="n"/>
      <c r="W8" s="35" t="n"/>
      <c r="X8" s="270" t="n"/>
      <c r="Y8" s="44" t="inlineStr">
        <is>
          <t>14th Jan 2025</t>
        </is>
      </c>
      <c r="Z8" s="180" t="n">
        <v>87</v>
      </c>
      <c r="AA8" s="314" t="n"/>
      <c r="AB8" s="181" t="n">
        <v>88.84999999999999</v>
      </c>
      <c r="AC8" s="181" t="n">
        <v>87.87</v>
      </c>
    </row>
    <row r="9" ht="22.5" customHeight="1">
      <c r="A9" s="33" t="inlineStr">
        <is>
          <t>Month</t>
        </is>
      </c>
      <c r="B9" s="34" t="n">
        <v>536.816</v>
      </c>
      <c r="C9" s="35" t="n">
        <v>525.9</v>
      </c>
      <c r="D9" s="35">
        <f>B9-C9</f>
        <v/>
      </c>
      <c r="E9" s="35">
        <f>D9/B9*100</f>
        <v/>
      </c>
      <c r="F9" s="37" t="n">
        <v>1.2752</v>
      </c>
      <c r="G9" s="178" t="n">
        <v>7.12</v>
      </c>
      <c r="H9" s="40">
        <f>G9+F9</f>
        <v/>
      </c>
      <c r="I9" s="35">
        <f>F9/H9*100</f>
        <v/>
      </c>
      <c r="J9" s="40" t="n"/>
      <c r="K9" s="46">
        <f>(C20+B20+E20)/C9*1000</f>
        <v/>
      </c>
      <c r="L9" s="46">
        <f>(E20)/C9*1000</f>
        <v/>
      </c>
      <c r="M9" s="179" t="n">
        <v>215</v>
      </c>
      <c r="N9" s="106">
        <f>((M9-L9)/M9)*100</f>
        <v/>
      </c>
      <c r="O9" s="42" t="n">
        <v>0</v>
      </c>
      <c r="P9" s="35" t="n">
        <v>0.8</v>
      </c>
      <c r="Q9" s="313" t="n"/>
      <c r="R9" s="35">
        <f>((P9-O9)/P9)*100</f>
        <v/>
      </c>
      <c r="S9" s="35">
        <f>C9/(87*24*2)*100</f>
        <v/>
      </c>
      <c r="T9" s="179" t="n">
        <v>15</v>
      </c>
      <c r="U9" s="35">
        <f>((S9-T9)/T9)*100</f>
        <v/>
      </c>
      <c r="V9" s="46" t="n">
        <v>7.7</v>
      </c>
      <c r="W9" s="35" t="n"/>
      <c r="X9" s="270" t="n"/>
      <c r="Y9" s="315" t="n"/>
      <c r="Z9" s="316" t="n"/>
      <c r="AA9" s="317" t="n"/>
      <c r="AB9" s="315" t="n"/>
      <c r="AC9" s="315" t="n"/>
    </row>
    <row r="10" ht="27" customHeight="1">
      <c r="A10" s="33" t="inlineStr">
        <is>
          <t>Year</t>
        </is>
      </c>
      <c r="B10" s="34" t="n">
        <v>24667.97199999998</v>
      </c>
      <c r="C10" s="35" t="n">
        <v>24198.2</v>
      </c>
      <c r="D10" s="35">
        <f>B10-C10</f>
        <v/>
      </c>
      <c r="E10" s="35">
        <f>D10/B10*100</f>
        <v/>
      </c>
      <c r="F10" s="37" t="n">
        <v>42.1096</v>
      </c>
      <c r="G10" s="178" t="n">
        <v>191.48</v>
      </c>
      <c r="H10" s="40">
        <f>G10+F10</f>
        <v/>
      </c>
      <c r="I10" s="35">
        <f>F10/H10*100</f>
        <v/>
      </c>
      <c r="J10" s="40" t="n"/>
      <c r="K10" s="46">
        <f>(C21+B21+E21)/C10*1000</f>
        <v/>
      </c>
      <c r="L10" s="46">
        <f>(E21)/C10*1000</f>
        <v/>
      </c>
      <c r="M10" s="179" t="n">
        <v>215</v>
      </c>
      <c r="N10" s="106">
        <f>((M10-L10)/M10)*100</f>
        <v/>
      </c>
      <c r="O10" s="35" t="n">
        <v>0.08840000000000001</v>
      </c>
      <c r="P10" s="35" t="n">
        <v>0.8</v>
      </c>
      <c r="Q10" s="313" t="n"/>
      <c r="R10" s="51">
        <f>((P10-O10)/P10)*100</f>
        <v/>
      </c>
      <c r="S10" s="35" t="n">
        <v>17.01</v>
      </c>
      <c r="T10" s="185" t="n">
        <v>15</v>
      </c>
      <c r="U10" s="35">
        <f>((S10-T10)/T10)*100</f>
        <v/>
      </c>
      <c r="V10" s="46" t="n">
        <v>11.4</v>
      </c>
      <c r="W10" s="35" t="n">
        <v>9.529999999999999</v>
      </c>
      <c r="X10" s="270" t="n"/>
      <c r="Y10" s="143" t="n"/>
      <c r="Z10" s="270" t="n"/>
      <c r="AA10" s="143" t="n"/>
      <c r="AB10" s="270" t="n"/>
      <c r="AC10" s="269" t="n"/>
    </row>
    <row r="11" ht="24" customHeight="1">
      <c r="A11" s="53" t="n"/>
      <c r="B11" s="78" t="n"/>
      <c r="C11" s="186" t="n"/>
      <c r="D11" s="186" t="n"/>
      <c r="E11" s="78" t="n"/>
      <c r="F11" s="54" t="n"/>
      <c r="G11" s="78" t="n"/>
      <c r="H11" s="53" t="n"/>
      <c r="I11" s="57" t="n"/>
      <c r="J11" s="144" t="n"/>
      <c r="K11" s="55" t="n"/>
      <c r="L11" s="55" t="n"/>
      <c r="M11" s="272" t="n"/>
      <c r="N11" s="145" t="n"/>
      <c r="O11" s="56" t="n"/>
      <c r="P11" s="269" t="n"/>
      <c r="Q11" s="143" t="n"/>
      <c r="R11" s="57" t="n"/>
      <c r="S11" s="57" t="n"/>
      <c r="T11" s="270" t="n"/>
      <c r="U11" s="269" t="n"/>
      <c r="V11" s="269" t="n"/>
      <c r="W11" s="269" t="n"/>
      <c r="X11" s="270" t="n"/>
      <c r="Y11" s="58" t="n"/>
      <c r="Z11" s="270" t="n"/>
      <c r="AA11" s="143" t="n"/>
      <c r="AB11" s="270" t="n"/>
      <c r="AC11" s="269" t="n"/>
    </row>
    <row r="12" ht="25.5" customHeight="1">
      <c r="A12" s="53" t="n"/>
      <c r="B12" s="187" t="n"/>
      <c r="C12" s="306" t="n"/>
      <c r="D12" s="306" t="n"/>
      <c r="E12" s="306" t="n"/>
      <c r="F12" s="306" t="n"/>
      <c r="G12" s="307" t="n"/>
      <c r="H12" s="53" t="n"/>
      <c r="I12" s="187" t="inlineStr">
        <is>
          <t>AVAILABILITY</t>
        </is>
      </c>
      <c r="J12" s="306" t="n"/>
      <c r="K12" s="306" t="n"/>
      <c r="L12" s="306" t="n"/>
      <c r="M12" s="306" t="n"/>
      <c r="N12" s="306" t="n"/>
      <c r="O12" s="306" t="n"/>
      <c r="P12" s="307" t="n"/>
      <c r="Q12" s="143" t="n"/>
      <c r="R12" s="57" t="n"/>
      <c r="S12" s="188" t="inlineStr">
        <is>
          <t>PPA AVAILABILITY</t>
        </is>
      </c>
      <c r="T12" s="318" t="n"/>
      <c r="U12" s="318" t="n"/>
      <c r="V12" s="318" t="n"/>
      <c r="W12" s="318" t="n"/>
      <c r="X12" s="318" t="n"/>
      <c r="Y12" s="319" t="n"/>
      <c r="Z12" s="270" t="n"/>
      <c r="AA12" s="143" t="n"/>
      <c r="AB12" s="191" t="n"/>
      <c r="AC12" s="269" t="n"/>
    </row>
    <row r="13" ht="15" customHeight="1">
      <c r="A13" s="53" t="n"/>
      <c r="B13" s="192" t="inlineStr">
        <is>
          <t>GAS-OIL (AGO) (MT)</t>
        </is>
      </c>
      <c r="C13" s="320" t="n"/>
      <c r="D13" s="194" t="inlineStr">
        <is>
          <t>HFO (MT)</t>
        </is>
      </c>
      <c r="E13" s="320" t="n"/>
      <c r="F13" s="192" t="inlineStr">
        <is>
          <t>LO (MT)</t>
        </is>
      </c>
      <c r="G13" s="320" t="n"/>
      <c r="H13" s="53" t="n"/>
      <c r="I13" s="196" t="inlineStr">
        <is>
          <t>Unavailable E</t>
        </is>
      </c>
      <c r="J13" s="321" t="n"/>
      <c r="K13" s="321" t="n"/>
      <c r="L13" s="322" t="n"/>
      <c r="M13" s="197" t="inlineStr">
        <is>
          <t>Incidents</t>
        </is>
      </c>
      <c r="N13" s="320" t="n"/>
      <c r="O13" s="198" t="inlineStr">
        <is>
          <t>Availability</t>
        </is>
      </c>
      <c r="P13" s="320" t="n"/>
      <c r="Q13" s="143" t="n"/>
      <c r="R13" s="143" t="n"/>
      <c r="S13" s="198" t="inlineStr">
        <is>
          <t>Real</t>
        </is>
      </c>
      <c r="T13" s="321" t="n"/>
      <c r="U13" s="321" t="n"/>
      <c r="V13" s="321" t="n"/>
      <c r="W13" s="321" t="n"/>
      <c r="X13" s="321" t="n"/>
      <c r="Y13" s="320" t="n"/>
      <c r="Z13" s="270" t="n"/>
      <c r="AA13" s="143" t="n"/>
      <c r="AB13" s="270" t="n"/>
      <c r="AC13" s="57" t="n"/>
    </row>
    <row r="14" ht="15" customHeight="1">
      <c r="A14" s="53" t="n"/>
      <c r="B14" s="323" t="n"/>
      <c r="C14" s="324" t="n"/>
      <c r="D14" s="323" t="n"/>
      <c r="E14" s="324" t="n"/>
      <c r="F14" s="323" t="n"/>
      <c r="G14" s="324" t="n"/>
      <c r="H14" s="53" t="n"/>
      <c r="I14" s="323" t="n"/>
      <c r="L14" s="325" t="n"/>
      <c r="M14" s="326" t="n"/>
      <c r="N14" s="324" t="n"/>
      <c r="O14" s="323" t="n"/>
      <c r="P14" s="324" t="n"/>
      <c r="Q14" s="143" t="n"/>
      <c r="R14" s="143" t="n"/>
      <c r="S14" s="327" t="n"/>
      <c r="T14" s="328" t="n"/>
      <c r="U14" s="328" t="n"/>
      <c r="V14" s="328" t="n"/>
      <c r="W14" s="328" t="n"/>
      <c r="X14" s="328" t="n"/>
      <c r="Y14" s="329" t="n"/>
      <c r="Z14" s="270" t="n"/>
      <c r="AA14" s="143" t="n"/>
      <c r="AB14" s="270" t="n"/>
      <c r="AC14" s="57" t="n"/>
    </row>
    <row r="15" ht="18.75" customHeight="1">
      <c r="A15" s="53" t="n"/>
      <c r="B15" s="323" t="n"/>
      <c r="C15" s="324" t="n"/>
      <c r="D15" s="323" t="n"/>
      <c r="E15" s="324" t="n"/>
      <c r="F15" s="323" t="n"/>
      <c r="G15" s="324" t="n"/>
      <c r="H15" s="53" t="n"/>
      <c r="I15" s="323" t="n"/>
      <c r="L15" s="325" t="n"/>
      <c r="M15" s="326" t="n"/>
      <c r="N15" s="324" t="n"/>
      <c r="O15" s="323" t="n"/>
      <c r="P15" s="324" t="n"/>
      <c r="Q15" s="143" t="n"/>
      <c r="R15" s="143" t="n"/>
      <c r="S15" s="206" t="inlineStr">
        <is>
          <t>Real</t>
        </is>
      </c>
      <c r="T15" s="311" t="n"/>
      <c r="U15" s="207" t="inlineStr">
        <is>
          <t>PPA</t>
        </is>
      </c>
      <c r="V15" s="307" t="n"/>
      <c r="W15" s="207" t="inlineStr">
        <is>
          <t>Desv</t>
        </is>
      </c>
      <c r="X15" s="306" t="n"/>
      <c r="Y15" s="307" t="n"/>
      <c r="Z15" s="270" t="n"/>
      <c r="AA15" s="143" t="n"/>
      <c r="AB15" s="270" t="n"/>
      <c r="AC15" s="57" t="n"/>
    </row>
    <row r="16" ht="26.25" customHeight="1">
      <c r="A16" s="75" t="n"/>
      <c r="B16" s="327" t="n"/>
      <c r="C16" s="329" t="n"/>
      <c r="D16" s="327" t="n"/>
      <c r="E16" s="329" t="n"/>
      <c r="F16" s="327" t="n"/>
      <c r="G16" s="329" t="n"/>
      <c r="H16" s="53" t="n"/>
      <c r="I16" s="327" t="n"/>
      <c r="J16" s="328" t="n"/>
      <c r="K16" s="328" t="n"/>
      <c r="L16" s="330" t="n"/>
      <c r="M16" s="331" t="n"/>
      <c r="N16" s="329" t="n"/>
      <c r="O16" s="327" t="n"/>
      <c r="P16" s="329" t="n"/>
      <c r="Q16" s="143" t="n"/>
      <c r="R16" s="76" t="inlineStr">
        <is>
          <t>1 Month(March)</t>
        </is>
      </c>
      <c r="S16" s="35" t="n">
        <v>100</v>
      </c>
      <c r="T16" s="313" t="n"/>
      <c r="U16" s="185" t="n">
        <v>85</v>
      </c>
      <c r="V16" s="313" t="n"/>
      <c r="W16" s="35">
        <f>S16-U16</f>
        <v/>
      </c>
      <c r="X16" s="179" t="n"/>
      <c r="Y16" s="313" t="n"/>
      <c r="Z16" s="270" t="n"/>
      <c r="AA16" s="143" t="n"/>
      <c r="AB16" s="270" t="n"/>
      <c r="AC16" s="57" t="n"/>
    </row>
    <row r="17" ht="18.75" customHeight="1">
      <c r="A17" s="53" t="n"/>
      <c r="B17" s="212" t="n"/>
      <c r="C17" s="307" t="n"/>
      <c r="D17" s="214" t="n"/>
      <c r="E17" s="307" t="n"/>
      <c r="F17" s="212" t="n"/>
      <c r="G17" s="307" t="n"/>
      <c r="H17" s="78" t="n"/>
      <c r="I17" s="215" t="n"/>
      <c r="J17" s="308" t="n"/>
      <c r="K17" s="308" t="n"/>
      <c r="L17" s="332" t="n"/>
      <c r="M17" s="214" t="n"/>
      <c r="N17" s="307" t="n"/>
      <c r="O17" s="207" t="n"/>
      <c r="P17" s="307" t="n"/>
      <c r="Q17" s="143" t="n"/>
      <c r="R17" s="80" t="inlineStr">
        <is>
          <t>3 Month(December 24-February 25)</t>
        </is>
      </c>
      <c r="S17" s="35" t="n">
        <v>96.5</v>
      </c>
      <c r="T17" s="313" t="n"/>
      <c r="U17" s="185" t="n">
        <v>85</v>
      </c>
      <c r="V17" s="313" t="n"/>
      <c r="W17" s="35">
        <f>S17-U17</f>
        <v/>
      </c>
      <c r="X17" s="216" t="n"/>
      <c r="Y17" s="82" t="n"/>
      <c r="Z17" s="217" t="n"/>
      <c r="AA17" s="143" t="n"/>
      <c r="AB17" s="270" t="n"/>
      <c r="AC17" s="57" t="n"/>
    </row>
    <row r="18" ht="27.75" customHeight="1">
      <c r="A18" s="53" t="n"/>
      <c r="B18" s="171" t="inlineStr">
        <is>
          <t>Aux Boiler</t>
        </is>
      </c>
      <c r="C18" s="172" t="inlineStr">
        <is>
          <t>Engines</t>
        </is>
      </c>
      <c r="D18" s="172" t="inlineStr">
        <is>
          <t>Aux Boiler</t>
        </is>
      </c>
      <c r="E18" s="171" t="inlineStr">
        <is>
          <t>Engines</t>
        </is>
      </c>
      <c r="F18" s="171" t="inlineStr">
        <is>
          <t>Engines</t>
        </is>
      </c>
      <c r="G18" s="311" t="n"/>
      <c r="H18" s="53" t="n"/>
      <c r="I18" s="218" t="inlineStr">
        <is>
          <t>MWh</t>
        </is>
      </c>
      <c r="J18" s="333" t="n"/>
      <c r="K18" s="333" t="n"/>
      <c r="L18" s="334" t="n"/>
      <c r="M18" s="172" t="inlineStr">
        <is>
          <t>Number</t>
        </is>
      </c>
      <c r="N18" s="311" t="n"/>
      <c r="O18" s="219" t="inlineStr">
        <is>
          <t>%</t>
        </is>
      </c>
      <c r="P18" s="311" t="n"/>
      <c r="Q18" s="143" t="n"/>
      <c r="R18" s="80" t="inlineStr">
        <is>
          <t>5 Month(October 24 -February 25)</t>
        </is>
      </c>
      <c r="S18" s="35" t="n">
        <v>97.76000000000001</v>
      </c>
      <c r="T18" s="313" t="n"/>
      <c r="U18" s="185" t="n">
        <v>85</v>
      </c>
      <c r="V18" s="313" t="n"/>
      <c r="W18" s="35">
        <f>S18-U18</f>
        <v/>
      </c>
      <c r="X18" s="216" t="n"/>
      <c r="Y18" s="82" t="n"/>
      <c r="Z18" s="217" t="n"/>
      <c r="AA18" s="143" t="n"/>
      <c r="AB18" s="270" t="n"/>
      <c r="AC18" s="57" t="n"/>
    </row>
    <row r="19" ht="20.25" customHeight="1">
      <c r="A19" s="33" t="inlineStr">
        <is>
          <t>Day</t>
        </is>
      </c>
      <c r="B19" s="35" t="n">
        <v>0.39</v>
      </c>
      <c r="C19" s="179" t="n">
        <v>0</v>
      </c>
      <c r="D19" s="179" t="n">
        <v>0</v>
      </c>
      <c r="E19" s="35" t="n">
        <v>44.17</v>
      </c>
      <c r="F19" s="35" t="n">
        <v>0</v>
      </c>
      <c r="G19" s="313" t="n"/>
      <c r="H19" s="87" t="inlineStr">
        <is>
          <t>Day</t>
        </is>
      </c>
      <c r="I19" s="88" t="n">
        <v>0</v>
      </c>
      <c r="J19" s="333" t="n"/>
      <c r="K19" s="333" t="n"/>
      <c r="L19" s="334" t="n"/>
      <c r="M19" s="179" t="n">
        <v>0</v>
      </c>
      <c r="N19" s="313" t="n"/>
      <c r="O19" s="90" t="n">
        <v>100</v>
      </c>
      <c r="P19" s="313" t="n"/>
      <c r="Q19" s="143" t="n"/>
      <c r="R19" s="91" t="inlineStr">
        <is>
          <t>Annual</t>
        </is>
      </c>
      <c r="S19" s="35" t="n">
        <v>97.44</v>
      </c>
      <c r="T19" s="313" t="n"/>
      <c r="U19" s="185" t="n">
        <v>85</v>
      </c>
      <c r="V19" s="313" t="n"/>
      <c r="W19" s="35">
        <f>S19-U19</f>
        <v/>
      </c>
      <c r="X19" s="216" t="n"/>
      <c r="Y19" s="82" t="n"/>
      <c r="Z19" s="217" t="n"/>
      <c r="AA19" s="143" t="n"/>
      <c r="AB19" s="270" t="n"/>
      <c r="AC19" s="57" t="n"/>
    </row>
    <row r="20" ht="24" customHeight="1">
      <c r="A20" s="33" t="inlineStr">
        <is>
          <t>Month</t>
        </is>
      </c>
      <c r="B20" s="35" t="n">
        <v>0.53</v>
      </c>
      <c r="C20" s="179" t="n">
        <v>0</v>
      </c>
      <c r="D20" s="179" t="n">
        <v>0</v>
      </c>
      <c r="E20" s="35" t="n">
        <v>108.92</v>
      </c>
      <c r="F20" s="35" t="n">
        <v>0</v>
      </c>
      <c r="G20" s="313" t="n"/>
      <c r="H20" s="87" t="inlineStr">
        <is>
          <t>Month</t>
        </is>
      </c>
      <c r="I20" s="92">
        <f>F55</f>
        <v/>
      </c>
      <c r="J20" s="333" t="n"/>
      <c r="K20" s="333" t="n"/>
      <c r="L20" s="333" t="n"/>
      <c r="M20" s="179" t="n">
        <v>0</v>
      </c>
      <c r="N20" s="313" t="n"/>
      <c r="O20" s="90" t="n">
        <v>100</v>
      </c>
      <c r="P20" s="313" t="n"/>
      <c r="Q20" s="143" t="n"/>
      <c r="R20" s="143" t="n"/>
      <c r="S20" s="269" t="n"/>
      <c r="T20" s="270" t="n"/>
      <c r="U20" s="269" t="n"/>
      <c r="V20" s="269" t="n"/>
      <c r="W20" s="269" t="n"/>
      <c r="X20" s="270" t="n"/>
      <c r="Y20" s="143" t="n"/>
      <c r="Z20" s="270" t="n"/>
      <c r="AA20" s="143" t="n"/>
      <c r="AB20" s="270" t="n"/>
      <c r="AC20" s="57" t="n"/>
    </row>
    <row r="21" ht="22.5" customHeight="1">
      <c r="A21" s="33" t="inlineStr">
        <is>
          <t>Year</t>
        </is>
      </c>
      <c r="B21" s="35" t="n">
        <v>37.96</v>
      </c>
      <c r="C21" s="220" t="n">
        <v>0</v>
      </c>
      <c r="D21" s="179" t="n">
        <v>0</v>
      </c>
      <c r="E21" s="35" t="n">
        <v>4929.16</v>
      </c>
      <c r="F21" s="35" t="n">
        <v>2.11</v>
      </c>
      <c r="G21" s="313" t="n"/>
      <c r="H21" s="87" t="inlineStr">
        <is>
          <t>Year</t>
        </is>
      </c>
      <c r="I21" s="90" t="n">
        <v>40263.08</v>
      </c>
      <c r="J21" s="333" t="n"/>
      <c r="K21" s="333" t="n"/>
      <c r="L21" s="313" t="n"/>
      <c r="M21" s="179" t="n">
        <v>16</v>
      </c>
      <c r="N21" s="313" t="n"/>
      <c r="O21" s="90" t="n">
        <v>97.44</v>
      </c>
      <c r="P21" s="313" t="n"/>
      <c r="Q21" s="143" t="n"/>
      <c r="R21" s="57" t="n"/>
      <c r="S21" s="269" t="n"/>
      <c r="T21" s="94" t="n"/>
      <c r="U21" s="269" t="n"/>
      <c r="V21" s="269" t="n"/>
      <c r="W21" s="269" t="n"/>
      <c r="X21" s="270" t="n"/>
      <c r="Y21" s="143" t="n"/>
      <c r="Z21" s="270" t="n"/>
      <c r="AA21" s="143" t="n"/>
      <c r="AB21" s="57" t="n"/>
      <c r="AC21" s="57" t="n"/>
    </row>
    <row r="22" ht="18.75" customHeight="1">
      <c r="A22" s="143" t="n"/>
      <c r="B22" s="57" t="n"/>
      <c r="C22" s="57" t="n"/>
      <c r="D22" s="57" t="n"/>
      <c r="E22" s="57" t="n"/>
      <c r="F22" s="57" t="n"/>
      <c r="G22" s="271" t="n"/>
      <c r="H22" s="144" t="n"/>
      <c r="I22" s="271" t="n"/>
      <c r="J22" s="144" t="n"/>
      <c r="K22" s="57" t="n"/>
      <c r="L22" s="143" t="n"/>
      <c r="M22" s="272" t="n"/>
      <c r="N22" s="145" t="n"/>
      <c r="O22" s="269" t="n"/>
      <c r="P22" s="269" t="n"/>
      <c r="Q22" s="143" t="n"/>
      <c r="R22" s="57" t="n"/>
      <c r="S22" s="269" t="n"/>
      <c r="T22" s="270" t="n"/>
      <c r="U22" s="269" t="n"/>
      <c r="V22" s="269" t="n"/>
      <c r="W22" s="269" t="n"/>
      <c r="X22" s="270" t="n"/>
      <c r="Y22" s="143" t="n"/>
      <c r="Z22" s="270" t="n"/>
      <c r="AA22" s="143" t="n"/>
      <c r="AB22" s="270" t="n"/>
      <c r="AC22" s="57" t="n"/>
    </row>
    <row r="23" ht="25.5" customHeight="1">
      <c r="A23" s="57" t="n"/>
      <c r="B23" s="57" t="n"/>
      <c r="C23" s="57" t="n"/>
      <c r="D23" s="57" t="n"/>
      <c r="E23" s="57" t="n"/>
      <c r="F23" s="57" t="n"/>
      <c r="G23" s="57" t="n"/>
      <c r="H23" s="57" t="n"/>
      <c r="I23" s="95" t="n"/>
      <c r="J23" s="328" t="n"/>
      <c r="K23" s="328" t="n"/>
      <c r="L23" s="328" t="n"/>
      <c r="M23" s="221" t="n"/>
      <c r="N23" s="96" t="n"/>
      <c r="O23" s="57" t="n"/>
      <c r="P23" s="269" t="n"/>
      <c r="Q23" s="143" t="n"/>
      <c r="R23" s="97" t="n"/>
      <c r="S23" s="57" t="n"/>
      <c r="T23" s="270" t="n"/>
      <c r="U23" s="269" t="n"/>
      <c r="V23" s="269" t="n"/>
      <c r="W23" s="269" t="n"/>
      <c r="X23" s="270" t="n"/>
      <c r="Y23" s="143" t="n"/>
      <c r="Z23" s="270" t="n"/>
      <c r="AA23" s="143" t="n"/>
      <c r="AB23" s="270" t="n"/>
      <c r="AC23" s="269" t="n"/>
    </row>
    <row r="24" ht="42.75" customHeight="1">
      <c r="A24" s="59" t="n"/>
      <c r="B24" s="306" t="n"/>
      <c r="C24" s="306" t="n"/>
      <c r="D24" s="306" t="n"/>
      <c r="E24" s="306" t="n"/>
      <c r="F24" s="306" t="n"/>
      <c r="G24" s="306" t="n"/>
      <c r="H24" s="306" t="n"/>
      <c r="I24" s="306" t="n"/>
      <c r="J24" s="306" t="n"/>
      <c r="K24" s="306" t="n"/>
      <c r="L24" s="306" t="n"/>
      <c r="M24" s="306" t="n"/>
      <c r="N24" s="306" t="n"/>
      <c r="O24" s="306" t="n"/>
      <c r="P24" s="307" t="n"/>
      <c r="Q24" s="143" t="n"/>
      <c r="R24" s="98" t="inlineStr">
        <is>
          <t>STOCK</t>
        </is>
      </c>
      <c r="S24" s="306" t="n"/>
      <c r="T24" s="306" t="n"/>
      <c r="U24" s="306" t="n"/>
      <c r="V24" s="306" t="n"/>
      <c r="W24" s="306" t="n"/>
      <c r="X24" s="306" t="n"/>
      <c r="Y24" s="307" t="n"/>
      <c r="Z24" s="270" t="n"/>
      <c r="AA24" s="99" t="inlineStr">
        <is>
          <t>TRIPS</t>
        </is>
      </c>
      <c r="AB24" s="321" t="n"/>
      <c r="AC24" s="320" t="n"/>
    </row>
    <row r="25" ht="31.5" customHeight="1">
      <c r="A25" s="100" t="inlineStr">
        <is>
          <t>Start time</t>
        </is>
      </c>
      <c r="B25" s="222" t="inlineStr">
        <is>
          <t>End time</t>
        </is>
      </c>
      <c r="C25" s="223" t="inlineStr">
        <is>
          <t>Affected engines</t>
        </is>
      </c>
      <c r="D25" s="321" t="n"/>
      <c r="E25" s="320" t="n"/>
      <c r="F25" s="224" t="inlineStr">
        <is>
          <t>MWh</t>
        </is>
      </c>
      <c r="G25" s="320" t="n"/>
      <c r="H25" s="100" t="inlineStr">
        <is>
          <t>code</t>
        </is>
      </c>
      <c r="I25" s="225" t="inlineStr">
        <is>
          <t>Comment</t>
        </is>
      </c>
      <c r="J25" s="321" t="n"/>
      <c r="K25" s="321" t="n"/>
      <c r="L25" s="321" t="n"/>
      <c r="M25" s="321" t="n"/>
      <c r="N25" s="321" t="n"/>
      <c r="O25" s="321" t="n"/>
      <c r="P25" s="320" t="n"/>
      <c r="Q25" s="143" t="n"/>
      <c r="R25" s="69" t="inlineStr">
        <is>
          <t>FUEL &amp; OIL</t>
        </is>
      </c>
      <c r="S25" s="321" t="n"/>
      <c r="T25" s="321" t="n"/>
      <c r="U25" s="321" t="n"/>
      <c r="V25" s="321" t="n"/>
      <c r="W25" s="321" t="n"/>
      <c r="X25" s="321" t="n"/>
      <c r="Y25" s="320" t="n"/>
      <c r="Z25" s="270" t="n"/>
      <c r="AA25" s="323" t="n"/>
      <c r="AC25" s="324" t="n"/>
    </row>
    <row r="26" ht="16.5" customHeight="1">
      <c r="A26" s="335" t="n"/>
      <c r="B26" s="336" t="n"/>
      <c r="C26" s="327" t="n"/>
      <c r="D26" s="328" t="n"/>
      <c r="E26" s="329" t="n"/>
      <c r="F26" s="327" t="n"/>
      <c r="G26" s="329" t="n"/>
      <c r="H26" s="335" t="n"/>
      <c r="I26" s="327" t="n"/>
      <c r="J26" s="328" t="n"/>
      <c r="K26" s="328" t="n"/>
      <c r="L26" s="328" t="n"/>
      <c r="M26" s="328" t="n"/>
      <c r="N26" s="328" t="n"/>
      <c r="O26" s="328" t="n"/>
      <c r="P26" s="329" t="n"/>
      <c r="Q26" s="143" t="n"/>
      <c r="R26" s="327" t="n"/>
      <c r="S26" s="328" t="n"/>
      <c r="T26" s="328" t="n"/>
      <c r="U26" s="328" t="n"/>
      <c r="V26" s="328" t="n"/>
      <c r="W26" s="328" t="n"/>
      <c r="X26" s="328" t="n"/>
      <c r="Y26" s="329" t="n"/>
      <c r="Z26" s="270" t="n"/>
      <c r="AA26" s="327" t="n"/>
      <c r="AB26" s="328" t="n"/>
      <c r="AC26" s="329" t="n"/>
    </row>
    <row r="27" ht="22.5" customHeight="1">
      <c r="A27" s="105" t="n"/>
      <c r="B27" s="105" t="n"/>
      <c r="C27" s="227" t="n"/>
      <c r="D27" s="333" t="n"/>
      <c r="E27" s="313" t="n"/>
      <c r="F27" s="35" t="n"/>
      <c r="G27" s="313" t="n"/>
      <c r="H27" s="40" t="n"/>
      <c r="I27" s="35" t="n"/>
      <c r="J27" s="333" t="n"/>
      <c r="K27" s="333" t="n"/>
      <c r="L27" s="333" t="n"/>
      <c r="M27" s="333" t="n"/>
      <c r="N27" s="333" t="n"/>
      <c r="O27" s="333" t="n"/>
      <c r="P27" s="313" t="n"/>
      <c r="Q27" s="143" t="n"/>
      <c r="R27" s="107" t="n"/>
      <c r="S27" s="230" t="inlineStr">
        <is>
          <t>HFO</t>
        </is>
      </c>
      <c r="T27" s="307" t="n"/>
      <c r="U27" s="230" t="inlineStr">
        <is>
          <t>LFO</t>
        </is>
      </c>
      <c r="V27" s="307" t="n"/>
      <c r="W27" s="230" t="inlineStr">
        <is>
          <t>LO</t>
        </is>
      </c>
      <c r="X27" s="306" t="n"/>
      <c r="Y27" s="307" t="n"/>
      <c r="Z27" s="270" t="n"/>
      <c r="AA27" s="108" t="inlineStr">
        <is>
          <t>INTERNAL TRIPS</t>
        </is>
      </c>
      <c r="AB27" s="306" t="n"/>
      <c r="AC27" s="307" t="n"/>
    </row>
    <row r="28" ht="20.25" customHeight="1">
      <c r="A28" s="105" t="n"/>
      <c r="B28" s="105" t="n"/>
      <c r="C28" s="231" t="n"/>
      <c r="D28" s="333" t="n"/>
      <c r="E28" s="313" t="n"/>
      <c r="F28" s="232" t="n"/>
      <c r="G28" s="313" t="n"/>
      <c r="H28" s="109" t="n"/>
      <c r="I28" s="233" t="n"/>
      <c r="J28" s="333" t="n"/>
      <c r="K28" s="333" t="n"/>
      <c r="L28" s="333" t="n"/>
      <c r="M28" s="333" t="n"/>
      <c r="N28" s="333" t="n"/>
      <c r="O28" s="333" t="n"/>
      <c r="P28" s="313" t="n"/>
      <c r="Q28" s="143" t="n"/>
      <c r="R28" s="11" t="n"/>
      <c r="S28" s="234" t="inlineStr">
        <is>
          <t>Ton</t>
        </is>
      </c>
      <c r="T28" s="235" t="inlineStr">
        <is>
          <t>%</t>
        </is>
      </c>
      <c r="U28" s="234" t="inlineStr">
        <is>
          <t>Ton</t>
        </is>
      </c>
      <c r="V28" s="234" t="inlineStr">
        <is>
          <t>%</t>
        </is>
      </c>
      <c r="W28" s="234" t="inlineStr">
        <is>
          <t>Ton</t>
        </is>
      </c>
      <c r="X28" s="235" t="inlineStr">
        <is>
          <t>%</t>
        </is>
      </c>
      <c r="Y28" s="337" t="n"/>
      <c r="Z28" s="270" t="n"/>
      <c r="AA28" s="113" t="n"/>
      <c r="AB28" s="236" t="inlineStr">
        <is>
          <t>Actual 2025</t>
        </is>
      </c>
      <c r="AC28" s="230" t="inlineStr">
        <is>
          <t>Actual 2024</t>
        </is>
      </c>
    </row>
    <row r="29" ht="20.25" customHeight="1">
      <c r="A29" s="105" t="n"/>
      <c r="B29" s="105" t="n"/>
      <c r="C29" s="231" t="n"/>
      <c r="D29" s="333" t="n"/>
      <c r="E29" s="313" t="n"/>
      <c r="F29" s="232" t="n"/>
      <c r="G29" s="313" t="n"/>
      <c r="H29" s="40" t="n"/>
      <c r="I29" s="233" t="n"/>
      <c r="J29" s="333" t="n"/>
      <c r="K29" s="333" t="n"/>
      <c r="L29" s="333" t="n"/>
      <c r="M29" s="333" t="n"/>
      <c r="N29" s="333" t="n"/>
      <c r="O29" s="333" t="n"/>
      <c r="P29" s="313" t="n"/>
      <c r="Q29" s="143" t="n"/>
      <c r="R29" s="11" t="n"/>
      <c r="S29" s="338" t="n"/>
      <c r="T29" s="338" t="n"/>
      <c r="U29" s="338" t="n"/>
      <c r="V29" s="338" t="n"/>
      <c r="W29" s="338" t="n"/>
      <c r="X29" s="339" t="n"/>
      <c r="Y29" s="340" t="n"/>
      <c r="Z29" s="270" t="n"/>
      <c r="AA29" s="113" t="n"/>
      <c r="AB29" s="240" t="n"/>
      <c r="AC29" s="241" t="n"/>
    </row>
    <row r="30" ht="20.25" customHeight="1">
      <c r="A30" s="105" t="n"/>
      <c r="B30" s="105" t="n"/>
      <c r="C30" s="231" t="n"/>
      <c r="D30" s="333" t="n"/>
      <c r="E30" s="313" t="n"/>
      <c r="F30" s="232" t="n"/>
      <c r="G30" s="313" t="n"/>
      <c r="H30" s="40" t="n"/>
      <c r="I30" s="233" t="n"/>
      <c r="J30" s="333" t="n"/>
      <c r="K30" s="333" t="n"/>
      <c r="L30" s="333" t="n"/>
      <c r="M30" s="333" t="n"/>
      <c r="N30" s="333" t="n"/>
      <c r="O30" s="333" t="n"/>
      <c r="P30" s="313" t="n"/>
      <c r="Q30" s="143" t="n"/>
      <c r="R30" s="118" t="inlineStr">
        <is>
          <t>Initial</t>
        </is>
      </c>
      <c r="S30" s="35" t="n">
        <v>4661.82</v>
      </c>
      <c r="T30" s="179" t="n"/>
      <c r="U30" s="46" t="n">
        <v>29.94</v>
      </c>
      <c r="V30" s="35" t="n"/>
      <c r="W30" s="35" t="n">
        <v>20.67</v>
      </c>
      <c r="X30" s="179" t="n"/>
      <c r="Y30" s="313" t="n"/>
      <c r="Z30" s="270" t="n"/>
      <c r="AA30" s="33" t="inlineStr">
        <is>
          <t>Day</t>
        </is>
      </c>
      <c r="AB30" s="179" t="n"/>
      <c r="AC30" s="181" t="n"/>
    </row>
    <row r="31" ht="21.75" customHeight="1">
      <c r="A31" s="105" t="n"/>
      <c r="B31" s="105" t="n"/>
      <c r="C31" s="231" t="n"/>
      <c r="D31" s="333" t="n"/>
      <c r="E31" s="313" t="n"/>
      <c r="F31" s="232" t="n"/>
      <c r="G31" s="313" t="n"/>
      <c r="H31" s="40" t="n"/>
      <c r="I31" s="233" t="n"/>
      <c r="J31" s="333" t="n"/>
      <c r="K31" s="333" t="n"/>
      <c r="L31" s="333" t="n"/>
      <c r="M31" s="333" t="n"/>
      <c r="N31" s="333" t="n"/>
      <c r="O31" s="333" t="n"/>
      <c r="P31" s="313" t="n"/>
      <c r="Q31" s="143" t="n"/>
      <c r="R31" s="118" t="inlineStr">
        <is>
          <t>Input</t>
        </is>
      </c>
      <c r="S31" s="35" t="n">
        <v>0</v>
      </c>
      <c r="T31" s="242" t="n"/>
      <c r="U31" s="46" t="n"/>
      <c r="V31" s="35" t="n"/>
      <c r="W31" s="35" t="n">
        <v>0</v>
      </c>
      <c r="X31" s="242" t="n"/>
      <c r="Y31" s="314" t="n"/>
      <c r="Z31" s="243" t="n"/>
      <c r="AA31" s="33" t="inlineStr">
        <is>
          <t>Month</t>
        </is>
      </c>
      <c r="AB31" s="179" t="n"/>
      <c r="AC31" s="341" t="n"/>
    </row>
    <row r="32" ht="20.25" customHeight="1">
      <c r="A32" s="105" t="n"/>
      <c r="B32" s="105" t="n"/>
      <c r="C32" s="231" t="n"/>
      <c r="D32" s="333" t="n"/>
      <c r="E32" s="313" t="n"/>
      <c r="F32" s="232" t="n"/>
      <c r="G32" s="313" t="n"/>
      <c r="H32" s="40" t="n"/>
      <c r="I32" s="233" t="n"/>
      <c r="J32" s="333" t="n"/>
      <c r="K32" s="333" t="n"/>
      <c r="L32" s="333" t="n"/>
      <c r="M32" s="333" t="n"/>
      <c r="N32" s="333" t="n"/>
      <c r="O32" s="333" t="n"/>
      <c r="P32" s="313" t="n"/>
      <c r="Q32" s="143" t="n"/>
      <c r="R32" s="118" t="inlineStr">
        <is>
          <t>Consumption</t>
        </is>
      </c>
      <c r="S32" s="35">
        <f>S30+S31-S33</f>
        <v/>
      </c>
      <c r="T32" s="315" t="n"/>
      <c r="U32" s="46">
        <f>U30+U31-U33</f>
        <v/>
      </c>
      <c r="V32" s="35" t="n"/>
      <c r="W32" s="35">
        <f>W30+W31-W33</f>
        <v/>
      </c>
      <c r="X32" s="316" t="n"/>
      <c r="Y32" s="317" t="n"/>
      <c r="Z32" s="243" t="n"/>
      <c r="AA32" s="33" t="inlineStr">
        <is>
          <t>Year</t>
        </is>
      </c>
      <c r="AB32" s="179" t="n">
        <v>3</v>
      </c>
      <c r="AC32" s="315" t="n"/>
    </row>
    <row r="33" ht="20.25" customHeight="1">
      <c r="A33" s="105" t="n"/>
      <c r="B33" s="105" t="n"/>
      <c r="C33" s="231" t="n"/>
      <c r="D33" s="333" t="n"/>
      <c r="E33" s="313" t="n"/>
      <c r="F33" s="232" t="n"/>
      <c r="G33" s="313" t="n"/>
      <c r="H33" s="40" t="n"/>
      <c r="I33" s="233" t="n"/>
      <c r="J33" s="333" t="n"/>
      <c r="K33" s="333" t="n"/>
      <c r="L33" s="333" t="n"/>
      <c r="M33" s="333" t="n"/>
      <c r="N33" s="333" t="n"/>
      <c r="O33" s="333" t="n"/>
      <c r="P33" s="313" t="n"/>
      <c r="Q33" s="143" t="n"/>
      <c r="R33" s="118" t="inlineStr">
        <is>
          <t>Final</t>
        </is>
      </c>
      <c r="S33" s="35" t="n">
        <v>4617.65</v>
      </c>
      <c r="T33" s="245" t="n"/>
      <c r="U33" s="46" t="n">
        <v>29.55</v>
      </c>
      <c r="V33" s="35" t="n"/>
      <c r="W33" s="35" t="n">
        <v>20.67</v>
      </c>
      <c r="X33" s="246" t="n"/>
      <c r="Y33" s="123" t="n"/>
      <c r="Z33" s="243" t="n"/>
      <c r="AA33" s="124" t="n"/>
      <c r="AB33" s="270" t="n"/>
      <c r="AC33" s="269" t="n"/>
    </row>
    <row r="34" ht="20.25" customHeight="1">
      <c r="A34" s="105" t="n"/>
      <c r="B34" s="105" t="n"/>
      <c r="C34" s="231" t="n"/>
      <c r="D34" s="333" t="n"/>
      <c r="E34" s="313" t="n"/>
      <c r="F34" s="232" t="n"/>
      <c r="G34" s="313" t="n"/>
      <c r="H34" s="40" t="n"/>
      <c r="I34" s="233" t="n"/>
      <c r="J34" s="333" t="n"/>
      <c r="K34" s="333" t="n"/>
      <c r="L34" s="333" t="n"/>
      <c r="M34" s="333" t="n"/>
      <c r="N34" s="333" t="n"/>
      <c r="O34" s="333" t="n"/>
      <c r="P34" s="313" t="n"/>
      <c r="Q34" s="143" t="n"/>
      <c r="R34" s="57" t="n"/>
      <c r="S34" s="247" t="n"/>
      <c r="T34" s="333" t="n"/>
      <c r="U34" s="333" t="n"/>
      <c r="V34" s="333" t="n"/>
      <c r="W34" s="333" t="n"/>
      <c r="X34" s="333" t="n"/>
      <c r="Y34" s="334" t="n"/>
      <c r="Z34" s="270" t="n"/>
      <c r="AA34" s="108" t="inlineStr">
        <is>
          <t>EXTERNAL TRIPS</t>
        </is>
      </c>
      <c r="AB34" s="306" t="n"/>
      <c r="AC34" s="307" t="n"/>
    </row>
    <row r="35" ht="18.75" customHeight="1">
      <c r="A35" s="105" t="n"/>
      <c r="B35" s="105" t="n"/>
      <c r="C35" s="231" t="n"/>
      <c r="D35" s="333" t="n"/>
      <c r="E35" s="313" t="n"/>
      <c r="F35" s="232" t="n"/>
      <c r="G35" s="313" t="n"/>
      <c r="H35" s="40" t="n"/>
      <c r="I35" s="233" t="n"/>
      <c r="J35" s="333" t="n"/>
      <c r="K35" s="333" t="n"/>
      <c r="L35" s="333" t="n"/>
      <c r="M35" s="333" t="n"/>
      <c r="N35" s="333" t="n"/>
      <c r="O35" s="333" t="n"/>
      <c r="P35" s="313" t="n"/>
      <c r="Q35" s="143" t="n"/>
      <c r="R35" s="126" t="n"/>
      <c r="S35" s="248" t="inlineStr">
        <is>
          <t>HFO SLUDGE</t>
        </is>
      </c>
      <c r="T35" s="249" t="inlineStr">
        <is>
          <t>m3</t>
        </is>
      </c>
      <c r="U35" s="35" t="n"/>
      <c r="V35" s="248" t="inlineStr">
        <is>
          <t>USED OIL</t>
        </is>
      </c>
      <c r="W35" s="250" t="inlineStr">
        <is>
          <t>m3</t>
        </is>
      </c>
      <c r="X35" s="179" t="n"/>
      <c r="Y35" s="313" t="n"/>
      <c r="Z35" s="270" t="n"/>
      <c r="AA35" s="113" t="n"/>
      <c r="AB35" s="240" t="inlineStr">
        <is>
          <t>Actual 2025</t>
        </is>
      </c>
      <c r="AC35" s="241" t="inlineStr">
        <is>
          <t>Actual 2024</t>
        </is>
      </c>
    </row>
    <row r="36" ht="20.25" customHeight="1">
      <c r="A36" s="105" t="n"/>
      <c r="B36" s="105" t="n"/>
      <c r="C36" s="231" t="n"/>
      <c r="D36" s="333" t="n"/>
      <c r="E36" s="313" t="n"/>
      <c r="F36" s="232" t="n"/>
      <c r="G36" s="313" t="n"/>
      <c r="H36" s="40" t="n"/>
      <c r="I36" s="233" t="n"/>
      <c r="J36" s="333" t="n"/>
      <c r="K36" s="333" t="n"/>
      <c r="L36" s="333" t="n"/>
      <c r="M36" s="333" t="n"/>
      <c r="N36" s="333" t="n"/>
      <c r="O36" s="333" t="n"/>
      <c r="P36" s="313" t="n"/>
      <c r="Q36" s="143" t="n"/>
      <c r="R36" s="57" t="n"/>
      <c r="S36" s="315" t="n"/>
      <c r="T36" s="249" t="inlineStr">
        <is>
          <t>%</t>
        </is>
      </c>
      <c r="U36" s="179" t="n">
        <v>13</v>
      </c>
      <c r="V36" s="315" t="n"/>
      <c r="W36" s="250" t="inlineStr">
        <is>
          <t>%</t>
        </is>
      </c>
      <c r="X36" s="179" t="n">
        <v>3</v>
      </c>
      <c r="Y36" s="313" t="n"/>
      <c r="Z36" s="270" t="n"/>
      <c r="AA36" s="33" t="inlineStr">
        <is>
          <t>Day</t>
        </is>
      </c>
      <c r="AB36" s="179" t="n"/>
      <c r="AC36" s="181" t="n"/>
    </row>
    <row r="37" ht="20.25" customHeight="1">
      <c r="A37" s="105" t="n"/>
      <c r="B37" s="105" t="n"/>
      <c r="C37" s="231" t="n"/>
      <c r="D37" s="333" t="n"/>
      <c r="E37" s="313" t="n"/>
      <c r="F37" s="35" t="n"/>
      <c r="G37" s="313" t="n"/>
      <c r="H37" s="40" t="n"/>
      <c r="I37" s="251" t="n"/>
      <c r="J37" s="333" t="n"/>
      <c r="K37" s="333" t="n"/>
      <c r="L37" s="333" t="n"/>
      <c r="M37" s="333" t="n"/>
      <c r="N37" s="333" t="n"/>
      <c r="O37" s="333" t="n"/>
      <c r="P37" s="313" t="n"/>
      <c r="Q37" s="143" t="n"/>
      <c r="R37" s="57" t="n"/>
      <c r="S37" s="269" t="n"/>
      <c r="T37" s="270" t="n"/>
      <c r="U37" s="269" t="n"/>
      <c r="V37" s="269" t="n"/>
      <c r="W37" s="269" t="n"/>
      <c r="X37" s="270" t="n"/>
      <c r="Y37" s="143" t="n"/>
      <c r="Z37" s="270" t="n"/>
      <c r="AA37" s="33" t="inlineStr">
        <is>
          <t>Month</t>
        </is>
      </c>
      <c r="AB37" s="179" t="n">
        <v>1</v>
      </c>
      <c r="AC37" s="341" t="n"/>
    </row>
    <row r="38" ht="20.25" customHeight="1">
      <c r="A38" s="105" t="n"/>
      <c r="B38" s="105" t="n"/>
      <c r="C38" s="231" t="n"/>
      <c r="D38" s="333" t="n"/>
      <c r="E38" s="313" t="n"/>
      <c r="F38" s="35" t="n"/>
      <c r="G38" s="313" t="n"/>
      <c r="H38" s="40" t="n"/>
      <c r="I38" s="233" t="n"/>
      <c r="J38" s="333" t="n"/>
      <c r="K38" s="333" t="n"/>
      <c r="L38" s="333" t="n"/>
      <c r="M38" s="333" t="n"/>
      <c r="N38" s="333" t="n"/>
      <c r="O38" s="333" t="n"/>
      <c r="P38" s="313" t="n"/>
      <c r="Q38" s="143" t="n"/>
      <c r="R38" s="126" t="n"/>
      <c r="S38" s="57" t="n"/>
      <c r="T38" s="270" t="n"/>
      <c r="U38" s="57" t="n"/>
      <c r="V38" s="126" t="n"/>
      <c r="W38" s="269" t="n"/>
      <c r="X38" s="270" t="n"/>
      <c r="Y38" s="143" t="n"/>
      <c r="Z38" s="270" t="n"/>
      <c r="AA38" s="33" t="inlineStr">
        <is>
          <t>Year</t>
        </is>
      </c>
      <c r="AB38" s="179" t="n">
        <v>1</v>
      </c>
      <c r="AC38" s="341" t="n"/>
    </row>
    <row r="39" ht="22.5" customHeight="1">
      <c r="A39" s="105" t="n"/>
      <c r="B39" s="105" t="n"/>
      <c r="C39" s="231" t="n"/>
      <c r="D39" s="333" t="n"/>
      <c r="E39" s="313" t="n"/>
      <c r="F39" s="35" t="n"/>
      <c r="G39" s="313" t="n"/>
      <c r="H39" s="40" t="n"/>
      <c r="I39" s="233" t="n"/>
      <c r="J39" s="333" t="n"/>
      <c r="K39" s="333" t="n"/>
      <c r="L39" s="333" t="n"/>
      <c r="M39" s="333" t="n"/>
      <c r="N39" s="333" t="n"/>
      <c r="O39" s="333" t="n"/>
      <c r="P39" s="313" t="n"/>
      <c r="Q39" s="143" t="n"/>
      <c r="R39" s="143" t="n"/>
      <c r="S39" s="252" t="inlineStr">
        <is>
          <t>FUEL LIQUIDATED DAMAGES</t>
        </is>
      </c>
      <c r="T39" s="342" t="n"/>
      <c r="U39" s="342" t="n"/>
      <c r="V39" s="342" t="n"/>
      <c r="W39" s="342" t="n"/>
      <c r="X39" s="342" t="n"/>
      <c r="Y39" s="343" t="n"/>
      <c r="Z39" s="270" t="n"/>
      <c r="AA39" s="33" t="n"/>
      <c r="AB39" s="179" t="n"/>
      <c r="AC39" s="315" t="n"/>
    </row>
    <row r="40" ht="20.25" customHeight="1">
      <c r="A40" s="105" t="n"/>
      <c r="B40" s="105" t="n"/>
      <c r="C40" s="231" t="n"/>
      <c r="D40" s="333" t="n"/>
      <c r="E40" s="313" t="n"/>
      <c r="F40" s="35" t="n"/>
      <c r="G40" s="313" t="n"/>
      <c r="H40" s="40" t="n"/>
      <c r="I40" s="251" t="n"/>
      <c r="J40" s="333" t="n"/>
      <c r="K40" s="333" t="n"/>
      <c r="L40" s="333" t="n"/>
      <c r="M40" s="333" t="n"/>
      <c r="N40" s="333" t="n"/>
      <c r="O40" s="333" t="n"/>
      <c r="P40" s="313" t="n"/>
      <c r="Q40" s="143" t="n"/>
      <c r="R40" s="143" t="n"/>
      <c r="S40" s="255" t="inlineStr">
        <is>
          <t>Day</t>
        </is>
      </c>
      <c r="T40" s="313" t="n"/>
      <c r="U40" s="179" t="n">
        <v>0</v>
      </c>
      <c r="V40" s="313" t="n"/>
      <c r="W40" s="35">
        <f>U40</f>
        <v/>
      </c>
      <c r="X40" s="179" t="n"/>
      <c r="Y40" s="40" t="n"/>
      <c r="Z40" s="270" t="n"/>
      <c r="AA40" s="132" t="n"/>
      <c r="AB40" s="256" t="inlineStr">
        <is>
          <t>1=</t>
        </is>
      </c>
      <c r="AC40" s="257" t="n"/>
    </row>
    <row r="41" ht="18.75" customHeight="1">
      <c r="A41" s="105" t="n"/>
      <c r="B41" s="105" t="n"/>
      <c r="C41" s="231" t="n"/>
      <c r="D41" s="333" t="n"/>
      <c r="E41" s="313" t="n"/>
      <c r="F41" s="35" t="n"/>
      <c r="G41" s="313" t="n"/>
      <c r="H41" s="40" t="n"/>
      <c r="I41" s="251" t="n"/>
      <c r="J41" s="333" t="n"/>
      <c r="K41" s="333" t="n"/>
      <c r="L41" s="333" t="n"/>
      <c r="M41" s="333" t="n"/>
      <c r="N41" s="333" t="n"/>
      <c r="O41" s="333" t="n"/>
      <c r="P41" s="313" t="n"/>
      <c r="Q41" s="143" t="n"/>
      <c r="R41" s="143" t="n"/>
      <c r="S41" s="255" t="inlineStr">
        <is>
          <t>Month</t>
        </is>
      </c>
      <c r="T41" s="313" t="n"/>
      <c r="U41" s="35" t="n"/>
      <c r="V41" s="313" t="n"/>
      <c r="W41" s="35" t="n"/>
      <c r="X41" s="179" t="n"/>
      <c r="Y41" s="40" t="n"/>
      <c r="Z41" s="270" t="n"/>
      <c r="AA41" s="132" t="n"/>
      <c r="AB41" s="256">
        <f>AB40+U41</f>
        <v/>
      </c>
      <c r="AC41" s="258" t="n"/>
    </row>
    <row r="42" ht="20.25" customHeight="1">
      <c r="A42" s="105" t="n"/>
      <c r="B42" s="105" t="n"/>
      <c r="C42" s="231" t="n"/>
      <c r="D42" s="333" t="n"/>
      <c r="E42" s="313" t="n"/>
      <c r="F42" s="35" t="n"/>
      <c r="G42" s="313" t="n"/>
      <c r="H42" s="40" t="n"/>
      <c r="I42" s="251" t="n"/>
      <c r="J42" s="333" t="n"/>
      <c r="K42" s="333" t="n"/>
      <c r="L42" s="333" t="n"/>
      <c r="M42" s="333" t="n"/>
      <c r="N42" s="333" t="n"/>
      <c r="O42" s="333" t="n"/>
      <c r="P42" s="313" t="n"/>
      <c r="Q42" s="143" t="n"/>
      <c r="R42" s="55" t="n"/>
      <c r="S42" s="255" t="inlineStr">
        <is>
          <t>Year</t>
        </is>
      </c>
      <c r="T42" s="313" t="n"/>
      <c r="U42" s="35" t="n">
        <v>559.72</v>
      </c>
      <c r="V42" s="313" t="n"/>
      <c r="W42" s="35">
        <f>U42</f>
        <v/>
      </c>
      <c r="X42" s="179" t="n"/>
      <c r="Y42" s="40" t="n"/>
      <c r="Z42" s="270" t="n"/>
      <c r="AA42" s="135" t="n"/>
      <c r="AB42" s="256" t="n"/>
    </row>
    <row r="43" ht="21.75" customHeight="1">
      <c r="A43" s="105" t="n"/>
      <c r="B43" s="105" t="n"/>
      <c r="C43" s="231" t="n"/>
      <c r="D43" s="333" t="n"/>
      <c r="E43" s="313" t="n"/>
      <c r="F43" s="35" t="n"/>
      <c r="G43" s="313" t="n"/>
      <c r="H43" s="40" t="n"/>
      <c r="I43" s="251" t="n"/>
      <c r="J43" s="333" t="n"/>
      <c r="K43" s="333" t="n"/>
      <c r="L43" s="333" t="n"/>
      <c r="M43" s="333" t="n"/>
      <c r="N43" s="333" t="n"/>
      <c r="O43" s="333" t="n"/>
      <c r="P43" s="313" t="n"/>
      <c r="Q43" s="143" t="n"/>
      <c r="R43" s="143" t="n"/>
      <c r="S43" s="269" t="n"/>
      <c r="T43" s="270" t="n"/>
      <c r="U43" s="57" t="n"/>
      <c r="V43" s="57" t="n"/>
      <c r="W43" s="57" t="n"/>
      <c r="X43" s="221" t="n"/>
      <c r="Y43" s="55" t="n"/>
      <c r="Z43" s="221" t="n"/>
      <c r="AA43" s="55" t="n"/>
      <c r="AB43" s="221" t="n"/>
      <c r="AC43" s="257" t="n"/>
    </row>
    <row r="44" ht="24.75" customHeight="1">
      <c r="A44" s="136" t="n"/>
      <c r="B44" s="136" t="n"/>
      <c r="C44" s="179" t="n"/>
      <c r="D44" s="333" t="n"/>
      <c r="E44" s="313" t="n"/>
      <c r="F44" s="35">
        <f>(B44-A44)*24*16.3</f>
        <v/>
      </c>
      <c r="G44" s="313" t="n"/>
      <c r="H44" s="40" t="n"/>
      <c r="I44" s="35" t="n"/>
      <c r="J44" s="333" t="n"/>
      <c r="K44" s="333" t="n"/>
      <c r="L44" s="333" t="n"/>
      <c r="M44" s="333" t="n"/>
      <c r="N44" s="333" t="n"/>
      <c r="O44" s="333" t="n"/>
      <c r="P44" s="313" t="n"/>
      <c r="Q44" s="143" t="n"/>
      <c r="R44" s="143" t="n"/>
      <c r="S44" s="269" t="n"/>
      <c r="T44" s="270" t="n"/>
      <c r="U44" s="57" t="n"/>
      <c r="V44" s="57" t="n"/>
      <c r="W44" s="57" t="n"/>
      <c r="X44" s="221" t="n"/>
      <c r="Y44" s="55" t="n"/>
      <c r="Z44" s="221" t="n"/>
      <c r="AA44" s="55" t="n"/>
      <c r="AB44" s="221" t="n"/>
      <c r="AC44" s="269" t="n"/>
    </row>
    <row r="45" ht="24.75" customHeight="1">
      <c r="A45" s="136" t="n"/>
      <c r="B45" s="136" t="n"/>
      <c r="C45" s="179" t="n"/>
      <c r="D45" s="333" t="n"/>
      <c r="E45" s="313" t="n"/>
      <c r="F45" s="35">
        <f>(B45-A45)*24*16.3</f>
        <v/>
      </c>
      <c r="G45" s="313" t="n"/>
      <c r="H45" s="40" t="n"/>
      <c r="I45" s="35" t="n"/>
      <c r="J45" s="333" t="n"/>
      <c r="K45" s="333" t="n"/>
      <c r="L45" s="333" t="n"/>
      <c r="M45" s="333" t="n"/>
      <c r="N45" s="333" t="n"/>
      <c r="O45" s="333" t="n"/>
      <c r="P45" s="313" t="n"/>
      <c r="Q45" s="143" t="n"/>
      <c r="R45" s="143" t="n"/>
      <c r="S45" s="269" t="n"/>
      <c r="T45" s="270" t="n"/>
      <c r="U45" s="57" t="n"/>
      <c r="V45" s="269" t="n"/>
      <c r="W45" s="57" t="n"/>
      <c r="X45" s="270" t="n"/>
      <c r="Y45" s="143" t="n"/>
      <c r="Z45" s="270" t="n"/>
      <c r="AA45" s="143" t="n"/>
      <c r="AB45" s="270" t="n"/>
      <c r="AC45" s="269" t="n"/>
    </row>
    <row r="46" ht="24.75" customHeight="1">
      <c r="A46" s="136" t="n"/>
      <c r="B46" s="136" t="n"/>
      <c r="C46" s="179" t="n"/>
      <c r="D46" s="333" t="n"/>
      <c r="E46" s="313" t="n"/>
      <c r="F46" s="35">
        <f>(B46-A46)*24*16.3</f>
        <v/>
      </c>
      <c r="G46" s="313" t="n"/>
      <c r="H46" s="40" t="n"/>
      <c r="I46" s="35" t="n"/>
      <c r="J46" s="333" t="n"/>
      <c r="K46" s="333" t="n"/>
      <c r="L46" s="333" t="n"/>
      <c r="M46" s="333" t="n"/>
      <c r="N46" s="333" t="n"/>
      <c r="O46" s="333" t="n"/>
      <c r="P46" s="313" t="n"/>
      <c r="Q46" s="143" t="n"/>
      <c r="R46" s="143" t="n"/>
      <c r="S46" s="269" t="n"/>
      <c r="T46" s="270" t="n"/>
      <c r="U46" s="57" t="n"/>
      <c r="V46" s="269" t="n"/>
      <c r="W46" s="57" t="n"/>
      <c r="X46" s="270" t="n"/>
      <c r="Y46" s="143" t="n"/>
      <c r="Z46" s="270" t="n"/>
      <c r="AA46" s="143" t="n"/>
      <c r="AB46" s="270" t="n"/>
      <c r="AC46" s="269" t="n"/>
    </row>
    <row r="47" ht="24.75" customHeight="1">
      <c r="A47" s="136" t="n"/>
      <c r="B47" s="136" t="n"/>
      <c r="C47" s="179" t="n"/>
      <c r="D47" s="333" t="n"/>
      <c r="E47" s="313" t="n"/>
      <c r="F47" s="35">
        <f>(B47-A47)*24*16.3</f>
        <v/>
      </c>
      <c r="G47" s="313" t="n"/>
      <c r="H47" s="40" t="n"/>
      <c r="I47" s="35" t="n"/>
      <c r="J47" s="333" t="n"/>
      <c r="K47" s="333" t="n"/>
      <c r="L47" s="333" t="n"/>
      <c r="M47" s="333" t="n"/>
      <c r="N47" s="333" t="n"/>
      <c r="O47" s="333" t="n"/>
      <c r="P47" s="313" t="n"/>
      <c r="Q47" s="143" t="n"/>
      <c r="R47" s="143" t="n"/>
      <c r="S47" s="269" t="n"/>
      <c r="T47" s="270" t="n"/>
      <c r="U47" s="57" t="n"/>
      <c r="V47" s="269" t="n"/>
      <c r="W47" s="57" t="n"/>
      <c r="X47" s="270" t="n"/>
      <c r="Y47" s="143" t="n"/>
      <c r="Z47" s="270" t="n"/>
      <c r="AA47" s="143" t="n"/>
      <c r="AB47" s="270" t="n"/>
      <c r="AC47" s="269" t="n"/>
    </row>
    <row r="48" ht="24.75" customHeight="1">
      <c r="A48" s="136" t="n"/>
      <c r="B48" s="136" t="n"/>
      <c r="C48" s="179" t="n"/>
      <c r="D48" s="333" t="n"/>
      <c r="E48" s="313" t="n"/>
      <c r="F48" s="35">
        <f>(B48-A48)*24*16.3</f>
        <v/>
      </c>
      <c r="G48" s="313" t="n"/>
      <c r="H48" s="40" t="n"/>
      <c r="I48" s="35" t="n"/>
      <c r="J48" s="333" t="n"/>
      <c r="K48" s="333" t="n"/>
      <c r="L48" s="333" t="n"/>
      <c r="M48" s="333" t="n"/>
      <c r="N48" s="333" t="n"/>
      <c r="O48" s="333" t="n"/>
      <c r="P48" s="313" t="n"/>
      <c r="Q48" s="143" t="n"/>
      <c r="R48" s="143" t="n"/>
      <c r="S48" s="269" t="n"/>
      <c r="T48" s="270" t="n"/>
      <c r="U48" s="57" t="n"/>
      <c r="V48" s="269" t="n"/>
      <c r="W48" s="57" t="n"/>
      <c r="X48" s="270" t="n"/>
      <c r="Y48" s="143" t="n"/>
      <c r="Z48" s="270" t="n"/>
      <c r="AA48" s="143" t="n"/>
      <c r="AB48" s="270" t="n"/>
      <c r="AC48" s="269" t="n"/>
    </row>
    <row r="49" ht="24.75" customHeight="1">
      <c r="A49" s="136" t="n"/>
      <c r="B49" s="136" t="n"/>
      <c r="C49" s="179" t="n"/>
      <c r="D49" s="333" t="n"/>
      <c r="E49" s="313" t="n"/>
      <c r="F49" s="35">
        <f>(B49-A49)*24*16.3</f>
        <v/>
      </c>
      <c r="G49" s="313" t="n"/>
      <c r="H49" s="40" t="n"/>
      <c r="I49" s="35" t="n"/>
      <c r="J49" s="333" t="n"/>
      <c r="K49" s="333" t="n"/>
      <c r="L49" s="333" t="n"/>
      <c r="M49" s="333" t="n"/>
      <c r="N49" s="333" t="n"/>
      <c r="O49" s="333" t="n"/>
      <c r="P49" s="313" t="n"/>
      <c r="Q49" s="143" t="n"/>
      <c r="R49" s="143" t="n"/>
      <c r="S49" s="269" t="n"/>
      <c r="T49" s="270" t="n"/>
      <c r="U49" s="57" t="n"/>
      <c r="V49" s="269" t="n"/>
      <c r="W49" s="57" t="n"/>
      <c r="X49" s="270" t="n"/>
      <c r="Y49" s="143" t="n"/>
      <c r="Z49" s="270" t="n"/>
      <c r="AA49" s="143" t="n"/>
      <c r="AB49" s="270" t="n"/>
      <c r="AC49" s="269" t="n"/>
    </row>
    <row r="50" ht="24.75" customHeight="1">
      <c r="A50" s="136" t="n"/>
      <c r="B50" s="136" t="n"/>
      <c r="C50" s="179" t="n"/>
      <c r="D50" s="333" t="n"/>
      <c r="E50" s="313" t="n"/>
      <c r="F50" s="35">
        <f>(B50-A50)*24*16.3</f>
        <v/>
      </c>
      <c r="G50" s="313" t="n"/>
      <c r="H50" s="40" t="n"/>
      <c r="I50" s="35" t="n"/>
      <c r="J50" s="333" t="n"/>
      <c r="K50" s="333" t="n"/>
      <c r="L50" s="333" t="n"/>
      <c r="M50" s="333" t="n"/>
      <c r="N50" s="333" t="n"/>
      <c r="O50" s="333" t="n"/>
      <c r="P50" s="313" t="n"/>
      <c r="Q50" s="143" t="n"/>
      <c r="R50" s="143" t="n"/>
      <c r="S50" s="269" t="n"/>
      <c r="T50" s="270" t="n"/>
      <c r="U50" s="57" t="n"/>
      <c r="V50" s="269" t="n"/>
      <c r="W50" s="57" t="n"/>
      <c r="X50" s="270" t="n"/>
      <c r="Y50" s="143" t="n"/>
      <c r="Z50" s="270" t="n"/>
      <c r="AA50" s="143" t="n"/>
      <c r="AB50" s="270" t="n"/>
      <c r="AC50" s="269" t="n"/>
    </row>
    <row r="51" ht="24.75" customHeight="1">
      <c r="A51" s="136" t="n"/>
      <c r="B51" s="136" t="n"/>
      <c r="C51" s="179" t="n"/>
      <c r="D51" s="333" t="n"/>
      <c r="E51" s="313" t="n"/>
      <c r="F51" s="35">
        <f>(B51-A51)*24*16.3</f>
        <v/>
      </c>
      <c r="G51" s="313" t="n"/>
      <c r="H51" s="40" t="n"/>
      <c r="I51" s="35" t="n"/>
      <c r="J51" s="333" t="n"/>
      <c r="K51" s="333" t="n"/>
      <c r="L51" s="333" t="n"/>
      <c r="M51" s="333" t="n"/>
      <c r="N51" s="333" t="n"/>
      <c r="O51" s="333" t="n"/>
      <c r="P51" s="313" t="n"/>
      <c r="Q51" s="143" t="n"/>
      <c r="R51" s="143" t="n"/>
      <c r="S51" s="269" t="n"/>
      <c r="T51" s="270" t="n"/>
      <c r="U51" s="57" t="n"/>
      <c r="V51" s="269" t="n"/>
      <c r="W51" s="57" t="n"/>
      <c r="X51" s="270" t="n"/>
      <c r="Y51" s="143" t="n"/>
      <c r="Z51" s="270" t="n"/>
      <c r="AA51" s="143" t="n"/>
      <c r="AB51" s="270" t="n"/>
      <c r="AC51" s="269" t="n"/>
    </row>
    <row r="52" ht="24.75" customHeight="1">
      <c r="A52" s="136" t="n"/>
      <c r="B52" s="136" t="n"/>
      <c r="C52" s="179" t="n"/>
      <c r="D52" s="333" t="n"/>
      <c r="E52" s="313" t="n"/>
      <c r="F52" s="35">
        <f>(B52-A52)*24*16.3</f>
        <v/>
      </c>
      <c r="G52" s="313" t="n"/>
      <c r="H52" s="40" t="n"/>
      <c r="I52" s="35" t="n"/>
      <c r="J52" s="333" t="n"/>
      <c r="K52" s="333" t="n"/>
      <c r="L52" s="333" t="n"/>
      <c r="M52" s="333" t="n"/>
      <c r="N52" s="333" t="n"/>
      <c r="O52" s="333" t="n"/>
      <c r="P52" s="333" t="n"/>
      <c r="Q52" s="313" t="n"/>
      <c r="R52" s="143" t="n"/>
      <c r="S52" s="269" t="n"/>
      <c r="T52" s="270" t="n"/>
      <c r="U52" s="57" t="n"/>
      <c r="V52" s="269" t="n"/>
      <c r="W52" s="57" t="n"/>
      <c r="X52" s="270" t="n"/>
      <c r="Y52" s="143" t="n"/>
      <c r="Z52" s="270" t="n"/>
      <c r="AA52" s="143" t="n"/>
      <c r="AB52" s="270" t="n"/>
      <c r="AC52" s="269" t="n"/>
    </row>
    <row r="53" ht="24.75" customHeight="1">
      <c r="A53" s="136" t="n"/>
      <c r="B53" s="136" t="n"/>
      <c r="C53" s="179" t="n"/>
      <c r="D53" s="333" t="n"/>
      <c r="E53" s="313" t="n"/>
      <c r="F53" s="35">
        <f>(B53-A53)*24*16.3</f>
        <v/>
      </c>
      <c r="G53" s="313" t="n"/>
      <c r="H53" s="40" t="n"/>
      <c r="I53" s="35" t="n"/>
      <c r="J53" s="333" t="n"/>
      <c r="K53" s="333" t="n"/>
      <c r="L53" s="333" t="n"/>
      <c r="M53" s="333" t="n"/>
      <c r="N53" s="333" t="n"/>
      <c r="O53" s="333" t="n"/>
      <c r="P53" s="313" t="n"/>
      <c r="Q53" s="143" t="n"/>
      <c r="R53" s="143" t="n"/>
      <c r="S53" s="269" t="n"/>
      <c r="T53" s="270" t="n"/>
      <c r="U53" s="57" t="n"/>
      <c r="V53" s="269" t="n"/>
      <c r="W53" s="57" t="n"/>
      <c r="X53" s="270" t="n"/>
      <c r="Y53" s="143" t="n"/>
      <c r="Z53" s="270" t="n"/>
      <c r="AA53" s="143" t="n"/>
      <c r="AB53" s="270" t="n"/>
      <c r="AC53" s="269" t="n"/>
    </row>
    <row r="54" ht="24.75" customHeight="1">
      <c r="A54" s="136" t="n"/>
      <c r="B54" s="136" t="n"/>
      <c r="C54" s="179" t="n"/>
      <c r="D54" s="333" t="n"/>
      <c r="E54" s="313" t="n"/>
      <c r="F54" s="35">
        <f>(B54-A54)*24*16.3</f>
        <v/>
      </c>
      <c r="G54" s="313" t="n"/>
      <c r="H54" s="40" t="n"/>
      <c r="I54" s="35" t="n"/>
      <c r="J54" s="333" t="n"/>
      <c r="K54" s="333" t="n"/>
      <c r="L54" s="333" t="n"/>
      <c r="M54" s="333" t="n"/>
      <c r="N54" s="333" t="n"/>
      <c r="O54" s="333" t="n"/>
      <c r="P54" s="313" t="n"/>
      <c r="Q54" s="143" t="n"/>
      <c r="R54" s="143" t="n"/>
      <c r="S54" s="269" t="n"/>
      <c r="T54" s="270" t="n"/>
      <c r="U54" s="57" t="n"/>
      <c r="V54" s="269" t="n"/>
      <c r="W54" s="57" t="n"/>
      <c r="X54" s="270" t="n"/>
      <c r="Y54" s="143" t="n"/>
      <c r="Z54" s="270" t="n"/>
      <c r="AA54" s="143" t="n"/>
      <c r="AB54" s="270" t="n"/>
      <c r="AC54" s="269" t="n"/>
    </row>
    <row r="55" ht="22.5" customHeight="1">
      <c r="A55" s="136" t="n"/>
      <c r="B55" s="35" t="n"/>
      <c r="C55" s="179" t="n"/>
      <c r="D55" s="333" t="n"/>
      <c r="E55" s="313" t="n"/>
      <c r="F55" s="259">
        <f>SUM(F27:G54)</f>
        <v/>
      </c>
      <c r="G55" s="313" t="n"/>
      <c r="H55" s="40" t="n"/>
      <c r="I55" s="35" t="n"/>
      <c r="J55" s="333" t="n"/>
      <c r="K55" s="333" t="n"/>
      <c r="L55" s="333" t="n"/>
      <c r="M55" s="333" t="n"/>
      <c r="N55" s="333" t="n"/>
      <c r="O55" s="333" t="n"/>
      <c r="P55" s="313" t="n"/>
      <c r="Q55" s="143" t="n"/>
      <c r="R55" s="143" t="n"/>
      <c r="S55" s="269" t="n"/>
      <c r="T55" s="270" t="n"/>
      <c r="U55" s="57" t="n"/>
      <c r="V55" s="269" t="n"/>
      <c r="W55" s="269" t="n"/>
      <c r="X55" s="270" t="n"/>
      <c r="Y55" s="143" t="n"/>
      <c r="Z55" s="270" t="n"/>
      <c r="AA55" s="143" t="n"/>
      <c r="AB55" s="270" t="n"/>
      <c r="AC55" s="269" t="n"/>
    </row>
    <row r="56" ht="19.5" customHeight="1">
      <c r="A56" s="143" t="n"/>
      <c r="B56" s="260" t="n"/>
      <c r="C56" s="261" t="n"/>
      <c r="D56" s="261" t="n"/>
      <c r="E56" s="260" t="n"/>
      <c r="F56" s="262" t="n"/>
      <c r="N56" s="145" t="n"/>
      <c r="O56" s="269" t="n"/>
      <c r="P56" s="269" t="n"/>
      <c r="Q56" s="143" t="n"/>
      <c r="R56" s="143" t="n"/>
      <c r="S56" s="269" t="n"/>
      <c r="T56" s="270" t="n"/>
      <c r="U56" s="269" t="n"/>
      <c r="V56" s="269" t="n"/>
      <c r="W56" s="269" t="n"/>
      <c r="X56" s="270" t="n"/>
      <c r="Y56" s="143" t="n"/>
      <c r="Z56" s="270" t="n"/>
      <c r="AA56" s="143" t="n"/>
      <c r="AB56" s="270" t="n"/>
      <c r="AC56" s="269" t="n"/>
    </row>
    <row r="57" ht="18" customHeight="1">
      <c r="A57" s="143" t="n"/>
      <c r="B57" s="260" t="n"/>
      <c r="C57" s="263" t="n"/>
      <c r="D57" s="263" t="n"/>
      <c r="E57" s="264" t="n"/>
      <c r="N57" s="145" t="n"/>
      <c r="O57" s="269" t="n"/>
      <c r="P57" s="269" t="n"/>
      <c r="Q57" s="143" t="n"/>
      <c r="R57" s="143" t="n"/>
      <c r="S57" s="269" t="n"/>
      <c r="T57" s="270" t="n"/>
      <c r="U57" s="269" t="n"/>
      <c r="V57" s="269" t="n"/>
      <c r="W57" s="269" t="n"/>
      <c r="X57" s="270" t="n"/>
      <c r="Y57" s="143" t="n"/>
      <c r="Z57" s="270" t="n"/>
      <c r="AA57" s="143" t="n"/>
      <c r="AB57" s="270" t="n"/>
      <c r="AC57" s="269" t="n"/>
    </row>
    <row r="58" ht="21" customHeight="1">
      <c r="A58" s="143" t="n"/>
      <c r="B58" s="265" t="n"/>
      <c r="C58" s="263" t="n"/>
      <c r="D58" s="263" t="n"/>
      <c r="E58" s="264" t="n"/>
      <c r="F58" s="57" t="n"/>
      <c r="L58" s="143" t="n"/>
      <c r="M58" s="57" t="n"/>
      <c r="N58" s="145" t="n"/>
      <c r="O58" s="269" t="n"/>
      <c r="P58" s="269" t="n"/>
      <c r="Q58" s="143" t="n"/>
      <c r="R58" s="143" t="n"/>
      <c r="S58" s="269" t="n"/>
      <c r="T58" s="270" t="n"/>
      <c r="U58" s="269" t="n"/>
      <c r="V58" s="269" t="n"/>
      <c r="W58" s="269" t="n"/>
      <c r="X58" s="270" t="n"/>
      <c r="Y58" s="143" t="n"/>
      <c r="Z58" s="270" t="n"/>
      <c r="AA58" s="143" t="n"/>
      <c r="AB58" s="270" t="n"/>
      <c r="AC58" s="269" t="n"/>
    </row>
    <row r="59" ht="15" customHeight="1">
      <c r="A59" s="143" t="n"/>
      <c r="B59" s="265" t="n"/>
      <c r="C59" s="217" t="n"/>
      <c r="D59" s="217" t="n"/>
      <c r="E59" s="57" t="n"/>
      <c r="F59" s="271" t="n"/>
      <c r="G59" s="271" t="n"/>
      <c r="H59" s="144" t="n"/>
      <c r="I59" s="271" t="n"/>
      <c r="J59" s="144" t="n"/>
      <c r="K59" s="143" t="n"/>
      <c r="L59" s="143" t="n"/>
      <c r="M59" s="272" t="n"/>
      <c r="N59" s="138" t="n"/>
      <c r="O59" s="269" t="n"/>
      <c r="P59" s="269" t="n"/>
      <c r="Q59" s="143" t="n"/>
      <c r="R59" s="143" t="n"/>
      <c r="S59" s="269" t="n"/>
      <c r="T59" s="270" t="n"/>
      <c r="U59" s="269" t="n"/>
      <c r="V59" s="266" t="n"/>
      <c r="AB59" s="270" t="n"/>
      <c r="AC59" s="269" t="n"/>
    </row>
    <row r="60" ht="25.5" customHeight="1">
      <c r="A60" s="143" t="n"/>
      <c r="B60" s="269" t="n"/>
      <c r="C60" s="270" t="n"/>
      <c r="D60" s="221" t="n"/>
      <c r="E60" s="271" t="n"/>
      <c r="F60" s="260" t="n"/>
      <c r="G60" s="260" t="n"/>
      <c r="H60" s="138" t="n"/>
      <c r="I60" s="260" t="n"/>
      <c r="J60" s="138" t="n"/>
      <c r="K60" s="138" t="n"/>
      <c r="L60" s="138" t="n"/>
      <c r="M60" s="272" t="n"/>
      <c r="N60" s="138" t="n"/>
      <c r="O60" s="269" t="n"/>
      <c r="P60" s="269" t="n"/>
      <c r="Q60" s="143" t="n"/>
      <c r="R60" s="143" t="n"/>
      <c r="S60" s="269" t="n"/>
      <c r="T60" s="270" t="n"/>
      <c r="U60" s="269" t="n"/>
      <c r="AB60" s="270" t="n"/>
      <c r="AC60" s="269" t="n"/>
    </row>
    <row r="61" ht="12.75" customHeight="1">
      <c r="A61" s="143" t="n"/>
      <c r="B61" s="269" t="n"/>
      <c r="C61" s="270" t="n"/>
      <c r="D61" s="270" t="n"/>
      <c r="E61" s="271" t="n"/>
      <c r="F61" s="260" t="n"/>
      <c r="G61" s="260" t="n"/>
      <c r="H61" s="138" t="n"/>
      <c r="I61" s="260" t="n"/>
      <c r="J61" s="138" t="n"/>
      <c r="K61" s="138" t="n"/>
      <c r="L61" s="138" t="n"/>
      <c r="M61" s="272" t="n"/>
      <c r="N61" s="138" t="n"/>
      <c r="O61" s="269" t="n"/>
      <c r="P61" s="269" t="n"/>
      <c r="Q61" s="143" t="n"/>
      <c r="R61" s="143" t="n"/>
      <c r="S61" s="269" t="n"/>
      <c r="T61" s="270" t="n"/>
      <c r="U61" s="269" t="n"/>
      <c r="V61" s="260" t="n"/>
      <c r="W61" s="260" t="n"/>
      <c r="X61" s="261" t="n"/>
      <c r="Y61" s="138" t="n"/>
      <c r="Z61" s="261" t="n"/>
      <c r="AA61" s="138" t="n"/>
      <c r="AB61" s="270" t="n"/>
      <c r="AC61" s="269" t="n"/>
    </row>
    <row r="62" ht="18.75" customHeight="1">
      <c r="A62" s="143" t="n"/>
      <c r="B62" s="269" t="n"/>
      <c r="C62" s="270" t="n"/>
      <c r="D62" s="270" t="n"/>
      <c r="E62" s="271" t="n"/>
      <c r="F62" s="271" t="n"/>
      <c r="G62" s="271" t="n"/>
      <c r="H62" s="144" t="n"/>
      <c r="I62" s="271" t="n"/>
      <c r="J62" s="144" t="n"/>
      <c r="K62" s="143" t="n"/>
      <c r="L62" s="143" t="n"/>
      <c r="M62" s="221" t="n"/>
      <c r="N62" s="145" t="n"/>
      <c r="O62" s="269" t="n"/>
      <c r="P62" s="269" t="n"/>
      <c r="Q62" s="143" t="n"/>
      <c r="R62" s="143" t="n"/>
      <c r="S62" s="269" t="n"/>
      <c r="T62" s="270" t="n"/>
      <c r="U62" s="269" t="n"/>
      <c r="V62" s="269" t="n"/>
      <c r="W62" s="269" t="n"/>
      <c r="X62" s="270" t="n"/>
      <c r="Y62" s="143" t="n"/>
      <c r="Z62" s="270" t="n"/>
      <c r="AA62" s="143" t="n"/>
      <c r="AB62" s="270" t="n"/>
      <c r="AC62" s="269" t="n"/>
    </row>
    <row r="63" ht="18.75" customHeight="1">
      <c r="A63" s="143" t="n"/>
      <c r="B63" s="269" t="n"/>
      <c r="C63" s="270" t="n"/>
      <c r="D63" s="270" t="n"/>
      <c r="E63" s="271" t="n"/>
      <c r="F63" s="271" t="n"/>
      <c r="G63" s="271" t="n"/>
      <c r="H63" s="144" t="n"/>
      <c r="I63" s="271" t="n"/>
      <c r="J63" s="144" t="n"/>
      <c r="K63" s="143" t="n"/>
      <c r="L63" s="143" t="n"/>
      <c r="M63" s="272" t="n"/>
      <c r="N63" s="145" t="n"/>
      <c r="O63" s="269" t="n"/>
      <c r="P63" s="269" t="n"/>
      <c r="Q63" s="143" t="n"/>
      <c r="R63" s="143" t="n"/>
      <c r="S63" s="269" t="n"/>
      <c r="T63" s="270" t="n"/>
      <c r="U63" s="269" t="n"/>
      <c r="V63" s="269" t="n"/>
      <c r="W63" s="269" t="n"/>
      <c r="X63" s="270" t="n"/>
      <c r="Y63" s="143" t="n"/>
      <c r="Z63" s="270" t="n"/>
      <c r="AA63" s="143" t="n"/>
      <c r="AB63" s="270" t="n"/>
      <c r="AC63" s="269" t="n"/>
    </row>
    <row r="64" ht="18.75" customHeight="1">
      <c r="A64" s="143" t="n"/>
      <c r="B64" s="269" t="n"/>
      <c r="C64" s="270" t="n"/>
      <c r="D64" s="270" t="n"/>
      <c r="E64" s="271" t="n"/>
      <c r="F64" s="271" t="n"/>
      <c r="G64" s="271" t="n"/>
      <c r="H64" s="144" t="n"/>
      <c r="I64" s="271" t="n"/>
      <c r="J64" s="144" t="n"/>
      <c r="K64" s="143" t="n"/>
      <c r="L64" s="143" t="n"/>
      <c r="M64" s="272" t="n"/>
      <c r="N64" s="145" t="n"/>
      <c r="O64" s="269" t="n"/>
      <c r="P64" s="269" t="n"/>
      <c r="Q64" s="143" t="n"/>
      <c r="R64" s="143" t="n"/>
      <c r="S64" s="269" t="n"/>
      <c r="T64" s="270" t="n"/>
      <c r="U64" s="269" t="n"/>
      <c r="V64" s="269" t="n"/>
      <c r="W64" s="269" t="n"/>
      <c r="X64" s="270" t="n"/>
      <c r="Y64" s="143" t="n"/>
      <c r="Z64" s="270" t="n"/>
      <c r="AA64" s="143" t="n"/>
      <c r="AB64" s="270" t="n"/>
      <c r="AC64" s="269" t="n"/>
    </row>
    <row r="65" ht="18.75" customHeight="1">
      <c r="A65" s="143" t="n"/>
      <c r="B65" s="269" t="n"/>
      <c r="C65" s="270" t="n"/>
      <c r="D65" s="270" t="n"/>
      <c r="E65" s="271" t="n"/>
      <c r="F65" s="271" t="n"/>
      <c r="G65" s="271" t="n"/>
      <c r="H65" s="144" t="n"/>
      <c r="I65" s="271" t="n"/>
      <c r="J65" s="144" t="n"/>
      <c r="K65" s="143" t="n"/>
      <c r="L65" s="143" t="n"/>
      <c r="M65" s="272" t="n"/>
      <c r="N65" s="145" t="n"/>
      <c r="O65" s="269" t="n"/>
      <c r="P65" s="269" t="n"/>
      <c r="Q65" s="143" t="n"/>
      <c r="R65" s="143" t="n"/>
      <c r="S65" s="269" t="n"/>
      <c r="T65" s="270" t="n"/>
      <c r="U65" s="269" t="n"/>
      <c r="V65" s="269" t="n"/>
      <c r="W65" s="269" t="n"/>
      <c r="X65" s="270" t="n"/>
      <c r="Y65" s="143" t="n"/>
      <c r="Z65" s="270" t="n"/>
      <c r="AA65" s="143" t="n"/>
      <c r="AB65" s="270" t="n"/>
      <c r="AC65" s="269" t="n"/>
    </row>
    <row r="66" ht="18.75" customHeight="1">
      <c r="A66" s="143" t="n"/>
      <c r="B66" s="269" t="n"/>
      <c r="C66" s="270" t="n"/>
      <c r="D66" s="270" t="n"/>
      <c r="E66" s="271" t="n"/>
      <c r="F66" s="271" t="n"/>
      <c r="G66" s="271" t="n"/>
      <c r="H66" s="144" t="n"/>
      <c r="I66" s="271" t="n"/>
      <c r="J66" s="144" t="n"/>
      <c r="K66" s="143" t="n"/>
      <c r="L66" s="143" t="n"/>
      <c r="M66" s="272" t="n"/>
      <c r="N66" s="145" t="n"/>
      <c r="O66" s="269" t="n"/>
      <c r="P66" s="269" t="n"/>
      <c r="Q66" s="143" t="n"/>
      <c r="R66" s="143" t="n"/>
      <c r="S66" s="269" t="n"/>
      <c r="T66" s="270" t="n"/>
      <c r="U66" s="269" t="n"/>
      <c r="V66" s="269" t="n"/>
      <c r="W66" s="269" t="n"/>
      <c r="X66" s="270" t="n"/>
      <c r="Y66" s="143" t="n"/>
      <c r="Z66" s="270" t="n"/>
      <c r="AA66" s="143" t="n"/>
      <c r="AB66" s="270" t="n"/>
      <c r="AC66" s="269" t="n"/>
    </row>
    <row r="67" ht="15.6" customHeight="1">
      <c r="A67" s="143" t="n"/>
      <c r="B67" s="260" t="n"/>
      <c r="C67" s="261" t="n"/>
      <c r="D67" s="261" t="n"/>
      <c r="E67" s="267" t="n"/>
      <c r="F67" s="267" t="n"/>
      <c r="G67" s="267" t="n"/>
      <c r="H67" s="142" t="n"/>
      <c r="I67" s="267" t="n"/>
      <c r="J67" s="142" t="n"/>
      <c r="K67" s="142" t="n"/>
      <c r="L67" s="142" t="n"/>
      <c r="M67" s="268" t="n"/>
      <c r="N67" s="142" t="n"/>
      <c r="O67" s="269" t="n"/>
      <c r="P67" s="269" t="n"/>
      <c r="Q67" s="138" t="n"/>
      <c r="R67" s="138" t="n"/>
      <c r="S67" s="260" t="n"/>
      <c r="T67" s="261" t="n"/>
      <c r="U67" s="262" t="n"/>
      <c r="AB67" s="270" t="n"/>
      <c r="AC67" s="269" t="n"/>
    </row>
    <row r="68" ht="15.6" customHeight="1">
      <c r="A68" s="143" t="n"/>
      <c r="B68" s="264" t="n"/>
      <c r="E68" s="267" t="n"/>
      <c r="F68" s="267" t="n"/>
      <c r="G68" s="267" t="n"/>
      <c r="H68" s="142" t="n"/>
      <c r="I68" s="267" t="n"/>
      <c r="J68" s="142" t="n"/>
      <c r="K68" s="142" t="n"/>
      <c r="L68" s="142" t="n"/>
      <c r="M68" s="268" t="n"/>
      <c r="N68" s="142" t="n"/>
      <c r="O68" s="269" t="n"/>
      <c r="P68" s="269" t="n"/>
      <c r="Q68" s="138" t="n"/>
      <c r="R68" s="141" t="n"/>
      <c r="AB68" s="270" t="n"/>
      <c r="AC68" s="269" t="n"/>
    </row>
    <row r="69" ht="15.6" customHeight="1">
      <c r="A69" s="143" t="n"/>
      <c r="B69" s="260" t="n"/>
      <c r="C69" s="261" t="n"/>
      <c r="D69" s="261" t="n"/>
      <c r="E69" s="267" t="n"/>
      <c r="F69" s="267" t="n"/>
      <c r="G69" s="267" t="n"/>
      <c r="H69" s="142" t="n"/>
      <c r="I69" s="267" t="n"/>
      <c r="J69" s="142" t="n"/>
      <c r="K69" s="143" t="n"/>
      <c r="L69" s="143" t="n"/>
      <c r="M69" s="272" t="n"/>
      <c r="N69" s="145" t="n"/>
      <c r="O69" s="269" t="n"/>
      <c r="P69" s="269" t="n"/>
      <c r="Q69" s="83" t="n"/>
      <c r="U69" s="57" t="n"/>
      <c r="AA69" s="143" t="n"/>
      <c r="AB69" s="270" t="n"/>
      <c r="AC69" s="269" t="n"/>
    </row>
    <row r="70" ht="15.6" customHeight="1">
      <c r="A70" s="143" t="n"/>
      <c r="B70" s="265" t="n"/>
      <c r="C70" s="217" t="n"/>
      <c r="D70" s="221" t="n"/>
      <c r="E70" s="271" t="n"/>
      <c r="F70" s="271" t="n"/>
      <c r="G70" s="271" t="n"/>
      <c r="H70" s="144" t="n"/>
      <c r="I70" s="271" t="n"/>
      <c r="J70" s="144" t="n"/>
      <c r="K70" s="143" t="n"/>
      <c r="L70" s="143" t="n"/>
      <c r="M70" s="261" t="n"/>
      <c r="N70" s="145" t="n"/>
      <c r="O70" s="269" t="n"/>
      <c r="P70" s="269" t="n"/>
      <c r="Q70" s="143" t="n"/>
      <c r="R70" s="143" t="n"/>
      <c r="S70" s="269" t="n"/>
      <c r="T70" s="270" t="n"/>
      <c r="U70" s="266" t="n"/>
      <c r="AA70" s="143" t="n"/>
      <c r="AB70" s="270" t="n"/>
      <c r="AC70" s="269" t="n"/>
    </row>
    <row r="71" ht="15.6" customHeight="1">
      <c r="A71" s="143" t="n"/>
      <c r="B71" s="269" t="n"/>
      <c r="C71" s="270" t="n"/>
      <c r="D71" s="270" t="n"/>
      <c r="E71" s="260" t="n"/>
      <c r="F71" s="260" t="n"/>
      <c r="G71" s="260" t="n"/>
      <c r="H71" s="138" t="n"/>
      <c r="I71" s="260" t="n"/>
      <c r="J71" s="138" t="n"/>
      <c r="K71" s="143" t="n"/>
      <c r="L71" s="143" t="n"/>
      <c r="M71" s="261" t="n"/>
      <c r="N71" s="145" t="n"/>
      <c r="O71" s="269" t="n"/>
      <c r="P71" s="269" t="n"/>
      <c r="Q71" s="143" t="n"/>
      <c r="R71" s="143" t="n"/>
      <c r="S71" s="269" t="n"/>
      <c r="T71" s="270" t="n"/>
      <c r="AA71" s="143" t="n"/>
      <c r="AB71" s="270" t="n"/>
      <c r="AC71" s="269" t="n"/>
    </row>
    <row r="72" ht="15.6" customHeight="1">
      <c r="A72" s="143" t="n"/>
      <c r="B72" s="269" t="n"/>
      <c r="C72" s="270" t="n"/>
      <c r="D72" s="270" t="n"/>
      <c r="E72" s="260" t="n"/>
      <c r="F72" s="260" t="n"/>
      <c r="G72" s="260" t="n"/>
      <c r="H72" s="138" t="n"/>
      <c r="I72" s="260" t="n"/>
      <c r="J72" s="138" t="n"/>
      <c r="K72" s="143" t="n"/>
      <c r="L72" s="143" t="n"/>
      <c r="M72" s="261" t="n"/>
      <c r="N72" s="55" t="n"/>
      <c r="O72" s="269" t="n"/>
      <c r="P72" s="269" t="n"/>
      <c r="Q72" s="143" t="n"/>
      <c r="R72" s="143" t="n"/>
      <c r="S72" s="269" t="n"/>
      <c r="T72" s="270" t="n"/>
      <c r="U72" s="260" t="n"/>
      <c r="V72" s="260" t="n"/>
      <c r="W72" s="260" t="n"/>
      <c r="X72" s="261" t="n"/>
      <c r="Y72" s="138" t="n"/>
      <c r="Z72" s="261" t="n"/>
      <c r="AA72" s="143" t="n"/>
      <c r="AB72" s="270" t="n"/>
      <c r="AC72" s="269" t="n"/>
    </row>
  </sheetData>
  <mergeCells count="201">
    <mergeCell ref="I34:P34"/>
    <mergeCell ref="U40:V40"/>
    <mergeCell ref="C44:E44"/>
    <mergeCell ref="R68:T69"/>
    <mergeCell ref="F29:G29"/>
    <mergeCell ref="C31:E31"/>
    <mergeCell ref="U15:V15"/>
    <mergeCell ref="C40:E40"/>
    <mergeCell ref="I49:P49"/>
    <mergeCell ref="I36:P36"/>
    <mergeCell ref="M13:N16"/>
    <mergeCell ref="I45:P45"/>
    <mergeCell ref="V35:V36"/>
    <mergeCell ref="C51:E51"/>
    <mergeCell ref="D6:E6"/>
    <mergeCell ref="P6:Q6"/>
    <mergeCell ref="R24:Y24"/>
    <mergeCell ref="I47:P47"/>
    <mergeCell ref="U16:V16"/>
    <mergeCell ref="I52:Q52"/>
    <mergeCell ref="I28:P28"/>
    <mergeCell ref="I37:P37"/>
    <mergeCell ref="U70:Z71"/>
    <mergeCell ref="O13:P16"/>
    <mergeCell ref="X30:Y30"/>
    <mergeCell ref="I12:P12"/>
    <mergeCell ref="S19:T19"/>
    <mergeCell ref="S39:Y39"/>
    <mergeCell ref="C49:E49"/>
    <mergeCell ref="M18:N18"/>
    <mergeCell ref="U42:V42"/>
    <mergeCell ref="C34:E34"/>
    <mergeCell ref="M17:N17"/>
    <mergeCell ref="C42:E42"/>
    <mergeCell ref="F43:G43"/>
    <mergeCell ref="O17:P17"/>
    <mergeCell ref="S35:S36"/>
    <mergeCell ref="I18:L18"/>
    <mergeCell ref="I38:P38"/>
    <mergeCell ref="B25:B26"/>
    <mergeCell ref="B5:I5"/>
    <mergeCell ref="M19:N19"/>
    <mergeCell ref="B12:G12"/>
    <mergeCell ref="AA34:AC34"/>
    <mergeCell ref="W28:W29"/>
    <mergeCell ref="I40:P40"/>
    <mergeCell ref="AA24:AC26"/>
    <mergeCell ref="K3:O3"/>
    <mergeCell ref="C29:E29"/>
    <mergeCell ref="Z8:AA9"/>
    <mergeCell ref="F54:G54"/>
    <mergeCell ref="F19:G19"/>
    <mergeCell ref="F34:G34"/>
    <mergeCell ref="P10:Q10"/>
    <mergeCell ref="I20:L20"/>
    <mergeCell ref="I27:P27"/>
    <mergeCell ref="C46:E46"/>
    <mergeCell ref="P9:Q9"/>
    <mergeCell ref="F30:G30"/>
    <mergeCell ref="C52:E52"/>
    <mergeCell ref="F20:G20"/>
    <mergeCell ref="F18:G18"/>
    <mergeCell ref="F33:G33"/>
    <mergeCell ref="C39:E39"/>
    <mergeCell ref="F45:G45"/>
    <mergeCell ref="C48:E48"/>
    <mergeCell ref="F42:G42"/>
    <mergeCell ref="B68:D68"/>
    <mergeCell ref="U41:V41"/>
    <mergeCell ref="F58:K58"/>
    <mergeCell ref="K7:M7"/>
    <mergeCell ref="F17:G17"/>
    <mergeCell ref="C32:E32"/>
    <mergeCell ref="C38:E38"/>
    <mergeCell ref="I53:P53"/>
    <mergeCell ref="M21:N21"/>
    <mergeCell ref="S40:T40"/>
    <mergeCell ref="F47:G47"/>
    <mergeCell ref="O21:P21"/>
    <mergeCell ref="S15:T15"/>
    <mergeCell ref="F31:G31"/>
    <mergeCell ref="F46:G46"/>
    <mergeCell ref="O7:Q7"/>
    <mergeCell ref="F28:G28"/>
    <mergeCell ref="I55:P55"/>
    <mergeCell ref="U69:Z69"/>
    <mergeCell ref="U18:V18"/>
    <mergeCell ref="I39:P39"/>
    <mergeCell ref="T31:T32"/>
    <mergeCell ref="F25:G26"/>
    <mergeCell ref="F39:G39"/>
    <mergeCell ref="C33:E33"/>
    <mergeCell ref="I48:P48"/>
    <mergeCell ref="F48:G48"/>
    <mergeCell ref="I29:P29"/>
    <mergeCell ref="T28:T29"/>
    <mergeCell ref="AA27:AC27"/>
    <mergeCell ref="F44:G44"/>
    <mergeCell ref="C35:E35"/>
    <mergeCell ref="U19:V19"/>
    <mergeCell ref="AC41:AC42"/>
    <mergeCell ref="I31:P31"/>
    <mergeCell ref="C50:E50"/>
    <mergeCell ref="I17:L17"/>
    <mergeCell ref="O19:P19"/>
    <mergeCell ref="C55:E55"/>
    <mergeCell ref="A1:Y2"/>
    <mergeCell ref="S42:T42"/>
    <mergeCell ref="I19:L19"/>
    <mergeCell ref="F13:G16"/>
    <mergeCell ref="F21:G21"/>
    <mergeCell ref="C36:E36"/>
    <mergeCell ref="Z7:AA7"/>
    <mergeCell ref="X16:Y16"/>
    <mergeCell ref="I54:P54"/>
    <mergeCell ref="O20:P20"/>
    <mergeCell ref="I41:P41"/>
    <mergeCell ref="AB8:AB9"/>
    <mergeCell ref="Y5:AC5"/>
    <mergeCell ref="F36:G36"/>
    <mergeCell ref="X31:Y32"/>
    <mergeCell ref="B17:C17"/>
    <mergeCell ref="S28:S29"/>
    <mergeCell ref="F50:G50"/>
    <mergeCell ref="D17:E17"/>
    <mergeCell ref="K5:N5"/>
    <mergeCell ref="I43:P43"/>
    <mergeCell ref="C28:E28"/>
    <mergeCell ref="C37:E37"/>
    <mergeCell ref="V59:AA60"/>
    <mergeCell ref="I33:P33"/>
    <mergeCell ref="O5:R5"/>
    <mergeCell ref="I42:P42"/>
    <mergeCell ref="C30:E30"/>
    <mergeCell ref="U67:AA68"/>
    <mergeCell ref="I35:P35"/>
    <mergeCell ref="Y8:Y9"/>
    <mergeCell ref="I13:L16"/>
    <mergeCell ref="W15:Y15"/>
    <mergeCell ref="I21:L21"/>
    <mergeCell ref="I44:P44"/>
    <mergeCell ref="F49:G49"/>
    <mergeCell ref="S34:Y34"/>
    <mergeCell ref="S41:T41"/>
    <mergeCell ref="X36:Y36"/>
    <mergeCell ref="I23:L23"/>
    <mergeCell ref="C54:E54"/>
    <mergeCell ref="I25:P26"/>
    <mergeCell ref="S16:T16"/>
    <mergeCell ref="Z6:AA6"/>
    <mergeCell ref="C41:E41"/>
    <mergeCell ref="X28:Y29"/>
    <mergeCell ref="I30:P30"/>
    <mergeCell ref="F56:M57"/>
    <mergeCell ref="AC8:AC9"/>
    <mergeCell ref="O18:P18"/>
    <mergeCell ref="I46:P46"/>
    <mergeCell ref="S18:T18"/>
    <mergeCell ref="S27:T27"/>
    <mergeCell ref="B13:C16"/>
    <mergeCell ref="U27:V27"/>
    <mergeCell ref="V28:V29"/>
    <mergeCell ref="D13:E16"/>
    <mergeCell ref="F40:G40"/>
    <mergeCell ref="C43:E43"/>
    <mergeCell ref="F55:G55"/>
    <mergeCell ref="S17:T17"/>
    <mergeCell ref="C27:E27"/>
    <mergeCell ref="U17:V17"/>
    <mergeCell ref="M20:N20"/>
    <mergeCell ref="A25:A26"/>
    <mergeCell ref="S13:Y14"/>
    <mergeCell ref="W27:Y27"/>
    <mergeCell ref="U28:U29"/>
    <mergeCell ref="S7:W7"/>
    <mergeCell ref="P8:Q8"/>
    <mergeCell ref="F51:G51"/>
    <mergeCell ref="I32:P32"/>
    <mergeCell ref="S12:Y12"/>
    <mergeCell ref="F32:G32"/>
    <mergeCell ref="F41:G41"/>
    <mergeCell ref="F35:G35"/>
    <mergeCell ref="A24:P24"/>
    <mergeCell ref="F38:G38"/>
    <mergeCell ref="C53:E53"/>
    <mergeCell ref="C25:E26"/>
    <mergeCell ref="F27:G27"/>
    <mergeCell ref="F52:G52"/>
    <mergeCell ref="X35:Y35"/>
    <mergeCell ref="F37:G37"/>
    <mergeCell ref="I51:P51"/>
    <mergeCell ref="AC30:AC32"/>
    <mergeCell ref="C45:E45"/>
    <mergeCell ref="S5:W5"/>
    <mergeCell ref="A4:AC4"/>
    <mergeCell ref="I50:P50"/>
    <mergeCell ref="AC36:AC39"/>
    <mergeCell ref="H25:H26"/>
    <mergeCell ref="R25:Y26"/>
    <mergeCell ref="F53:G53"/>
    <mergeCell ref="C47:E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AC72"/>
  <sheetViews>
    <sheetView workbookViewId="0">
      <pane xSplit="0" ySplit="4" topLeftCell="A5" activePane="bottomLeft" state="frozen"/>
      <selection activeCell="A1" sqref="A1"/>
    </sheetView>
  </sheetViews>
  <sheetFormatPr baseColWidth="8" defaultRowHeight="15"/>
  <cols>
    <col width="26.005" bestFit="1" customWidth="1" style="143" min="1" max="1"/>
    <col width="25.14785714285714" bestFit="1" customWidth="1" style="269" min="2" max="2"/>
    <col width="14.14785714285714" bestFit="1" customWidth="1" style="270" min="3" max="3"/>
    <col width="12.43357142857143" bestFit="1" customWidth="1" style="270" min="4" max="4"/>
    <col width="12.005" bestFit="1" customWidth="1" style="271" min="5" max="5"/>
    <col width="16.71928571428571" bestFit="1" customWidth="1" style="271" min="6" max="6"/>
    <col width="16.29071428571428" bestFit="1" customWidth="1" style="271" min="7" max="7"/>
    <col width="18.71928571428571" bestFit="1" customWidth="1" style="144" min="8" max="8"/>
    <col width="13.14785714285714" bestFit="1" customWidth="1" style="271" min="9" max="9"/>
    <col hidden="1" width="13.57642857142857" bestFit="1" customWidth="1" style="144" min="10" max="10"/>
    <col width="20.43357142857143" bestFit="1" customWidth="1" style="143" min="11" max="11"/>
    <col width="12.71928571428571" bestFit="1" customWidth="1" style="143" min="12" max="12"/>
    <col width="15.14785714285714" bestFit="1" customWidth="1" style="272" min="13" max="13"/>
    <col width="11.43357142857143" bestFit="1" customWidth="1" style="145" min="14" max="14"/>
    <col width="12.57642857142857" bestFit="1" customWidth="1" style="269" min="15" max="15"/>
    <col width="9.147857142857141" bestFit="1" customWidth="1" style="269" min="16" max="16"/>
    <col width="0.7192857142857143" bestFit="1" customWidth="1" style="143" min="17" max="17"/>
    <col width="31.14785714285714" bestFit="1" customWidth="1" style="143" min="18" max="18"/>
    <col width="12.14785714285714" bestFit="1" customWidth="1" style="269" min="19" max="19"/>
    <col width="9.147857142857141" bestFit="1" customWidth="1" style="270" min="20" max="20"/>
    <col width="19.43357142857143" bestFit="1" customWidth="1" style="269" min="21" max="21"/>
    <col width="13.57642857142857" bestFit="1" customWidth="1" style="269" min="22" max="22"/>
    <col width="14.14785714285714" bestFit="1" customWidth="1" style="269" min="23" max="23"/>
    <col width="1.862142857142857" bestFit="1" customWidth="1" style="270" min="24" max="24"/>
    <col width="13.57642857142857" bestFit="1" customWidth="1" style="143" min="25" max="25"/>
    <col width="1.005" bestFit="1" customWidth="1" style="270" min="26" max="26"/>
    <col width="12.43357142857143" bestFit="1" customWidth="1" style="143" min="27" max="27"/>
    <col width="16.005" bestFit="1" customWidth="1" style="270" min="28" max="28"/>
    <col width="19.29071428571428" bestFit="1" customWidth="1" style="269" min="29" max="29"/>
  </cols>
  <sheetData>
    <row r="1" ht="21.75" customHeight="1">
      <c r="A1" s="1" t="inlineStr">
        <is>
          <t>DAILY PRODUCTION REPORT</t>
        </is>
      </c>
      <c r="B1" s="299" t="n"/>
      <c r="C1" s="299" t="n"/>
      <c r="D1" s="299" t="n"/>
      <c r="E1" s="299" t="n"/>
      <c r="F1" s="299" t="n"/>
      <c r="G1" s="299" t="n"/>
      <c r="H1" s="299" t="n"/>
      <c r="I1" s="299" t="n"/>
      <c r="J1" s="299" t="n"/>
      <c r="K1" s="299" t="n"/>
      <c r="L1" s="299" t="n"/>
      <c r="M1" s="299" t="n"/>
      <c r="N1" s="299" t="n"/>
      <c r="O1" s="299" t="n"/>
      <c r="P1" s="299" t="n"/>
      <c r="Q1" s="299" t="n"/>
      <c r="R1" s="299" t="n"/>
      <c r="S1" s="299" t="n"/>
      <c r="T1" s="299" t="n"/>
      <c r="U1" s="299" t="n"/>
      <c r="V1" s="299" t="n"/>
      <c r="W1" s="299" t="n"/>
      <c r="X1" s="299" t="n"/>
      <c r="Y1" s="300" t="n"/>
      <c r="Z1" s="150" t="n"/>
      <c r="AA1" s="5" t="n"/>
      <c r="AB1" s="150" t="n"/>
      <c r="AC1" s="151" t="n"/>
    </row>
    <row r="2" ht="21" customHeight="1">
      <c r="A2" s="301" t="n"/>
      <c r="B2" s="302" t="n"/>
      <c r="C2" s="302" t="n"/>
      <c r="D2" s="302" t="n"/>
      <c r="E2" s="302" t="n"/>
      <c r="F2" s="302" t="n"/>
      <c r="G2" s="302" t="n"/>
      <c r="H2" s="302" t="n"/>
      <c r="I2" s="302" t="n"/>
      <c r="J2" s="302" t="n"/>
      <c r="K2" s="302" t="n"/>
      <c r="L2" s="302" t="n"/>
      <c r="M2" s="302" t="n"/>
      <c r="N2" s="302" t="n"/>
      <c r="O2" s="302" t="n"/>
      <c r="P2" s="302" t="n"/>
      <c r="Q2" s="302" t="n"/>
      <c r="R2" s="302" t="n"/>
      <c r="S2" s="302" t="n"/>
      <c r="T2" s="302" t="n"/>
      <c r="U2" s="302" t="n"/>
      <c r="V2" s="302" t="n"/>
      <c r="W2" s="302" t="n"/>
      <c r="X2" s="302" t="n"/>
      <c r="Y2" s="303" t="n"/>
      <c r="Z2" s="152" t="n"/>
      <c r="AA2" s="6" t="n"/>
      <c r="AB2" s="152" t="n"/>
      <c r="AC2" s="153" t="n"/>
    </row>
    <row r="3" ht="18" customHeight="1">
      <c r="A3" s="7" t="inlineStr">
        <is>
          <t>DOC REF: TPL-OPS-08A</t>
        </is>
      </c>
      <c r="B3" s="154" t="inlineStr">
        <is>
          <t>3rd March 2025</t>
        </is>
      </c>
      <c r="C3" s="155" t="n"/>
      <c r="D3" s="155" t="n"/>
      <c r="E3" s="156" t="n"/>
      <c r="F3" s="153" t="n"/>
      <c r="G3" s="153" t="n"/>
      <c r="H3" s="6" t="n"/>
      <c r="I3" s="153" t="n"/>
      <c r="J3" s="6" t="n"/>
      <c r="K3" s="10" t="n"/>
      <c r="L3" s="304" t="n"/>
      <c r="M3" s="304" t="n"/>
      <c r="N3" s="304" t="n"/>
      <c r="O3" s="305" t="n"/>
      <c r="P3" s="153" t="n"/>
      <c r="Q3" s="6" t="n"/>
      <c r="R3" s="6" t="n"/>
      <c r="S3" s="153" t="n"/>
      <c r="T3" s="152" t="n"/>
      <c r="U3" s="153" t="n"/>
      <c r="V3" s="153" t="n"/>
      <c r="W3" s="153" t="n"/>
      <c r="X3" s="152" t="n"/>
      <c r="Y3" s="6" t="n"/>
      <c r="Z3" s="152" t="n"/>
      <c r="AA3" s="6" t="n"/>
      <c r="AB3" s="152" t="n"/>
      <c r="AC3" s="153" t="n"/>
    </row>
    <row r="4" ht="18.75" customHeight="1">
      <c r="A4" s="11" t="n"/>
      <c r="B4" s="306" t="n"/>
      <c r="C4" s="306" t="n"/>
      <c r="D4" s="306" t="n"/>
      <c r="E4" s="306" t="n"/>
      <c r="F4" s="306" t="n"/>
      <c r="G4" s="306" t="n"/>
      <c r="H4" s="306" t="n"/>
      <c r="I4" s="306" t="n"/>
      <c r="J4" s="306" t="n"/>
      <c r="K4" s="306" t="n"/>
      <c r="L4" s="306" t="n"/>
      <c r="M4" s="306" t="n"/>
      <c r="N4" s="306" t="n"/>
      <c r="O4" s="306" t="n"/>
      <c r="P4" s="306" t="n"/>
      <c r="Q4" s="306" t="n"/>
      <c r="R4" s="306" t="n"/>
      <c r="S4" s="306" t="n"/>
      <c r="T4" s="306" t="n"/>
      <c r="U4" s="306" t="n"/>
      <c r="V4" s="306" t="n"/>
      <c r="W4" s="306" t="n"/>
      <c r="X4" s="306" t="n"/>
      <c r="Y4" s="306" t="n"/>
      <c r="Z4" s="306" t="n"/>
      <c r="AA4" s="306" t="n"/>
      <c r="AB4" s="306" t="n"/>
      <c r="AC4" s="307" t="n"/>
    </row>
    <row r="5" ht="25.5" customHeight="1">
      <c r="A5" s="143" t="n"/>
      <c r="B5" s="160" t="inlineStr">
        <is>
          <t>ENERGY BALANCE</t>
        </is>
      </c>
      <c r="C5" s="308" t="n"/>
      <c r="D5" s="308" t="n"/>
      <c r="E5" s="308" t="n"/>
      <c r="F5" s="308" t="n"/>
      <c r="G5" s="308" t="n"/>
      <c r="H5" s="308" t="n"/>
      <c r="I5" s="309" t="n"/>
      <c r="J5" s="133" t="n"/>
      <c r="K5" s="14" t="inlineStr">
        <is>
          <t>SFOC (HFO+AGO)</t>
        </is>
      </c>
      <c r="L5" s="308" t="n"/>
      <c r="M5" s="308" t="n"/>
      <c r="N5" s="309" t="n"/>
      <c r="O5" s="160" t="inlineStr">
        <is>
          <t>SLOC</t>
        </is>
      </c>
      <c r="P5" s="308" t="n"/>
      <c r="Q5" s="308" t="n"/>
      <c r="R5" s="309" t="n"/>
      <c r="S5" s="160" t="inlineStr">
        <is>
          <t>UTILIZATION FACTOR</t>
        </is>
      </c>
      <c r="T5" s="308" t="n"/>
      <c r="U5" s="308" t="n"/>
      <c r="V5" s="308" t="n"/>
      <c r="W5" s="309" t="n"/>
      <c r="X5" s="270" t="n"/>
      <c r="Y5" s="18" t="inlineStr">
        <is>
          <t>CAPACITY TEST (MW)</t>
        </is>
      </c>
      <c r="Z5" s="308" t="n"/>
      <c r="AA5" s="308" t="n"/>
      <c r="AB5" s="308" t="n"/>
      <c r="AC5" s="309" t="n"/>
    </row>
    <row r="6" ht="46.20000000000001" customFormat="1" customHeight="1" s="19">
      <c r="A6" s="20" t="n"/>
      <c r="B6" s="164" t="inlineStr">
        <is>
          <t>Gross Energy</t>
        </is>
      </c>
      <c r="C6" s="165" t="inlineStr">
        <is>
          <t>Net Energy</t>
        </is>
      </c>
      <c r="D6" s="165" t="inlineStr">
        <is>
          <t>Auxiliary Consumption</t>
        </is>
      </c>
      <c r="E6" s="307" t="n"/>
      <c r="F6" s="164" t="inlineStr">
        <is>
          <t>Solar PV Energy</t>
        </is>
      </c>
      <c r="G6" s="164" t="inlineStr">
        <is>
          <t>Received Energy (back feed)</t>
        </is>
      </c>
      <c r="H6" s="21" t="inlineStr">
        <is>
          <t>Total Auxilliary consumption</t>
        </is>
      </c>
      <c r="I6" s="164" t="inlineStr">
        <is>
          <t>Solar PV Contribution</t>
        </is>
      </c>
      <c r="J6" s="23" t="n"/>
      <c r="K6" s="21" t="inlineStr">
        <is>
          <t>Real(Net Energy) HFO+DO</t>
        </is>
      </c>
      <c r="L6" s="21" t="inlineStr">
        <is>
          <t>Real(Net Energy) HFO</t>
        </is>
      </c>
      <c r="M6" s="165" t="inlineStr">
        <is>
          <t>PPA</t>
        </is>
      </c>
      <c r="N6" s="21" t="inlineStr">
        <is>
          <t>Deviation</t>
        </is>
      </c>
      <c r="O6" s="164" t="inlineStr">
        <is>
          <t>Real</t>
        </is>
      </c>
      <c r="P6" s="164" t="inlineStr">
        <is>
          <t>PPA</t>
        </is>
      </c>
      <c r="Q6" s="307" t="n"/>
      <c r="R6" s="24" t="inlineStr">
        <is>
          <t>Deviation</t>
        </is>
      </c>
      <c r="S6" s="164" t="inlineStr">
        <is>
          <t>Real 2025</t>
        </is>
      </c>
      <c r="T6" s="167" t="inlineStr">
        <is>
          <t>Budget</t>
        </is>
      </c>
      <c r="U6" s="164" t="inlineStr">
        <is>
          <t>Deviation</t>
        </is>
      </c>
      <c r="V6" s="164" t="inlineStr">
        <is>
          <t>Year-a-head notification (2025)</t>
        </is>
      </c>
      <c r="W6" s="164" t="inlineStr">
        <is>
          <t>Real 2024</t>
        </is>
      </c>
      <c r="X6" s="168" t="n"/>
      <c r="Y6" s="26" t="inlineStr">
        <is>
          <t>DATE</t>
        </is>
      </c>
      <c r="Z6" s="169" t="inlineStr">
        <is>
          <t>PPA</t>
        </is>
      </c>
      <c r="AA6" s="307" t="n"/>
      <c r="AB6" s="169" t="inlineStr">
        <is>
          <t>Actual 2025</t>
        </is>
      </c>
      <c r="AC6" s="170" t="inlineStr">
        <is>
          <t>Actual 2024</t>
        </is>
      </c>
    </row>
    <row r="7" ht="20.25" customFormat="1" customHeight="1" s="19">
      <c r="A7" s="20" t="n"/>
      <c r="B7" s="171" t="inlineStr">
        <is>
          <t>MWh</t>
        </is>
      </c>
      <c r="C7" s="172" t="inlineStr">
        <is>
          <t>MWh</t>
        </is>
      </c>
      <c r="D7" s="172" t="inlineStr">
        <is>
          <t>MWh</t>
        </is>
      </c>
      <c r="E7" s="171" t="inlineStr">
        <is>
          <t>%</t>
        </is>
      </c>
      <c r="F7" s="171" t="inlineStr">
        <is>
          <t>MWh</t>
        </is>
      </c>
      <c r="G7" s="171" t="inlineStr">
        <is>
          <t>MWh</t>
        </is>
      </c>
      <c r="H7" s="27" t="inlineStr">
        <is>
          <t>MWh</t>
        </is>
      </c>
      <c r="I7" s="171" t="inlineStr">
        <is>
          <t>%</t>
        </is>
      </c>
      <c r="J7" s="28" t="n"/>
      <c r="K7" s="27" t="inlineStr">
        <is>
          <t>g/KWh</t>
        </is>
      </c>
      <c r="L7" s="310" t="n"/>
      <c r="M7" s="311" t="n"/>
      <c r="N7" s="27" t="inlineStr">
        <is>
          <t>%</t>
        </is>
      </c>
      <c r="O7" s="171" t="inlineStr">
        <is>
          <t>g/KWh</t>
        </is>
      </c>
      <c r="P7" s="310" t="n"/>
      <c r="Q7" s="311" t="n"/>
      <c r="R7" s="27" t="inlineStr">
        <is>
          <t>%</t>
        </is>
      </c>
      <c r="S7" s="175" t="inlineStr">
        <is>
          <t>%</t>
        </is>
      </c>
      <c r="T7" s="304" t="n"/>
      <c r="U7" s="304" t="n"/>
      <c r="V7" s="304" t="n"/>
      <c r="W7" s="312" t="n"/>
      <c r="X7" s="168" t="n"/>
      <c r="Y7" s="27" t="n"/>
      <c r="Z7" s="172" t="inlineStr">
        <is>
          <t>MW</t>
        </is>
      </c>
      <c r="AA7" s="311" t="n"/>
      <c r="AB7" s="172" t="n"/>
      <c r="AC7" s="171" t="inlineStr">
        <is>
          <t>MW</t>
        </is>
      </c>
    </row>
    <row r="8" ht="24" customHeight="1">
      <c r="A8" s="33" t="inlineStr">
        <is>
          <t>Day</t>
        </is>
      </c>
      <c r="B8" s="34" t="n">
        <v>317.44</v>
      </c>
      <c r="C8" s="35" t="n">
        <v>311.7</v>
      </c>
      <c r="D8" s="36">
        <f>B8-C8</f>
        <v/>
      </c>
      <c r="E8" s="35">
        <f>D8/B8*100</f>
        <v/>
      </c>
      <c r="F8" s="37" t="n">
        <v>0.704</v>
      </c>
      <c r="G8" s="178" t="n">
        <v>3.01</v>
      </c>
      <c r="H8" s="40">
        <f>G8+F8</f>
        <v/>
      </c>
      <c r="I8" s="35">
        <f>F8/H8*100</f>
        <v/>
      </c>
      <c r="J8" s="40" t="n"/>
      <c r="K8" s="35">
        <f>(C19+B19+E19)/C8*1000</f>
        <v/>
      </c>
      <c r="L8" s="35">
        <f>(E19)/C8*1000</f>
        <v/>
      </c>
      <c r="M8" s="179" t="n">
        <v>215</v>
      </c>
      <c r="N8" s="41">
        <f>((M8-L8)/M8)*100</f>
        <v/>
      </c>
      <c r="O8" s="42" t="n">
        <v>0</v>
      </c>
      <c r="P8" s="35" t="n">
        <v>0.8</v>
      </c>
      <c r="Q8" s="313" t="n"/>
      <c r="R8" s="35">
        <f>((P8-O8)/P8)*100</f>
        <v/>
      </c>
      <c r="S8" s="35">
        <f>C8/(87*24)*100</f>
        <v/>
      </c>
      <c r="T8" s="179" t="n">
        <v>15</v>
      </c>
      <c r="U8" s="35">
        <f>((S8-T8)/T8)*100</f>
        <v/>
      </c>
      <c r="V8" s="35" t="n"/>
      <c r="W8" s="35" t="n"/>
      <c r="X8" s="270" t="n"/>
      <c r="Y8" s="44" t="inlineStr">
        <is>
          <t>14th Jan 2025</t>
        </is>
      </c>
      <c r="Z8" s="180" t="n">
        <v>87</v>
      </c>
      <c r="AA8" s="314" t="n"/>
      <c r="AB8" s="181" t="n">
        <v>88.84999999999999</v>
      </c>
      <c r="AC8" s="181" t="n">
        <v>87.87</v>
      </c>
    </row>
    <row r="9" ht="22.5" customHeight="1">
      <c r="A9" s="33" t="inlineStr">
        <is>
          <t>Month</t>
        </is>
      </c>
      <c r="B9" s="34" t="n">
        <v>854.256</v>
      </c>
      <c r="C9" s="35" t="n">
        <v>837.6</v>
      </c>
      <c r="D9" s="35">
        <f>B9-C9</f>
        <v/>
      </c>
      <c r="E9" s="35">
        <f>D9/B9*100</f>
        <v/>
      </c>
      <c r="F9" s="37" t="n">
        <v>1.979</v>
      </c>
      <c r="G9" s="178" t="n">
        <v>10.13</v>
      </c>
      <c r="H9" s="40">
        <f>G9+F9</f>
        <v/>
      </c>
      <c r="I9" s="35">
        <f>F9/H9*100</f>
        <v/>
      </c>
      <c r="J9" s="40" t="n"/>
      <c r="K9" s="46">
        <f>(C20+B20+E20)/C9*1000</f>
        <v/>
      </c>
      <c r="L9" s="46">
        <f>(E20)/C9*1000</f>
        <v/>
      </c>
      <c r="M9" s="179" t="n">
        <v>215</v>
      </c>
      <c r="N9" s="106">
        <f>((M9-L9)/M9)*100</f>
        <v/>
      </c>
      <c r="O9" s="42" t="n">
        <v>0</v>
      </c>
      <c r="P9" s="35" t="n">
        <v>0.8</v>
      </c>
      <c r="Q9" s="313" t="n"/>
      <c r="R9" s="35">
        <f>((P9-O9)/P9)*100</f>
        <v/>
      </c>
      <c r="S9" s="35">
        <f>C9/(87*24*3)*100</f>
        <v/>
      </c>
      <c r="T9" s="179" t="n">
        <v>15</v>
      </c>
      <c r="U9" s="35">
        <f>((S9-T9)/T9)*100</f>
        <v/>
      </c>
      <c r="V9" s="46" t="n">
        <v>7.7</v>
      </c>
      <c r="W9" s="35" t="n"/>
      <c r="X9" s="270" t="n"/>
      <c r="Y9" s="315" t="n"/>
      <c r="Z9" s="316" t="n"/>
      <c r="AA9" s="317" t="n"/>
      <c r="AB9" s="315" t="n"/>
      <c r="AC9" s="315" t="n"/>
    </row>
    <row r="10" ht="27" customHeight="1">
      <c r="A10" s="33" t="inlineStr">
        <is>
          <t>Year</t>
        </is>
      </c>
      <c r="B10" s="34" t="n">
        <v>24985.41199999998</v>
      </c>
      <c r="C10" s="35" t="n">
        <v>24509.9</v>
      </c>
      <c r="D10" s="35">
        <f>B10-C10</f>
        <v/>
      </c>
      <c r="E10" s="35">
        <f>D10/B10*100</f>
        <v/>
      </c>
      <c r="F10" s="37" t="n">
        <v>42.8134</v>
      </c>
      <c r="G10" s="178" t="n">
        <v>194.49</v>
      </c>
      <c r="H10" s="40">
        <f>G10+F10</f>
        <v/>
      </c>
      <c r="I10" s="35">
        <f>F10/H10*100</f>
        <v/>
      </c>
      <c r="J10" s="40" t="n"/>
      <c r="K10" s="46">
        <f>(C21+B21+E21)/C10*1000</f>
        <v/>
      </c>
      <c r="L10" s="46">
        <f>(E21)/C10*1000</f>
        <v/>
      </c>
      <c r="M10" s="179" t="n">
        <v>215</v>
      </c>
      <c r="N10" s="106">
        <f>((M10-L10)/M10)*100</f>
        <v/>
      </c>
      <c r="O10" s="35" t="n">
        <v>0.08647000000000001</v>
      </c>
      <c r="P10" s="35" t="n">
        <v>0.8</v>
      </c>
      <c r="Q10" s="313" t="n"/>
      <c r="R10" s="51">
        <f>((P10-O10)/P10)*100</f>
        <v/>
      </c>
      <c r="S10" s="35" t="n">
        <v>17.27</v>
      </c>
      <c r="T10" s="185" t="n">
        <v>15</v>
      </c>
      <c r="U10" s="35">
        <f>((S10-T10)/T10)*100</f>
        <v/>
      </c>
      <c r="V10" s="46" t="n">
        <v>11.4</v>
      </c>
      <c r="W10" s="35" t="n">
        <v>9.529999999999999</v>
      </c>
      <c r="X10" s="270" t="n"/>
      <c r="Y10" s="143" t="n"/>
      <c r="Z10" s="270" t="n"/>
      <c r="AA10" s="143" t="n"/>
      <c r="AB10" s="270" t="n"/>
      <c r="AC10" s="269" t="n"/>
    </row>
    <row r="11" ht="24" customHeight="1">
      <c r="A11" s="53" t="n"/>
      <c r="B11" s="78" t="n"/>
      <c r="C11" s="186" t="n"/>
      <c r="D11" s="186" t="n"/>
      <c r="E11" s="78" t="n"/>
      <c r="F11" s="54" t="n"/>
      <c r="G11" s="78" t="n"/>
      <c r="H11" s="53" t="n"/>
      <c r="I11" s="57" t="n"/>
      <c r="J11" s="144" t="n"/>
      <c r="K11" s="55" t="n"/>
      <c r="L11" s="55" t="n"/>
      <c r="M11" s="272" t="n"/>
      <c r="N11" s="145" t="n"/>
      <c r="O11" s="56" t="n"/>
      <c r="P11" s="269" t="n"/>
      <c r="Q11" s="143" t="n"/>
      <c r="R11" s="57" t="n"/>
      <c r="S11" s="57" t="n"/>
      <c r="T11" s="270" t="n"/>
      <c r="U11" s="269" t="n"/>
      <c r="V11" s="269" t="n"/>
      <c r="W11" s="269" t="n"/>
      <c r="X11" s="270" t="n"/>
      <c r="Y11" s="58" t="n"/>
      <c r="Z11" s="270" t="n"/>
      <c r="AA11" s="143" t="n"/>
      <c r="AB11" s="270" t="n"/>
      <c r="AC11" s="269" t="n"/>
    </row>
    <row r="12" ht="25.5" customHeight="1">
      <c r="A12" s="53" t="n"/>
      <c r="B12" s="187" t="n"/>
      <c r="C12" s="306" t="n"/>
      <c r="D12" s="306" t="n"/>
      <c r="E12" s="306" t="n"/>
      <c r="F12" s="306" t="n"/>
      <c r="G12" s="307" t="n"/>
      <c r="H12" s="53" t="n"/>
      <c r="I12" s="187" t="inlineStr">
        <is>
          <t>AVAILABILITY</t>
        </is>
      </c>
      <c r="J12" s="306" t="n"/>
      <c r="K12" s="306" t="n"/>
      <c r="L12" s="306" t="n"/>
      <c r="M12" s="306" t="n"/>
      <c r="N12" s="306" t="n"/>
      <c r="O12" s="306" t="n"/>
      <c r="P12" s="307" t="n"/>
      <c r="Q12" s="143" t="n"/>
      <c r="R12" s="57" t="n"/>
      <c r="S12" s="188" t="inlineStr">
        <is>
          <t>PPA AVAILABILITY</t>
        </is>
      </c>
      <c r="T12" s="318" t="n"/>
      <c r="U12" s="318" t="n"/>
      <c r="V12" s="318" t="n"/>
      <c r="W12" s="318" t="n"/>
      <c r="X12" s="318" t="n"/>
      <c r="Y12" s="319" t="n"/>
      <c r="Z12" s="270" t="n"/>
      <c r="AA12" s="143" t="n"/>
      <c r="AB12" s="191" t="n"/>
      <c r="AC12" s="269" t="n"/>
    </row>
    <row r="13" ht="15" customHeight="1">
      <c r="A13" s="53" t="n"/>
      <c r="B13" s="192" t="inlineStr">
        <is>
          <t>GAS-OIL (AGO) (MT)</t>
        </is>
      </c>
      <c r="C13" s="320" t="n"/>
      <c r="D13" s="194" t="inlineStr">
        <is>
          <t>HFO (MT)</t>
        </is>
      </c>
      <c r="E13" s="320" t="n"/>
      <c r="F13" s="192" t="inlineStr">
        <is>
          <t>LO (MT)</t>
        </is>
      </c>
      <c r="G13" s="320" t="n"/>
      <c r="H13" s="53" t="n"/>
      <c r="I13" s="196" t="inlineStr">
        <is>
          <t>Unavailable E</t>
        </is>
      </c>
      <c r="J13" s="321" t="n"/>
      <c r="K13" s="321" t="n"/>
      <c r="L13" s="322" t="n"/>
      <c r="M13" s="197" t="inlineStr">
        <is>
          <t>Incidents</t>
        </is>
      </c>
      <c r="N13" s="320" t="n"/>
      <c r="O13" s="198" t="inlineStr">
        <is>
          <t>Availability</t>
        </is>
      </c>
      <c r="P13" s="320" t="n"/>
      <c r="Q13" s="143" t="n"/>
      <c r="R13" s="143" t="n"/>
      <c r="S13" s="198" t="inlineStr">
        <is>
          <t>Real</t>
        </is>
      </c>
      <c r="T13" s="321" t="n"/>
      <c r="U13" s="321" t="n"/>
      <c r="V13" s="321" t="n"/>
      <c r="W13" s="321" t="n"/>
      <c r="X13" s="321" t="n"/>
      <c r="Y13" s="320" t="n"/>
      <c r="Z13" s="270" t="n"/>
      <c r="AA13" s="143" t="n"/>
      <c r="AB13" s="270" t="n"/>
      <c r="AC13" s="57" t="n"/>
    </row>
    <row r="14" ht="15" customHeight="1">
      <c r="A14" s="53" t="n"/>
      <c r="B14" s="323" t="n"/>
      <c r="C14" s="324" t="n"/>
      <c r="D14" s="323" t="n"/>
      <c r="E14" s="324" t="n"/>
      <c r="F14" s="323" t="n"/>
      <c r="G14" s="324" t="n"/>
      <c r="H14" s="53" t="n"/>
      <c r="I14" s="323" t="n"/>
      <c r="L14" s="325" t="n"/>
      <c r="M14" s="326" t="n"/>
      <c r="N14" s="324" t="n"/>
      <c r="O14" s="323" t="n"/>
      <c r="P14" s="324" t="n"/>
      <c r="Q14" s="143" t="n"/>
      <c r="R14" s="143" t="n"/>
      <c r="S14" s="327" t="n"/>
      <c r="T14" s="328" t="n"/>
      <c r="U14" s="328" t="n"/>
      <c r="V14" s="328" t="n"/>
      <c r="W14" s="328" t="n"/>
      <c r="X14" s="328" t="n"/>
      <c r="Y14" s="329" t="n"/>
      <c r="Z14" s="270" t="n"/>
      <c r="AA14" s="143" t="n"/>
      <c r="AB14" s="270" t="n"/>
      <c r="AC14" s="57" t="n"/>
    </row>
    <row r="15" ht="18.75" customHeight="1">
      <c r="A15" s="53" t="n"/>
      <c r="B15" s="323" t="n"/>
      <c r="C15" s="324" t="n"/>
      <c r="D15" s="323" t="n"/>
      <c r="E15" s="324" t="n"/>
      <c r="F15" s="323" t="n"/>
      <c r="G15" s="324" t="n"/>
      <c r="H15" s="53" t="n"/>
      <c r="I15" s="323" t="n"/>
      <c r="L15" s="325" t="n"/>
      <c r="M15" s="326" t="n"/>
      <c r="N15" s="324" t="n"/>
      <c r="O15" s="323" t="n"/>
      <c r="P15" s="324" t="n"/>
      <c r="Q15" s="143" t="n"/>
      <c r="R15" s="143" t="n"/>
      <c r="S15" s="206" t="inlineStr">
        <is>
          <t>Real</t>
        </is>
      </c>
      <c r="T15" s="311" t="n"/>
      <c r="U15" s="207" t="inlineStr">
        <is>
          <t>PPA</t>
        </is>
      </c>
      <c r="V15" s="307" t="n"/>
      <c r="W15" s="207" t="inlineStr">
        <is>
          <t>Desv</t>
        </is>
      </c>
      <c r="X15" s="306" t="n"/>
      <c r="Y15" s="307" t="n"/>
      <c r="Z15" s="270" t="n"/>
      <c r="AA15" s="143" t="n"/>
      <c r="AB15" s="270" t="n"/>
      <c r="AC15" s="57" t="n"/>
    </row>
    <row r="16" ht="26.25" customHeight="1">
      <c r="A16" s="75" t="n"/>
      <c r="B16" s="327" t="n"/>
      <c r="C16" s="329" t="n"/>
      <c r="D16" s="327" t="n"/>
      <c r="E16" s="329" t="n"/>
      <c r="F16" s="327" t="n"/>
      <c r="G16" s="329" t="n"/>
      <c r="H16" s="53" t="n"/>
      <c r="I16" s="327" t="n"/>
      <c r="J16" s="328" t="n"/>
      <c r="K16" s="328" t="n"/>
      <c r="L16" s="330" t="n"/>
      <c r="M16" s="331" t="n"/>
      <c r="N16" s="329" t="n"/>
      <c r="O16" s="327" t="n"/>
      <c r="P16" s="329" t="n"/>
      <c r="Q16" s="143" t="n"/>
      <c r="R16" s="76" t="inlineStr">
        <is>
          <t>1 Month(March)</t>
        </is>
      </c>
      <c r="S16" s="35" t="n">
        <v>100</v>
      </c>
      <c r="T16" s="313" t="n"/>
      <c r="U16" s="185" t="n">
        <v>85</v>
      </c>
      <c r="V16" s="313" t="n"/>
      <c r="W16" s="35">
        <f>S16-U16</f>
        <v/>
      </c>
      <c r="X16" s="179" t="n"/>
      <c r="Y16" s="313" t="n"/>
      <c r="Z16" s="270" t="n"/>
      <c r="AA16" s="143" t="n"/>
      <c r="AB16" s="270" t="n"/>
      <c r="AC16" s="57" t="n"/>
    </row>
    <row r="17" ht="18.75" customHeight="1">
      <c r="A17" s="53" t="n"/>
      <c r="B17" s="212" t="n"/>
      <c r="C17" s="307" t="n"/>
      <c r="D17" s="214" t="n"/>
      <c r="E17" s="307" t="n"/>
      <c r="F17" s="212" t="n"/>
      <c r="G17" s="307" t="n"/>
      <c r="H17" s="78" t="n"/>
      <c r="I17" s="215" t="n"/>
      <c r="J17" s="308" t="n"/>
      <c r="K17" s="308" t="n"/>
      <c r="L17" s="332" t="n"/>
      <c r="M17" s="214" t="n"/>
      <c r="N17" s="307" t="n"/>
      <c r="O17" s="207" t="n"/>
      <c r="P17" s="307" t="n"/>
      <c r="Q17" s="143" t="n"/>
      <c r="R17" s="80" t="inlineStr">
        <is>
          <t>3 Month(December 24-February 25)</t>
        </is>
      </c>
      <c r="S17" s="35" t="n">
        <v>96.5</v>
      </c>
      <c r="T17" s="313" t="n"/>
      <c r="U17" s="185" t="n">
        <v>85</v>
      </c>
      <c r="V17" s="313" t="n"/>
      <c r="W17" s="35">
        <f>S17-U17</f>
        <v/>
      </c>
      <c r="X17" s="216" t="n"/>
      <c r="Y17" s="82" t="n"/>
      <c r="Z17" s="217" t="n"/>
      <c r="AA17" s="143" t="n"/>
      <c r="AB17" s="270" t="n"/>
      <c r="AC17" s="57" t="n"/>
    </row>
    <row r="18" ht="27.75" customHeight="1">
      <c r="A18" s="53" t="n"/>
      <c r="B18" s="171" t="inlineStr">
        <is>
          <t>Aux Boiler</t>
        </is>
      </c>
      <c r="C18" s="172" t="inlineStr">
        <is>
          <t>Engines</t>
        </is>
      </c>
      <c r="D18" s="172" t="inlineStr">
        <is>
          <t>Aux Boiler</t>
        </is>
      </c>
      <c r="E18" s="171" t="inlineStr">
        <is>
          <t>Engines</t>
        </is>
      </c>
      <c r="F18" s="171" t="inlineStr">
        <is>
          <t>Engines</t>
        </is>
      </c>
      <c r="G18" s="311" t="n"/>
      <c r="H18" s="53" t="n"/>
      <c r="I18" s="218" t="inlineStr">
        <is>
          <t>MWh</t>
        </is>
      </c>
      <c r="J18" s="333" t="n"/>
      <c r="K18" s="333" t="n"/>
      <c r="L18" s="334" t="n"/>
      <c r="M18" s="172" t="inlineStr">
        <is>
          <t>Number</t>
        </is>
      </c>
      <c r="N18" s="311" t="n"/>
      <c r="O18" s="219" t="inlineStr">
        <is>
          <t>%</t>
        </is>
      </c>
      <c r="P18" s="311" t="n"/>
      <c r="Q18" s="143" t="n"/>
      <c r="R18" s="80" t="inlineStr">
        <is>
          <t>5 Month(October 24 -February 25)</t>
        </is>
      </c>
      <c r="S18" s="35" t="n">
        <v>97.76000000000001</v>
      </c>
      <c r="T18" s="313" t="n"/>
      <c r="U18" s="185" t="n">
        <v>85</v>
      </c>
      <c r="V18" s="313" t="n"/>
      <c r="W18" s="35">
        <f>S18-U18</f>
        <v/>
      </c>
      <c r="X18" s="216" t="n"/>
      <c r="Y18" s="82" t="n"/>
      <c r="Z18" s="217" t="n"/>
      <c r="AA18" s="143" t="n"/>
      <c r="AB18" s="270" t="n"/>
      <c r="AC18" s="57" t="n"/>
    </row>
    <row r="19" ht="20.25" customHeight="1">
      <c r="A19" s="33" t="inlineStr">
        <is>
          <t>Day</t>
        </is>
      </c>
      <c r="B19" s="35" t="n">
        <v>0.92</v>
      </c>
      <c r="C19" s="179" t="n">
        <v>0</v>
      </c>
      <c r="D19" s="179" t="n">
        <v>0</v>
      </c>
      <c r="E19" s="35" t="n">
        <v>65.61</v>
      </c>
      <c r="F19" s="35" t="n">
        <v>0</v>
      </c>
      <c r="G19" s="313" t="n"/>
      <c r="H19" s="87" t="inlineStr">
        <is>
          <t>Day</t>
        </is>
      </c>
      <c r="I19" s="88" t="n">
        <v>0</v>
      </c>
      <c r="J19" s="333" t="n"/>
      <c r="K19" s="333" t="n"/>
      <c r="L19" s="334" t="n"/>
      <c r="M19" s="179" t="n">
        <v>0</v>
      </c>
      <c r="N19" s="313" t="n"/>
      <c r="O19" s="90" t="n">
        <v>100</v>
      </c>
      <c r="P19" s="313" t="n"/>
      <c r="Q19" s="143" t="n"/>
      <c r="R19" s="91" t="inlineStr">
        <is>
          <t>Annual</t>
        </is>
      </c>
      <c r="S19" s="35" t="n">
        <v>97.44</v>
      </c>
      <c r="T19" s="313" t="n"/>
      <c r="U19" s="185" t="n">
        <v>85</v>
      </c>
      <c r="V19" s="313" t="n"/>
      <c r="W19" s="35">
        <f>S19-U19</f>
        <v/>
      </c>
      <c r="X19" s="216" t="n"/>
      <c r="Y19" s="82" t="n"/>
      <c r="Z19" s="217" t="n"/>
      <c r="AA19" s="143" t="n"/>
      <c r="AB19" s="270" t="n"/>
      <c r="AC19" s="57" t="n"/>
    </row>
    <row r="20" ht="24" customHeight="1">
      <c r="A20" s="33" t="inlineStr">
        <is>
          <t>Month</t>
        </is>
      </c>
      <c r="B20" s="35" t="n">
        <v>1.46</v>
      </c>
      <c r="C20" s="179" t="n">
        <v>0</v>
      </c>
      <c r="D20" s="179" t="n">
        <v>0</v>
      </c>
      <c r="E20" s="35" t="n">
        <v>174.53</v>
      </c>
      <c r="F20" s="35" t="n">
        <v>0</v>
      </c>
      <c r="G20" s="313" t="n"/>
      <c r="H20" s="87" t="inlineStr">
        <is>
          <t>Month</t>
        </is>
      </c>
      <c r="I20" s="92">
        <f>F55</f>
        <v/>
      </c>
      <c r="J20" s="333" t="n"/>
      <c r="K20" s="333" t="n"/>
      <c r="L20" s="333" t="n"/>
      <c r="M20" s="179" t="n">
        <v>0</v>
      </c>
      <c r="N20" s="313" t="n"/>
      <c r="O20" s="90" t="n">
        <v>100</v>
      </c>
      <c r="P20" s="313" t="n"/>
      <c r="Q20" s="143" t="n"/>
      <c r="R20" s="143" t="n"/>
      <c r="S20" s="269" t="n"/>
      <c r="T20" s="270" t="n"/>
      <c r="U20" s="269" t="n"/>
      <c r="V20" s="269" t="n"/>
      <c r="W20" s="269" t="n"/>
      <c r="X20" s="270" t="n"/>
      <c r="Y20" s="143" t="n"/>
      <c r="Z20" s="270" t="n"/>
      <c r="AA20" s="143" t="n"/>
      <c r="AB20" s="270" t="n"/>
      <c r="AC20" s="57" t="n"/>
    </row>
    <row r="21" ht="22.5" customHeight="1">
      <c r="A21" s="33" t="inlineStr">
        <is>
          <t>Year</t>
        </is>
      </c>
      <c r="B21" s="35" t="n">
        <v>38.88</v>
      </c>
      <c r="C21" s="220" t="n">
        <v>0</v>
      </c>
      <c r="D21" s="179" t="n">
        <v>0</v>
      </c>
      <c r="E21" s="35" t="n">
        <v>4994.78</v>
      </c>
      <c r="F21" s="35" t="n">
        <v>2.11</v>
      </c>
      <c r="G21" s="313" t="n"/>
      <c r="H21" s="87" t="inlineStr">
        <is>
          <t>Year</t>
        </is>
      </c>
      <c r="I21" s="90" t="n">
        <v>40263.08</v>
      </c>
      <c r="J21" s="333" t="n"/>
      <c r="K21" s="333" t="n"/>
      <c r="L21" s="313" t="n"/>
      <c r="M21" s="179" t="n">
        <v>16</v>
      </c>
      <c r="N21" s="313" t="n"/>
      <c r="O21" s="90" t="n">
        <v>97.44</v>
      </c>
      <c r="P21" s="313" t="n"/>
      <c r="Q21" s="143" t="n"/>
      <c r="R21" s="57" t="n"/>
      <c r="S21" s="269" t="n"/>
      <c r="T21" s="94" t="n"/>
      <c r="U21" s="269" t="n"/>
      <c r="V21" s="269" t="n"/>
      <c r="W21" s="269" t="n"/>
      <c r="X21" s="270" t="n"/>
      <c r="Y21" s="143" t="n"/>
      <c r="Z21" s="270" t="n"/>
      <c r="AA21" s="143" t="n"/>
      <c r="AB21" s="57" t="n"/>
      <c r="AC21" s="57" t="n"/>
    </row>
    <row r="22" ht="18.75" customHeight="1">
      <c r="A22" s="143" t="n"/>
      <c r="B22" s="57" t="n"/>
      <c r="C22" s="57" t="n"/>
      <c r="D22" s="57" t="n"/>
      <c r="E22" s="57" t="n"/>
      <c r="F22" s="57" t="n"/>
      <c r="G22" s="271" t="n"/>
      <c r="H22" s="144" t="n"/>
      <c r="I22" s="271" t="n"/>
      <c r="J22" s="144" t="n"/>
      <c r="K22" s="57" t="n"/>
      <c r="L22" s="143" t="n"/>
      <c r="M22" s="272" t="n"/>
      <c r="N22" s="145" t="n"/>
      <c r="O22" s="269" t="n"/>
      <c r="P22" s="269" t="n"/>
      <c r="Q22" s="143" t="n"/>
      <c r="R22" s="57" t="n"/>
      <c r="S22" s="269" t="n"/>
      <c r="T22" s="270" t="n"/>
      <c r="U22" s="269" t="n"/>
      <c r="V22" s="269" t="n"/>
      <c r="W22" s="269" t="n"/>
      <c r="X22" s="270" t="n"/>
      <c r="Y22" s="143" t="n"/>
      <c r="Z22" s="270" t="n"/>
      <c r="AA22" s="143" t="n"/>
      <c r="AB22" s="270" t="n"/>
      <c r="AC22" s="57" t="n"/>
    </row>
    <row r="23" ht="25.5" customHeight="1">
      <c r="A23" s="57" t="n"/>
      <c r="B23" s="57" t="n"/>
      <c r="C23" s="57" t="n"/>
      <c r="D23" s="57" t="n"/>
      <c r="E23" s="57" t="n"/>
      <c r="F23" s="57" t="n"/>
      <c r="G23" s="57" t="n"/>
      <c r="H23" s="57" t="n"/>
      <c r="I23" s="95" t="n"/>
      <c r="J23" s="328" t="n"/>
      <c r="K23" s="328" t="n"/>
      <c r="L23" s="328" t="n"/>
      <c r="M23" s="221" t="n"/>
      <c r="N23" s="96" t="n"/>
      <c r="O23" s="57" t="n"/>
      <c r="P23" s="269" t="n"/>
      <c r="Q23" s="143" t="n"/>
      <c r="R23" s="97" t="n"/>
      <c r="S23" s="57" t="n"/>
      <c r="T23" s="270" t="n"/>
      <c r="U23" s="269" t="n"/>
      <c r="V23" s="269" t="n"/>
      <c r="W23" s="269" t="n"/>
      <c r="X23" s="270" t="n"/>
      <c r="Y23" s="143" t="n"/>
      <c r="Z23" s="270" t="n"/>
      <c r="AA23" s="143" t="n"/>
      <c r="AB23" s="270" t="n"/>
      <c r="AC23" s="269" t="n"/>
    </row>
    <row r="24" ht="42.75" customHeight="1">
      <c r="A24" s="59" t="n"/>
      <c r="B24" s="306" t="n"/>
      <c r="C24" s="306" t="n"/>
      <c r="D24" s="306" t="n"/>
      <c r="E24" s="306" t="n"/>
      <c r="F24" s="306" t="n"/>
      <c r="G24" s="306" t="n"/>
      <c r="H24" s="306" t="n"/>
      <c r="I24" s="306" t="n"/>
      <c r="J24" s="306" t="n"/>
      <c r="K24" s="306" t="n"/>
      <c r="L24" s="306" t="n"/>
      <c r="M24" s="306" t="n"/>
      <c r="N24" s="306" t="n"/>
      <c r="O24" s="306" t="n"/>
      <c r="P24" s="307" t="n"/>
      <c r="Q24" s="143" t="n"/>
      <c r="R24" s="98" t="inlineStr">
        <is>
          <t>STOCK</t>
        </is>
      </c>
      <c r="S24" s="306" t="n"/>
      <c r="T24" s="306" t="n"/>
      <c r="U24" s="306" t="n"/>
      <c r="V24" s="306" t="n"/>
      <c r="W24" s="306" t="n"/>
      <c r="X24" s="306" t="n"/>
      <c r="Y24" s="307" t="n"/>
      <c r="Z24" s="270" t="n"/>
      <c r="AA24" s="99" t="inlineStr">
        <is>
          <t>TRIPS</t>
        </is>
      </c>
      <c r="AB24" s="321" t="n"/>
      <c r="AC24" s="320" t="n"/>
    </row>
    <row r="25" ht="31.5" customHeight="1">
      <c r="A25" s="100" t="inlineStr">
        <is>
          <t>Start time</t>
        </is>
      </c>
      <c r="B25" s="222" t="inlineStr">
        <is>
          <t>End time</t>
        </is>
      </c>
      <c r="C25" s="223" t="inlineStr">
        <is>
          <t>Affected engines</t>
        </is>
      </c>
      <c r="D25" s="321" t="n"/>
      <c r="E25" s="320" t="n"/>
      <c r="F25" s="224" t="inlineStr">
        <is>
          <t>MWh</t>
        </is>
      </c>
      <c r="G25" s="320" t="n"/>
      <c r="H25" s="100" t="inlineStr">
        <is>
          <t>code</t>
        </is>
      </c>
      <c r="I25" s="225" t="inlineStr">
        <is>
          <t>Comment</t>
        </is>
      </c>
      <c r="J25" s="321" t="n"/>
      <c r="K25" s="321" t="n"/>
      <c r="L25" s="321" t="n"/>
      <c r="M25" s="321" t="n"/>
      <c r="N25" s="321" t="n"/>
      <c r="O25" s="321" t="n"/>
      <c r="P25" s="320" t="n"/>
      <c r="Q25" s="143" t="n"/>
      <c r="R25" s="69" t="inlineStr">
        <is>
          <t>FUEL &amp; OIL</t>
        </is>
      </c>
      <c r="S25" s="321" t="n"/>
      <c r="T25" s="321" t="n"/>
      <c r="U25" s="321" t="n"/>
      <c r="V25" s="321" t="n"/>
      <c r="W25" s="321" t="n"/>
      <c r="X25" s="321" t="n"/>
      <c r="Y25" s="320" t="n"/>
      <c r="Z25" s="270" t="n"/>
      <c r="AA25" s="323" t="n"/>
      <c r="AC25" s="324" t="n"/>
    </row>
    <row r="26" ht="16.5" customHeight="1">
      <c r="A26" s="335" t="n"/>
      <c r="B26" s="336" t="n"/>
      <c r="C26" s="327" t="n"/>
      <c r="D26" s="328" t="n"/>
      <c r="E26" s="329" t="n"/>
      <c r="F26" s="327" t="n"/>
      <c r="G26" s="329" t="n"/>
      <c r="H26" s="335" t="n"/>
      <c r="I26" s="327" t="n"/>
      <c r="J26" s="328" t="n"/>
      <c r="K26" s="328" t="n"/>
      <c r="L26" s="328" t="n"/>
      <c r="M26" s="328" t="n"/>
      <c r="N26" s="328" t="n"/>
      <c r="O26" s="328" t="n"/>
      <c r="P26" s="329" t="n"/>
      <c r="Q26" s="143" t="n"/>
      <c r="R26" s="327" t="n"/>
      <c r="S26" s="328" t="n"/>
      <c r="T26" s="328" t="n"/>
      <c r="U26" s="328" t="n"/>
      <c r="V26" s="328" t="n"/>
      <c r="W26" s="328" t="n"/>
      <c r="X26" s="328" t="n"/>
      <c r="Y26" s="329" t="n"/>
      <c r="Z26" s="270" t="n"/>
      <c r="AA26" s="327" t="n"/>
      <c r="AB26" s="328" t="n"/>
      <c r="AC26" s="329" t="n"/>
    </row>
    <row r="27" ht="22.5" customHeight="1">
      <c r="A27" s="105" t="n"/>
      <c r="B27" s="105" t="n"/>
      <c r="C27" s="227" t="n"/>
      <c r="D27" s="333" t="n"/>
      <c r="E27" s="313" t="n"/>
      <c r="F27" s="35" t="n"/>
      <c r="G27" s="313" t="n"/>
      <c r="H27" s="40" t="n"/>
      <c r="I27" s="35" t="n"/>
      <c r="J27" s="333" t="n"/>
      <c r="K27" s="333" t="n"/>
      <c r="L27" s="333" t="n"/>
      <c r="M27" s="333" t="n"/>
      <c r="N27" s="333" t="n"/>
      <c r="O27" s="333" t="n"/>
      <c r="P27" s="313" t="n"/>
      <c r="Q27" s="143" t="n"/>
      <c r="R27" s="107" t="n"/>
      <c r="S27" s="230" t="inlineStr">
        <is>
          <t>HFO</t>
        </is>
      </c>
      <c r="T27" s="307" t="n"/>
      <c r="U27" s="230" t="inlineStr">
        <is>
          <t>LFO</t>
        </is>
      </c>
      <c r="V27" s="307" t="n"/>
      <c r="W27" s="230" t="inlineStr">
        <is>
          <t>LO</t>
        </is>
      </c>
      <c r="X27" s="306" t="n"/>
      <c r="Y27" s="307" t="n"/>
      <c r="Z27" s="270" t="n"/>
      <c r="AA27" s="108" t="inlineStr">
        <is>
          <t>INTERNAL TRIPS</t>
        </is>
      </c>
      <c r="AB27" s="306" t="n"/>
      <c r="AC27" s="307" t="n"/>
    </row>
    <row r="28" ht="20.25" customHeight="1">
      <c r="A28" s="105" t="n"/>
      <c r="B28" s="105" t="n"/>
      <c r="C28" s="231" t="n"/>
      <c r="D28" s="333" t="n"/>
      <c r="E28" s="313" t="n"/>
      <c r="F28" s="232" t="n"/>
      <c r="G28" s="313" t="n"/>
      <c r="H28" s="109" t="n"/>
      <c r="I28" s="233" t="n"/>
      <c r="J28" s="333" t="n"/>
      <c r="K28" s="333" t="n"/>
      <c r="L28" s="333" t="n"/>
      <c r="M28" s="333" t="n"/>
      <c r="N28" s="333" t="n"/>
      <c r="O28" s="333" t="n"/>
      <c r="P28" s="313" t="n"/>
      <c r="Q28" s="143" t="n"/>
      <c r="R28" s="11" t="n"/>
      <c r="S28" s="234" t="inlineStr">
        <is>
          <t>Ton</t>
        </is>
      </c>
      <c r="T28" s="235" t="inlineStr">
        <is>
          <t>%</t>
        </is>
      </c>
      <c r="U28" s="234" t="inlineStr">
        <is>
          <t>Ton</t>
        </is>
      </c>
      <c r="V28" s="234" t="inlineStr">
        <is>
          <t>%</t>
        </is>
      </c>
      <c r="W28" s="234" t="inlineStr">
        <is>
          <t>Ton</t>
        </is>
      </c>
      <c r="X28" s="235" t="inlineStr">
        <is>
          <t>%</t>
        </is>
      </c>
      <c r="Y28" s="337" t="n"/>
      <c r="Z28" s="270" t="n"/>
      <c r="AA28" s="113" t="n"/>
      <c r="AB28" s="236" t="inlineStr">
        <is>
          <t>Actual 2025</t>
        </is>
      </c>
      <c r="AC28" s="230" t="inlineStr">
        <is>
          <t>Actual 2024</t>
        </is>
      </c>
    </row>
    <row r="29" ht="20.25" customHeight="1">
      <c r="A29" s="105" t="n"/>
      <c r="B29" s="105" t="n"/>
      <c r="C29" s="231" t="n"/>
      <c r="D29" s="333" t="n"/>
      <c r="E29" s="313" t="n"/>
      <c r="F29" s="232" t="n"/>
      <c r="G29" s="313" t="n"/>
      <c r="H29" s="40" t="n"/>
      <c r="I29" s="233" t="n"/>
      <c r="J29" s="333" t="n"/>
      <c r="K29" s="333" t="n"/>
      <c r="L29" s="333" t="n"/>
      <c r="M29" s="333" t="n"/>
      <c r="N29" s="333" t="n"/>
      <c r="O29" s="333" t="n"/>
      <c r="P29" s="313" t="n"/>
      <c r="Q29" s="143" t="n"/>
      <c r="R29" s="11" t="n"/>
      <c r="S29" s="338" t="n"/>
      <c r="T29" s="338" t="n"/>
      <c r="U29" s="338" t="n"/>
      <c r="V29" s="338" t="n"/>
      <c r="W29" s="338" t="n"/>
      <c r="X29" s="339" t="n"/>
      <c r="Y29" s="340" t="n"/>
      <c r="Z29" s="270" t="n"/>
      <c r="AA29" s="113" t="n"/>
      <c r="AB29" s="240" t="n"/>
      <c r="AC29" s="241" t="n"/>
    </row>
    <row r="30" ht="20.25" customHeight="1">
      <c r="A30" s="105" t="n"/>
      <c r="B30" s="105" t="n"/>
      <c r="C30" s="231" t="n"/>
      <c r="D30" s="333" t="n"/>
      <c r="E30" s="313" t="n"/>
      <c r="F30" s="232" t="n"/>
      <c r="G30" s="313" t="n"/>
      <c r="H30" s="40" t="n"/>
      <c r="I30" s="233" t="n"/>
      <c r="J30" s="333" t="n"/>
      <c r="K30" s="333" t="n"/>
      <c r="L30" s="333" t="n"/>
      <c r="M30" s="333" t="n"/>
      <c r="N30" s="333" t="n"/>
      <c r="O30" s="333" t="n"/>
      <c r="P30" s="313" t="n"/>
      <c r="Q30" s="143" t="n"/>
      <c r="R30" s="118" t="inlineStr">
        <is>
          <t>Initial</t>
        </is>
      </c>
      <c r="S30" s="35" t="n">
        <v>4617.64554369782</v>
      </c>
      <c r="T30" s="179" t="n"/>
      <c r="U30" s="46" t="n">
        <v>29.55</v>
      </c>
      <c r="V30" s="35" t="n"/>
      <c r="W30" s="35" t="n">
        <v>20.67</v>
      </c>
      <c r="X30" s="179" t="n"/>
      <c r="Y30" s="313" t="n"/>
      <c r="Z30" s="270" t="n"/>
      <c r="AA30" s="33" t="inlineStr">
        <is>
          <t>Day</t>
        </is>
      </c>
      <c r="AB30" s="179" t="n"/>
      <c r="AC30" s="181" t="n"/>
    </row>
    <row r="31" ht="21.75" customHeight="1">
      <c r="A31" s="105" t="n"/>
      <c r="B31" s="105" t="n"/>
      <c r="C31" s="231" t="n"/>
      <c r="D31" s="333" t="n"/>
      <c r="E31" s="313" t="n"/>
      <c r="F31" s="232" t="n"/>
      <c r="G31" s="313" t="n"/>
      <c r="H31" s="40" t="n"/>
      <c r="I31" s="233" t="n"/>
      <c r="J31" s="333" t="n"/>
      <c r="K31" s="333" t="n"/>
      <c r="L31" s="333" t="n"/>
      <c r="M31" s="333" t="n"/>
      <c r="N31" s="333" t="n"/>
      <c r="O31" s="333" t="n"/>
      <c r="P31" s="313" t="n"/>
      <c r="Q31" s="143" t="n"/>
      <c r="R31" s="118" t="inlineStr">
        <is>
          <t>Input</t>
        </is>
      </c>
      <c r="S31" s="35" t="n">
        <v>195.66</v>
      </c>
      <c r="T31" s="242" t="n"/>
      <c r="U31" s="46" t="n"/>
      <c r="V31" s="35" t="n"/>
      <c r="W31" s="35" t="n">
        <v>0</v>
      </c>
      <c r="X31" s="242" t="n"/>
      <c r="Y31" s="314" t="n"/>
      <c r="Z31" s="243" t="n"/>
      <c r="AA31" s="33" t="inlineStr">
        <is>
          <t>Month</t>
        </is>
      </c>
      <c r="AB31" s="179" t="n"/>
      <c r="AC31" s="341" t="n"/>
    </row>
    <row r="32" ht="20.25" customHeight="1">
      <c r="A32" s="105" t="n"/>
      <c r="B32" s="105" t="n"/>
      <c r="C32" s="231" t="n"/>
      <c r="D32" s="333" t="n"/>
      <c r="E32" s="313" t="n"/>
      <c r="F32" s="232" t="n"/>
      <c r="G32" s="313" t="n"/>
      <c r="H32" s="40" t="n"/>
      <c r="I32" s="233" t="n"/>
      <c r="J32" s="333" t="n"/>
      <c r="K32" s="333" t="n"/>
      <c r="L32" s="333" t="n"/>
      <c r="M32" s="333" t="n"/>
      <c r="N32" s="333" t="n"/>
      <c r="O32" s="333" t="n"/>
      <c r="P32" s="313" t="n"/>
      <c r="Q32" s="143" t="n"/>
      <c r="R32" s="118" t="inlineStr">
        <is>
          <t>Consumption</t>
        </is>
      </c>
      <c r="S32" s="35">
        <f>S30+S31-S33</f>
        <v/>
      </c>
      <c r="T32" s="315" t="n"/>
      <c r="U32" s="46">
        <f>U30+U31-U33</f>
        <v/>
      </c>
      <c r="V32" s="35" t="n"/>
      <c r="W32" s="35">
        <f>W30+W31-W33</f>
        <v/>
      </c>
      <c r="X32" s="316" t="n"/>
      <c r="Y32" s="317" t="n"/>
      <c r="Z32" s="243" t="n"/>
      <c r="AA32" s="33" t="inlineStr">
        <is>
          <t>Year</t>
        </is>
      </c>
      <c r="AB32" s="179" t="n">
        <v>3</v>
      </c>
      <c r="AC32" s="315" t="n"/>
    </row>
    <row r="33" ht="20.25" customHeight="1">
      <c r="A33" s="105" t="n"/>
      <c r="B33" s="105" t="n"/>
      <c r="C33" s="231" t="n"/>
      <c r="D33" s="333" t="n"/>
      <c r="E33" s="313" t="n"/>
      <c r="F33" s="232" t="n"/>
      <c r="G33" s="313" t="n"/>
      <c r="H33" s="40" t="n"/>
      <c r="I33" s="233" t="n"/>
      <c r="J33" s="333" t="n"/>
      <c r="K33" s="333" t="n"/>
      <c r="L33" s="333" t="n"/>
      <c r="M33" s="333" t="n"/>
      <c r="N33" s="333" t="n"/>
      <c r="O33" s="333" t="n"/>
      <c r="P33" s="313" t="n"/>
      <c r="Q33" s="143" t="n"/>
      <c r="R33" s="118" t="inlineStr">
        <is>
          <t>Final</t>
        </is>
      </c>
      <c r="S33" s="35" t="n">
        <v>4747.6927</v>
      </c>
      <c r="T33" s="245" t="n"/>
      <c r="U33" s="46" t="n">
        <v>28.628640004032</v>
      </c>
      <c r="V33" s="35" t="n"/>
      <c r="W33" s="35" t="n">
        <v>20.67</v>
      </c>
      <c r="X33" s="246" t="n"/>
      <c r="Y33" s="123" t="n"/>
      <c r="Z33" s="243" t="n"/>
      <c r="AA33" s="124" t="n"/>
      <c r="AB33" s="270" t="n"/>
      <c r="AC33" s="269" t="n"/>
    </row>
    <row r="34" ht="20.25" customHeight="1">
      <c r="A34" s="105" t="n"/>
      <c r="B34" s="105" t="n"/>
      <c r="C34" s="231" t="n"/>
      <c r="D34" s="333" t="n"/>
      <c r="E34" s="313" t="n"/>
      <c r="F34" s="232" t="n"/>
      <c r="G34" s="313" t="n"/>
      <c r="H34" s="40" t="n"/>
      <c r="I34" s="233" t="n"/>
      <c r="J34" s="333" t="n"/>
      <c r="K34" s="333" t="n"/>
      <c r="L34" s="333" t="n"/>
      <c r="M34" s="333" t="n"/>
      <c r="N34" s="333" t="n"/>
      <c r="O34" s="333" t="n"/>
      <c r="P34" s="313" t="n"/>
      <c r="Q34" s="143" t="n"/>
      <c r="R34" s="57" t="n"/>
      <c r="S34" s="247" t="n"/>
      <c r="T34" s="333" t="n"/>
      <c r="U34" s="333" t="n"/>
      <c r="V34" s="333" t="n"/>
      <c r="W34" s="333" t="n"/>
      <c r="X34" s="333" t="n"/>
      <c r="Y34" s="334" t="n"/>
      <c r="Z34" s="270" t="n"/>
      <c r="AA34" s="108" t="inlineStr">
        <is>
          <t>EXTERNAL TRIPS</t>
        </is>
      </c>
      <c r="AB34" s="306" t="n"/>
      <c r="AC34" s="307" t="n"/>
    </row>
    <row r="35" ht="18.75" customHeight="1">
      <c r="A35" s="105" t="n"/>
      <c r="B35" s="105" t="n"/>
      <c r="C35" s="231" t="n"/>
      <c r="D35" s="333" t="n"/>
      <c r="E35" s="313" t="n"/>
      <c r="F35" s="232" t="n"/>
      <c r="G35" s="313" t="n"/>
      <c r="H35" s="40" t="n"/>
      <c r="I35" s="233" t="n"/>
      <c r="J35" s="333" t="n"/>
      <c r="K35" s="333" t="n"/>
      <c r="L35" s="333" t="n"/>
      <c r="M35" s="333" t="n"/>
      <c r="N35" s="333" t="n"/>
      <c r="O35" s="333" t="n"/>
      <c r="P35" s="313" t="n"/>
      <c r="Q35" s="143" t="n"/>
      <c r="R35" s="126" t="n"/>
      <c r="S35" s="248" t="inlineStr">
        <is>
          <t>HFO SLUDGE</t>
        </is>
      </c>
      <c r="T35" s="249" t="inlineStr">
        <is>
          <t>m3</t>
        </is>
      </c>
      <c r="U35" s="35" t="n"/>
      <c r="V35" s="248" t="inlineStr">
        <is>
          <t>USED OIL</t>
        </is>
      </c>
      <c r="W35" s="250" t="inlineStr">
        <is>
          <t>m3</t>
        </is>
      </c>
      <c r="X35" s="179" t="n"/>
      <c r="Y35" s="313" t="n"/>
      <c r="Z35" s="270" t="n"/>
      <c r="AA35" s="113" t="n"/>
      <c r="AB35" s="240" t="inlineStr">
        <is>
          <t>Actual 2025</t>
        </is>
      </c>
      <c r="AC35" s="241" t="inlineStr">
        <is>
          <t>Actual 2024</t>
        </is>
      </c>
    </row>
    <row r="36" ht="20.25" customHeight="1">
      <c r="A36" s="105" t="n"/>
      <c r="B36" s="105" t="n"/>
      <c r="C36" s="231" t="n"/>
      <c r="D36" s="333" t="n"/>
      <c r="E36" s="313" t="n"/>
      <c r="F36" s="232" t="n"/>
      <c r="G36" s="313" t="n"/>
      <c r="H36" s="40" t="n"/>
      <c r="I36" s="233" t="n"/>
      <c r="J36" s="333" t="n"/>
      <c r="K36" s="333" t="n"/>
      <c r="L36" s="333" t="n"/>
      <c r="M36" s="333" t="n"/>
      <c r="N36" s="333" t="n"/>
      <c r="O36" s="333" t="n"/>
      <c r="P36" s="313" t="n"/>
      <c r="Q36" s="143" t="n"/>
      <c r="R36" s="57" t="n"/>
      <c r="S36" s="315" t="n"/>
      <c r="T36" s="249" t="inlineStr">
        <is>
          <t>%</t>
        </is>
      </c>
      <c r="U36" s="179" t="n">
        <v>13</v>
      </c>
      <c r="V36" s="315" t="n"/>
      <c r="W36" s="250" t="inlineStr">
        <is>
          <t>%</t>
        </is>
      </c>
      <c r="X36" s="179" t="n">
        <v>3</v>
      </c>
      <c r="Y36" s="313" t="n"/>
      <c r="Z36" s="270" t="n"/>
      <c r="AA36" s="33" t="inlineStr">
        <is>
          <t>Day</t>
        </is>
      </c>
      <c r="AB36" s="179" t="n"/>
      <c r="AC36" s="181" t="n"/>
    </row>
    <row r="37" ht="20.25" customHeight="1">
      <c r="A37" s="105" t="n"/>
      <c r="B37" s="105" t="n"/>
      <c r="C37" s="231" t="n"/>
      <c r="D37" s="333" t="n"/>
      <c r="E37" s="313" t="n"/>
      <c r="F37" s="35" t="n"/>
      <c r="G37" s="313" t="n"/>
      <c r="H37" s="40" t="n"/>
      <c r="I37" s="251" t="n"/>
      <c r="J37" s="333" t="n"/>
      <c r="K37" s="333" t="n"/>
      <c r="L37" s="333" t="n"/>
      <c r="M37" s="333" t="n"/>
      <c r="N37" s="333" t="n"/>
      <c r="O37" s="333" t="n"/>
      <c r="P37" s="313" t="n"/>
      <c r="Q37" s="143" t="n"/>
      <c r="R37" s="57" t="n"/>
      <c r="S37" s="269" t="n"/>
      <c r="T37" s="270" t="n"/>
      <c r="U37" s="269" t="n"/>
      <c r="V37" s="269" t="n"/>
      <c r="W37" s="269" t="n"/>
      <c r="X37" s="270" t="n"/>
      <c r="Y37" s="143" t="n"/>
      <c r="Z37" s="270" t="n"/>
      <c r="AA37" s="33" t="inlineStr">
        <is>
          <t>Month</t>
        </is>
      </c>
      <c r="AB37" s="179" t="n">
        <v>1</v>
      </c>
      <c r="AC37" s="341" t="n"/>
    </row>
    <row r="38" ht="20.25" customHeight="1">
      <c r="A38" s="105" t="n"/>
      <c r="B38" s="105" t="n"/>
      <c r="C38" s="231" t="n"/>
      <c r="D38" s="333" t="n"/>
      <c r="E38" s="313" t="n"/>
      <c r="F38" s="35" t="n"/>
      <c r="G38" s="313" t="n"/>
      <c r="H38" s="40" t="n"/>
      <c r="I38" s="233" t="n"/>
      <c r="J38" s="333" t="n"/>
      <c r="K38" s="333" t="n"/>
      <c r="L38" s="333" t="n"/>
      <c r="M38" s="333" t="n"/>
      <c r="N38" s="333" t="n"/>
      <c r="O38" s="333" t="n"/>
      <c r="P38" s="313" t="n"/>
      <c r="Q38" s="143" t="n"/>
      <c r="R38" s="126" t="n"/>
      <c r="S38" s="57" t="n"/>
      <c r="T38" s="270" t="n"/>
      <c r="U38" s="57" t="n"/>
      <c r="V38" s="126" t="n"/>
      <c r="W38" s="269" t="n"/>
      <c r="X38" s="270" t="n"/>
      <c r="Y38" s="143" t="n"/>
      <c r="Z38" s="270" t="n"/>
      <c r="AA38" s="33" t="inlineStr">
        <is>
          <t>Year</t>
        </is>
      </c>
      <c r="AB38" s="179" t="n">
        <v>1</v>
      </c>
      <c r="AC38" s="341" t="n"/>
    </row>
    <row r="39" ht="22.5" customHeight="1">
      <c r="A39" s="105" t="n"/>
      <c r="B39" s="105" t="n"/>
      <c r="C39" s="231" t="n"/>
      <c r="D39" s="333" t="n"/>
      <c r="E39" s="313" t="n"/>
      <c r="F39" s="35" t="n"/>
      <c r="G39" s="313" t="n"/>
      <c r="H39" s="40" t="n"/>
      <c r="I39" s="233" t="n"/>
      <c r="J39" s="333" t="n"/>
      <c r="K39" s="333" t="n"/>
      <c r="L39" s="333" t="n"/>
      <c r="M39" s="333" t="n"/>
      <c r="N39" s="333" t="n"/>
      <c r="O39" s="333" t="n"/>
      <c r="P39" s="313" t="n"/>
      <c r="Q39" s="143" t="n"/>
      <c r="R39" s="143" t="n"/>
      <c r="S39" s="252" t="inlineStr">
        <is>
          <t>FUEL LIQUIDATED DAMAGES</t>
        </is>
      </c>
      <c r="T39" s="342" t="n"/>
      <c r="U39" s="342" t="n"/>
      <c r="V39" s="342" t="n"/>
      <c r="W39" s="342" t="n"/>
      <c r="X39" s="342" t="n"/>
      <c r="Y39" s="343" t="n"/>
      <c r="Z39" s="270" t="n"/>
      <c r="AA39" s="33" t="n"/>
      <c r="AB39" s="179" t="n"/>
      <c r="AC39" s="315" t="n"/>
    </row>
    <row r="40" ht="20.25" customHeight="1">
      <c r="A40" s="105" t="n"/>
      <c r="B40" s="105" t="n"/>
      <c r="C40" s="231" t="n"/>
      <c r="D40" s="333" t="n"/>
      <c r="E40" s="313" t="n"/>
      <c r="F40" s="35" t="n"/>
      <c r="G40" s="313" t="n"/>
      <c r="H40" s="40" t="n"/>
      <c r="I40" s="251" t="n"/>
      <c r="J40" s="333" t="n"/>
      <c r="K40" s="333" t="n"/>
      <c r="L40" s="333" t="n"/>
      <c r="M40" s="333" t="n"/>
      <c r="N40" s="333" t="n"/>
      <c r="O40" s="333" t="n"/>
      <c r="P40" s="313" t="n"/>
      <c r="Q40" s="143" t="n"/>
      <c r="R40" s="143" t="n"/>
      <c r="S40" s="255" t="inlineStr">
        <is>
          <t>Day</t>
        </is>
      </c>
      <c r="T40" s="313" t="n"/>
      <c r="U40" s="179" t="n">
        <v>0</v>
      </c>
      <c r="V40" s="313" t="n"/>
      <c r="W40" s="35">
        <f>U40</f>
        <v/>
      </c>
      <c r="X40" s="179" t="n"/>
      <c r="Y40" s="40" t="n"/>
      <c r="Z40" s="270" t="n"/>
      <c r="AA40" s="132" t="n"/>
      <c r="AB40" s="256" t="inlineStr">
        <is>
          <t>1=</t>
        </is>
      </c>
      <c r="AC40" s="257" t="n"/>
    </row>
    <row r="41" ht="18.75" customHeight="1">
      <c r="A41" s="105" t="n"/>
      <c r="B41" s="105" t="n"/>
      <c r="C41" s="231" t="n"/>
      <c r="D41" s="333" t="n"/>
      <c r="E41" s="313" t="n"/>
      <c r="F41" s="35" t="n"/>
      <c r="G41" s="313" t="n"/>
      <c r="H41" s="40" t="n"/>
      <c r="I41" s="251" t="n"/>
      <c r="J41" s="333" t="n"/>
      <c r="K41" s="333" t="n"/>
      <c r="L41" s="333" t="n"/>
      <c r="M41" s="333" t="n"/>
      <c r="N41" s="333" t="n"/>
      <c r="O41" s="333" t="n"/>
      <c r="P41" s="313" t="n"/>
      <c r="Q41" s="143" t="n"/>
      <c r="R41" s="143" t="n"/>
      <c r="S41" s="255" t="inlineStr">
        <is>
          <t>Month</t>
        </is>
      </c>
      <c r="T41" s="313" t="n"/>
      <c r="U41" s="35" t="n"/>
      <c r="V41" s="313" t="n"/>
      <c r="W41" s="35" t="n"/>
      <c r="X41" s="179" t="n"/>
      <c r="Y41" s="40" t="n"/>
      <c r="Z41" s="270" t="n"/>
      <c r="AA41" s="132" t="n"/>
      <c r="AB41" s="256">
        <f>AB40+U41</f>
        <v/>
      </c>
      <c r="AC41" s="258" t="n"/>
    </row>
    <row r="42" ht="20.25" customHeight="1">
      <c r="A42" s="105" t="n"/>
      <c r="B42" s="105" t="n"/>
      <c r="C42" s="231" t="n"/>
      <c r="D42" s="333" t="n"/>
      <c r="E42" s="313" t="n"/>
      <c r="F42" s="35" t="n"/>
      <c r="G42" s="313" t="n"/>
      <c r="H42" s="40" t="n"/>
      <c r="I42" s="251" t="n"/>
      <c r="J42" s="333" t="n"/>
      <c r="K42" s="333" t="n"/>
      <c r="L42" s="333" t="n"/>
      <c r="M42" s="333" t="n"/>
      <c r="N42" s="333" t="n"/>
      <c r="O42" s="333" t="n"/>
      <c r="P42" s="313" t="n"/>
      <c r="Q42" s="143" t="n"/>
      <c r="R42" s="55" t="n"/>
      <c r="S42" s="255" t="inlineStr">
        <is>
          <t>Year</t>
        </is>
      </c>
      <c r="T42" s="313" t="n"/>
      <c r="U42" s="35" t="n">
        <v>559.72</v>
      </c>
      <c r="V42" s="313" t="n"/>
      <c r="W42" s="35">
        <f>U42</f>
        <v/>
      </c>
      <c r="X42" s="179" t="n"/>
      <c r="Y42" s="40" t="n"/>
      <c r="Z42" s="270" t="n"/>
      <c r="AA42" s="135" t="n"/>
      <c r="AB42" s="256" t="n"/>
    </row>
    <row r="43" ht="21.75" customHeight="1">
      <c r="A43" s="105" t="n"/>
      <c r="B43" s="105" t="n"/>
      <c r="C43" s="231" t="n"/>
      <c r="D43" s="333" t="n"/>
      <c r="E43" s="313" t="n"/>
      <c r="F43" s="35" t="n"/>
      <c r="G43" s="313" t="n"/>
      <c r="H43" s="40" t="n"/>
      <c r="I43" s="251" t="n"/>
      <c r="J43" s="333" t="n"/>
      <c r="K43" s="333" t="n"/>
      <c r="L43" s="333" t="n"/>
      <c r="M43" s="333" t="n"/>
      <c r="N43" s="333" t="n"/>
      <c r="O43" s="333" t="n"/>
      <c r="P43" s="313" t="n"/>
      <c r="Q43" s="143" t="n"/>
      <c r="R43" s="143" t="n"/>
      <c r="S43" s="269" t="n"/>
      <c r="T43" s="270" t="n"/>
      <c r="U43" s="57" t="n"/>
      <c r="V43" s="57" t="n"/>
      <c r="W43" s="57" t="n"/>
      <c r="X43" s="221" t="n"/>
      <c r="Y43" s="55" t="n"/>
      <c r="Z43" s="221" t="n"/>
      <c r="AA43" s="55" t="n"/>
      <c r="AB43" s="221" t="n"/>
      <c r="AC43" s="257" t="n"/>
    </row>
    <row r="44" ht="24.75" customHeight="1">
      <c r="A44" s="136" t="n"/>
      <c r="B44" s="136" t="n"/>
      <c r="C44" s="179" t="n"/>
      <c r="D44" s="333" t="n"/>
      <c r="E44" s="313" t="n"/>
      <c r="F44" s="35">
        <f>(B44-A44)*24*16.3</f>
        <v/>
      </c>
      <c r="G44" s="313" t="n"/>
      <c r="H44" s="40" t="n"/>
      <c r="I44" s="35" t="n"/>
      <c r="J44" s="333" t="n"/>
      <c r="K44" s="333" t="n"/>
      <c r="L44" s="333" t="n"/>
      <c r="M44" s="333" t="n"/>
      <c r="N44" s="333" t="n"/>
      <c r="O44" s="333" t="n"/>
      <c r="P44" s="313" t="n"/>
      <c r="Q44" s="143" t="n"/>
      <c r="R44" s="143" t="n"/>
      <c r="S44" s="269" t="n"/>
      <c r="T44" s="270" t="n"/>
      <c r="U44" s="57" t="n"/>
      <c r="V44" s="57" t="n"/>
      <c r="W44" s="57" t="n"/>
      <c r="X44" s="221" t="n"/>
      <c r="Y44" s="55" t="n"/>
      <c r="Z44" s="221" t="n"/>
      <c r="AA44" s="55" t="n"/>
      <c r="AB44" s="221" t="n"/>
      <c r="AC44" s="269" t="n"/>
    </row>
    <row r="45" ht="24.75" customHeight="1">
      <c r="A45" s="136" t="n"/>
      <c r="B45" s="136" t="n"/>
      <c r="C45" s="179" t="n"/>
      <c r="D45" s="333" t="n"/>
      <c r="E45" s="313" t="n"/>
      <c r="F45" s="35">
        <f>(B45-A45)*24*16.3</f>
        <v/>
      </c>
      <c r="G45" s="313" t="n"/>
      <c r="H45" s="40" t="n"/>
      <c r="I45" s="35" t="n"/>
      <c r="J45" s="333" t="n"/>
      <c r="K45" s="333" t="n"/>
      <c r="L45" s="333" t="n"/>
      <c r="M45" s="333" t="n"/>
      <c r="N45" s="333" t="n"/>
      <c r="O45" s="333" t="n"/>
      <c r="P45" s="313" t="n"/>
      <c r="Q45" s="143" t="n"/>
      <c r="R45" s="143" t="n"/>
      <c r="S45" s="269" t="n"/>
      <c r="T45" s="270" t="n"/>
      <c r="U45" s="57" t="n"/>
      <c r="V45" s="269" t="n"/>
      <c r="W45" s="57" t="n"/>
      <c r="X45" s="270" t="n"/>
      <c r="Y45" s="143" t="n"/>
      <c r="Z45" s="270" t="n"/>
      <c r="AA45" s="143" t="n"/>
      <c r="AB45" s="270" t="n"/>
      <c r="AC45" s="269" t="n"/>
    </row>
    <row r="46" ht="24.75" customHeight="1">
      <c r="A46" s="136" t="n"/>
      <c r="B46" s="136" t="n"/>
      <c r="C46" s="179" t="n"/>
      <c r="D46" s="333" t="n"/>
      <c r="E46" s="313" t="n"/>
      <c r="F46" s="35">
        <f>(B46-A46)*24*16.3</f>
        <v/>
      </c>
      <c r="G46" s="313" t="n"/>
      <c r="H46" s="40" t="n"/>
      <c r="I46" s="35" t="n"/>
      <c r="J46" s="333" t="n"/>
      <c r="K46" s="333" t="n"/>
      <c r="L46" s="333" t="n"/>
      <c r="M46" s="333" t="n"/>
      <c r="N46" s="333" t="n"/>
      <c r="O46" s="333" t="n"/>
      <c r="P46" s="313" t="n"/>
      <c r="Q46" s="143" t="n"/>
      <c r="R46" s="143" t="n"/>
      <c r="S46" s="269" t="n"/>
      <c r="T46" s="270" t="n"/>
      <c r="U46" s="57" t="n"/>
      <c r="V46" s="269" t="n"/>
      <c r="W46" s="57" t="n"/>
      <c r="X46" s="270" t="n"/>
      <c r="Y46" s="143" t="n"/>
      <c r="Z46" s="270" t="n"/>
      <c r="AA46" s="143" t="n"/>
      <c r="AB46" s="270" t="n"/>
      <c r="AC46" s="269" t="n"/>
    </row>
    <row r="47" ht="24.75" customHeight="1">
      <c r="A47" s="136" t="n"/>
      <c r="B47" s="136" t="n"/>
      <c r="C47" s="179" t="n"/>
      <c r="D47" s="333" t="n"/>
      <c r="E47" s="313" t="n"/>
      <c r="F47" s="35">
        <f>(B47-A47)*24*16.3</f>
        <v/>
      </c>
      <c r="G47" s="313" t="n"/>
      <c r="H47" s="40" t="n"/>
      <c r="I47" s="35" t="n"/>
      <c r="J47" s="333" t="n"/>
      <c r="K47" s="333" t="n"/>
      <c r="L47" s="333" t="n"/>
      <c r="M47" s="333" t="n"/>
      <c r="N47" s="333" t="n"/>
      <c r="O47" s="333" t="n"/>
      <c r="P47" s="313" t="n"/>
      <c r="Q47" s="143" t="n"/>
      <c r="R47" s="143" t="n"/>
      <c r="S47" s="269" t="n"/>
      <c r="T47" s="270" t="n"/>
      <c r="U47" s="57" t="n"/>
      <c r="V47" s="269" t="n"/>
      <c r="W47" s="57" t="n"/>
      <c r="X47" s="270" t="n"/>
      <c r="Y47" s="143" t="n"/>
      <c r="Z47" s="270" t="n"/>
      <c r="AA47" s="143" t="n"/>
      <c r="AB47" s="270" t="n"/>
      <c r="AC47" s="269" t="n"/>
    </row>
    <row r="48" ht="24.75" customHeight="1">
      <c r="A48" s="136" t="n"/>
      <c r="B48" s="136" t="n"/>
      <c r="C48" s="179" t="n"/>
      <c r="D48" s="333" t="n"/>
      <c r="E48" s="313" t="n"/>
      <c r="F48" s="35">
        <f>(B48-A48)*24*16.3</f>
        <v/>
      </c>
      <c r="G48" s="313" t="n"/>
      <c r="H48" s="40" t="n"/>
      <c r="I48" s="35" t="n"/>
      <c r="J48" s="333" t="n"/>
      <c r="K48" s="333" t="n"/>
      <c r="L48" s="333" t="n"/>
      <c r="M48" s="333" t="n"/>
      <c r="N48" s="333" t="n"/>
      <c r="O48" s="333" t="n"/>
      <c r="P48" s="313" t="n"/>
      <c r="Q48" s="143" t="n"/>
      <c r="R48" s="143" t="n"/>
      <c r="S48" s="269" t="n"/>
      <c r="T48" s="270" t="n"/>
      <c r="U48" s="57" t="n"/>
      <c r="V48" s="269" t="n"/>
      <c r="W48" s="57" t="n"/>
      <c r="X48" s="270" t="n"/>
      <c r="Y48" s="143" t="n"/>
      <c r="Z48" s="270" t="n"/>
      <c r="AA48" s="143" t="n"/>
      <c r="AB48" s="270" t="n"/>
      <c r="AC48" s="269" t="n"/>
    </row>
    <row r="49" ht="24.75" customHeight="1">
      <c r="A49" s="136" t="n"/>
      <c r="B49" s="136" t="n"/>
      <c r="C49" s="179" t="n"/>
      <c r="D49" s="333" t="n"/>
      <c r="E49" s="313" t="n"/>
      <c r="F49" s="35">
        <f>(B49-A49)*24*16.3</f>
        <v/>
      </c>
      <c r="G49" s="313" t="n"/>
      <c r="H49" s="40" t="n"/>
      <c r="I49" s="35" t="n"/>
      <c r="J49" s="333" t="n"/>
      <c r="K49" s="333" t="n"/>
      <c r="L49" s="333" t="n"/>
      <c r="M49" s="333" t="n"/>
      <c r="N49" s="333" t="n"/>
      <c r="O49" s="333" t="n"/>
      <c r="P49" s="313" t="n"/>
      <c r="Q49" s="143" t="n"/>
      <c r="R49" s="143" t="n"/>
      <c r="S49" s="269" t="n"/>
      <c r="T49" s="270" t="n"/>
      <c r="U49" s="57" t="n"/>
      <c r="V49" s="269" t="n"/>
      <c r="W49" s="57" t="n"/>
      <c r="X49" s="270" t="n"/>
      <c r="Y49" s="143" t="n"/>
      <c r="Z49" s="270" t="n"/>
      <c r="AA49" s="143" t="n"/>
      <c r="AB49" s="270" t="n"/>
      <c r="AC49" s="269" t="n"/>
    </row>
    <row r="50" ht="24.75" customHeight="1">
      <c r="A50" s="136" t="n"/>
      <c r="B50" s="136" t="n"/>
      <c r="C50" s="179" t="n"/>
      <c r="D50" s="333" t="n"/>
      <c r="E50" s="313" t="n"/>
      <c r="F50" s="35">
        <f>(B50-A50)*24*16.3</f>
        <v/>
      </c>
      <c r="G50" s="313" t="n"/>
      <c r="H50" s="40" t="n"/>
      <c r="I50" s="35" t="n"/>
      <c r="J50" s="333" t="n"/>
      <c r="K50" s="333" t="n"/>
      <c r="L50" s="333" t="n"/>
      <c r="M50" s="333" t="n"/>
      <c r="N50" s="333" t="n"/>
      <c r="O50" s="333" t="n"/>
      <c r="P50" s="313" t="n"/>
      <c r="Q50" s="143" t="n"/>
      <c r="R50" s="143" t="n"/>
      <c r="S50" s="269" t="n"/>
      <c r="T50" s="270" t="n"/>
      <c r="U50" s="57" t="n"/>
      <c r="V50" s="269" t="n"/>
      <c r="W50" s="57" t="n"/>
      <c r="X50" s="270" t="n"/>
      <c r="Y50" s="143" t="n"/>
      <c r="Z50" s="270" t="n"/>
      <c r="AA50" s="143" t="n"/>
      <c r="AB50" s="270" t="n"/>
      <c r="AC50" s="269" t="n"/>
    </row>
    <row r="51" ht="24.75" customHeight="1">
      <c r="A51" s="136" t="n"/>
      <c r="B51" s="136" t="n"/>
      <c r="C51" s="179" t="n"/>
      <c r="D51" s="333" t="n"/>
      <c r="E51" s="313" t="n"/>
      <c r="F51" s="35">
        <f>(B51-A51)*24*16.3</f>
        <v/>
      </c>
      <c r="G51" s="313" t="n"/>
      <c r="H51" s="40" t="n"/>
      <c r="I51" s="35" t="n"/>
      <c r="J51" s="333" t="n"/>
      <c r="K51" s="333" t="n"/>
      <c r="L51" s="333" t="n"/>
      <c r="M51" s="333" t="n"/>
      <c r="N51" s="333" t="n"/>
      <c r="O51" s="333" t="n"/>
      <c r="P51" s="313" t="n"/>
      <c r="Q51" s="143" t="n"/>
      <c r="R51" s="143" t="n"/>
      <c r="S51" s="269" t="n"/>
      <c r="T51" s="270" t="n"/>
      <c r="U51" s="57" t="n"/>
      <c r="V51" s="269" t="n"/>
      <c r="W51" s="57" t="n"/>
      <c r="X51" s="270" t="n"/>
      <c r="Y51" s="143" t="n"/>
      <c r="Z51" s="270" t="n"/>
      <c r="AA51" s="143" t="n"/>
      <c r="AB51" s="270" t="n"/>
      <c r="AC51" s="269" t="n"/>
    </row>
    <row r="52" ht="24.75" customHeight="1">
      <c r="A52" s="136" t="n"/>
      <c r="B52" s="136" t="n"/>
      <c r="C52" s="179" t="n"/>
      <c r="D52" s="333" t="n"/>
      <c r="E52" s="313" t="n"/>
      <c r="F52" s="35">
        <f>(B52-A52)*24*16.3</f>
        <v/>
      </c>
      <c r="G52" s="313" t="n"/>
      <c r="H52" s="40" t="n"/>
      <c r="I52" s="35" t="n"/>
      <c r="J52" s="333" t="n"/>
      <c r="K52" s="333" t="n"/>
      <c r="L52" s="333" t="n"/>
      <c r="M52" s="333" t="n"/>
      <c r="N52" s="333" t="n"/>
      <c r="O52" s="333" t="n"/>
      <c r="P52" s="333" t="n"/>
      <c r="Q52" s="313" t="n"/>
      <c r="R52" s="143" t="n"/>
      <c r="S52" s="269" t="n"/>
      <c r="T52" s="270" t="n"/>
      <c r="U52" s="57" t="n"/>
      <c r="V52" s="269" t="n"/>
      <c r="W52" s="57" t="n"/>
      <c r="X52" s="270" t="n"/>
      <c r="Y52" s="143" t="n"/>
      <c r="Z52" s="270" t="n"/>
      <c r="AA52" s="143" t="n"/>
      <c r="AB52" s="270" t="n"/>
      <c r="AC52" s="269" t="n"/>
    </row>
    <row r="53" ht="24.75" customHeight="1">
      <c r="A53" s="136" t="n"/>
      <c r="B53" s="136" t="n"/>
      <c r="C53" s="179" t="n"/>
      <c r="D53" s="333" t="n"/>
      <c r="E53" s="313" t="n"/>
      <c r="F53" s="35">
        <f>(B53-A53)*24*16.3</f>
        <v/>
      </c>
      <c r="G53" s="313" t="n"/>
      <c r="H53" s="40" t="n"/>
      <c r="I53" s="35" t="n"/>
      <c r="J53" s="333" t="n"/>
      <c r="K53" s="333" t="n"/>
      <c r="L53" s="333" t="n"/>
      <c r="M53" s="333" t="n"/>
      <c r="N53" s="333" t="n"/>
      <c r="O53" s="333" t="n"/>
      <c r="P53" s="313" t="n"/>
      <c r="Q53" s="143" t="n"/>
      <c r="R53" s="143" t="n"/>
      <c r="S53" s="269" t="n"/>
      <c r="T53" s="270" t="n"/>
      <c r="U53" s="57" t="n"/>
      <c r="V53" s="269" t="n"/>
      <c r="W53" s="57" t="n"/>
      <c r="X53" s="270" t="n"/>
      <c r="Y53" s="143" t="n"/>
      <c r="Z53" s="270" t="n"/>
      <c r="AA53" s="143" t="n"/>
      <c r="AB53" s="270" t="n"/>
      <c r="AC53" s="269" t="n"/>
    </row>
    <row r="54" ht="24.75" customHeight="1">
      <c r="A54" s="136" t="n"/>
      <c r="B54" s="136" t="n"/>
      <c r="C54" s="179" t="n"/>
      <c r="D54" s="333" t="n"/>
      <c r="E54" s="313" t="n"/>
      <c r="F54" s="35">
        <f>(B54-A54)*24*16.3</f>
        <v/>
      </c>
      <c r="G54" s="313" t="n"/>
      <c r="H54" s="40" t="n"/>
      <c r="I54" s="35" t="n"/>
      <c r="J54" s="333" t="n"/>
      <c r="K54" s="333" t="n"/>
      <c r="L54" s="333" t="n"/>
      <c r="M54" s="333" t="n"/>
      <c r="N54" s="333" t="n"/>
      <c r="O54" s="333" t="n"/>
      <c r="P54" s="313" t="n"/>
      <c r="Q54" s="143" t="n"/>
      <c r="R54" s="143" t="n"/>
      <c r="S54" s="269" t="n"/>
      <c r="T54" s="270" t="n"/>
      <c r="U54" s="57" t="n"/>
      <c r="V54" s="269" t="n"/>
      <c r="W54" s="57" t="n"/>
      <c r="X54" s="270" t="n"/>
      <c r="Y54" s="143" t="n"/>
      <c r="Z54" s="270" t="n"/>
      <c r="AA54" s="143" t="n"/>
      <c r="AB54" s="270" t="n"/>
      <c r="AC54" s="269" t="n"/>
    </row>
    <row r="55" ht="22.5" customHeight="1">
      <c r="A55" s="136" t="n"/>
      <c r="B55" s="35" t="n"/>
      <c r="C55" s="179" t="n"/>
      <c r="D55" s="333" t="n"/>
      <c r="E55" s="313" t="n"/>
      <c r="F55" s="259">
        <f>SUM(F27:G54)</f>
        <v/>
      </c>
      <c r="G55" s="313" t="n"/>
      <c r="H55" s="40" t="n"/>
      <c r="I55" s="35" t="n"/>
      <c r="J55" s="333" t="n"/>
      <c r="K55" s="333" t="n"/>
      <c r="L55" s="333" t="n"/>
      <c r="M55" s="333" t="n"/>
      <c r="N55" s="333" t="n"/>
      <c r="O55" s="333" t="n"/>
      <c r="P55" s="313" t="n"/>
      <c r="Q55" s="143" t="n"/>
      <c r="R55" s="143" t="n"/>
      <c r="S55" s="269" t="n"/>
      <c r="T55" s="270" t="n"/>
      <c r="U55" s="57" t="n"/>
      <c r="V55" s="269" t="n"/>
      <c r="W55" s="269" t="n"/>
      <c r="X55" s="270" t="n"/>
      <c r="Y55" s="143" t="n"/>
      <c r="Z55" s="270" t="n"/>
      <c r="AA55" s="143" t="n"/>
      <c r="AB55" s="270" t="n"/>
      <c r="AC55" s="269" t="n"/>
    </row>
    <row r="56" ht="19.5" customHeight="1">
      <c r="A56" s="143" t="n"/>
      <c r="B56" s="260" t="n"/>
      <c r="C56" s="261" t="n"/>
      <c r="D56" s="261" t="n"/>
      <c r="E56" s="260" t="n"/>
      <c r="F56" s="262" t="n"/>
      <c r="N56" s="145" t="n"/>
      <c r="O56" s="269" t="n"/>
      <c r="P56" s="269" t="n"/>
      <c r="Q56" s="143" t="n"/>
      <c r="R56" s="143" t="n"/>
      <c r="S56" s="269" t="n"/>
      <c r="T56" s="270" t="n"/>
      <c r="U56" s="269" t="n"/>
      <c r="V56" s="269" t="n"/>
      <c r="W56" s="269" t="n"/>
      <c r="X56" s="270" t="n"/>
      <c r="Y56" s="143" t="n"/>
      <c r="Z56" s="270" t="n"/>
      <c r="AA56" s="143" t="n"/>
      <c r="AB56" s="270" t="n"/>
      <c r="AC56" s="269" t="n"/>
    </row>
    <row r="57" ht="18" customHeight="1">
      <c r="A57" s="143" t="n"/>
      <c r="B57" s="260" t="n"/>
      <c r="C57" s="263" t="n"/>
      <c r="D57" s="263" t="n"/>
      <c r="E57" s="264" t="n"/>
      <c r="N57" s="145" t="n"/>
      <c r="O57" s="269" t="n"/>
      <c r="P57" s="269" t="n"/>
      <c r="Q57" s="143" t="n"/>
      <c r="R57" s="143" t="n"/>
      <c r="S57" s="269" t="n"/>
      <c r="T57" s="270" t="n"/>
      <c r="U57" s="269" t="n"/>
      <c r="V57" s="269" t="n"/>
      <c r="W57" s="269" t="n"/>
      <c r="X57" s="270" t="n"/>
      <c r="Y57" s="143" t="n"/>
      <c r="Z57" s="270" t="n"/>
      <c r="AA57" s="143" t="n"/>
      <c r="AB57" s="270" t="n"/>
      <c r="AC57" s="269" t="n"/>
    </row>
    <row r="58" ht="21" customHeight="1">
      <c r="A58" s="143" t="n"/>
      <c r="B58" s="265" t="n"/>
      <c r="C58" s="263" t="n"/>
      <c r="D58" s="263" t="n"/>
      <c r="E58" s="264" t="n"/>
      <c r="F58" s="57" t="n"/>
      <c r="L58" s="143" t="n"/>
      <c r="M58" s="57" t="n"/>
      <c r="N58" s="145" t="n"/>
      <c r="O58" s="269" t="n"/>
      <c r="P58" s="269" t="n"/>
      <c r="Q58" s="143" t="n"/>
      <c r="R58" s="143" t="n"/>
      <c r="S58" s="269" t="n"/>
      <c r="T58" s="270" t="n"/>
      <c r="U58" s="269" t="n"/>
      <c r="V58" s="269" t="n"/>
      <c r="W58" s="269" t="n"/>
      <c r="X58" s="270" t="n"/>
      <c r="Y58" s="143" t="n"/>
      <c r="Z58" s="270" t="n"/>
      <c r="AA58" s="143" t="n"/>
      <c r="AB58" s="270" t="n"/>
      <c r="AC58" s="269" t="n"/>
    </row>
    <row r="59" ht="15" customHeight="1">
      <c r="A59" s="143" t="n"/>
      <c r="B59" s="265" t="n"/>
      <c r="C59" s="217" t="n"/>
      <c r="D59" s="217" t="n"/>
      <c r="E59" s="57" t="n"/>
      <c r="F59" s="271" t="n"/>
      <c r="G59" s="271" t="n"/>
      <c r="H59" s="144" t="n"/>
      <c r="I59" s="271" t="n"/>
      <c r="J59" s="144" t="n"/>
      <c r="K59" s="143" t="n"/>
      <c r="L59" s="143" t="n"/>
      <c r="M59" s="272" t="n"/>
      <c r="N59" s="138" t="n"/>
      <c r="O59" s="269" t="n"/>
      <c r="P59" s="269" t="n"/>
      <c r="Q59" s="143" t="n"/>
      <c r="R59" s="143" t="n"/>
      <c r="S59" s="269" t="n"/>
      <c r="T59" s="270" t="n"/>
      <c r="U59" s="269" t="n"/>
      <c r="V59" s="266" t="n"/>
      <c r="AB59" s="270" t="n"/>
      <c r="AC59" s="269" t="n"/>
    </row>
    <row r="60" ht="25.5" customHeight="1">
      <c r="A60" s="143" t="n"/>
      <c r="B60" s="269" t="n"/>
      <c r="C60" s="270" t="n"/>
      <c r="D60" s="221" t="n"/>
      <c r="E60" s="271" t="n"/>
      <c r="F60" s="260" t="n"/>
      <c r="G60" s="260" t="n"/>
      <c r="H60" s="138" t="n"/>
      <c r="I60" s="260" t="n"/>
      <c r="J60" s="138" t="n"/>
      <c r="K60" s="138" t="n"/>
      <c r="L60" s="138" t="n"/>
      <c r="M60" s="272" t="n"/>
      <c r="N60" s="138" t="n"/>
      <c r="O60" s="269" t="n"/>
      <c r="P60" s="269" t="n"/>
      <c r="Q60" s="143" t="n"/>
      <c r="R60" s="143" t="n"/>
      <c r="S60" s="269" t="n"/>
      <c r="T60" s="270" t="n"/>
      <c r="U60" s="269" t="n"/>
      <c r="AB60" s="270" t="n"/>
      <c r="AC60" s="269" t="n"/>
    </row>
    <row r="61" ht="12.75" customHeight="1">
      <c r="A61" s="143" t="n"/>
      <c r="B61" s="269" t="n"/>
      <c r="C61" s="270" t="n"/>
      <c r="D61" s="270" t="n"/>
      <c r="E61" s="271" t="n"/>
      <c r="F61" s="260" t="n"/>
      <c r="G61" s="260" t="n"/>
      <c r="H61" s="138" t="n"/>
      <c r="I61" s="260" t="n"/>
      <c r="J61" s="138" t="n"/>
      <c r="K61" s="138" t="n"/>
      <c r="L61" s="138" t="n"/>
      <c r="M61" s="272" t="n"/>
      <c r="N61" s="138" t="n"/>
      <c r="O61" s="269" t="n"/>
      <c r="P61" s="269" t="n"/>
      <c r="Q61" s="143" t="n"/>
      <c r="R61" s="143" t="n"/>
      <c r="S61" s="269" t="n"/>
      <c r="T61" s="270" t="n"/>
      <c r="U61" s="269" t="n"/>
      <c r="V61" s="260" t="n"/>
      <c r="W61" s="260" t="n"/>
      <c r="X61" s="261" t="n"/>
      <c r="Y61" s="138" t="n"/>
      <c r="Z61" s="261" t="n"/>
      <c r="AA61" s="138" t="n"/>
      <c r="AB61" s="270" t="n"/>
      <c r="AC61" s="269" t="n"/>
    </row>
    <row r="62" ht="18.75" customHeight="1">
      <c r="A62" s="143" t="n"/>
      <c r="B62" s="269" t="n"/>
      <c r="C62" s="270" t="n"/>
      <c r="D62" s="270" t="n"/>
      <c r="E62" s="271" t="n"/>
      <c r="F62" s="271" t="n"/>
      <c r="G62" s="271" t="n"/>
      <c r="H62" s="144" t="n"/>
      <c r="I62" s="271" t="n"/>
      <c r="J62" s="144" t="n"/>
      <c r="K62" s="143" t="n"/>
      <c r="L62" s="143" t="n"/>
      <c r="M62" s="221" t="n"/>
      <c r="N62" s="145" t="n"/>
      <c r="O62" s="269" t="n"/>
      <c r="P62" s="269" t="n"/>
      <c r="Q62" s="143" t="n"/>
      <c r="R62" s="143" t="n"/>
      <c r="S62" s="269" t="n"/>
      <c r="T62" s="270" t="n"/>
      <c r="U62" s="269" t="n"/>
      <c r="V62" s="269" t="n"/>
      <c r="W62" s="269" t="n"/>
      <c r="X62" s="270" t="n"/>
      <c r="Y62" s="143" t="n"/>
      <c r="Z62" s="270" t="n"/>
      <c r="AA62" s="143" t="n"/>
      <c r="AB62" s="270" t="n"/>
      <c r="AC62" s="269" t="n"/>
    </row>
    <row r="63" ht="18.75" customHeight="1">
      <c r="A63" s="143" t="n"/>
      <c r="B63" s="269" t="n"/>
      <c r="C63" s="270" t="n"/>
      <c r="D63" s="270" t="n"/>
      <c r="E63" s="271" t="n"/>
      <c r="F63" s="271" t="n"/>
      <c r="G63" s="271" t="n"/>
      <c r="H63" s="144" t="n"/>
      <c r="I63" s="271" t="n"/>
      <c r="J63" s="144" t="n"/>
      <c r="K63" s="143" t="n"/>
      <c r="L63" s="143" t="n"/>
      <c r="M63" s="272" t="n"/>
      <c r="N63" s="145" t="n"/>
      <c r="O63" s="269" t="n"/>
      <c r="P63" s="269" t="n"/>
      <c r="Q63" s="143" t="n"/>
      <c r="R63" s="143" t="n"/>
      <c r="S63" s="269" t="n"/>
      <c r="T63" s="270" t="n"/>
      <c r="U63" s="269" t="n"/>
      <c r="V63" s="269" t="n"/>
      <c r="W63" s="269" t="n"/>
      <c r="X63" s="270" t="n"/>
      <c r="Y63" s="143" t="n"/>
      <c r="Z63" s="270" t="n"/>
      <c r="AA63" s="143" t="n"/>
      <c r="AB63" s="270" t="n"/>
      <c r="AC63" s="269" t="n"/>
    </row>
    <row r="64" ht="18.75" customHeight="1">
      <c r="A64" s="143" t="n"/>
      <c r="B64" s="269" t="n"/>
      <c r="C64" s="270" t="n"/>
      <c r="D64" s="270" t="n"/>
      <c r="E64" s="271" t="n"/>
      <c r="F64" s="271" t="n"/>
      <c r="G64" s="271" t="n"/>
      <c r="H64" s="144" t="n"/>
      <c r="I64" s="271" t="n"/>
      <c r="J64" s="144" t="n"/>
      <c r="K64" s="143" t="n"/>
      <c r="L64" s="143" t="n"/>
      <c r="M64" s="272" t="n"/>
      <c r="N64" s="145" t="n"/>
      <c r="O64" s="269" t="n"/>
      <c r="P64" s="269" t="n"/>
      <c r="Q64" s="143" t="n"/>
      <c r="R64" s="143" t="n"/>
      <c r="S64" s="269" t="n"/>
      <c r="T64" s="270" t="n"/>
      <c r="U64" s="269" t="n"/>
      <c r="V64" s="269" t="n"/>
      <c r="W64" s="269" t="n"/>
      <c r="X64" s="270" t="n"/>
      <c r="Y64" s="143" t="n"/>
      <c r="Z64" s="270" t="n"/>
      <c r="AA64" s="143" t="n"/>
      <c r="AB64" s="270" t="n"/>
      <c r="AC64" s="269" t="n"/>
    </row>
    <row r="65" ht="18.75" customHeight="1">
      <c r="A65" s="143" t="n"/>
      <c r="B65" s="269" t="n"/>
      <c r="C65" s="270" t="n"/>
      <c r="D65" s="270" t="n"/>
      <c r="E65" s="271" t="n"/>
      <c r="F65" s="271" t="n"/>
      <c r="G65" s="271" t="n"/>
      <c r="H65" s="144" t="n"/>
      <c r="I65" s="271" t="n"/>
      <c r="J65" s="144" t="n"/>
      <c r="K65" s="143" t="n"/>
      <c r="L65" s="143" t="n"/>
      <c r="M65" s="272" t="n"/>
      <c r="N65" s="145" t="n"/>
      <c r="O65" s="269" t="n"/>
      <c r="P65" s="269" t="n"/>
      <c r="Q65" s="143" t="n"/>
      <c r="R65" s="143" t="n"/>
      <c r="S65" s="269" t="n"/>
      <c r="T65" s="270" t="n"/>
      <c r="U65" s="269" t="n"/>
      <c r="V65" s="269" t="n"/>
      <c r="W65" s="269" t="n"/>
      <c r="X65" s="270" t="n"/>
      <c r="Y65" s="143" t="n"/>
      <c r="Z65" s="270" t="n"/>
      <c r="AA65" s="143" t="n"/>
      <c r="AB65" s="270" t="n"/>
      <c r="AC65" s="269" t="n"/>
    </row>
    <row r="66" ht="18.75" customHeight="1">
      <c r="A66" s="143" t="n"/>
      <c r="B66" s="269" t="n"/>
      <c r="C66" s="270" t="n"/>
      <c r="D66" s="270" t="n"/>
      <c r="E66" s="271" t="n"/>
      <c r="F66" s="271" t="n"/>
      <c r="G66" s="271" t="n"/>
      <c r="H66" s="144" t="n"/>
      <c r="I66" s="271" t="n"/>
      <c r="J66" s="144" t="n"/>
      <c r="K66" s="143" t="n"/>
      <c r="L66" s="143" t="n"/>
      <c r="M66" s="272" t="n"/>
      <c r="N66" s="145" t="n"/>
      <c r="O66" s="269" t="n"/>
      <c r="P66" s="269" t="n"/>
      <c r="Q66" s="143" t="n"/>
      <c r="R66" s="143" t="n"/>
      <c r="S66" s="269" t="n"/>
      <c r="T66" s="270" t="n"/>
      <c r="U66" s="269" t="n"/>
      <c r="V66" s="269" t="n"/>
      <c r="W66" s="269" t="n"/>
      <c r="X66" s="270" t="n"/>
      <c r="Y66" s="143" t="n"/>
      <c r="Z66" s="270" t="n"/>
      <c r="AA66" s="143" t="n"/>
      <c r="AB66" s="270" t="n"/>
      <c r="AC66" s="269" t="n"/>
    </row>
    <row r="67" ht="15.6" customHeight="1">
      <c r="A67" s="143" t="n"/>
      <c r="B67" s="260" t="n"/>
      <c r="C67" s="261" t="n"/>
      <c r="D67" s="261" t="n"/>
      <c r="E67" s="267" t="n"/>
      <c r="F67" s="267" t="n"/>
      <c r="G67" s="267" t="n"/>
      <c r="H67" s="142" t="n"/>
      <c r="I67" s="267" t="n"/>
      <c r="J67" s="142" t="n"/>
      <c r="K67" s="142" t="n"/>
      <c r="L67" s="142" t="n"/>
      <c r="M67" s="268" t="n"/>
      <c r="N67" s="142" t="n"/>
      <c r="O67" s="269" t="n"/>
      <c r="P67" s="269" t="n"/>
      <c r="Q67" s="138" t="n"/>
      <c r="R67" s="138" t="n"/>
      <c r="S67" s="260" t="n"/>
      <c r="T67" s="261" t="n"/>
      <c r="U67" s="262" t="n"/>
      <c r="AB67" s="270" t="n"/>
      <c r="AC67" s="269" t="n"/>
    </row>
    <row r="68" ht="15.6" customHeight="1">
      <c r="A68" s="143" t="n"/>
      <c r="B68" s="264" t="n"/>
      <c r="E68" s="267" t="n"/>
      <c r="F68" s="267" t="n"/>
      <c r="G68" s="267" t="n"/>
      <c r="H68" s="142" t="n"/>
      <c r="I68" s="267" t="n"/>
      <c r="J68" s="142" t="n"/>
      <c r="K68" s="142" t="n"/>
      <c r="L68" s="142" t="n"/>
      <c r="M68" s="268" t="n"/>
      <c r="N68" s="142" t="n"/>
      <c r="O68" s="269" t="n"/>
      <c r="P68" s="269" t="n"/>
      <c r="Q68" s="138" t="n"/>
      <c r="R68" s="141" t="n"/>
      <c r="AB68" s="270" t="n"/>
      <c r="AC68" s="269" t="n"/>
    </row>
    <row r="69" ht="15.6" customHeight="1">
      <c r="A69" s="143" t="n"/>
      <c r="B69" s="260" t="n"/>
      <c r="C69" s="261" t="n"/>
      <c r="D69" s="261" t="n"/>
      <c r="E69" s="267" t="n"/>
      <c r="F69" s="267" t="n"/>
      <c r="G69" s="267" t="n"/>
      <c r="H69" s="142" t="n"/>
      <c r="I69" s="267" t="n"/>
      <c r="J69" s="142" t="n"/>
      <c r="K69" s="143" t="n"/>
      <c r="L69" s="143" t="n"/>
      <c r="M69" s="272" t="n"/>
      <c r="N69" s="145" t="n"/>
      <c r="O69" s="269" t="n"/>
      <c r="P69" s="269" t="n"/>
      <c r="Q69" s="83" t="n"/>
      <c r="U69" s="57" t="n"/>
      <c r="AA69" s="143" t="n"/>
      <c r="AB69" s="270" t="n"/>
      <c r="AC69" s="269" t="n"/>
    </row>
    <row r="70" ht="15.6" customHeight="1">
      <c r="A70" s="143" t="n"/>
      <c r="B70" s="265" t="n"/>
      <c r="C70" s="217" t="n"/>
      <c r="D70" s="221" t="n"/>
      <c r="E70" s="271" t="n"/>
      <c r="F70" s="271" t="n"/>
      <c r="G70" s="271" t="n"/>
      <c r="H70" s="144" t="n"/>
      <c r="I70" s="271" t="n"/>
      <c r="J70" s="144" t="n"/>
      <c r="K70" s="143" t="n"/>
      <c r="L70" s="143" t="n"/>
      <c r="M70" s="261" t="n"/>
      <c r="N70" s="145" t="n"/>
      <c r="O70" s="269" t="n"/>
      <c r="P70" s="269" t="n"/>
      <c r="Q70" s="143" t="n"/>
      <c r="R70" s="143" t="n"/>
      <c r="S70" s="269" t="n"/>
      <c r="T70" s="270" t="n"/>
      <c r="U70" s="266" t="n"/>
      <c r="AA70" s="143" t="n"/>
      <c r="AB70" s="270" t="n"/>
      <c r="AC70" s="269" t="n"/>
    </row>
    <row r="71" ht="15.6" customHeight="1">
      <c r="A71" s="143" t="n"/>
      <c r="B71" s="269" t="n"/>
      <c r="C71" s="270" t="n"/>
      <c r="D71" s="270" t="n"/>
      <c r="E71" s="260" t="n"/>
      <c r="F71" s="260" t="n"/>
      <c r="G71" s="260" t="n"/>
      <c r="H71" s="138" t="n"/>
      <c r="I71" s="260" t="n"/>
      <c r="J71" s="138" t="n"/>
      <c r="K71" s="143" t="n"/>
      <c r="L71" s="143" t="n"/>
      <c r="M71" s="261" t="n"/>
      <c r="N71" s="145" t="n"/>
      <c r="O71" s="269" t="n"/>
      <c r="P71" s="269" t="n"/>
      <c r="Q71" s="143" t="n"/>
      <c r="R71" s="143" t="n"/>
      <c r="S71" s="269" t="n"/>
      <c r="T71" s="270" t="n"/>
      <c r="AA71" s="143" t="n"/>
      <c r="AB71" s="270" t="n"/>
      <c r="AC71" s="269" t="n"/>
    </row>
    <row r="72" ht="15.6" customHeight="1">
      <c r="A72" s="143" t="n"/>
      <c r="B72" s="269" t="n"/>
      <c r="C72" s="270" t="n"/>
      <c r="D72" s="270" t="n"/>
      <c r="E72" s="260" t="n"/>
      <c r="F72" s="260" t="n"/>
      <c r="G72" s="260" t="n"/>
      <c r="H72" s="138" t="n"/>
      <c r="I72" s="260" t="n"/>
      <c r="J72" s="138" t="n"/>
      <c r="K72" s="143" t="n"/>
      <c r="L72" s="143" t="n"/>
      <c r="M72" s="261" t="n"/>
      <c r="N72" s="55" t="n"/>
      <c r="O72" s="269" t="n"/>
      <c r="P72" s="269" t="n"/>
      <c r="Q72" s="143" t="n"/>
      <c r="R72" s="143" t="n"/>
      <c r="S72" s="269" t="n"/>
      <c r="T72" s="270" t="n"/>
      <c r="U72" s="260" t="n"/>
      <c r="V72" s="260" t="n"/>
      <c r="W72" s="260" t="n"/>
      <c r="X72" s="261" t="n"/>
      <c r="Y72" s="138" t="n"/>
      <c r="Z72" s="261" t="n"/>
      <c r="AA72" s="143" t="n"/>
      <c r="AB72" s="270" t="n"/>
      <c r="AC72" s="269" t="n"/>
    </row>
  </sheetData>
  <mergeCells count="201">
    <mergeCell ref="I34:P34"/>
    <mergeCell ref="U40:V40"/>
    <mergeCell ref="C44:E44"/>
    <mergeCell ref="R68:T69"/>
    <mergeCell ref="F29:G29"/>
    <mergeCell ref="C31:E31"/>
    <mergeCell ref="U15:V15"/>
    <mergeCell ref="C40:E40"/>
    <mergeCell ref="I49:P49"/>
    <mergeCell ref="I36:P36"/>
    <mergeCell ref="M13:N16"/>
    <mergeCell ref="I45:P45"/>
    <mergeCell ref="V35:V36"/>
    <mergeCell ref="C51:E51"/>
    <mergeCell ref="D6:E6"/>
    <mergeCell ref="P6:Q6"/>
    <mergeCell ref="R24:Y24"/>
    <mergeCell ref="I47:P47"/>
    <mergeCell ref="U16:V16"/>
    <mergeCell ref="I52:Q52"/>
    <mergeCell ref="I28:P28"/>
    <mergeCell ref="I37:P37"/>
    <mergeCell ref="U70:Z71"/>
    <mergeCell ref="O13:P16"/>
    <mergeCell ref="X30:Y30"/>
    <mergeCell ref="I12:P12"/>
    <mergeCell ref="S19:T19"/>
    <mergeCell ref="S39:Y39"/>
    <mergeCell ref="C49:E49"/>
    <mergeCell ref="M18:N18"/>
    <mergeCell ref="U42:V42"/>
    <mergeCell ref="C34:E34"/>
    <mergeCell ref="M17:N17"/>
    <mergeCell ref="C42:E42"/>
    <mergeCell ref="F43:G43"/>
    <mergeCell ref="O17:P17"/>
    <mergeCell ref="S35:S36"/>
    <mergeCell ref="I18:L18"/>
    <mergeCell ref="I38:P38"/>
    <mergeCell ref="B25:B26"/>
    <mergeCell ref="B5:I5"/>
    <mergeCell ref="M19:N19"/>
    <mergeCell ref="B12:G12"/>
    <mergeCell ref="AA34:AC34"/>
    <mergeCell ref="W28:W29"/>
    <mergeCell ref="I40:P40"/>
    <mergeCell ref="AA24:AC26"/>
    <mergeCell ref="K3:O3"/>
    <mergeCell ref="C29:E29"/>
    <mergeCell ref="Z8:AA9"/>
    <mergeCell ref="F54:G54"/>
    <mergeCell ref="F19:G19"/>
    <mergeCell ref="F34:G34"/>
    <mergeCell ref="P10:Q10"/>
    <mergeCell ref="I20:L20"/>
    <mergeCell ref="I27:P27"/>
    <mergeCell ref="C46:E46"/>
    <mergeCell ref="P9:Q9"/>
    <mergeCell ref="F30:G30"/>
    <mergeCell ref="C52:E52"/>
    <mergeCell ref="F20:G20"/>
    <mergeCell ref="F18:G18"/>
    <mergeCell ref="F33:G33"/>
    <mergeCell ref="C39:E39"/>
    <mergeCell ref="F45:G45"/>
    <mergeCell ref="C48:E48"/>
    <mergeCell ref="F42:G42"/>
    <mergeCell ref="B68:D68"/>
    <mergeCell ref="U41:V41"/>
    <mergeCell ref="F58:K58"/>
    <mergeCell ref="K7:M7"/>
    <mergeCell ref="F17:G17"/>
    <mergeCell ref="C32:E32"/>
    <mergeCell ref="C38:E38"/>
    <mergeCell ref="I53:P53"/>
    <mergeCell ref="M21:N21"/>
    <mergeCell ref="S40:T40"/>
    <mergeCell ref="F47:G47"/>
    <mergeCell ref="O21:P21"/>
    <mergeCell ref="S15:T15"/>
    <mergeCell ref="F31:G31"/>
    <mergeCell ref="F46:G46"/>
    <mergeCell ref="O7:Q7"/>
    <mergeCell ref="F28:G28"/>
    <mergeCell ref="I55:P55"/>
    <mergeCell ref="U69:Z69"/>
    <mergeCell ref="U18:V18"/>
    <mergeCell ref="I39:P39"/>
    <mergeCell ref="T31:T32"/>
    <mergeCell ref="F25:G26"/>
    <mergeCell ref="F39:G39"/>
    <mergeCell ref="C33:E33"/>
    <mergeCell ref="I48:P48"/>
    <mergeCell ref="F48:G48"/>
    <mergeCell ref="I29:P29"/>
    <mergeCell ref="T28:T29"/>
    <mergeCell ref="AA27:AC27"/>
    <mergeCell ref="F44:G44"/>
    <mergeCell ref="C35:E35"/>
    <mergeCell ref="U19:V19"/>
    <mergeCell ref="AC41:AC42"/>
    <mergeCell ref="I31:P31"/>
    <mergeCell ref="C50:E50"/>
    <mergeCell ref="I17:L17"/>
    <mergeCell ref="O19:P19"/>
    <mergeCell ref="C55:E55"/>
    <mergeCell ref="A1:Y2"/>
    <mergeCell ref="S42:T42"/>
    <mergeCell ref="I19:L19"/>
    <mergeCell ref="F13:G16"/>
    <mergeCell ref="F21:G21"/>
    <mergeCell ref="C36:E36"/>
    <mergeCell ref="Z7:AA7"/>
    <mergeCell ref="X16:Y16"/>
    <mergeCell ref="I54:P54"/>
    <mergeCell ref="O20:P20"/>
    <mergeCell ref="I41:P41"/>
    <mergeCell ref="AB8:AB9"/>
    <mergeCell ref="Y5:AC5"/>
    <mergeCell ref="F36:G36"/>
    <mergeCell ref="X31:Y32"/>
    <mergeCell ref="B17:C17"/>
    <mergeCell ref="S28:S29"/>
    <mergeCell ref="F50:G50"/>
    <mergeCell ref="D17:E17"/>
    <mergeCell ref="K5:N5"/>
    <mergeCell ref="I43:P43"/>
    <mergeCell ref="C28:E28"/>
    <mergeCell ref="C37:E37"/>
    <mergeCell ref="V59:AA60"/>
    <mergeCell ref="I33:P33"/>
    <mergeCell ref="O5:R5"/>
    <mergeCell ref="I42:P42"/>
    <mergeCell ref="C30:E30"/>
    <mergeCell ref="U67:AA68"/>
    <mergeCell ref="I35:P35"/>
    <mergeCell ref="Y8:Y9"/>
    <mergeCell ref="I13:L16"/>
    <mergeCell ref="W15:Y15"/>
    <mergeCell ref="I21:L21"/>
    <mergeCell ref="I44:P44"/>
    <mergeCell ref="F49:G49"/>
    <mergeCell ref="S34:Y34"/>
    <mergeCell ref="S41:T41"/>
    <mergeCell ref="X36:Y36"/>
    <mergeCell ref="I23:L23"/>
    <mergeCell ref="C54:E54"/>
    <mergeCell ref="I25:P26"/>
    <mergeCell ref="S16:T16"/>
    <mergeCell ref="Z6:AA6"/>
    <mergeCell ref="C41:E41"/>
    <mergeCell ref="X28:Y29"/>
    <mergeCell ref="I30:P30"/>
    <mergeCell ref="F56:M57"/>
    <mergeCell ref="AC8:AC9"/>
    <mergeCell ref="O18:P18"/>
    <mergeCell ref="I46:P46"/>
    <mergeCell ref="S18:T18"/>
    <mergeCell ref="S27:T27"/>
    <mergeCell ref="B13:C16"/>
    <mergeCell ref="U27:V27"/>
    <mergeCell ref="V28:V29"/>
    <mergeCell ref="D13:E16"/>
    <mergeCell ref="F40:G40"/>
    <mergeCell ref="C43:E43"/>
    <mergeCell ref="F55:G55"/>
    <mergeCell ref="S17:T17"/>
    <mergeCell ref="C27:E27"/>
    <mergeCell ref="U17:V17"/>
    <mergeCell ref="M20:N20"/>
    <mergeCell ref="A25:A26"/>
    <mergeCell ref="S13:Y14"/>
    <mergeCell ref="W27:Y27"/>
    <mergeCell ref="U28:U29"/>
    <mergeCell ref="S7:W7"/>
    <mergeCell ref="P8:Q8"/>
    <mergeCell ref="F51:G51"/>
    <mergeCell ref="I32:P32"/>
    <mergeCell ref="S12:Y12"/>
    <mergeCell ref="F32:G32"/>
    <mergeCell ref="F41:G41"/>
    <mergeCell ref="F35:G35"/>
    <mergeCell ref="A24:P24"/>
    <mergeCell ref="F38:G38"/>
    <mergeCell ref="C53:E53"/>
    <mergeCell ref="C25:E26"/>
    <mergeCell ref="F27:G27"/>
    <mergeCell ref="F52:G52"/>
    <mergeCell ref="X35:Y35"/>
    <mergeCell ref="F37:G37"/>
    <mergeCell ref="I51:P51"/>
    <mergeCell ref="AC30:AC32"/>
    <mergeCell ref="C45:E45"/>
    <mergeCell ref="S5:W5"/>
    <mergeCell ref="A4:AC4"/>
    <mergeCell ref="I50:P50"/>
    <mergeCell ref="AC36:AC39"/>
    <mergeCell ref="H25:H26"/>
    <mergeCell ref="R25:Y26"/>
    <mergeCell ref="F53:G53"/>
    <mergeCell ref="C47:E4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AC72"/>
  <sheetViews>
    <sheetView workbookViewId="0">
      <pane xSplit="0" ySplit="4" topLeftCell="A5" activePane="bottomLeft" state="frozen"/>
      <selection activeCell="A1" sqref="A1"/>
    </sheetView>
  </sheetViews>
  <sheetFormatPr baseColWidth="8" defaultRowHeight="15"/>
  <cols>
    <col width="26.005" bestFit="1" customWidth="1" style="298" min="1" max="1"/>
    <col width="25.14785714285714" bestFit="1" customWidth="1" style="298" min="2" max="2"/>
    <col width="14.14785714285714" bestFit="1" customWidth="1" style="270" min="3" max="3"/>
    <col width="12.43357142857143" bestFit="1" customWidth="1" style="270" min="4" max="4"/>
    <col width="12.005" bestFit="1" customWidth="1" style="271" min="5" max="5"/>
    <col width="16.71928571428571" bestFit="1" customWidth="1" style="271" min="6" max="6"/>
    <col width="16.29071428571428" bestFit="1" customWidth="1" style="271" min="7" max="7"/>
    <col width="18.71928571428571" bestFit="1" customWidth="1" style="144" min="8" max="8"/>
    <col width="13.14785714285714" bestFit="1" customWidth="1" style="271" min="9" max="9"/>
    <col hidden="1" width="13.57642857142857" bestFit="1" customWidth="1" style="144" min="10" max="10"/>
    <col width="20.43357142857143" bestFit="1" customWidth="1" style="143" min="11" max="11"/>
    <col width="12.71928571428571" bestFit="1" customWidth="1" style="143" min="12" max="12"/>
    <col width="15.14785714285714" bestFit="1" customWidth="1" style="272" min="13" max="13"/>
    <col width="11.43357142857143" bestFit="1" customWidth="1" style="145" min="14" max="14"/>
    <col width="12.57642857142857" bestFit="1" customWidth="1" style="269" min="15" max="15"/>
    <col width="9.147857142857141" bestFit="1" customWidth="1" style="269" min="16" max="16"/>
    <col width="0.7192857142857143" bestFit="1" customWidth="1" style="143" min="17" max="17"/>
    <col width="31.14785714285714" bestFit="1" customWidth="1" style="143" min="18" max="18"/>
    <col width="12.14785714285714" bestFit="1" customWidth="1" style="269" min="19" max="19"/>
    <col width="9.147857142857141" bestFit="1" customWidth="1" style="270" min="20" max="20"/>
    <col width="19.43357142857143" bestFit="1" customWidth="1" style="269" min="21" max="21"/>
    <col width="13.57642857142857" bestFit="1" customWidth="1" style="269" min="22" max="22"/>
    <col width="14.14785714285714" bestFit="1" customWidth="1" style="269" min="23" max="23"/>
    <col width="1.862142857142857" bestFit="1" customWidth="1" style="270" min="24" max="24"/>
    <col width="13.57642857142857" bestFit="1" customWidth="1" style="143" min="25" max="25"/>
    <col width="1.005" bestFit="1" customWidth="1" style="270" min="26" max="26"/>
    <col width="12.43357142857143" bestFit="1" customWidth="1" style="143" min="27" max="27"/>
    <col width="16.005" bestFit="1" customWidth="1" style="270" min="28" max="28"/>
    <col width="19.29071428571428" bestFit="1" customWidth="1" style="269" min="29" max="29"/>
  </cols>
  <sheetData>
    <row r="1" ht="21.75" customHeight="1">
      <c r="A1" s="273" t="inlineStr">
        <is>
          <t>DAILY PRODUCTION REPORT</t>
        </is>
      </c>
      <c r="B1" s="299" t="n"/>
      <c r="C1" s="299" t="n"/>
      <c r="D1" s="299" t="n"/>
      <c r="E1" s="299" t="n"/>
      <c r="F1" s="299" t="n"/>
      <c r="G1" s="299" t="n"/>
      <c r="H1" s="299" t="n"/>
      <c r="I1" s="299" t="n"/>
      <c r="J1" s="299" t="n"/>
      <c r="K1" s="299" t="n"/>
      <c r="L1" s="299" t="n"/>
      <c r="M1" s="299" t="n"/>
      <c r="N1" s="299" t="n"/>
      <c r="O1" s="299" t="n"/>
      <c r="P1" s="299" t="n"/>
      <c r="Q1" s="299" t="n"/>
      <c r="R1" s="299" t="n"/>
      <c r="S1" s="299" t="n"/>
      <c r="T1" s="299" t="n"/>
      <c r="U1" s="299" t="n"/>
      <c r="V1" s="299" t="n"/>
      <c r="W1" s="299" t="n"/>
      <c r="X1" s="299" t="n"/>
      <c r="Y1" s="300" t="n"/>
      <c r="Z1" s="150" t="n"/>
      <c r="AA1" s="5" t="n"/>
      <c r="AB1" s="150" t="n"/>
      <c r="AC1" s="151" t="n"/>
    </row>
    <row r="2" ht="21" customHeight="1">
      <c r="A2" s="301" t="n"/>
      <c r="B2" s="302" t="n"/>
      <c r="C2" s="302" t="n"/>
      <c r="D2" s="302" t="n"/>
      <c r="E2" s="302" t="n"/>
      <c r="F2" s="302" t="n"/>
      <c r="G2" s="302" t="n"/>
      <c r="H2" s="302" t="n"/>
      <c r="I2" s="302" t="n"/>
      <c r="J2" s="302" t="n"/>
      <c r="K2" s="302" t="n"/>
      <c r="L2" s="302" t="n"/>
      <c r="M2" s="302" t="n"/>
      <c r="N2" s="302" t="n"/>
      <c r="O2" s="302" t="n"/>
      <c r="P2" s="302" t="n"/>
      <c r="Q2" s="302" t="n"/>
      <c r="R2" s="302" t="n"/>
      <c r="S2" s="302" t="n"/>
      <c r="T2" s="302" t="n"/>
      <c r="U2" s="302" t="n"/>
      <c r="V2" s="302" t="n"/>
      <c r="W2" s="302" t="n"/>
      <c r="X2" s="302" t="n"/>
      <c r="Y2" s="303" t="n"/>
      <c r="Z2" s="152" t="n"/>
      <c r="AA2" s="6" t="n"/>
      <c r="AB2" s="152" t="n"/>
      <c r="AC2" s="153" t="n"/>
    </row>
    <row r="3" ht="18" customHeight="1">
      <c r="A3" s="275" t="inlineStr">
        <is>
          <t>DOC REF: TPL-OPS-08A</t>
        </is>
      </c>
      <c r="B3" s="276" t="inlineStr">
        <is>
          <t>4th March 2025</t>
        </is>
      </c>
      <c r="C3" s="155" t="n"/>
      <c r="D3" s="155" t="n"/>
      <c r="E3" s="156" t="n"/>
      <c r="F3" s="153" t="n"/>
      <c r="G3" s="153" t="n"/>
      <c r="H3" s="6" t="n"/>
      <c r="I3" s="153" t="n"/>
      <c r="J3" s="6" t="n"/>
      <c r="K3" s="10" t="n"/>
      <c r="L3" s="304" t="n"/>
      <c r="M3" s="304" t="n"/>
      <c r="N3" s="304" t="n"/>
      <c r="O3" s="305" t="n"/>
      <c r="P3" s="153" t="n"/>
      <c r="Q3" s="6" t="n"/>
      <c r="R3" s="6" t="n"/>
      <c r="S3" s="153" t="n"/>
      <c r="T3" s="152" t="n"/>
      <c r="U3" s="153" t="n"/>
      <c r="V3" s="153" t="n"/>
      <c r="W3" s="153" t="n"/>
      <c r="X3" s="152" t="n"/>
      <c r="Y3" s="6" t="n"/>
      <c r="Z3" s="152" t="n"/>
      <c r="AA3" s="6" t="n"/>
      <c r="AB3" s="152" t="n"/>
      <c r="AC3" s="153" t="n"/>
    </row>
    <row r="4" ht="18.75" customHeight="1">
      <c r="A4" s="277" t="n"/>
      <c r="B4" s="306" t="n"/>
      <c r="C4" s="306" t="n"/>
      <c r="D4" s="306" t="n"/>
      <c r="E4" s="306" t="n"/>
      <c r="F4" s="306" t="n"/>
      <c r="G4" s="306" t="n"/>
      <c r="H4" s="306" t="n"/>
      <c r="I4" s="306" t="n"/>
      <c r="J4" s="306" t="n"/>
      <c r="K4" s="306" t="n"/>
      <c r="L4" s="306" t="n"/>
      <c r="M4" s="306" t="n"/>
      <c r="N4" s="306" t="n"/>
      <c r="O4" s="306" t="n"/>
      <c r="P4" s="306" t="n"/>
      <c r="Q4" s="306" t="n"/>
      <c r="R4" s="306" t="n"/>
      <c r="S4" s="306" t="n"/>
      <c r="T4" s="306" t="n"/>
      <c r="U4" s="306" t="n"/>
      <c r="V4" s="306" t="n"/>
      <c r="W4" s="306" t="n"/>
      <c r="X4" s="306" t="n"/>
      <c r="Y4" s="306" t="n"/>
      <c r="Z4" s="306" t="n"/>
      <c r="AA4" s="306" t="n"/>
      <c r="AB4" s="306" t="n"/>
      <c r="AC4" s="307" t="n"/>
    </row>
    <row r="5" ht="25.5" customHeight="1">
      <c r="A5" s="298" t="n"/>
      <c r="B5" s="279" t="inlineStr">
        <is>
          <t>ENERGY BALANCE</t>
        </is>
      </c>
      <c r="C5" s="308" t="n"/>
      <c r="D5" s="308" t="n"/>
      <c r="E5" s="308" t="n"/>
      <c r="F5" s="308" t="n"/>
      <c r="G5" s="308" t="n"/>
      <c r="H5" s="308" t="n"/>
      <c r="I5" s="309" t="n"/>
      <c r="J5" s="133" t="n"/>
      <c r="K5" s="14" t="inlineStr">
        <is>
          <t>SFOC (HFO+AGO)</t>
        </is>
      </c>
      <c r="L5" s="308" t="n"/>
      <c r="M5" s="308" t="n"/>
      <c r="N5" s="309" t="n"/>
      <c r="O5" s="160" t="inlineStr">
        <is>
          <t>SLOC</t>
        </is>
      </c>
      <c r="P5" s="308" t="n"/>
      <c r="Q5" s="308" t="n"/>
      <c r="R5" s="309" t="n"/>
      <c r="S5" s="160" t="inlineStr">
        <is>
          <t>UTILIZATION FACTOR</t>
        </is>
      </c>
      <c r="T5" s="308" t="n"/>
      <c r="U5" s="308" t="n"/>
      <c r="V5" s="308" t="n"/>
      <c r="W5" s="309" t="n"/>
      <c r="X5" s="270" t="n"/>
      <c r="Y5" s="18" t="inlineStr">
        <is>
          <t>CAPACITY TEST (MW)</t>
        </is>
      </c>
      <c r="Z5" s="308" t="n"/>
      <c r="AA5" s="308" t="n"/>
      <c r="AB5" s="308" t="n"/>
      <c r="AC5" s="309" t="n"/>
    </row>
    <row r="6" ht="46.20000000000001" customFormat="1" customHeight="1" s="19">
      <c r="A6" s="280" t="n"/>
      <c r="B6" s="281" t="inlineStr">
        <is>
          <t>Gross Energy</t>
        </is>
      </c>
      <c r="C6" s="165" t="inlineStr">
        <is>
          <t>Net Energy</t>
        </is>
      </c>
      <c r="D6" s="165" t="inlineStr">
        <is>
          <t>Auxiliary Consumption</t>
        </is>
      </c>
      <c r="E6" s="307" t="n"/>
      <c r="F6" s="164" t="inlineStr">
        <is>
          <t>Solar PV Energy</t>
        </is>
      </c>
      <c r="G6" s="164" t="inlineStr">
        <is>
          <t>Received Energy (back feed)</t>
        </is>
      </c>
      <c r="H6" s="21" t="inlineStr">
        <is>
          <t>Total Auxilliary consumption</t>
        </is>
      </c>
      <c r="I6" s="164" t="inlineStr">
        <is>
          <t>Solar PV Contribution</t>
        </is>
      </c>
      <c r="J6" s="23" t="n"/>
      <c r="K6" s="21" t="inlineStr">
        <is>
          <t>Real(Net Energy) HFO+DO</t>
        </is>
      </c>
      <c r="L6" s="21" t="inlineStr">
        <is>
          <t>Real(Net Energy) HFO</t>
        </is>
      </c>
      <c r="M6" s="165" t="inlineStr">
        <is>
          <t>PPA</t>
        </is>
      </c>
      <c r="N6" s="21" t="inlineStr">
        <is>
          <t>Deviation</t>
        </is>
      </c>
      <c r="O6" s="164" t="inlineStr">
        <is>
          <t>Real</t>
        </is>
      </c>
      <c r="P6" s="164" t="inlineStr">
        <is>
          <t>PPA</t>
        </is>
      </c>
      <c r="Q6" s="307" t="n"/>
      <c r="R6" s="24" t="inlineStr">
        <is>
          <t>Deviation</t>
        </is>
      </c>
      <c r="S6" s="164" t="inlineStr">
        <is>
          <t>Real 2025</t>
        </is>
      </c>
      <c r="T6" s="167" t="inlineStr">
        <is>
          <t>Budget</t>
        </is>
      </c>
      <c r="U6" s="164" t="inlineStr">
        <is>
          <t>Deviation</t>
        </is>
      </c>
      <c r="V6" s="164" t="inlineStr">
        <is>
          <t>Year-a-head notification (2025)</t>
        </is>
      </c>
      <c r="W6" s="164" t="inlineStr">
        <is>
          <t>Real 2024</t>
        </is>
      </c>
      <c r="X6" s="168" t="n"/>
      <c r="Y6" s="26" t="inlineStr">
        <is>
          <t>DATE</t>
        </is>
      </c>
      <c r="Z6" s="169" t="inlineStr">
        <is>
          <t>PPA</t>
        </is>
      </c>
      <c r="AA6" s="307" t="n"/>
      <c r="AB6" s="169" t="inlineStr">
        <is>
          <t>Actual 2025</t>
        </is>
      </c>
      <c r="AC6" s="170" t="inlineStr">
        <is>
          <t>Actual 2024</t>
        </is>
      </c>
    </row>
    <row r="7" ht="20.25" customFormat="1" customHeight="1" s="19">
      <c r="A7" s="280" t="n"/>
      <c r="B7" s="282" t="inlineStr">
        <is>
          <t>MWh</t>
        </is>
      </c>
      <c r="C7" s="172" t="inlineStr">
        <is>
          <t>MWh</t>
        </is>
      </c>
      <c r="D7" s="172" t="inlineStr">
        <is>
          <t>MWh</t>
        </is>
      </c>
      <c r="E7" s="171" t="inlineStr">
        <is>
          <t>%</t>
        </is>
      </c>
      <c r="F7" s="171" t="inlineStr">
        <is>
          <t>MWh</t>
        </is>
      </c>
      <c r="G7" s="171" t="inlineStr">
        <is>
          <t>MWh</t>
        </is>
      </c>
      <c r="H7" s="27" t="inlineStr">
        <is>
          <t>MWh</t>
        </is>
      </c>
      <c r="I7" s="171" t="inlineStr">
        <is>
          <t>%</t>
        </is>
      </c>
      <c r="J7" s="28" t="n"/>
      <c r="K7" s="27" t="inlineStr">
        <is>
          <t>g/KWh</t>
        </is>
      </c>
      <c r="L7" s="310" t="n"/>
      <c r="M7" s="311" t="n"/>
      <c r="N7" s="27" t="inlineStr">
        <is>
          <t>%</t>
        </is>
      </c>
      <c r="O7" s="171" t="inlineStr">
        <is>
          <t>g/KWh</t>
        </is>
      </c>
      <c r="P7" s="310" t="n"/>
      <c r="Q7" s="311" t="n"/>
      <c r="R7" s="27" t="inlineStr">
        <is>
          <t>%</t>
        </is>
      </c>
      <c r="S7" s="175" t="inlineStr">
        <is>
          <t>%</t>
        </is>
      </c>
      <c r="T7" s="304" t="n"/>
      <c r="U7" s="304" t="n"/>
      <c r="V7" s="304" t="n"/>
      <c r="W7" s="312" t="n"/>
      <c r="X7" s="168" t="n"/>
      <c r="Y7" s="27" t="n"/>
      <c r="Z7" s="172" t="inlineStr">
        <is>
          <t>MW</t>
        </is>
      </c>
      <c r="AA7" s="311" t="n"/>
      <c r="AB7" s="172" t="n"/>
      <c r="AC7" s="171" t="inlineStr">
        <is>
          <t>MW</t>
        </is>
      </c>
    </row>
    <row r="8" ht="24" customHeight="1">
      <c r="A8" s="283" t="inlineStr">
        <is>
          <t>Day</t>
        </is>
      </c>
      <c r="B8" s="34" t="n">
        <v>351.32</v>
      </c>
      <c r="C8" s="35" t="n">
        <v>345.3</v>
      </c>
      <c r="D8" s="36">
        <f>B8-C8</f>
        <v/>
      </c>
      <c r="E8" s="35">
        <f>D8/B8*100</f>
        <v/>
      </c>
      <c r="F8" s="37" t="n">
        <v>0.519</v>
      </c>
      <c r="G8" s="178" t="n">
        <v>2.98</v>
      </c>
      <c r="H8" s="40">
        <f>G8+F8</f>
        <v/>
      </c>
      <c r="I8" s="35">
        <f>F8/H8*100</f>
        <v/>
      </c>
      <c r="J8" s="40" t="n"/>
      <c r="K8" s="35">
        <f>(C19+B19+E19)/C8*1000</f>
        <v/>
      </c>
      <c r="L8" s="35">
        <f>(E19)/C8*1000</f>
        <v/>
      </c>
      <c r="M8" s="179" t="n">
        <v>215</v>
      </c>
      <c r="N8" s="41">
        <f>((M8-L8)/M8)*100</f>
        <v/>
      </c>
      <c r="O8" s="42" t="n">
        <v>0</v>
      </c>
      <c r="P8" s="35" t="n">
        <v>0.8</v>
      </c>
      <c r="Q8" s="313" t="n"/>
      <c r="R8" s="35">
        <f>((P8-O8)/P8)*100</f>
        <v/>
      </c>
      <c r="S8" s="35">
        <f>C8/(87*24)*100</f>
        <v/>
      </c>
      <c r="T8" s="179" t="n">
        <v>15</v>
      </c>
      <c r="U8" s="35">
        <f>((S8-T8)/T8)*100</f>
        <v/>
      </c>
      <c r="V8" s="35" t="n"/>
      <c r="W8" s="35" t="n"/>
      <c r="X8" s="270" t="n"/>
      <c r="Y8" s="44" t="inlineStr">
        <is>
          <t>14th Jan 2025</t>
        </is>
      </c>
      <c r="Z8" s="180" t="n">
        <v>87</v>
      </c>
      <c r="AA8" s="314" t="n"/>
      <c r="AB8" s="181" t="n">
        <v>88.84999999999999</v>
      </c>
      <c r="AC8" s="181" t="n">
        <v>87.87</v>
      </c>
    </row>
    <row r="9" ht="22.5" customHeight="1">
      <c r="A9" s="283" t="inlineStr">
        <is>
          <t>Month</t>
        </is>
      </c>
      <c r="B9" s="34" t="n">
        <v>1205.576</v>
      </c>
      <c r="C9" s="35" t="n">
        <v>1182.9</v>
      </c>
      <c r="D9" s="35">
        <f>B9-C9</f>
        <v/>
      </c>
      <c r="E9" s="35">
        <f>D9/B9*100</f>
        <v/>
      </c>
      <c r="F9" s="37" t="n">
        <v>2.498</v>
      </c>
      <c r="G9" s="178" t="n">
        <v>13.11</v>
      </c>
      <c r="H9" s="40">
        <f>G9+F9</f>
        <v/>
      </c>
      <c r="I9" s="35">
        <f>F9/H9*100</f>
        <v/>
      </c>
      <c r="J9" s="40" t="n"/>
      <c r="K9" s="46">
        <f>(C20+B20+E20)/C9*1000</f>
        <v/>
      </c>
      <c r="L9" s="46">
        <f>(E20)/C9*1000</f>
        <v/>
      </c>
      <c r="M9" s="179" t="n">
        <v>215</v>
      </c>
      <c r="N9" s="106">
        <f>((M9-L9)/M9)*100</f>
        <v/>
      </c>
      <c r="O9" s="42" t="n">
        <v>0</v>
      </c>
      <c r="P9" s="35" t="n">
        <v>0.8</v>
      </c>
      <c r="Q9" s="313" t="n"/>
      <c r="R9" s="35">
        <f>((P9-O9)/P9)*100</f>
        <v/>
      </c>
      <c r="S9" s="35">
        <f>C9/(87*24*4)*100</f>
        <v/>
      </c>
      <c r="T9" s="179" t="n">
        <v>15</v>
      </c>
      <c r="U9" s="35">
        <f>((S9-T9)/T9)*100</f>
        <v/>
      </c>
      <c r="V9" s="46" t="n">
        <v>7.7</v>
      </c>
      <c r="W9" s="35" t="n"/>
      <c r="X9" s="270" t="n"/>
      <c r="Y9" s="315" t="n"/>
      <c r="Z9" s="316" t="n"/>
      <c r="AA9" s="317" t="n"/>
      <c r="AB9" s="315" t="n"/>
      <c r="AC9" s="315" t="n"/>
    </row>
    <row r="10" ht="27" customHeight="1">
      <c r="A10" s="283" t="inlineStr">
        <is>
          <t>Year</t>
        </is>
      </c>
      <c r="B10" s="34" t="n">
        <v>25336.73</v>
      </c>
      <c r="C10" s="35" t="n">
        <v>24855.2</v>
      </c>
      <c r="D10" s="35">
        <f>B10-C10</f>
        <v/>
      </c>
      <c r="E10" s="35">
        <f>D10/B10*100</f>
        <v/>
      </c>
      <c r="F10" s="37" t="n">
        <v>43.3328</v>
      </c>
      <c r="G10" s="178" t="n">
        <v>197.47</v>
      </c>
      <c r="H10" s="40">
        <f>G10+F10</f>
        <v/>
      </c>
      <c r="I10" s="35">
        <f>F10/H10*100</f>
        <v/>
      </c>
      <c r="J10" s="40" t="n"/>
      <c r="K10" s="46">
        <f>(C21+B21+E21)/C10*1000</f>
        <v/>
      </c>
      <c r="L10" s="46">
        <f>(E21)/C10*1000</f>
        <v/>
      </c>
      <c r="M10" s="179" t="n">
        <v>215</v>
      </c>
      <c r="N10" s="106">
        <f>((M10-L10)/M10)*100</f>
        <v/>
      </c>
      <c r="O10" s="35" t="n">
        <v>0.08524</v>
      </c>
      <c r="P10" s="35" t="n">
        <v>0.8</v>
      </c>
      <c r="Q10" s="313" t="n"/>
      <c r="R10" s="51">
        <f>((P10-O10)/P10)*100</f>
        <v/>
      </c>
      <c r="S10" s="35" t="n">
        <v>17.53</v>
      </c>
      <c r="T10" s="185" t="n">
        <v>15</v>
      </c>
      <c r="U10" s="35">
        <f>((S10-T10)/T10)*100</f>
        <v/>
      </c>
      <c r="V10" s="46" t="n">
        <v>11.4</v>
      </c>
      <c r="W10" s="35" t="n">
        <v>9.529999999999999</v>
      </c>
      <c r="X10" s="270" t="n"/>
      <c r="Y10" s="143" t="n"/>
      <c r="Z10" s="270" t="n"/>
      <c r="AA10" s="143" t="n"/>
      <c r="AB10" s="270" t="n"/>
      <c r="AC10" s="269" t="n"/>
    </row>
    <row r="11" ht="24" customHeight="1">
      <c r="A11" s="284" t="n"/>
      <c r="B11" s="284" t="n"/>
      <c r="C11" s="186" t="n"/>
      <c r="D11" s="186" t="n"/>
      <c r="E11" s="78" t="n"/>
      <c r="F11" s="54" t="n"/>
      <c r="G11" s="78" t="n"/>
      <c r="H11" s="53" t="n"/>
      <c r="I11" s="57" t="n"/>
      <c r="J11" s="144" t="n"/>
      <c r="K11" s="55" t="n"/>
      <c r="L11" s="55" t="n"/>
      <c r="M11" s="272" t="n"/>
      <c r="N11" s="145" t="n"/>
      <c r="O11" s="56" t="n"/>
      <c r="P11" s="269" t="n"/>
      <c r="Q11" s="143" t="n"/>
      <c r="R11" s="57" t="n"/>
      <c r="S11" s="57" t="n"/>
      <c r="T11" s="270" t="n"/>
      <c r="U11" s="269" t="n"/>
      <c r="V11" s="269" t="n"/>
      <c r="W11" s="269" t="n"/>
      <c r="X11" s="270" t="n"/>
      <c r="Y11" s="58" t="n"/>
      <c r="Z11" s="270" t="n"/>
      <c r="AA11" s="143" t="n"/>
      <c r="AB11" s="270" t="n"/>
      <c r="AC11" s="269" t="n"/>
    </row>
    <row r="12" ht="25.5" customHeight="1">
      <c r="A12" s="284" t="n"/>
      <c r="B12" s="285" t="n"/>
      <c r="C12" s="306" t="n"/>
      <c r="D12" s="306" t="n"/>
      <c r="E12" s="306" t="n"/>
      <c r="F12" s="306" t="n"/>
      <c r="G12" s="307" t="n"/>
      <c r="H12" s="53" t="n"/>
      <c r="I12" s="187" t="inlineStr">
        <is>
          <t>AVAILABILITY</t>
        </is>
      </c>
      <c r="J12" s="306" t="n"/>
      <c r="K12" s="306" t="n"/>
      <c r="L12" s="306" t="n"/>
      <c r="M12" s="306" t="n"/>
      <c r="N12" s="306" t="n"/>
      <c r="O12" s="306" t="n"/>
      <c r="P12" s="307" t="n"/>
      <c r="Q12" s="143" t="n"/>
      <c r="R12" s="57" t="n"/>
      <c r="S12" s="188" t="inlineStr">
        <is>
          <t>PPA AVAILABILITY</t>
        </is>
      </c>
      <c r="T12" s="318" t="n"/>
      <c r="U12" s="318" t="n"/>
      <c r="V12" s="318" t="n"/>
      <c r="W12" s="318" t="n"/>
      <c r="X12" s="318" t="n"/>
      <c r="Y12" s="319" t="n"/>
      <c r="Z12" s="270" t="n"/>
      <c r="AA12" s="143" t="n"/>
      <c r="AB12" s="191" t="n"/>
      <c r="AC12" s="269" t="n"/>
    </row>
    <row r="13" ht="15" customHeight="1">
      <c r="A13" s="284" t="n"/>
      <c r="B13" s="286" t="inlineStr">
        <is>
          <t>GAS-OIL (AGO) (MT)</t>
        </is>
      </c>
      <c r="C13" s="320" t="n"/>
      <c r="D13" s="194" t="inlineStr">
        <is>
          <t>HFO (MT)</t>
        </is>
      </c>
      <c r="E13" s="320" t="n"/>
      <c r="F13" s="192" t="inlineStr">
        <is>
          <t>LO (MT)</t>
        </is>
      </c>
      <c r="G13" s="320" t="n"/>
      <c r="H13" s="53" t="n"/>
      <c r="I13" s="196" t="inlineStr">
        <is>
          <t>Unavailable E</t>
        </is>
      </c>
      <c r="J13" s="321" t="n"/>
      <c r="K13" s="321" t="n"/>
      <c r="L13" s="322" t="n"/>
      <c r="M13" s="197" t="inlineStr">
        <is>
          <t>Incidents</t>
        </is>
      </c>
      <c r="N13" s="320" t="n"/>
      <c r="O13" s="198" t="inlineStr">
        <is>
          <t>Availability</t>
        </is>
      </c>
      <c r="P13" s="320" t="n"/>
      <c r="Q13" s="143" t="n"/>
      <c r="R13" s="143" t="n"/>
      <c r="S13" s="198" t="inlineStr">
        <is>
          <t>Real</t>
        </is>
      </c>
      <c r="T13" s="321" t="n"/>
      <c r="U13" s="321" t="n"/>
      <c r="V13" s="321" t="n"/>
      <c r="W13" s="321" t="n"/>
      <c r="X13" s="321" t="n"/>
      <c r="Y13" s="320" t="n"/>
      <c r="Z13" s="270" t="n"/>
      <c r="AA13" s="143" t="n"/>
      <c r="AB13" s="270" t="n"/>
      <c r="AC13" s="57" t="n"/>
    </row>
    <row r="14" ht="15" customHeight="1">
      <c r="A14" s="284" t="n"/>
      <c r="B14" s="323" t="n"/>
      <c r="C14" s="324" t="n"/>
      <c r="D14" s="323" t="n"/>
      <c r="E14" s="324" t="n"/>
      <c r="F14" s="323" t="n"/>
      <c r="G14" s="324" t="n"/>
      <c r="H14" s="53" t="n"/>
      <c r="I14" s="323" t="n"/>
      <c r="L14" s="325" t="n"/>
      <c r="M14" s="326" t="n"/>
      <c r="N14" s="324" t="n"/>
      <c r="O14" s="323" t="n"/>
      <c r="P14" s="324" t="n"/>
      <c r="Q14" s="143" t="n"/>
      <c r="R14" s="143" t="n"/>
      <c r="S14" s="327" t="n"/>
      <c r="T14" s="328" t="n"/>
      <c r="U14" s="328" t="n"/>
      <c r="V14" s="328" t="n"/>
      <c r="W14" s="328" t="n"/>
      <c r="X14" s="328" t="n"/>
      <c r="Y14" s="329" t="n"/>
      <c r="Z14" s="270" t="n"/>
      <c r="AA14" s="143" t="n"/>
      <c r="AB14" s="270" t="n"/>
      <c r="AC14" s="57" t="n"/>
    </row>
    <row r="15" ht="18.75" customHeight="1">
      <c r="A15" s="284" t="n"/>
      <c r="B15" s="323" t="n"/>
      <c r="C15" s="324" t="n"/>
      <c r="D15" s="323" t="n"/>
      <c r="E15" s="324" t="n"/>
      <c r="F15" s="323" t="n"/>
      <c r="G15" s="324" t="n"/>
      <c r="H15" s="53" t="n"/>
      <c r="I15" s="323" t="n"/>
      <c r="L15" s="325" t="n"/>
      <c r="M15" s="326" t="n"/>
      <c r="N15" s="324" t="n"/>
      <c r="O15" s="323" t="n"/>
      <c r="P15" s="324" t="n"/>
      <c r="Q15" s="143" t="n"/>
      <c r="R15" s="143" t="n"/>
      <c r="S15" s="206" t="inlineStr">
        <is>
          <t>Real</t>
        </is>
      </c>
      <c r="T15" s="311" t="n"/>
      <c r="U15" s="207" t="inlineStr">
        <is>
          <t>PPA</t>
        </is>
      </c>
      <c r="V15" s="307" t="n"/>
      <c r="W15" s="207" t="inlineStr">
        <is>
          <t>Desv</t>
        </is>
      </c>
      <c r="X15" s="306" t="n"/>
      <c r="Y15" s="307" t="n"/>
      <c r="Z15" s="270" t="n"/>
      <c r="AA15" s="143" t="n"/>
      <c r="AB15" s="270" t="n"/>
      <c r="AC15" s="57" t="n"/>
    </row>
    <row r="16" ht="26.25" customHeight="1">
      <c r="A16" s="75" t="n"/>
      <c r="B16" s="327" t="n"/>
      <c r="C16" s="329" t="n"/>
      <c r="D16" s="327" t="n"/>
      <c r="E16" s="329" t="n"/>
      <c r="F16" s="327" t="n"/>
      <c r="G16" s="329" t="n"/>
      <c r="H16" s="53" t="n"/>
      <c r="I16" s="327" t="n"/>
      <c r="J16" s="328" t="n"/>
      <c r="K16" s="328" t="n"/>
      <c r="L16" s="330" t="n"/>
      <c r="M16" s="331" t="n"/>
      <c r="N16" s="329" t="n"/>
      <c r="O16" s="327" t="n"/>
      <c r="P16" s="329" t="n"/>
      <c r="Q16" s="143" t="n"/>
      <c r="R16" s="76" t="inlineStr">
        <is>
          <t>1 Month(March)</t>
        </is>
      </c>
      <c r="S16" s="35" t="n">
        <v>100</v>
      </c>
      <c r="T16" s="313" t="n"/>
      <c r="U16" s="185" t="n">
        <v>85</v>
      </c>
      <c r="V16" s="313" t="n"/>
      <c r="W16" s="35">
        <f>S16-U16</f>
        <v/>
      </c>
      <c r="X16" s="179" t="n"/>
      <c r="Y16" s="313" t="n"/>
      <c r="Z16" s="270" t="n"/>
      <c r="AA16" s="143" t="n"/>
      <c r="AB16" s="270" t="n"/>
      <c r="AC16" s="57" t="n"/>
    </row>
    <row r="17" ht="18.75" customHeight="1">
      <c r="A17" s="284" t="n"/>
      <c r="B17" s="289" t="n"/>
      <c r="C17" s="307" t="n"/>
      <c r="D17" s="214" t="n"/>
      <c r="E17" s="307" t="n"/>
      <c r="F17" s="212" t="n"/>
      <c r="G17" s="307" t="n"/>
      <c r="H17" s="78" t="n"/>
      <c r="I17" s="215" t="n"/>
      <c r="J17" s="308" t="n"/>
      <c r="K17" s="308" t="n"/>
      <c r="L17" s="332" t="n"/>
      <c r="M17" s="214" t="n"/>
      <c r="N17" s="307" t="n"/>
      <c r="O17" s="207" t="n"/>
      <c r="P17" s="307" t="n"/>
      <c r="Q17" s="143" t="n"/>
      <c r="R17" s="80" t="inlineStr">
        <is>
          <t>3 Month(December 24-February 25)</t>
        </is>
      </c>
      <c r="S17" s="35" t="n">
        <v>96.5</v>
      </c>
      <c r="T17" s="313" t="n"/>
      <c r="U17" s="185" t="n">
        <v>85</v>
      </c>
      <c r="V17" s="313" t="n"/>
      <c r="W17" s="35">
        <f>S17-U17</f>
        <v/>
      </c>
      <c r="X17" s="216" t="n"/>
      <c r="Y17" s="82" t="n"/>
      <c r="Z17" s="217" t="n"/>
      <c r="AA17" s="143" t="n"/>
      <c r="AB17" s="270" t="n"/>
      <c r="AC17" s="57" t="n"/>
    </row>
    <row r="18" ht="27.75" customHeight="1">
      <c r="A18" s="284" t="n"/>
      <c r="B18" s="282" t="inlineStr">
        <is>
          <t>Aux Boiler</t>
        </is>
      </c>
      <c r="C18" s="172" t="inlineStr">
        <is>
          <t>Engines</t>
        </is>
      </c>
      <c r="D18" s="172" t="inlineStr">
        <is>
          <t>Aux Boiler</t>
        </is>
      </c>
      <c r="E18" s="171" t="inlineStr">
        <is>
          <t>Engines</t>
        </is>
      </c>
      <c r="F18" s="171" t="inlineStr">
        <is>
          <t>Engines</t>
        </is>
      </c>
      <c r="G18" s="311" t="n"/>
      <c r="H18" s="53" t="n"/>
      <c r="I18" s="218" t="inlineStr">
        <is>
          <t>MWh</t>
        </is>
      </c>
      <c r="J18" s="333" t="n"/>
      <c r="K18" s="333" t="n"/>
      <c r="L18" s="334" t="n"/>
      <c r="M18" s="172" t="inlineStr">
        <is>
          <t>Number</t>
        </is>
      </c>
      <c r="N18" s="311" t="n"/>
      <c r="O18" s="219" t="inlineStr">
        <is>
          <t>%</t>
        </is>
      </c>
      <c r="P18" s="311" t="n"/>
      <c r="Q18" s="143" t="n"/>
      <c r="R18" s="80" t="inlineStr">
        <is>
          <t>5 Month(October 24 -February 25)</t>
        </is>
      </c>
      <c r="S18" s="35" t="n">
        <v>97.76000000000001</v>
      </c>
      <c r="T18" s="313" t="n"/>
      <c r="U18" s="185" t="n">
        <v>85</v>
      </c>
      <c r="V18" s="313" t="n"/>
      <c r="W18" s="35">
        <f>S18-U18</f>
        <v/>
      </c>
      <c r="X18" s="216" t="n"/>
      <c r="Y18" s="82" t="n"/>
      <c r="Z18" s="217" t="n"/>
      <c r="AA18" s="143" t="n"/>
      <c r="AB18" s="270" t="n"/>
      <c r="AC18" s="57" t="n"/>
    </row>
    <row r="19" ht="20.25" customHeight="1">
      <c r="A19" s="283" t="inlineStr">
        <is>
          <t>Day</t>
        </is>
      </c>
      <c r="B19" s="35" t="n">
        <v>0.44</v>
      </c>
      <c r="C19" s="179" t="n">
        <v>0</v>
      </c>
      <c r="D19" s="179" t="n">
        <v>0</v>
      </c>
      <c r="E19" s="35" t="n">
        <v>72.08</v>
      </c>
      <c r="F19" s="35" t="n">
        <v>0</v>
      </c>
      <c r="G19" s="313" t="n"/>
      <c r="H19" s="87" t="inlineStr">
        <is>
          <t>Day</t>
        </is>
      </c>
      <c r="I19" s="88" t="n">
        <v>0</v>
      </c>
      <c r="J19" s="333" t="n"/>
      <c r="K19" s="333" t="n"/>
      <c r="L19" s="334" t="n"/>
      <c r="M19" s="179" t="n">
        <v>0</v>
      </c>
      <c r="N19" s="313" t="n"/>
      <c r="O19" s="90" t="n">
        <v>100</v>
      </c>
      <c r="P19" s="313" t="n"/>
      <c r="Q19" s="143" t="n"/>
      <c r="R19" s="91" t="inlineStr">
        <is>
          <t>Annual</t>
        </is>
      </c>
      <c r="S19" s="35" t="n">
        <v>97.44</v>
      </c>
      <c r="T19" s="313" t="n"/>
      <c r="U19" s="185" t="n">
        <v>85</v>
      </c>
      <c r="V19" s="313" t="n"/>
      <c r="W19" s="35">
        <f>S19-U19</f>
        <v/>
      </c>
      <c r="X19" s="216" t="n"/>
      <c r="Y19" s="82" t="n"/>
      <c r="Z19" s="217" t="n"/>
      <c r="AA19" s="143" t="n"/>
      <c r="AB19" s="270" t="n"/>
      <c r="AC19" s="57" t="n"/>
    </row>
    <row r="20" ht="24" customHeight="1">
      <c r="A20" s="283" t="inlineStr">
        <is>
          <t>Month</t>
        </is>
      </c>
      <c r="B20" s="35" t="n">
        <v>1.895</v>
      </c>
      <c r="C20" s="179" t="n">
        <v>0</v>
      </c>
      <c r="D20" s="179" t="n">
        <v>0</v>
      </c>
      <c r="E20" s="35" t="n">
        <v>246.62</v>
      </c>
      <c r="F20" s="35" t="n">
        <v>0</v>
      </c>
      <c r="G20" s="313" t="n"/>
      <c r="H20" s="87" t="inlineStr">
        <is>
          <t>Month</t>
        </is>
      </c>
      <c r="I20" s="92">
        <f>F55</f>
        <v/>
      </c>
      <c r="J20" s="333" t="n"/>
      <c r="K20" s="333" t="n"/>
      <c r="L20" s="333" t="n"/>
      <c r="M20" s="179" t="n">
        <v>0</v>
      </c>
      <c r="N20" s="313" t="n"/>
      <c r="O20" s="90" t="n">
        <v>100</v>
      </c>
      <c r="P20" s="313" t="n"/>
      <c r="Q20" s="143" t="n"/>
      <c r="R20" s="143" t="n"/>
      <c r="S20" s="269" t="n"/>
      <c r="T20" s="270" t="n"/>
      <c r="U20" s="269" t="n"/>
      <c r="V20" s="269" t="n"/>
      <c r="W20" s="269" t="n"/>
      <c r="X20" s="270" t="n"/>
      <c r="Y20" s="143" t="n"/>
      <c r="Z20" s="270" t="n"/>
      <c r="AA20" s="143" t="n"/>
      <c r="AB20" s="270" t="n"/>
      <c r="AC20" s="57" t="n"/>
    </row>
    <row r="21" ht="22.5" customHeight="1">
      <c r="A21" s="283" t="inlineStr">
        <is>
          <t>Year</t>
        </is>
      </c>
      <c r="B21" s="35" t="n">
        <v>39.32</v>
      </c>
      <c r="C21" s="220" t="n">
        <v>0</v>
      </c>
      <c r="D21" s="179" t="n">
        <v>0</v>
      </c>
      <c r="E21" s="35" t="n">
        <v>5066.86</v>
      </c>
      <c r="F21" s="35" t="n">
        <v>2.11</v>
      </c>
      <c r="G21" s="313" t="n"/>
      <c r="H21" s="87" t="inlineStr">
        <is>
          <t>Year</t>
        </is>
      </c>
      <c r="I21" s="90" t="n">
        <v>40263.08</v>
      </c>
      <c r="J21" s="333" t="n"/>
      <c r="K21" s="333" t="n"/>
      <c r="L21" s="313" t="n"/>
      <c r="M21" s="179" t="n">
        <v>16</v>
      </c>
      <c r="N21" s="313" t="n"/>
      <c r="O21" s="90" t="n">
        <v>97.44</v>
      </c>
      <c r="P21" s="313" t="n"/>
      <c r="Q21" s="143" t="n"/>
      <c r="R21" s="57" t="n"/>
      <c r="S21" s="269" t="n"/>
      <c r="T21" s="94" t="n"/>
      <c r="U21" s="269" t="n"/>
      <c r="V21" s="269" t="n"/>
      <c r="W21" s="269" t="n"/>
      <c r="X21" s="270" t="n"/>
      <c r="Y21" s="143" t="n"/>
      <c r="Z21" s="270" t="n"/>
      <c r="AA21" s="143" t="n"/>
      <c r="AB21" s="57" t="n"/>
      <c r="AC21" s="57" t="n"/>
    </row>
    <row r="22" ht="18.75" customHeight="1">
      <c r="A22" s="298" t="n"/>
      <c r="B22" s="57" t="n"/>
      <c r="C22" s="57" t="n"/>
      <c r="D22" s="57" t="n"/>
      <c r="E22" s="57" t="n"/>
      <c r="F22" s="57" t="n"/>
      <c r="G22" s="271" t="n"/>
      <c r="H22" s="144" t="n"/>
      <c r="I22" s="271" t="n"/>
      <c r="J22" s="144" t="n"/>
      <c r="K22" s="57" t="n"/>
      <c r="L22" s="143" t="n"/>
      <c r="M22" s="272" t="n"/>
      <c r="N22" s="145" t="n"/>
      <c r="O22" s="269" t="n"/>
      <c r="P22" s="269" t="n"/>
      <c r="Q22" s="143" t="n"/>
      <c r="R22" s="57" t="n"/>
      <c r="S22" s="269" t="n"/>
      <c r="T22" s="270" t="n"/>
      <c r="U22" s="269" t="n"/>
      <c r="V22" s="269" t="n"/>
      <c r="W22" s="269" t="n"/>
      <c r="X22" s="270" t="n"/>
      <c r="Y22" s="143" t="n"/>
      <c r="Z22" s="270" t="n"/>
      <c r="AA22" s="143" t="n"/>
      <c r="AB22" s="270" t="n"/>
      <c r="AC22" s="57" t="n"/>
    </row>
    <row r="23" ht="25.5" customHeight="1">
      <c r="A23" s="57" t="n"/>
      <c r="B23" s="57" t="n"/>
      <c r="C23" s="57" t="n"/>
      <c r="D23" s="57" t="n"/>
      <c r="E23" s="57" t="n"/>
      <c r="F23" s="57" t="n"/>
      <c r="G23" s="57" t="n"/>
      <c r="H23" s="57" t="n"/>
      <c r="I23" s="95" t="n"/>
      <c r="J23" s="328" t="n"/>
      <c r="K23" s="328" t="n"/>
      <c r="L23" s="328" t="n"/>
      <c r="M23" s="221" t="n"/>
      <c r="N23" s="96" t="n"/>
      <c r="O23" s="57" t="n"/>
      <c r="P23" s="269" t="n"/>
      <c r="Q23" s="143" t="n"/>
      <c r="R23" s="97" t="n"/>
      <c r="S23" s="57" t="n"/>
      <c r="T23" s="270" t="n"/>
      <c r="U23" s="269" t="n"/>
      <c r="V23" s="269" t="n"/>
      <c r="W23" s="269" t="n"/>
      <c r="X23" s="270" t="n"/>
      <c r="Y23" s="143" t="n"/>
      <c r="Z23" s="270" t="n"/>
      <c r="AA23" s="143" t="n"/>
      <c r="AB23" s="270" t="n"/>
      <c r="AC23" s="269" t="n"/>
    </row>
    <row r="24" ht="42.75" customHeight="1">
      <c r="A24" s="285" t="n"/>
      <c r="B24" s="306" t="n"/>
      <c r="C24" s="306" t="n"/>
      <c r="D24" s="306" t="n"/>
      <c r="E24" s="306" t="n"/>
      <c r="F24" s="306" t="n"/>
      <c r="G24" s="306" t="n"/>
      <c r="H24" s="306" t="n"/>
      <c r="I24" s="306" t="n"/>
      <c r="J24" s="306" t="n"/>
      <c r="K24" s="306" t="n"/>
      <c r="L24" s="306" t="n"/>
      <c r="M24" s="306" t="n"/>
      <c r="N24" s="306" t="n"/>
      <c r="O24" s="306" t="n"/>
      <c r="P24" s="307" t="n"/>
      <c r="Q24" s="143" t="n"/>
      <c r="R24" s="98" t="inlineStr">
        <is>
          <t>STOCK</t>
        </is>
      </c>
      <c r="S24" s="306" t="n"/>
      <c r="T24" s="306" t="n"/>
      <c r="U24" s="306" t="n"/>
      <c r="V24" s="306" t="n"/>
      <c r="W24" s="306" t="n"/>
      <c r="X24" s="306" t="n"/>
      <c r="Y24" s="307" t="n"/>
      <c r="Z24" s="270" t="n"/>
      <c r="AA24" s="99" t="inlineStr">
        <is>
          <t>TRIPS</t>
        </is>
      </c>
      <c r="AB24" s="321" t="n"/>
      <c r="AC24" s="320" t="n"/>
    </row>
    <row r="25" ht="31.5" customHeight="1">
      <c r="A25" s="290" t="inlineStr">
        <is>
          <t>Start time</t>
        </is>
      </c>
      <c r="B25" s="291" t="inlineStr">
        <is>
          <t>End time</t>
        </is>
      </c>
      <c r="C25" s="223" t="inlineStr">
        <is>
          <t>Affected engines</t>
        </is>
      </c>
      <c r="D25" s="321" t="n"/>
      <c r="E25" s="320" t="n"/>
      <c r="F25" s="224" t="inlineStr">
        <is>
          <t>MWh</t>
        </is>
      </c>
      <c r="G25" s="320" t="n"/>
      <c r="H25" s="100" t="inlineStr">
        <is>
          <t>code</t>
        </is>
      </c>
      <c r="I25" s="225" t="inlineStr">
        <is>
          <t>Comment</t>
        </is>
      </c>
      <c r="J25" s="321" t="n"/>
      <c r="K25" s="321" t="n"/>
      <c r="L25" s="321" t="n"/>
      <c r="M25" s="321" t="n"/>
      <c r="N25" s="321" t="n"/>
      <c r="O25" s="321" t="n"/>
      <c r="P25" s="320" t="n"/>
      <c r="Q25" s="143" t="n"/>
      <c r="R25" s="69" t="inlineStr">
        <is>
          <t>FUEL &amp; OIL</t>
        </is>
      </c>
      <c r="S25" s="321" t="n"/>
      <c r="T25" s="321" t="n"/>
      <c r="U25" s="321" t="n"/>
      <c r="V25" s="321" t="n"/>
      <c r="W25" s="321" t="n"/>
      <c r="X25" s="321" t="n"/>
      <c r="Y25" s="320" t="n"/>
      <c r="Z25" s="270" t="n"/>
      <c r="AA25" s="323" t="n"/>
      <c r="AC25" s="324" t="n"/>
    </row>
    <row r="26" ht="16.5" customHeight="1">
      <c r="A26" s="335" t="n"/>
      <c r="B26" s="336" t="n"/>
      <c r="C26" s="327" t="n"/>
      <c r="D26" s="328" t="n"/>
      <c r="E26" s="329" t="n"/>
      <c r="F26" s="327" t="n"/>
      <c r="G26" s="329" t="n"/>
      <c r="H26" s="335" t="n"/>
      <c r="I26" s="327" t="n"/>
      <c r="J26" s="328" t="n"/>
      <c r="K26" s="328" t="n"/>
      <c r="L26" s="328" t="n"/>
      <c r="M26" s="328" t="n"/>
      <c r="N26" s="328" t="n"/>
      <c r="O26" s="328" t="n"/>
      <c r="P26" s="329" t="n"/>
      <c r="Q26" s="143" t="n"/>
      <c r="R26" s="327" t="n"/>
      <c r="S26" s="328" t="n"/>
      <c r="T26" s="328" t="n"/>
      <c r="U26" s="328" t="n"/>
      <c r="V26" s="328" t="n"/>
      <c r="W26" s="328" t="n"/>
      <c r="X26" s="328" t="n"/>
      <c r="Y26" s="329" t="n"/>
      <c r="Z26" s="270" t="n"/>
      <c r="AA26" s="327" t="n"/>
      <c r="AB26" s="328" t="n"/>
      <c r="AC26" s="329" t="n"/>
    </row>
    <row r="27" ht="22.5" customHeight="1">
      <c r="A27" s="105" t="n"/>
      <c r="B27" s="105" t="n"/>
      <c r="C27" s="227" t="n"/>
      <c r="D27" s="333" t="n"/>
      <c r="E27" s="313" t="n"/>
      <c r="F27" s="35" t="n"/>
      <c r="G27" s="313" t="n"/>
      <c r="H27" s="40" t="n"/>
      <c r="I27" s="35" t="n"/>
      <c r="J27" s="333" t="n"/>
      <c r="K27" s="333" t="n"/>
      <c r="L27" s="333" t="n"/>
      <c r="M27" s="333" t="n"/>
      <c r="N27" s="333" t="n"/>
      <c r="O27" s="333" t="n"/>
      <c r="P27" s="313" t="n"/>
      <c r="Q27" s="143" t="n"/>
      <c r="R27" s="107" t="n"/>
      <c r="S27" s="230" t="inlineStr">
        <is>
          <t>HFO</t>
        </is>
      </c>
      <c r="T27" s="307" t="n"/>
      <c r="U27" s="230" t="inlineStr">
        <is>
          <t>LFO</t>
        </is>
      </c>
      <c r="V27" s="307" t="n"/>
      <c r="W27" s="230" t="inlineStr">
        <is>
          <t>LO</t>
        </is>
      </c>
      <c r="X27" s="306" t="n"/>
      <c r="Y27" s="307" t="n"/>
      <c r="Z27" s="270" t="n"/>
      <c r="AA27" s="108" t="inlineStr">
        <is>
          <t>INTERNAL TRIPS</t>
        </is>
      </c>
      <c r="AB27" s="306" t="n"/>
      <c r="AC27" s="307" t="n"/>
    </row>
    <row r="28" ht="20.25" customHeight="1">
      <c r="A28" s="105" t="n">
        <v>25569.12552915509</v>
      </c>
      <c r="B28" s="105" t="n">
        <v>25569.12552915509</v>
      </c>
      <c r="C28" s="231" t="inlineStr">
        <is>
          <t>plant</t>
        </is>
      </c>
      <c r="D28" s="333" t="n"/>
      <c r="E28" s="313" t="n"/>
      <c r="F28" s="232">
        <f>(B28-A28)*24*16.7</f>
        <v/>
      </c>
      <c r="G28" s="313" t="n"/>
      <c r="H28" s="109" t="n"/>
      <c r="I28" s="233" t="inlineStr">
        <is>
          <t>Plant trip due to grid spike (undervoltage) NCC Oriare</t>
        </is>
      </c>
      <c r="J28" s="333" t="n"/>
      <c r="K28" s="333" t="n"/>
      <c r="L28" s="333" t="n"/>
      <c r="M28" s="333" t="n"/>
      <c r="N28" s="333" t="n"/>
      <c r="O28" s="333" t="n"/>
      <c r="P28" s="313" t="n"/>
      <c r="Q28" s="143" t="n"/>
      <c r="R28" s="11" t="n"/>
      <c r="S28" s="234" t="inlineStr">
        <is>
          <t>Ton</t>
        </is>
      </c>
      <c r="T28" s="235" t="inlineStr">
        <is>
          <t>%</t>
        </is>
      </c>
      <c r="U28" s="234" t="inlineStr">
        <is>
          <t>Ton</t>
        </is>
      </c>
      <c r="V28" s="234" t="inlineStr">
        <is>
          <t>%</t>
        </is>
      </c>
      <c r="W28" s="234" t="inlineStr">
        <is>
          <t>Ton</t>
        </is>
      </c>
      <c r="X28" s="235" t="inlineStr">
        <is>
          <t>%</t>
        </is>
      </c>
      <c r="Y28" s="337" t="n"/>
      <c r="Z28" s="270" t="n"/>
      <c r="AA28" s="113" t="n"/>
      <c r="AB28" s="236" t="inlineStr">
        <is>
          <t>Actual 2025</t>
        </is>
      </c>
      <c r="AC28" s="230" t="inlineStr">
        <is>
          <t>Actual 2024</t>
        </is>
      </c>
    </row>
    <row r="29" ht="20.25" customHeight="1">
      <c r="A29" s="105" t="n"/>
      <c r="B29" s="105" t="n"/>
      <c r="C29" s="231" t="n"/>
      <c r="D29" s="333" t="n"/>
      <c r="E29" s="313" t="n"/>
      <c r="F29" s="232" t="n"/>
      <c r="G29" s="313" t="n"/>
      <c r="H29" s="40" t="n"/>
      <c r="I29" s="233" t="n"/>
      <c r="J29" s="333" t="n"/>
      <c r="K29" s="333" t="n"/>
      <c r="L29" s="333" t="n"/>
      <c r="M29" s="333" t="n"/>
      <c r="N29" s="333" t="n"/>
      <c r="O29" s="333" t="n"/>
      <c r="P29" s="313" t="n"/>
      <c r="Q29" s="143" t="n"/>
      <c r="R29" s="11" t="n"/>
      <c r="S29" s="338" t="n"/>
      <c r="T29" s="338" t="n"/>
      <c r="U29" s="338" t="n"/>
      <c r="V29" s="338" t="n"/>
      <c r="W29" s="338" t="n"/>
      <c r="X29" s="339" t="n"/>
      <c r="Y29" s="340" t="n"/>
      <c r="Z29" s="270" t="n"/>
      <c r="AA29" s="113" t="n"/>
      <c r="AB29" s="240" t="n"/>
      <c r="AC29" s="241" t="n"/>
    </row>
    <row r="30" ht="20.25" customHeight="1">
      <c r="A30" s="105" t="n"/>
      <c r="B30" s="105" t="n"/>
      <c r="C30" s="231" t="n"/>
      <c r="D30" s="333" t="n"/>
      <c r="E30" s="313" t="n"/>
      <c r="F30" s="232" t="n"/>
      <c r="G30" s="313" t="n"/>
      <c r="H30" s="40" t="n"/>
      <c r="I30" s="233" t="n"/>
      <c r="J30" s="333" t="n"/>
      <c r="K30" s="333" t="n"/>
      <c r="L30" s="333" t="n"/>
      <c r="M30" s="333" t="n"/>
      <c r="N30" s="333" t="n"/>
      <c r="O30" s="333" t="n"/>
      <c r="P30" s="313" t="n"/>
      <c r="Q30" s="143" t="n"/>
      <c r="R30" s="118" t="inlineStr">
        <is>
          <t>Initial</t>
        </is>
      </c>
      <c r="S30" s="35" t="n">
        <v>4747.6927</v>
      </c>
      <c r="T30" s="179" t="n"/>
      <c r="U30" s="46" t="n">
        <v>28.628640004032</v>
      </c>
      <c r="V30" s="35" t="n"/>
      <c r="W30" s="35" t="n">
        <v>20.67</v>
      </c>
      <c r="X30" s="179" t="n"/>
      <c r="Y30" s="313" t="n"/>
      <c r="Z30" s="270" t="n"/>
      <c r="AA30" s="33" t="inlineStr">
        <is>
          <t>Day</t>
        </is>
      </c>
      <c r="AB30" s="179" t="n"/>
      <c r="AC30" s="181" t="n"/>
    </row>
    <row r="31" ht="21.75" customHeight="1">
      <c r="A31" s="105" t="n"/>
      <c r="B31" s="105" t="n"/>
      <c r="C31" s="231" t="n"/>
      <c r="D31" s="333" t="n"/>
      <c r="E31" s="313" t="n"/>
      <c r="F31" s="232" t="n"/>
      <c r="G31" s="313" t="n"/>
      <c r="H31" s="40" t="n"/>
      <c r="I31" s="233" t="n"/>
      <c r="J31" s="333" t="n"/>
      <c r="K31" s="333" t="n"/>
      <c r="L31" s="333" t="n"/>
      <c r="M31" s="333" t="n"/>
      <c r="N31" s="333" t="n"/>
      <c r="O31" s="333" t="n"/>
      <c r="P31" s="313" t="n"/>
      <c r="Q31" s="143" t="n"/>
      <c r="R31" s="118" t="inlineStr">
        <is>
          <t>Input</t>
        </is>
      </c>
      <c r="S31" s="35" t="n">
        <v>83.81999999999999</v>
      </c>
      <c r="T31" s="242" t="n"/>
      <c r="U31" s="46" t="n"/>
      <c r="V31" s="35" t="n"/>
      <c r="W31" s="35" t="n">
        <v>0</v>
      </c>
      <c r="X31" s="242" t="n"/>
      <c r="Y31" s="314" t="n"/>
      <c r="Z31" s="243" t="n"/>
      <c r="AA31" s="33" t="inlineStr">
        <is>
          <t>Month</t>
        </is>
      </c>
      <c r="AB31" s="179" t="n"/>
      <c r="AC31" s="341" t="n"/>
    </row>
    <row r="32" ht="20.25" customHeight="1">
      <c r="A32" s="105" t="n"/>
      <c r="B32" s="105" t="n"/>
      <c r="C32" s="231" t="n"/>
      <c r="D32" s="333" t="n"/>
      <c r="E32" s="313" t="n"/>
      <c r="F32" s="232" t="n"/>
      <c r="G32" s="313" t="n"/>
      <c r="H32" s="40" t="n"/>
      <c r="I32" s="233" t="n"/>
      <c r="J32" s="333" t="n"/>
      <c r="K32" s="333" t="n"/>
      <c r="L32" s="333" t="n"/>
      <c r="M32" s="333" t="n"/>
      <c r="N32" s="333" t="n"/>
      <c r="O32" s="333" t="n"/>
      <c r="P32" s="313" t="n"/>
      <c r="Q32" s="143" t="n"/>
      <c r="R32" s="118" t="inlineStr">
        <is>
          <t>Consumption</t>
        </is>
      </c>
      <c r="S32" s="35">
        <f>S30+S31-S33</f>
        <v/>
      </c>
      <c r="T32" s="315" t="n"/>
      <c r="U32" s="46">
        <f>U30+U31-U33</f>
        <v/>
      </c>
      <c r="V32" s="35" t="n"/>
      <c r="W32" s="35">
        <f>W30+W31-W33</f>
        <v/>
      </c>
      <c r="X32" s="316" t="n"/>
      <c r="Y32" s="317" t="n"/>
      <c r="Z32" s="243" t="n"/>
      <c r="AA32" s="33" t="inlineStr">
        <is>
          <t>Year</t>
        </is>
      </c>
      <c r="AB32" s="179" t="n">
        <v>3</v>
      </c>
      <c r="AC32" s="315" t="n"/>
    </row>
    <row r="33" ht="20.25" customHeight="1">
      <c r="A33" s="105" t="n"/>
      <c r="B33" s="105" t="n"/>
      <c r="C33" s="231" t="n"/>
      <c r="D33" s="333" t="n"/>
      <c r="E33" s="313" t="n"/>
      <c r="F33" s="232" t="n"/>
      <c r="G33" s="313" t="n"/>
      <c r="H33" s="40" t="n"/>
      <c r="I33" s="233" t="n"/>
      <c r="J33" s="333" t="n"/>
      <c r="K33" s="333" t="n"/>
      <c r="L33" s="333" t="n"/>
      <c r="M33" s="333" t="n"/>
      <c r="N33" s="333" t="n"/>
      <c r="O33" s="333" t="n"/>
      <c r="P33" s="313" t="n"/>
      <c r="Q33" s="143" t="n"/>
      <c r="R33" s="118" t="inlineStr">
        <is>
          <t>Final</t>
        </is>
      </c>
      <c r="S33" s="35" t="n">
        <v>4759.429660197437</v>
      </c>
      <c r="T33" s="245" t="n"/>
      <c r="U33" s="46" t="n">
        <v>28.191785555328</v>
      </c>
      <c r="V33" s="35" t="n"/>
      <c r="W33" s="35" t="n">
        <v>20.67</v>
      </c>
      <c r="X33" s="246" t="n"/>
      <c r="Y33" s="123" t="n"/>
      <c r="Z33" s="243" t="n"/>
      <c r="AA33" s="124" t="n"/>
      <c r="AB33" s="270" t="n"/>
      <c r="AC33" s="269" t="n"/>
    </row>
    <row r="34" ht="20.25" customHeight="1">
      <c r="A34" s="105" t="n"/>
      <c r="B34" s="105" t="n"/>
      <c r="C34" s="231" t="n"/>
      <c r="D34" s="333" t="n"/>
      <c r="E34" s="313" t="n"/>
      <c r="F34" s="232" t="n"/>
      <c r="G34" s="313" t="n"/>
      <c r="H34" s="40" t="n"/>
      <c r="I34" s="233" t="n"/>
      <c r="J34" s="333" t="n"/>
      <c r="K34" s="333" t="n"/>
      <c r="L34" s="333" t="n"/>
      <c r="M34" s="333" t="n"/>
      <c r="N34" s="333" t="n"/>
      <c r="O34" s="333" t="n"/>
      <c r="P34" s="313" t="n"/>
      <c r="Q34" s="143" t="n"/>
      <c r="R34" s="57" t="n"/>
      <c r="S34" s="247" t="n"/>
      <c r="T34" s="333" t="n"/>
      <c r="U34" s="333" t="n"/>
      <c r="V34" s="333" t="n"/>
      <c r="W34" s="333" t="n"/>
      <c r="X34" s="333" t="n"/>
      <c r="Y34" s="334" t="n"/>
      <c r="Z34" s="270" t="n"/>
      <c r="AA34" s="108" t="inlineStr">
        <is>
          <t>EXTERNAL TRIPS</t>
        </is>
      </c>
      <c r="AB34" s="306" t="n"/>
      <c r="AC34" s="307" t="n"/>
    </row>
    <row r="35" ht="18.75" customHeight="1">
      <c r="A35" s="105" t="n"/>
      <c r="B35" s="105" t="n"/>
      <c r="C35" s="231" t="n"/>
      <c r="D35" s="333" t="n"/>
      <c r="E35" s="313" t="n"/>
      <c r="F35" s="232" t="n"/>
      <c r="G35" s="313" t="n"/>
      <c r="H35" s="40" t="n"/>
      <c r="I35" s="233" t="n"/>
      <c r="J35" s="333" t="n"/>
      <c r="K35" s="333" t="n"/>
      <c r="L35" s="333" t="n"/>
      <c r="M35" s="333" t="n"/>
      <c r="N35" s="333" t="n"/>
      <c r="O35" s="333" t="n"/>
      <c r="P35" s="313" t="n"/>
      <c r="Q35" s="143" t="n"/>
      <c r="R35" s="126" t="n"/>
      <c r="S35" s="248" t="inlineStr">
        <is>
          <t>HFO SLUDGE</t>
        </is>
      </c>
      <c r="T35" s="249" t="inlineStr">
        <is>
          <t>m3</t>
        </is>
      </c>
      <c r="U35" s="35" t="n"/>
      <c r="V35" s="248" t="inlineStr">
        <is>
          <t>USED OIL</t>
        </is>
      </c>
      <c r="W35" s="250" t="inlineStr">
        <is>
          <t>m3</t>
        </is>
      </c>
      <c r="X35" s="179" t="n"/>
      <c r="Y35" s="313" t="n"/>
      <c r="Z35" s="270" t="n"/>
      <c r="AA35" s="113" t="n"/>
      <c r="AB35" s="240" t="inlineStr">
        <is>
          <t>Actual 2025</t>
        </is>
      </c>
      <c r="AC35" s="241" t="inlineStr">
        <is>
          <t>Actual 2024</t>
        </is>
      </c>
    </row>
    <row r="36" ht="20.25" customHeight="1">
      <c r="A36" s="105" t="n"/>
      <c r="B36" s="105" t="n"/>
      <c r="C36" s="231" t="n"/>
      <c r="D36" s="333" t="n"/>
      <c r="E36" s="313" t="n"/>
      <c r="F36" s="232" t="n"/>
      <c r="G36" s="313" t="n"/>
      <c r="H36" s="40" t="n"/>
      <c r="I36" s="233" t="n"/>
      <c r="J36" s="333" t="n"/>
      <c r="K36" s="333" t="n"/>
      <c r="L36" s="333" t="n"/>
      <c r="M36" s="333" t="n"/>
      <c r="N36" s="333" t="n"/>
      <c r="O36" s="333" t="n"/>
      <c r="P36" s="313" t="n"/>
      <c r="Q36" s="143" t="n"/>
      <c r="R36" s="57" t="n"/>
      <c r="S36" s="315" t="n"/>
      <c r="T36" s="249" t="inlineStr">
        <is>
          <t>%</t>
        </is>
      </c>
      <c r="U36" s="179" t="n">
        <v>13</v>
      </c>
      <c r="V36" s="315" t="n"/>
      <c r="W36" s="250" t="inlineStr">
        <is>
          <t>%</t>
        </is>
      </c>
      <c r="X36" s="179" t="n">
        <v>3</v>
      </c>
      <c r="Y36" s="313" t="n"/>
      <c r="Z36" s="270" t="n"/>
      <c r="AA36" s="33" t="inlineStr">
        <is>
          <t>Day</t>
        </is>
      </c>
      <c r="AB36" s="179" t="n"/>
      <c r="AC36" s="181" t="n"/>
    </row>
    <row r="37" ht="20.25" customHeight="1">
      <c r="A37" s="105" t="n"/>
      <c r="B37" s="105" t="n"/>
      <c r="C37" s="231" t="n"/>
      <c r="D37" s="333" t="n"/>
      <c r="E37" s="313" t="n"/>
      <c r="F37" s="35" t="n"/>
      <c r="G37" s="313" t="n"/>
      <c r="H37" s="40" t="n"/>
      <c r="I37" s="251" t="n"/>
      <c r="J37" s="333" t="n"/>
      <c r="K37" s="333" t="n"/>
      <c r="L37" s="333" t="n"/>
      <c r="M37" s="333" t="n"/>
      <c r="N37" s="333" t="n"/>
      <c r="O37" s="333" t="n"/>
      <c r="P37" s="313" t="n"/>
      <c r="Q37" s="143" t="n"/>
      <c r="R37" s="57" t="n"/>
      <c r="S37" s="269" t="n"/>
      <c r="T37" s="270" t="n"/>
      <c r="U37" s="269" t="n"/>
      <c r="V37" s="269" t="n"/>
      <c r="W37" s="269" t="n"/>
      <c r="X37" s="270" t="n"/>
      <c r="Y37" s="143" t="n"/>
      <c r="Z37" s="270" t="n"/>
      <c r="AA37" s="33" t="inlineStr">
        <is>
          <t>Month</t>
        </is>
      </c>
      <c r="AB37" s="179" t="n">
        <v>1</v>
      </c>
      <c r="AC37" s="341" t="n"/>
    </row>
    <row r="38" ht="20.25" customHeight="1">
      <c r="A38" s="105" t="n"/>
      <c r="B38" s="105" t="n"/>
      <c r="C38" s="231" t="n"/>
      <c r="D38" s="333" t="n"/>
      <c r="E38" s="313" t="n"/>
      <c r="F38" s="35" t="n"/>
      <c r="G38" s="313" t="n"/>
      <c r="H38" s="40" t="n"/>
      <c r="I38" s="233" t="n"/>
      <c r="J38" s="333" t="n"/>
      <c r="K38" s="333" t="n"/>
      <c r="L38" s="333" t="n"/>
      <c r="M38" s="333" t="n"/>
      <c r="N38" s="333" t="n"/>
      <c r="O38" s="333" t="n"/>
      <c r="P38" s="313" t="n"/>
      <c r="Q38" s="143" t="n"/>
      <c r="R38" s="126" t="n"/>
      <c r="S38" s="57" t="n"/>
      <c r="T38" s="270" t="n"/>
      <c r="U38" s="57" t="n"/>
      <c r="V38" s="126" t="n"/>
      <c r="W38" s="269" t="n"/>
      <c r="X38" s="270" t="n"/>
      <c r="Y38" s="143" t="n"/>
      <c r="Z38" s="270" t="n"/>
      <c r="AA38" s="33" t="inlineStr">
        <is>
          <t>Year</t>
        </is>
      </c>
      <c r="AB38" s="179" t="n">
        <v>1</v>
      </c>
      <c r="AC38" s="341" t="n"/>
    </row>
    <row r="39" ht="22.5" customHeight="1">
      <c r="A39" s="105" t="n"/>
      <c r="B39" s="105" t="n"/>
      <c r="C39" s="231" t="n"/>
      <c r="D39" s="333" t="n"/>
      <c r="E39" s="313" t="n"/>
      <c r="F39" s="35" t="n"/>
      <c r="G39" s="313" t="n"/>
      <c r="H39" s="40" t="n"/>
      <c r="I39" s="233" t="n"/>
      <c r="J39" s="333" t="n"/>
      <c r="K39" s="333" t="n"/>
      <c r="L39" s="333" t="n"/>
      <c r="M39" s="333" t="n"/>
      <c r="N39" s="333" t="n"/>
      <c r="O39" s="333" t="n"/>
      <c r="P39" s="313" t="n"/>
      <c r="Q39" s="143" t="n"/>
      <c r="R39" s="143" t="n"/>
      <c r="S39" s="252" t="inlineStr">
        <is>
          <t>FUEL LIQUIDATED DAMAGES</t>
        </is>
      </c>
      <c r="T39" s="342" t="n"/>
      <c r="U39" s="342" t="n"/>
      <c r="V39" s="342" t="n"/>
      <c r="W39" s="342" t="n"/>
      <c r="X39" s="342" t="n"/>
      <c r="Y39" s="343" t="n"/>
      <c r="Z39" s="270" t="n"/>
      <c r="AA39" s="33" t="n"/>
      <c r="AB39" s="179" t="n"/>
      <c r="AC39" s="315" t="n"/>
    </row>
    <row r="40" ht="20.25" customHeight="1">
      <c r="A40" s="105" t="n"/>
      <c r="B40" s="105" t="n"/>
      <c r="C40" s="231" t="n"/>
      <c r="D40" s="333" t="n"/>
      <c r="E40" s="313" t="n"/>
      <c r="F40" s="35" t="n"/>
      <c r="G40" s="313" t="n"/>
      <c r="H40" s="40" t="n"/>
      <c r="I40" s="251" t="n"/>
      <c r="J40" s="333" t="n"/>
      <c r="K40" s="333" t="n"/>
      <c r="L40" s="333" t="n"/>
      <c r="M40" s="333" t="n"/>
      <c r="N40" s="333" t="n"/>
      <c r="O40" s="333" t="n"/>
      <c r="P40" s="313" t="n"/>
      <c r="Q40" s="143" t="n"/>
      <c r="R40" s="143" t="n"/>
      <c r="S40" s="255" t="inlineStr">
        <is>
          <t>Day</t>
        </is>
      </c>
      <c r="T40" s="313" t="n"/>
      <c r="U40" s="179" t="n">
        <v>0</v>
      </c>
      <c r="V40" s="313" t="n"/>
      <c r="W40" s="35">
        <f>U40</f>
        <v/>
      </c>
      <c r="X40" s="179" t="n"/>
      <c r="Y40" s="40" t="n"/>
      <c r="Z40" s="270" t="n"/>
      <c r="AA40" s="132" t="n"/>
      <c r="AB40" s="256" t="inlineStr">
        <is>
          <t>1=</t>
        </is>
      </c>
      <c r="AC40" s="257" t="n"/>
    </row>
    <row r="41" ht="18.75" customHeight="1">
      <c r="A41" s="105" t="n"/>
      <c r="B41" s="105" t="n"/>
      <c r="C41" s="231" t="n"/>
      <c r="D41" s="333" t="n"/>
      <c r="E41" s="313" t="n"/>
      <c r="F41" s="35" t="n"/>
      <c r="G41" s="313" t="n"/>
      <c r="H41" s="40" t="n"/>
      <c r="I41" s="251" t="n"/>
      <c r="J41" s="333" t="n"/>
      <c r="K41" s="333" t="n"/>
      <c r="L41" s="333" t="n"/>
      <c r="M41" s="333" t="n"/>
      <c r="N41" s="333" t="n"/>
      <c r="O41" s="333" t="n"/>
      <c r="P41" s="313" t="n"/>
      <c r="Q41" s="143" t="n"/>
      <c r="R41" s="143" t="n"/>
      <c r="S41" s="255" t="inlineStr">
        <is>
          <t>Month</t>
        </is>
      </c>
      <c r="T41" s="313" t="n"/>
      <c r="U41" s="35" t="n"/>
      <c r="V41" s="313" t="n"/>
      <c r="W41" s="35" t="n"/>
      <c r="X41" s="179" t="n"/>
      <c r="Y41" s="40" t="n"/>
      <c r="Z41" s="270" t="n"/>
      <c r="AA41" s="132" t="n"/>
      <c r="AB41" s="256">
        <f>AB40+U41</f>
        <v/>
      </c>
      <c r="AC41" s="258" t="n"/>
    </row>
    <row r="42" ht="20.25" customHeight="1">
      <c r="A42" s="105" t="n"/>
      <c r="B42" s="105" t="n"/>
      <c r="C42" s="231" t="n"/>
      <c r="D42" s="333" t="n"/>
      <c r="E42" s="313" t="n"/>
      <c r="F42" s="35" t="n"/>
      <c r="G42" s="313" t="n"/>
      <c r="H42" s="40" t="n"/>
      <c r="I42" s="251" t="n"/>
      <c r="J42" s="333" t="n"/>
      <c r="K42" s="333" t="n"/>
      <c r="L42" s="333" t="n"/>
      <c r="M42" s="333" t="n"/>
      <c r="N42" s="333" t="n"/>
      <c r="O42" s="333" t="n"/>
      <c r="P42" s="313" t="n"/>
      <c r="Q42" s="143" t="n"/>
      <c r="R42" s="55" t="n"/>
      <c r="S42" s="255" t="inlineStr">
        <is>
          <t>Year</t>
        </is>
      </c>
      <c r="T42" s="313" t="n"/>
      <c r="U42" s="35" t="n">
        <v>559.72</v>
      </c>
      <c r="V42" s="313" t="n"/>
      <c r="W42" s="35">
        <f>U42</f>
        <v/>
      </c>
      <c r="X42" s="179" t="n"/>
      <c r="Y42" s="40" t="n"/>
      <c r="Z42" s="270" t="n"/>
      <c r="AA42" s="135" t="n"/>
      <c r="AB42" s="256" t="n"/>
    </row>
    <row r="43" ht="21.75" customHeight="1">
      <c r="A43" s="105" t="n"/>
      <c r="B43" s="105" t="n"/>
      <c r="C43" s="231" t="n"/>
      <c r="D43" s="333" t="n"/>
      <c r="E43" s="313" t="n"/>
      <c r="F43" s="35" t="n"/>
      <c r="G43" s="313" t="n"/>
      <c r="H43" s="40" t="n"/>
      <c r="I43" s="251" t="n"/>
      <c r="J43" s="333" t="n"/>
      <c r="K43" s="333" t="n"/>
      <c r="L43" s="333" t="n"/>
      <c r="M43" s="333" t="n"/>
      <c r="N43" s="333" t="n"/>
      <c r="O43" s="333" t="n"/>
      <c r="P43" s="313" t="n"/>
      <c r="Q43" s="143" t="n"/>
      <c r="R43" s="143" t="n"/>
      <c r="S43" s="269" t="n"/>
      <c r="T43" s="270" t="n"/>
      <c r="U43" s="57" t="n"/>
      <c r="V43" s="57" t="n"/>
      <c r="W43" s="57" t="n"/>
      <c r="X43" s="221" t="n"/>
      <c r="Y43" s="55" t="n"/>
      <c r="Z43" s="221" t="n"/>
      <c r="AA43" s="55" t="n"/>
      <c r="AB43" s="221" t="n"/>
      <c r="AC43" s="257" t="n"/>
    </row>
    <row r="44" ht="24.75" customHeight="1">
      <c r="A44" s="136" t="n"/>
      <c r="B44" s="136" t="n"/>
      <c r="C44" s="179" t="n"/>
      <c r="D44" s="333" t="n"/>
      <c r="E44" s="313" t="n"/>
      <c r="F44" s="35">
        <f>(B44-A44)*24*16.3</f>
        <v/>
      </c>
      <c r="G44" s="313" t="n"/>
      <c r="H44" s="40" t="n"/>
      <c r="I44" s="35" t="n"/>
      <c r="J44" s="333" t="n"/>
      <c r="K44" s="333" t="n"/>
      <c r="L44" s="333" t="n"/>
      <c r="M44" s="333" t="n"/>
      <c r="N44" s="333" t="n"/>
      <c r="O44" s="333" t="n"/>
      <c r="P44" s="313" t="n"/>
      <c r="Q44" s="143" t="n"/>
      <c r="R44" s="143" t="n"/>
      <c r="S44" s="269" t="n"/>
      <c r="T44" s="270" t="n"/>
      <c r="U44" s="57" t="n"/>
      <c r="V44" s="57" t="n"/>
      <c r="W44" s="57" t="n"/>
      <c r="X44" s="221" t="n"/>
      <c r="Y44" s="55" t="n"/>
      <c r="Z44" s="221" t="n"/>
      <c r="AA44" s="55" t="n"/>
      <c r="AB44" s="221" t="n"/>
      <c r="AC44" s="269" t="n"/>
    </row>
    <row r="45" ht="24.75" customHeight="1">
      <c r="A45" s="136" t="n"/>
      <c r="B45" s="136" t="n"/>
      <c r="C45" s="179" t="n"/>
      <c r="D45" s="333" t="n"/>
      <c r="E45" s="313" t="n"/>
      <c r="F45" s="35">
        <f>(B45-A45)*24*16.3</f>
        <v/>
      </c>
      <c r="G45" s="313" t="n"/>
      <c r="H45" s="40" t="n"/>
      <c r="I45" s="35" t="n"/>
      <c r="J45" s="333" t="n"/>
      <c r="K45" s="333" t="n"/>
      <c r="L45" s="333" t="n"/>
      <c r="M45" s="333" t="n"/>
      <c r="N45" s="333" t="n"/>
      <c r="O45" s="333" t="n"/>
      <c r="P45" s="313" t="n"/>
      <c r="Q45" s="143" t="n"/>
      <c r="R45" s="143" t="n"/>
      <c r="S45" s="269" t="n"/>
      <c r="T45" s="270" t="n"/>
      <c r="U45" s="57" t="n"/>
      <c r="V45" s="269" t="n"/>
      <c r="W45" s="57" t="n"/>
      <c r="X45" s="270" t="n"/>
      <c r="Y45" s="143" t="n"/>
      <c r="Z45" s="270" t="n"/>
      <c r="AA45" s="143" t="n"/>
      <c r="AB45" s="270" t="n"/>
      <c r="AC45" s="269" t="n"/>
    </row>
    <row r="46" ht="24.75" customHeight="1">
      <c r="A46" s="136" t="n"/>
      <c r="B46" s="136" t="n"/>
      <c r="C46" s="179" t="n"/>
      <c r="D46" s="333" t="n"/>
      <c r="E46" s="313" t="n"/>
      <c r="F46" s="35">
        <f>(B46-A46)*24*16.3</f>
        <v/>
      </c>
      <c r="G46" s="313" t="n"/>
      <c r="H46" s="40" t="n"/>
      <c r="I46" s="35" t="n"/>
      <c r="J46" s="333" t="n"/>
      <c r="K46" s="333" t="n"/>
      <c r="L46" s="333" t="n"/>
      <c r="M46" s="333" t="n"/>
      <c r="N46" s="333" t="n"/>
      <c r="O46" s="333" t="n"/>
      <c r="P46" s="313" t="n"/>
      <c r="Q46" s="143" t="n"/>
      <c r="R46" s="143" t="n"/>
      <c r="S46" s="269" t="n"/>
      <c r="T46" s="270" t="n"/>
      <c r="U46" s="57" t="n"/>
      <c r="V46" s="269" t="n"/>
      <c r="W46" s="57" t="n"/>
      <c r="X46" s="270" t="n"/>
      <c r="Y46" s="143" t="n"/>
      <c r="Z46" s="270" t="n"/>
      <c r="AA46" s="143" t="n"/>
      <c r="AB46" s="270" t="n"/>
      <c r="AC46" s="269" t="n"/>
    </row>
    <row r="47" ht="24.75" customHeight="1">
      <c r="A47" s="136" t="n"/>
      <c r="B47" s="136" t="n"/>
      <c r="C47" s="179" t="n"/>
      <c r="D47" s="333" t="n"/>
      <c r="E47" s="313" t="n"/>
      <c r="F47" s="35">
        <f>(B47-A47)*24*16.3</f>
        <v/>
      </c>
      <c r="G47" s="313" t="n"/>
      <c r="H47" s="40" t="n"/>
      <c r="I47" s="35" t="n"/>
      <c r="J47" s="333" t="n"/>
      <c r="K47" s="333" t="n"/>
      <c r="L47" s="333" t="n"/>
      <c r="M47" s="333" t="n"/>
      <c r="N47" s="333" t="n"/>
      <c r="O47" s="333" t="n"/>
      <c r="P47" s="313" t="n"/>
      <c r="Q47" s="143" t="n"/>
      <c r="R47" s="143" t="n"/>
      <c r="S47" s="269" t="n"/>
      <c r="T47" s="270" t="n"/>
      <c r="U47" s="57" t="n"/>
      <c r="V47" s="269" t="n"/>
      <c r="W47" s="57" t="n"/>
      <c r="X47" s="270" t="n"/>
      <c r="Y47" s="143" t="n"/>
      <c r="Z47" s="270" t="n"/>
      <c r="AA47" s="143" t="n"/>
      <c r="AB47" s="270" t="n"/>
      <c r="AC47" s="269" t="n"/>
    </row>
    <row r="48" ht="24.75" customHeight="1">
      <c r="A48" s="136" t="n"/>
      <c r="B48" s="136" t="n"/>
      <c r="C48" s="179" t="n"/>
      <c r="D48" s="333" t="n"/>
      <c r="E48" s="313" t="n"/>
      <c r="F48" s="35">
        <f>(B48-A48)*24*16.3</f>
        <v/>
      </c>
      <c r="G48" s="313" t="n"/>
      <c r="H48" s="40" t="n"/>
      <c r="I48" s="35" t="n"/>
      <c r="J48" s="333" t="n"/>
      <c r="K48" s="333" t="n"/>
      <c r="L48" s="333" t="n"/>
      <c r="M48" s="333" t="n"/>
      <c r="N48" s="333" t="n"/>
      <c r="O48" s="333" t="n"/>
      <c r="P48" s="313" t="n"/>
      <c r="Q48" s="143" t="n"/>
      <c r="R48" s="143" t="n"/>
      <c r="S48" s="269" t="n"/>
      <c r="T48" s="270" t="n"/>
      <c r="U48" s="57" t="n"/>
      <c r="V48" s="269" t="n"/>
      <c r="W48" s="57" t="n"/>
      <c r="X48" s="270" t="n"/>
      <c r="Y48" s="143" t="n"/>
      <c r="Z48" s="270" t="n"/>
      <c r="AA48" s="143" t="n"/>
      <c r="AB48" s="270" t="n"/>
      <c r="AC48" s="269" t="n"/>
    </row>
    <row r="49" ht="24.75" customHeight="1">
      <c r="A49" s="136" t="n"/>
      <c r="B49" s="136" t="n"/>
      <c r="C49" s="179" t="n"/>
      <c r="D49" s="333" t="n"/>
      <c r="E49" s="313" t="n"/>
      <c r="F49" s="35">
        <f>(B49-A49)*24*16.3</f>
        <v/>
      </c>
      <c r="G49" s="313" t="n"/>
      <c r="H49" s="40" t="n"/>
      <c r="I49" s="35" t="n"/>
      <c r="J49" s="333" t="n"/>
      <c r="K49" s="333" t="n"/>
      <c r="L49" s="333" t="n"/>
      <c r="M49" s="333" t="n"/>
      <c r="N49" s="333" t="n"/>
      <c r="O49" s="333" t="n"/>
      <c r="P49" s="313" t="n"/>
      <c r="Q49" s="143" t="n"/>
      <c r="R49" s="143" t="n"/>
      <c r="S49" s="269" t="n"/>
      <c r="T49" s="270" t="n"/>
      <c r="U49" s="57" t="n"/>
      <c r="V49" s="269" t="n"/>
      <c r="W49" s="57" t="n"/>
      <c r="X49" s="270" t="n"/>
      <c r="Y49" s="143" t="n"/>
      <c r="Z49" s="270" t="n"/>
      <c r="AA49" s="143" t="n"/>
      <c r="AB49" s="270" t="n"/>
      <c r="AC49" s="269" t="n"/>
    </row>
    <row r="50" ht="24.75" customHeight="1">
      <c r="A50" s="136" t="n"/>
      <c r="B50" s="136" t="n"/>
      <c r="C50" s="179" t="n"/>
      <c r="D50" s="333" t="n"/>
      <c r="E50" s="313" t="n"/>
      <c r="F50" s="35">
        <f>(B50-A50)*24*16.3</f>
        <v/>
      </c>
      <c r="G50" s="313" t="n"/>
      <c r="H50" s="40" t="n"/>
      <c r="I50" s="35" t="n"/>
      <c r="J50" s="333" t="n"/>
      <c r="K50" s="333" t="n"/>
      <c r="L50" s="333" t="n"/>
      <c r="M50" s="333" t="n"/>
      <c r="N50" s="333" t="n"/>
      <c r="O50" s="333" t="n"/>
      <c r="P50" s="313" t="n"/>
      <c r="Q50" s="143" t="n"/>
      <c r="R50" s="143" t="n"/>
      <c r="S50" s="269" t="n"/>
      <c r="T50" s="270" t="n"/>
      <c r="U50" s="57" t="n"/>
      <c r="V50" s="269" t="n"/>
      <c r="W50" s="57" t="n"/>
      <c r="X50" s="270" t="n"/>
      <c r="Y50" s="143" t="n"/>
      <c r="Z50" s="270" t="n"/>
      <c r="AA50" s="143" t="n"/>
      <c r="AB50" s="270" t="n"/>
      <c r="AC50" s="269" t="n"/>
    </row>
    <row r="51" ht="24.75" customHeight="1">
      <c r="A51" s="136" t="n"/>
      <c r="B51" s="136" t="n"/>
      <c r="C51" s="179" t="n"/>
      <c r="D51" s="333" t="n"/>
      <c r="E51" s="313" t="n"/>
      <c r="F51" s="35">
        <f>(B51-A51)*24*16.3</f>
        <v/>
      </c>
      <c r="G51" s="313" t="n"/>
      <c r="H51" s="40" t="n"/>
      <c r="I51" s="35" t="n"/>
      <c r="J51" s="333" t="n"/>
      <c r="K51" s="333" t="n"/>
      <c r="L51" s="333" t="n"/>
      <c r="M51" s="333" t="n"/>
      <c r="N51" s="333" t="n"/>
      <c r="O51" s="333" t="n"/>
      <c r="P51" s="313" t="n"/>
      <c r="Q51" s="143" t="n"/>
      <c r="R51" s="143" t="n"/>
      <c r="S51" s="269" t="n"/>
      <c r="T51" s="270" t="n"/>
      <c r="U51" s="57" t="n"/>
      <c r="V51" s="269" t="n"/>
      <c r="W51" s="57" t="n"/>
      <c r="X51" s="270" t="n"/>
      <c r="Y51" s="143" t="n"/>
      <c r="Z51" s="270" t="n"/>
      <c r="AA51" s="143" t="n"/>
      <c r="AB51" s="270" t="n"/>
      <c r="AC51" s="269" t="n"/>
    </row>
    <row r="52" ht="24.75" customHeight="1">
      <c r="A52" s="136" t="n"/>
      <c r="B52" s="136" t="n"/>
      <c r="C52" s="179" t="n"/>
      <c r="D52" s="333" t="n"/>
      <c r="E52" s="313" t="n"/>
      <c r="F52" s="35">
        <f>(B52-A52)*24*16.3</f>
        <v/>
      </c>
      <c r="G52" s="313" t="n"/>
      <c r="H52" s="40" t="n"/>
      <c r="I52" s="35" t="n"/>
      <c r="J52" s="333" t="n"/>
      <c r="K52" s="333" t="n"/>
      <c r="L52" s="333" t="n"/>
      <c r="M52" s="333" t="n"/>
      <c r="N52" s="333" t="n"/>
      <c r="O52" s="333" t="n"/>
      <c r="P52" s="333" t="n"/>
      <c r="Q52" s="313" t="n"/>
      <c r="R52" s="143" t="n"/>
      <c r="S52" s="269" t="n"/>
      <c r="T52" s="270" t="n"/>
      <c r="U52" s="57" t="n"/>
      <c r="V52" s="269" t="n"/>
      <c r="W52" s="57" t="n"/>
      <c r="X52" s="270" t="n"/>
      <c r="Y52" s="143" t="n"/>
      <c r="Z52" s="270" t="n"/>
      <c r="AA52" s="143" t="n"/>
      <c r="AB52" s="270" t="n"/>
      <c r="AC52" s="269" t="n"/>
    </row>
    <row r="53" ht="24.75" customHeight="1">
      <c r="A53" s="136" t="n"/>
      <c r="B53" s="136" t="n"/>
      <c r="C53" s="179" t="n"/>
      <c r="D53" s="333" t="n"/>
      <c r="E53" s="313" t="n"/>
      <c r="F53" s="35">
        <f>(B53-A53)*24*16.3</f>
        <v/>
      </c>
      <c r="G53" s="313" t="n"/>
      <c r="H53" s="40" t="n"/>
      <c r="I53" s="35" t="n"/>
      <c r="J53" s="333" t="n"/>
      <c r="K53" s="333" t="n"/>
      <c r="L53" s="333" t="n"/>
      <c r="M53" s="333" t="n"/>
      <c r="N53" s="333" t="n"/>
      <c r="O53" s="333" t="n"/>
      <c r="P53" s="313" t="n"/>
      <c r="Q53" s="143" t="n"/>
      <c r="R53" s="143" t="n"/>
      <c r="S53" s="269" t="n"/>
      <c r="T53" s="270" t="n"/>
      <c r="U53" s="57" t="n"/>
      <c r="V53" s="269" t="n"/>
      <c r="W53" s="57" t="n"/>
      <c r="X53" s="270" t="n"/>
      <c r="Y53" s="143" t="n"/>
      <c r="Z53" s="270" t="n"/>
      <c r="AA53" s="143" t="n"/>
      <c r="AB53" s="270" t="n"/>
      <c r="AC53" s="269" t="n"/>
    </row>
    <row r="54" ht="24.75" customHeight="1">
      <c r="A54" s="136" t="n"/>
      <c r="B54" s="136" t="n"/>
      <c r="C54" s="179" t="n"/>
      <c r="D54" s="333" t="n"/>
      <c r="E54" s="313" t="n"/>
      <c r="F54" s="35">
        <f>(B54-A54)*24*16.3</f>
        <v/>
      </c>
      <c r="G54" s="313" t="n"/>
      <c r="H54" s="40" t="n"/>
      <c r="I54" s="35" t="n"/>
      <c r="J54" s="333" t="n"/>
      <c r="K54" s="333" t="n"/>
      <c r="L54" s="333" t="n"/>
      <c r="M54" s="333" t="n"/>
      <c r="N54" s="333" t="n"/>
      <c r="O54" s="333" t="n"/>
      <c r="P54" s="313" t="n"/>
      <c r="Q54" s="143" t="n"/>
      <c r="R54" s="143" t="n"/>
      <c r="S54" s="269" t="n"/>
      <c r="T54" s="270" t="n"/>
      <c r="U54" s="57" t="n"/>
      <c r="V54" s="269" t="n"/>
      <c r="W54" s="57" t="n"/>
      <c r="X54" s="270" t="n"/>
      <c r="Y54" s="143" t="n"/>
      <c r="Z54" s="270" t="n"/>
      <c r="AA54" s="143" t="n"/>
      <c r="AB54" s="270" t="n"/>
      <c r="AC54" s="269" t="n"/>
    </row>
    <row r="55" ht="22.5" customHeight="1">
      <c r="A55" s="136" t="n"/>
      <c r="B55" s="294" t="n"/>
      <c r="C55" s="179" t="n"/>
      <c r="D55" s="333" t="n"/>
      <c r="E55" s="313" t="n"/>
      <c r="F55" s="259">
        <f>SUM(F27:G54)</f>
        <v/>
      </c>
      <c r="G55" s="313" t="n"/>
      <c r="H55" s="40" t="n"/>
      <c r="I55" s="35" t="n"/>
      <c r="J55" s="333" t="n"/>
      <c r="K55" s="333" t="n"/>
      <c r="L55" s="333" t="n"/>
      <c r="M55" s="333" t="n"/>
      <c r="N55" s="333" t="n"/>
      <c r="O55" s="333" t="n"/>
      <c r="P55" s="313" t="n"/>
      <c r="Q55" s="143" t="n"/>
      <c r="R55" s="143" t="n"/>
      <c r="S55" s="269" t="n"/>
      <c r="T55" s="270" t="n"/>
      <c r="U55" s="57" t="n"/>
      <c r="V55" s="269" t="n"/>
      <c r="W55" s="269" t="n"/>
      <c r="X55" s="270" t="n"/>
      <c r="Y55" s="143" t="n"/>
      <c r="Z55" s="270" t="n"/>
      <c r="AA55" s="143" t="n"/>
      <c r="AB55" s="270" t="n"/>
      <c r="AC55" s="269" t="n"/>
    </row>
    <row r="56" ht="19.5" customHeight="1">
      <c r="A56" s="298" t="n"/>
      <c r="B56" s="295" t="n"/>
      <c r="C56" s="261" t="n"/>
      <c r="D56" s="261" t="n"/>
      <c r="E56" s="260" t="n"/>
      <c r="F56" s="262" t="n"/>
      <c r="N56" s="145" t="n"/>
      <c r="O56" s="269" t="n"/>
      <c r="P56" s="269" t="n"/>
      <c r="Q56" s="143" t="n"/>
      <c r="R56" s="143" t="n"/>
      <c r="S56" s="269" t="n"/>
      <c r="T56" s="270" t="n"/>
      <c r="U56" s="269" t="n"/>
      <c r="V56" s="269" t="n"/>
      <c r="W56" s="269" t="n"/>
      <c r="X56" s="270" t="n"/>
      <c r="Y56" s="143" t="n"/>
      <c r="Z56" s="270" t="n"/>
      <c r="AA56" s="143" t="n"/>
      <c r="AB56" s="270" t="n"/>
      <c r="AC56" s="269" t="n"/>
    </row>
    <row r="57" ht="18" customHeight="1">
      <c r="A57" s="298" t="n"/>
      <c r="B57" s="295" t="n"/>
      <c r="C57" s="263" t="n"/>
      <c r="D57" s="263" t="n"/>
      <c r="E57" s="264" t="n"/>
      <c r="N57" s="145" t="n"/>
      <c r="O57" s="269" t="n"/>
      <c r="P57" s="269" t="n"/>
      <c r="Q57" s="143" t="n"/>
      <c r="R57" s="143" t="n"/>
      <c r="S57" s="269" t="n"/>
      <c r="T57" s="270" t="n"/>
      <c r="U57" s="269" t="n"/>
      <c r="V57" s="269" t="n"/>
      <c r="W57" s="269" t="n"/>
      <c r="X57" s="270" t="n"/>
      <c r="Y57" s="143" t="n"/>
      <c r="Z57" s="270" t="n"/>
      <c r="AA57" s="143" t="n"/>
      <c r="AB57" s="270" t="n"/>
      <c r="AC57" s="269" t="n"/>
    </row>
    <row r="58" ht="21" customHeight="1">
      <c r="A58" s="298" t="n"/>
      <c r="B58" s="296" t="n"/>
      <c r="C58" s="263" t="n"/>
      <c r="D58" s="263" t="n"/>
      <c r="E58" s="264" t="n"/>
      <c r="F58" s="57" t="n"/>
      <c r="L58" s="143" t="n"/>
      <c r="M58" s="57" t="n"/>
      <c r="N58" s="145" t="n"/>
      <c r="O58" s="269" t="n"/>
      <c r="P58" s="269" t="n"/>
      <c r="Q58" s="143" t="n"/>
      <c r="R58" s="143" t="n"/>
      <c r="S58" s="269" t="n"/>
      <c r="T58" s="270" t="n"/>
      <c r="U58" s="269" t="n"/>
      <c r="V58" s="269" t="n"/>
      <c r="W58" s="269" t="n"/>
      <c r="X58" s="270" t="n"/>
      <c r="Y58" s="143" t="n"/>
      <c r="Z58" s="270" t="n"/>
      <c r="AA58" s="143" t="n"/>
      <c r="AB58" s="270" t="n"/>
      <c r="AC58" s="269" t="n"/>
    </row>
    <row r="59" ht="15" customHeight="1">
      <c r="A59" s="298" t="n"/>
      <c r="B59" s="296" t="n"/>
      <c r="C59" s="217" t="n"/>
      <c r="D59" s="217" t="n"/>
      <c r="E59" s="57" t="n"/>
      <c r="F59" s="271" t="n"/>
      <c r="G59" s="271" t="n"/>
      <c r="H59" s="144" t="n"/>
      <c r="I59" s="271" t="n"/>
      <c r="J59" s="144" t="n"/>
      <c r="K59" s="143" t="n"/>
      <c r="L59" s="143" t="n"/>
      <c r="M59" s="272" t="n"/>
      <c r="N59" s="138" t="n"/>
      <c r="O59" s="269" t="n"/>
      <c r="P59" s="269" t="n"/>
      <c r="Q59" s="143" t="n"/>
      <c r="R59" s="143" t="n"/>
      <c r="S59" s="269" t="n"/>
      <c r="T59" s="270" t="n"/>
      <c r="U59" s="269" t="n"/>
      <c r="V59" s="266" t="n"/>
      <c r="AB59" s="270" t="n"/>
      <c r="AC59" s="269" t="n"/>
    </row>
    <row r="60" ht="25.5" customHeight="1">
      <c r="A60" s="298" t="n"/>
      <c r="B60" s="298" t="n"/>
      <c r="C60" s="270" t="n"/>
      <c r="D60" s="221" t="n"/>
      <c r="E60" s="271" t="n"/>
      <c r="F60" s="260" t="n"/>
      <c r="G60" s="260" t="n"/>
      <c r="H60" s="138" t="n"/>
      <c r="I60" s="260" t="n"/>
      <c r="J60" s="138" t="n"/>
      <c r="K60" s="138" t="n"/>
      <c r="L60" s="138" t="n"/>
      <c r="M60" s="272" t="n"/>
      <c r="N60" s="138" t="n"/>
      <c r="O60" s="269" t="n"/>
      <c r="P60" s="269" t="n"/>
      <c r="Q60" s="143" t="n"/>
      <c r="R60" s="143" t="n"/>
      <c r="S60" s="269" t="n"/>
      <c r="T60" s="270" t="n"/>
      <c r="U60" s="269" t="n"/>
      <c r="AB60" s="270" t="n"/>
      <c r="AC60" s="269" t="n"/>
    </row>
    <row r="61" ht="12.75" customHeight="1">
      <c r="A61" s="298" t="n"/>
      <c r="B61" s="298" t="n"/>
      <c r="C61" s="270" t="n"/>
      <c r="D61" s="270" t="n"/>
      <c r="E61" s="271" t="n"/>
      <c r="F61" s="260" t="n"/>
      <c r="G61" s="260" t="n"/>
      <c r="H61" s="138" t="n"/>
      <c r="I61" s="260" t="n"/>
      <c r="J61" s="138" t="n"/>
      <c r="K61" s="138" t="n"/>
      <c r="L61" s="138" t="n"/>
      <c r="M61" s="272" t="n"/>
      <c r="N61" s="138" t="n"/>
      <c r="O61" s="269" t="n"/>
      <c r="P61" s="269" t="n"/>
      <c r="Q61" s="143" t="n"/>
      <c r="R61" s="143" t="n"/>
      <c r="S61" s="269" t="n"/>
      <c r="T61" s="270" t="n"/>
      <c r="U61" s="269" t="n"/>
      <c r="V61" s="260" t="n"/>
      <c r="W61" s="260" t="n"/>
      <c r="X61" s="261" t="n"/>
      <c r="Y61" s="138" t="n"/>
      <c r="Z61" s="261" t="n"/>
      <c r="AA61" s="138" t="n"/>
      <c r="AB61" s="270" t="n"/>
      <c r="AC61" s="269" t="n"/>
    </row>
    <row r="62" ht="18.75" customHeight="1">
      <c r="A62" s="298" t="n"/>
      <c r="B62" s="298" t="n"/>
      <c r="C62" s="270" t="n"/>
      <c r="D62" s="270" t="n"/>
      <c r="E62" s="271" t="n"/>
      <c r="F62" s="271" t="n"/>
      <c r="G62" s="271" t="n"/>
      <c r="H62" s="144" t="n"/>
      <c r="I62" s="271" t="n"/>
      <c r="J62" s="144" t="n"/>
      <c r="K62" s="143" t="n"/>
      <c r="L62" s="143" t="n"/>
      <c r="M62" s="221" t="n"/>
      <c r="N62" s="145" t="n"/>
      <c r="O62" s="269" t="n"/>
      <c r="P62" s="269" t="n"/>
      <c r="Q62" s="143" t="n"/>
      <c r="R62" s="143" t="n"/>
      <c r="S62" s="269" t="n"/>
      <c r="T62" s="270" t="n"/>
      <c r="U62" s="269" t="n"/>
      <c r="V62" s="269" t="n"/>
      <c r="W62" s="269" t="n"/>
      <c r="X62" s="270" t="n"/>
      <c r="Y62" s="143" t="n"/>
      <c r="Z62" s="270" t="n"/>
      <c r="AA62" s="143" t="n"/>
      <c r="AB62" s="270" t="n"/>
      <c r="AC62" s="269" t="n"/>
    </row>
    <row r="63" ht="18.75" customHeight="1">
      <c r="A63" s="298" t="n"/>
      <c r="B63" s="298" t="n"/>
      <c r="C63" s="270" t="n"/>
      <c r="D63" s="270" t="n"/>
      <c r="E63" s="271" t="n"/>
      <c r="F63" s="271" t="n"/>
      <c r="G63" s="271" t="n"/>
      <c r="H63" s="144" t="n"/>
      <c r="I63" s="271" t="n"/>
      <c r="J63" s="144" t="n"/>
      <c r="K63" s="143" t="n"/>
      <c r="L63" s="143" t="n"/>
      <c r="M63" s="272" t="n"/>
      <c r="N63" s="145" t="n"/>
      <c r="O63" s="269" t="n"/>
      <c r="P63" s="269" t="n"/>
      <c r="Q63" s="143" t="n"/>
      <c r="R63" s="143" t="n"/>
      <c r="S63" s="269" t="n"/>
      <c r="T63" s="270" t="n"/>
      <c r="U63" s="269" t="n"/>
      <c r="V63" s="269" t="n"/>
      <c r="W63" s="269" t="n"/>
      <c r="X63" s="270" t="n"/>
      <c r="Y63" s="143" t="n"/>
      <c r="Z63" s="270" t="n"/>
      <c r="AA63" s="143" t="n"/>
      <c r="AB63" s="270" t="n"/>
      <c r="AC63" s="269" t="n"/>
    </row>
    <row r="64" ht="18.75" customHeight="1">
      <c r="A64" s="298" t="n"/>
      <c r="B64" s="298" t="n"/>
      <c r="C64" s="270" t="n"/>
      <c r="D64" s="270" t="n"/>
      <c r="E64" s="271" t="n"/>
      <c r="F64" s="271" t="n"/>
      <c r="G64" s="271" t="n"/>
      <c r="H64" s="144" t="n"/>
      <c r="I64" s="271" t="n"/>
      <c r="J64" s="144" t="n"/>
      <c r="K64" s="143" t="n"/>
      <c r="L64" s="143" t="n"/>
      <c r="M64" s="272" t="n"/>
      <c r="N64" s="145" t="n"/>
      <c r="O64" s="269" t="n"/>
      <c r="P64" s="269" t="n"/>
      <c r="Q64" s="143" t="n"/>
      <c r="R64" s="143" t="n"/>
      <c r="S64" s="269" t="n"/>
      <c r="T64" s="270" t="n"/>
      <c r="U64" s="269" t="n"/>
      <c r="V64" s="269" t="n"/>
      <c r="W64" s="269" t="n"/>
      <c r="X64" s="270" t="n"/>
      <c r="Y64" s="143" t="n"/>
      <c r="Z64" s="270" t="n"/>
      <c r="AA64" s="143" t="n"/>
      <c r="AB64" s="270" t="n"/>
      <c r="AC64" s="269" t="n"/>
    </row>
    <row r="65" ht="18.75" customHeight="1">
      <c r="A65" s="298" t="n"/>
      <c r="B65" s="298" t="n"/>
      <c r="C65" s="270" t="n"/>
      <c r="D65" s="270" t="n"/>
      <c r="E65" s="271" t="n"/>
      <c r="F65" s="271" t="n"/>
      <c r="G65" s="271" t="n"/>
      <c r="H65" s="144" t="n"/>
      <c r="I65" s="271" t="n"/>
      <c r="J65" s="144" t="n"/>
      <c r="K65" s="143" t="n"/>
      <c r="L65" s="143" t="n"/>
      <c r="M65" s="272" t="n"/>
      <c r="N65" s="145" t="n"/>
      <c r="O65" s="269" t="n"/>
      <c r="P65" s="269" t="n"/>
      <c r="Q65" s="143" t="n"/>
      <c r="R65" s="143" t="n"/>
      <c r="S65" s="269" t="n"/>
      <c r="T65" s="270" t="n"/>
      <c r="U65" s="269" t="n"/>
      <c r="V65" s="269" t="n"/>
      <c r="W65" s="269" t="n"/>
      <c r="X65" s="270" t="n"/>
      <c r="Y65" s="143" t="n"/>
      <c r="Z65" s="270" t="n"/>
      <c r="AA65" s="143" t="n"/>
      <c r="AB65" s="270" t="n"/>
      <c r="AC65" s="269" t="n"/>
    </row>
    <row r="66" ht="18.75" customHeight="1">
      <c r="A66" s="298" t="n"/>
      <c r="B66" s="298" t="n"/>
      <c r="C66" s="270" t="n"/>
      <c r="D66" s="270" t="n"/>
      <c r="E66" s="271" t="n"/>
      <c r="F66" s="271" t="n"/>
      <c r="G66" s="271" t="n"/>
      <c r="H66" s="144" t="n"/>
      <c r="I66" s="271" t="n"/>
      <c r="J66" s="144" t="n"/>
      <c r="K66" s="143" t="n"/>
      <c r="L66" s="143" t="n"/>
      <c r="M66" s="272" t="n"/>
      <c r="N66" s="145" t="n"/>
      <c r="O66" s="269" t="n"/>
      <c r="P66" s="269" t="n"/>
      <c r="Q66" s="143" t="n"/>
      <c r="R66" s="143" t="n"/>
      <c r="S66" s="269" t="n"/>
      <c r="T66" s="270" t="n"/>
      <c r="U66" s="269" t="n"/>
      <c r="V66" s="269" t="n"/>
      <c r="W66" s="269" t="n"/>
      <c r="X66" s="270" t="n"/>
      <c r="Y66" s="143" t="n"/>
      <c r="Z66" s="270" t="n"/>
      <c r="AA66" s="143" t="n"/>
      <c r="AB66" s="270" t="n"/>
      <c r="AC66" s="269" t="n"/>
    </row>
    <row r="67" ht="15.6" customHeight="1">
      <c r="A67" s="298" t="n"/>
      <c r="B67" s="295" t="n"/>
      <c r="C67" s="261" t="n"/>
      <c r="D67" s="261" t="n"/>
      <c r="E67" s="267" t="n"/>
      <c r="F67" s="267" t="n"/>
      <c r="G67" s="267" t="n"/>
      <c r="H67" s="142" t="n"/>
      <c r="I67" s="267" t="n"/>
      <c r="J67" s="142" t="n"/>
      <c r="K67" s="142" t="n"/>
      <c r="L67" s="142" t="n"/>
      <c r="M67" s="268" t="n"/>
      <c r="N67" s="142" t="n"/>
      <c r="O67" s="269" t="n"/>
      <c r="P67" s="269" t="n"/>
      <c r="Q67" s="138" t="n"/>
      <c r="R67" s="138" t="n"/>
      <c r="S67" s="260" t="n"/>
      <c r="T67" s="261" t="n"/>
      <c r="U67" s="262" t="n"/>
      <c r="AB67" s="270" t="n"/>
      <c r="AC67" s="269" t="n"/>
    </row>
    <row r="68" ht="15.6" customHeight="1">
      <c r="A68" s="298" t="n"/>
      <c r="B68" s="297" t="n"/>
      <c r="E68" s="267" t="n"/>
      <c r="F68" s="267" t="n"/>
      <c r="G68" s="267" t="n"/>
      <c r="H68" s="142" t="n"/>
      <c r="I68" s="267" t="n"/>
      <c r="J68" s="142" t="n"/>
      <c r="K68" s="142" t="n"/>
      <c r="L68" s="142" t="n"/>
      <c r="M68" s="268" t="n"/>
      <c r="N68" s="142" t="n"/>
      <c r="O68" s="269" t="n"/>
      <c r="P68" s="269" t="n"/>
      <c r="Q68" s="138" t="n"/>
      <c r="R68" s="141" t="n"/>
      <c r="AB68" s="270" t="n"/>
      <c r="AC68" s="269" t="n"/>
    </row>
    <row r="69" ht="15.6" customHeight="1">
      <c r="A69" s="298" t="n"/>
      <c r="B69" s="295" t="n"/>
      <c r="C69" s="261" t="n"/>
      <c r="D69" s="261" t="n"/>
      <c r="E69" s="267" t="n"/>
      <c r="F69" s="267" t="n"/>
      <c r="G69" s="267" t="n"/>
      <c r="H69" s="142" t="n"/>
      <c r="I69" s="267" t="n"/>
      <c r="J69" s="142" t="n"/>
      <c r="K69" s="143" t="n"/>
      <c r="L69" s="143" t="n"/>
      <c r="M69" s="272" t="n"/>
      <c r="N69" s="145" t="n"/>
      <c r="O69" s="269" t="n"/>
      <c r="P69" s="269" t="n"/>
      <c r="Q69" s="83" t="n"/>
      <c r="U69" s="57" t="n"/>
      <c r="AA69" s="143" t="n"/>
      <c r="AB69" s="270" t="n"/>
      <c r="AC69" s="269" t="n"/>
    </row>
    <row r="70" ht="15.6" customHeight="1">
      <c r="A70" s="298" t="n"/>
      <c r="B70" s="296" t="n"/>
      <c r="C70" s="217" t="n"/>
      <c r="D70" s="221" t="n"/>
      <c r="E70" s="271" t="n"/>
      <c r="F70" s="271" t="n"/>
      <c r="G70" s="271" t="n"/>
      <c r="H70" s="144" t="n"/>
      <c r="I70" s="271" t="n"/>
      <c r="J70" s="144" t="n"/>
      <c r="K70" s="143" t="n"/>
      <c r="L70" s="143" t="n"/>
      <c r="M70" s="261" t="n"/>
      <c r="N70" s="145" t="n"/>
      <c r="O70" s="269" t="n"/>
      <c r="P70" s="269" t="n"/>
      <c r="Q70" s="143" t="n"/>
      <c r="R70" s="143" t="n"/>
      <c r="S70" s="269" t="n"/>
      <c r="T70" s="270" t="n"/>
      <c r="U70" s="266" t="n"/>
      <c r="AA70" s="143" t="n"/>
      <c r="AB70" s="270" t="n"/>
      <c r="AC70" s="269" t="n"/>
    </row>
    <row r="71" ht="15.6" customHeight="1">
      <c r="A71" s="298" t="n"/>
      <c r="B71" s="298" t="n"/>
      <c r="C71" s="270" t="n"/>
      <c r="D71" s="270" t="n"/>
      <c r="E71" s="260" t="n"/>
      <c r="F71" s="260" t="n"/>
      <c r="G71" s="260" t="n"/>
      <c r="H71" s="138" t="n"/>
      <c r="I71" s="260" t="n"/>
      <c r="J71" s="138" t="n"/>
      <c r="K71" s="143" t="n"/>
      <c r="L71" s="143" t="n"/>
      <c r="M71" s="261" t="n"/>
      <c r="N71" s="145" t="n"/>
      <c r="O71" s="269" t="n"/>
      <c r="P71" s="269" t="n"/>
      <c r="Q71" s="143" t="n"/>
      <c r="R71" s="143" t="n"/>
      <c r="S71" s="269" t="n"/>
      <c r="T71" s="270" t="n"/>
      <c r="AA71" s="143" t="n"/>
      <c r="AB71" s="270" t="n"/>
      <c r="AC71" s="269" t="n"/>
    </row>
    <row r="72" ht="15.6" customHeight="1">
      <c r="A72" s="298" t="n"/>
      <c r="B72" s="298" t="n"/>
      <c r="C72" s="270" t="n"/>
      <c r="D72" s="270" t="n"/>
      <c r="E72" s="260" t="n"/>
      <c r="F72" s="260" t="n"/>
      <c r="G72" s="260" t="n"/>
      <c r="H72" s="138" t="n"/>
      <c r="I72" s="260" t="n"/>
      <c r="J72" s="138" t="n"/>
      <c r="K72" s="143" t="n"/>
      <c r="L72" s="143" t="n"/>
      <c r="M72" s="261" t="n"/>
      <c r="N72" s="55" t="n"/>
      <c r="O72" s="269" t="n"/>
      <c r="P72" s="269" t="n"/>
      <c r="Q72" s="143" t="n"/>
      <c r="R72" s="143" t="n"/>
      <c r="S72" s="269" t="n"/>
      <c r="T72" s="270" t="n"/>
      <c r="U72" s="260" t="n"/>
      <c r="V72" s="260" t="n"/>
      <c r="W72" s="260" t="n"/>
      <c r="X72" s="261" t="n"/>
      <c r="Y72" s="138" t="n"/>
      <c r="Z72" s="261" t="n"/>
      <c r="AA72" s="143" t="n"/>
      <c r="AB72" s="270" t="n"/>
      <c r="AC72" s="269" t="n"/>
    </row>
  </sheetData>
  <mergeCells count="201">
    <mergeCell ref="I34:P34"/>
    <mergeCell ref="U40:V40"/>
    <mergeCell ref="C44:E44"/>
    <mergeCell ref="R68:T69"/>
    <mergeCell ref="F29:G29"/>
    <mergeCell ref="C31:E31"/>
    <mergeCell ref="U15:V15"/>
    <mergeCell ref="C40:E40"/>
    <mergeCell ref="I49:P49"/>
    <mergeCell ref="I36:P36"/>
    <mergeCell ref="M13:N16"/>
    <mergeCell ref="I45:P45"/>
    <mergeCell ref="V35:V36"/>
    <mergeCell ref="C51:E51"/>
    <mergeCell ref="D6:E6"/>
    <mergeCell ref="P6:Q6"/>
    <mergeCell ref="R24:Y24"/>
    <mergeCell ref="I47:P47"/>
    <mergeCell ref="U16:V16"/>
    <mergeCell ref="I52:Q52"/>
    <mergeCell ref="I28:P28"/>
    <mergeCell ref="I37:P37"/>
    <mergeCell ref="U70:Z71"/>
    <mergeCell ref="O13:P16"/>
    <mergeCell ref="X30:Y30"/>
    <mergeCell ref="I12:P12"/>
    <mergeCell ref="S19:T19"/>
    <mergeCell ref="S39:Y39"/>
    <mergeCell ref="C49:E49"/>
    <mergeCell ref="M18:N18"/>
    <mergeCell ref="U42:V42"/>
    <mergeCell ref="C34:E34"/>
    <mergeCell ref="M17:N17"/>
    <mergeCell ref="C42:E42"/>
    <mergeCell ref="F43:G43"/>
    <mergeCell ref="O17:P17"/>
    <mergeCell ref="S35:S36"/>
    <mergeCell ref="I18:L18"/>
    <mergeCell ref="I38:P38"/>
    <mergeCell ref="B25:B26"/>
    <mergeCell ref="B5:I5"/>
    <mergeCell ref="M19:N19"/>
    <mergeCell ref="B12:G12"/>
    <mergeCell ref="AA34:AC34"/>
    <mergeCell ref="W28:W29"/>
    <mergeCell ref="I40:P40"/>
    <mergeCell ref="AA24:AC26"/>
    <mergeCell ref="K3:O3"/>
    <mergeCell ref="C29:E29"/>
    <mergeCell ref="Z8:AA9"/>
    <mergeCell ref="F54:G54"/>
    <mergeCell ref="F19:G19"/>
    <mergeCell ref="F34:G34"/>
    <mergeCell ref="P10:Q10"/>
    <mergeCell ref="I20:L20"/>
    <mergeCell ref="I27:P27"/>
    <mergeCell ref="C46:E46"/>
    <mergeCell ref="P9:Q9"/>
    <mergeCell ref="F30:G30"/>
    <mergeCell ref="C52:E52"/>
    <mergeCell ref="F20:G20"/>
    <mergeCell ref="F18:G18"/>
    <mergeCell ref="F33:G33"/>
    <mergeCell ref="C39:E39"/>
    <mergeCell ref="F45:G45"/>
    <mergeCell ref="C48:E48"/>
    <mergeCell ref="F42:G42"/>
    <mergeCell ref="B68:D68"/>
    <mergeCell ref="U41:V41"/>
    <mergeCell ref="F58:K58"/>
    <mergeCell ref="K7:M7"/>
    <mergeCell ref="F17:G17"/>
    <mergeCell ref="C32:E32"/>
    <mergeCell ref="C38:E38"/>
    <mergeCell ref="I53:P53"/>
    <mergeCell ref="M21:N21"/>
    <mergeCell ref="S40:T40"/>
    <mergeCell ref="F47:G47"/>
    <mergeCell ref="O21:P21"/>
    <mergeCell ref="S15:T15"/>
    <mergeCell ref="F31:G31"/>
    <mergeCell ref="F46:G46"/>
    <mergeCell ref="O7:Q7"/>
    <mergeCell ref="F28:G28"/>
    <mergeCell ref="I55:P55"/>
    <mergeCell ref="U69:Z69"/>
    <mergeCell ref="U18:V18"/>
    <mergeCell ref="I39:P39"/>
    <mergeCell ref="T31:T32"/>
    <mergeCell ref="F25:G26"/>
    <mergeCell ref="F39:G39"/>
    <mergeCell ref="C33:E33"/>
    <mergeCell ref="I48:P48"/>
    <mergeCell ref="F48:G48"/>
    <mergeCell ref="I29:P29"/>
    <mergeCell ref="T28:T29"/>
    <mergeCell ref="AA27:AC27"/>
    <mergeCell ref="F44:G44"/>
    <mergeCell ref="C35:E35"/>
    <mergeCell ref="U19:V19"/>
    <mergeCell ref="AC41:AC42"/>
    <mergeCell ref="I31:P31"/>
    <mergeCell ref="C50:E50"/>
    <mergeCell ref="I17:L17"/>
    <mergeCell ref="O19:P19"/>
    <mergeCell ref="C55:E55"/>
    <mergeCell ref="A1:Y2"/>
    <mergeCell ref="S42:T42"/>
    <mergeCell ref="I19:L19"/>
    <mergeCell ref="F13:G16"/>
    <mergeCell ref="F21:G21"/>
    <mergeCell ref="C36:E36"/>
    <mergeCell ref="Z7:AA7"/>
    <mergeCell ref="X16:Y16"/>
    <mergeCell ref="I54:P54"/>
    <mergeCell ref="O20:P20"/>
    <mergeCell ref="I41:P41"/>
    <mergeCell ref="AB8:AB9"/>
    <mergeCell ref="Y5:AC5"/>
    <mergeCell ref="F36:G36"/>
    <mergeCell ref="X31:Y32"/>
    <mergeCell ref="B17:C17"/>
    <mergeCell ref="S28:S29"/>
    <mergeCell ref="F50:G50"/>
    <mergeCell ref="D17:E17"/>
    <mergeCell ref="K5:N5"/>
    <mergeCell ref="I43:P43"/>
    <mergeCell ref="C28:E28"/>
    <mergeCell ref="C37:E37"/>
    <mergeCell ref="V59:AA60"/>
    <mergeCell ref="I33:P33"/>
    <mergeCell ref="O5:R5"/>
    <mergeCell ref="I42:P42"/>
    <mergeCell ref="C30:E30"/>
    <mergeCell ref="U67:AA68"/>
    <mergeCell ref="I35:P35"/>
    <mergeCell ref="Y8:Y9"/>
    <mergeCell ref="I13:L16"/>
    <mergeCell ref="W15:Y15"/>
    <mergeCell ref="I21:L21"/>
    <mergeCell ref="I44:P44"/>
    <mergeCell ref="F49:G49"/>
    <mergeCell ref="S34:Y34"/>
    <mergeCell ref="S41:T41"/>
    <mergeCell ref="X36:Y36"/>
    <mergeCell ref="I23:L23"/>
    <mergeCell ref="C54:E54"/>
    <mergeCell ref="I25:P26"/>
    <mergeCell ref="S16:T16"/>
    <mergeCell ref="Z6:AA6"/>
    <mergeCell ref="C41:E41"/>
    <mergeCell ref="X28:Y29"/>
    <mergeCell ref="I30:P30"/>
    <mergeCell ref="F56:M57"/>
    <mergeCell ref="AC8:AC9"/>
    <mergeCell ref="O18:P18"/>
    <mergeCell ref="I46:P46"/>
    <mergeCell ref="S18:T18"/>
    <mergeCell ref="S27:T27"/>
    <mergeCell ref="B13:C16"/>
    <mergeCell ref="U27:V27"/>
    <mergeCell ref="V28:V29"/>
    <mergeCell ref="D13:E16"/>
    <mergeCell ref="F40:G40"/>
    <mergeCell ref="C43:E43"/>
    <mergeCell ref="F55:G55"/>
    <mergeCell ref="S17:T17"/>
    <mergeCell ref="C27:E27"/>
    <mergeCell ref="U17:V17"/>
    <mergeCell ref="M20:N20"/>
    <mergeCell ref="A25:A26"/>
    <mergeCell ref="S13:Y14"/>
    <mergeCell ref="W27:Y27"/>
    <mergeCell ref="U28:U29"/>
    <mergeCell ref="S7:W7"/>
    <mergeCell ref="P8:Q8"/>
    <mergeCell ref="F51:G51"/>
    <mergeCell ref="I32:P32"/>
    <mergeCell ref="S12:Y12"/>
    <mergeCell ref="F32:G32"/>
    <mergeCell ref="F41:G41"/>
    <mergeCell ref="F35:G35"/>
    <mergeCell ref="A24:P24"/>
    <mergeCell ref="F38:G38"/>
    <mergeCell ref="C53:E53"/>
    <mergeCell ref="C25:E26"/>
    <mergeCell ref="F27:G27"/>
    <mergeCell ref="F52:G52"/>
    <mergeCell ref="X35:Y35"/>
    <mergeCell ref="F37:G37"/>
    <mergeCell ref="I51:P51"/>
    <mergeCell ref="AC30:AC32"/>
    <mergeCell ref="C45:E45"/>
    <mergeCell ref="S5:W5"/>
    <mergeCell ref="A4:AC4"/>
    <mergeCell ref="I50:P50"/>
    <mergeCell ref="AC36:AC39"/>
    <mergeCell ref="H25:H26"/>
    <mergeCell ref="R25:Y26"/>
    <mergeCell ref="F53:G53"/>
    <mergeCell ref="C47:E4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AC72"/>
  <sheetViews>
    <sheetView workbookViewId="0">
      <pane xSplit="0" ySplit="4" topLeftCell="A5" activePane="bottomLeft" state="frozen"/>
      <selection activeCell="A1" sqref="A1"/>
    </sheetView>
  </sheetViews>
  <sheetFormatPr baseColWidth="8" defaultRowHeight="15"/>
  <cols>
    <col width="26.005" bestFit="1" customWidth="1" style="298" min="1" max="1"/>
    <col width="25.14785714285714" bestFit="1" customWidth="1" style="298" min="2" max="2"/>
    <col width="14.14785714285714" bestFit="1" customWidth="1" style="270" min="3" max="3"/>
    <col width="12.43357142857143" bestFit="1" customWidth="1" style="270" min="4" max="4"/>
    <col width="12.005" bestFit="1" customWidth="1" style="271" min="5" max="5"/>
    <col width="16.71928571428571" bestFit="1" customWidth="1" style="271" min="6" max="6"/>
    <col width="16.29071428571428" bestFit="1" customWidth="1" style="271" min="7" max="7"/>
    <col width="18.71928571428571" bestFit="1" customWidth="1" style="144" min="8" max="8"/>
    <col width="13.14785714285714" bestFit="1" customWidth="1" style="271" min="9" max="9"/>
    <col hidden="1" width="13.57642857142857" bestFit="1" customWidth="1" style="144" min="10" max="10"/>
    <col width="20.43357142857143" bestFit="1" customWidth="1" style="143" min="11" max="11"/>
    <col width="12.71928571428571" bestFit="1" customWidth="1" style="143" min="12" max="12"/>
    <col width="15.14785714285714" bestFit="1" customWidth="1" style="272" min="13" max="13"/>
    <col width="11.43357142857143" bestFit="1" customWidth="1" style="145" min="14" max="14"/>
    <col width="12.57642857142857" bestFit="1" customWidth="1" style="269" min="15" max="15"/>
    <col width="9.147857142857141" bestFit="1" customWidth="1" style="269" min="16" max="16"/>
    <col width="0.7192857142857143" bestFit="1" customWidth="1" style="143" min="17" max="17"/>
    <col width="31.14785714285714" bestFit="1" customWidth="1" style="143" min="18" max="18"/>
    <col width="12.14785714285714" bestFit="1" customWidth="1" style="269" min="19" max="19"/>
    <col width="9.147857142857141" bestFit="1" customWidth="1" style="270" min="20" max="20"/>
    <col width="19.43357142857143" bestFit="1" customWidth="1" style="269" min="21" max="21"/>
    <col width="13.57642857142857" bestFit="1" customWidth="1" style="269" min="22" max="22"/>
    <col width="14.14785714285714" bestFit="1" customWidth="1" style="269" min="23" max="23"/>
    <col width="1.862142857142857" bestFit="1" customWidth="1" style="270" min="24" max="24"/>
    <col width="13.57642857142857" bestFit="1" customWidth="1" style="143" min="25" max="25"/>
    <col width="1.005" bestFit="1" customWidth="1" style="270" min="26" max="26"/>
    <col width="12.43357142857143" bestFit="1" customWidth="1" style="143" min="27" max="27"/>
    <col width="16.005" bestFit="1" customWidth="1" style="270" min="28" max="28"/>
    <col width="19.29071428571428" bestFit="1" customWidth="1" style="269" min="29" max="29"/>
  </cols>
  <sheetData>
    <row r="1" ht="21.75" customHeight="1">
      <c r="A1" s="273" t="inlineStr">
        <is>
          <t>DAILY PRODUCTION REPORT</t>
        </is>
      </c>
      <c r="B1" s="299" t="n"/>
      <c r="C1" s="299" t="n"/>
      <c r="D1" s="299" t="n"/>
      <c r="E1" s="299" t="n"/>
      <c r="F1" s="299" t="n"/>
      <c r="G1" s="299" t="n"/>
      <c r="H1" s="299" t="n"/>
      <c r="I1" s="299" t="n"/>
      <c r="J1" s="299" t="n"/>
      <c r="K1" s="299" t="n"/>
      <c r="L1" s="299" t="n"/>
      <c r="M1" s="299" t="n"/>
      <c r="N1" s="299" t="n"/>
      <c r="O1" s="299" t="n"/>
      <c r="P1" s="299" t="n"/>
      <c r="Q1" s="299" t="n"/>
      <c r="R1" s="299" t="n"/>
      <c r="S1" s="299" t="n"/>
      <c r="T1" s="299" t="n"/>
      <c r="U1" s="299" t="n"/>
      <c r="V1" s="299" t="n"/>
      <c r="W1" s="299" t="n"/>
      <c r="X1" s="299" t="n"/>
      <c r="Y1" s="300" t="n"/>
      <c r="Z1" s="150" t="n"/>
      <c r="AA1" s="5" t="n"/>
      <c r="AB1" s="150" t="n"/>
      <c r="AC1" s="151" t="n"/>
    </row>
    <row r="2" ht="21" customHeight="1">
      <c r="A2" s="301" t="n"/>
      <c r="B2" s="302" t="n"/>
      <c r="C2" s="302" t="n"/>
      <c r="D2" s="302" t="n"/>
      <c r="E2" s="302" t="n"/>
      <c r="F2" s="302" t="n"/>
      <c r="G2" s="302" t="n"/>
      <c r="H2" s="302" t="n"/>
      <c r="I2" s="302" t="n"/>
      <c r="J2" s="302" t="n"/>
      <c r="K2" s="302" t="n"/>
      <c r="L2" s="302" t="n"/>
      <c r="M2" s="302" t="n"/>
      <c r="N2" s="302" t="n"/>
      <c r="O2" s="302" t="n"/>
      <c r="P2" s="302" t="n"/>
      <c r="Q2" s="302" t="n"/>
      <c r="R2" s="302" t="n"/>
      <c r="S2" s="302" t="n"/>
      <c r="T2" s="302" t="n"/>
      <c r="U2" s="302" t="n"/>
      <c r="V2" s="302" t="n"/>
      <c r="W2" s="302" t="n"/>
      <c r="X2" s="302" t="n"/>
      <c r="Y2" s="303" t="n"/>
      <c r="Z2" s="152" t="n"/>
      <c r="AA2" s="6" t="n"/>
      <c r="AB2" s="152" t="n"/>
      <c r="AC2" s="153" t="n"/>
    </row>
    <row r="3" ht="18" customHeight="1">
      <c r="A3" s="275" t="inlineStr">
        <is>
          <t>DOC REF: TPL-OPS-08A</t>
        </is>
      </c>
      <c r="B3" s="276" t="inlineStr">
        <is>
          <t>5th March 2025</t>
        </is>
      </c>
      <c r="C3" s="155" t="n"/>
      <c r="D3" s="155" t="n"/>
      <c r="E3" s="156" t="n"/>
      <c r="F3" s="153" t="n"/>
      <c r="G3" s="153" t="n"/>
      <c r="H3" s="6" t="n"/>
      <c r="I3" s="153" t="n"/>
      <c r="J3" s="6" t="n"/>
      <c r="K3" s="10" t="n"/>
      <c r="L3" s="304" t="n"/>
      <c r="M3" s="304" t="n"/>
      <c r="N3" s="304" t="n"/>
      <c r="O3" s="305" t="n"/>
      <c r="P3" s="153" t="n"/>
      <c r="Q3" s="6" t="n"/>
      <c r="R3" s="6" t="n"/>
      <c r="S3" s="153" t="n"/>
      <c r="T3" s="152" t="n"/>
      <c r="U3" s="153" t="n"/>
      <c r="V3" s="153" t="n"/>
      <c r="W3" s="153" t="n"/>
      <c r="X3" s="152" t="n"/>
      <c r="Y3" s="6" t="n"/>
      <c r="Z3" s="152" t="n"/>
      <c r="AA3" s="6" t="n"/>
      <c r="AB3" s="152" t="n"/>
      <c r="AC3" s="153" t="n"/>
    </row>
    <row r="4" ht="18.75" customHeight="1">
      <c r="A4" s="277" t="n"/>
      <c r="B4" s="306" t="n"/>
      <c r="C4" s="306" t="n"/>
      <c r="D4" s="306" t="n"/>
      <c r="E4" s="306" t="n"/>
      <c r="F4" s="306" t="n"/>
      <c r="G4" s="306" t="n"/>
      <c r="H4" s="306" t="n"/>
      <c r="I4" s="306" t="n"/>
      <c r="J4" s="306" t="n"/>
      <c r="K4" s="306" t="n"/>
      <c r="L4" s="306" t="n"/>
      <c r="M4" s="306" t="n"/>
      <c r="N4" s="306" t="n"/>
      <c r="O4" s="306" t="n"/>
      <c r="P4" s="306" t="n"/>
      <c r="Q4" s="306" t="n"/>
      <c r="R4" s="306" t="n"/>
      <c r="S4" s="306" t="n"/>
      <c r="T4" s="306" t="n"/>
      <c r="U4" s="306" t="n"/>
      <c r="V4" s="306" t="n"/>
      <c r="W4" s="306" t="n"/>
      <c r="X4" s="306" t="n"/>
      <c r="Y4" s="306" t="n"/>
      <c r="Z4" s="306" t="n"/>
      <c r="AA4" s="306" t="n"/>
      <c r="AB4" s="306" t="n"/>
      <c r="AC4" s="307" t="n"/>
    </row>
    <row r="5" ht="25.5" customHeight="1">
      <c r="A5" s="298" t="n"/>
      <c r="B5" s="279" t="inlineStr">
        <is>
          <t>ENERGY BALANCE</t>
        </is>
      </c>
      <c r="C5" s="308" t="n"/>
      <c r="D5" s="308" t="n"/>
      <c r="E5" s="308" t="n"/>
      <c r="F5" s="308" t="n"/>
      <c r="G5" s="308" t="n"/>
      <c r="H5" s="308" t="n"/>
      <c r="I5" s="309" t="n"/>
      <c r="J5" s="133" t="n"/>
      <c r="K5" s="14" t="inlineStr">
        <is>
          <t>SFOC (HFO+AGO)</t>
        </is>
      </c>
      <c r="L5" s="308" t="n"/>
      <c r="M5" s="308" t="n"/>
      <c r="N5" s="309" t="n"/>
      <c r="O5" s="160" t="inlineStr">
        <is>
          <t>SLOC</t>
        </is>
      </c>
      <c r="P5" s="308" t="n"/>
      <c r="Q5" s="308" t="n"/>
      <c r="R5" s="309" t="n"/>
      <c r="S5" s="160" t="inlineStr">
        <is>
          <t>UTILIZATION FACTOR</t>
        </is>
      </c>
      <c r="T5" s="308" t="n"/>
      <c r="U5" s="308" t="n"/>
      <c r="V5" s="308" t="n"/>
      <c r="W5" s="309" t="n"/>
      <c r="X5" s="270" t="n"/>
      <c r="Y5" s="18" t="inlineStr">
        <is>
          <t>CAPACITY TEST (MW)</t>
        </is>
      </c>
      <c r="Z5" s="308" t="n"/>
      <c r="AA5" s="308" t="n"/>
      <c r="AB5" s="308" t="n"/>
      <c r="AC5" s="309" t="n"/>
    </row>
    <row r="6" ht="46.20000000000001" customFormat="1" customHeight="1" s="19">
      <c r="A6" s="280" t="n"/>
      <c r="B6" s="281" t="inlineStr">
        <is>
          <t>Gross Energy</t>
        </is>
      </c>
      <c r="C6" s="165" t="inlineStr">
        <is>
          <t>Net Energy</t>
        </is>
      </c>
      <c r="D6" s="165" t="inlineStr">
        <is>
          <t>Auxiliary Consumption</t>
        </is>
      </c>
      <c r="E6" s="307" t="n"/>
      <c r="F6" s="164" t="inlineStr">
        <is>
          <t>Solar PV Energy</t>
        </is>
      </c>
      <c r="G6" s="164" t="inlineStr">
        <is>
          <t>Received Energy (back feed)</t>
        </is>
      </c>
      <c r="H6" s="21" t="inlineStr">
        <is>
          <t>Total Auxilliary consumption</t>
        </is>
      </c>
      <c r="I6" s="164" t="inlineStr">
        <is>
          <t>Solar PV Contribution</t>
        </is>
      </c>
      <c r="J6" s="23" t="n"/>
      <c r="K6" s="21" t="inlineStr">
        <is>
          <t>Real(Net Energy) HFO+DO</t>
        </is>
      </c>
      <c r="L6" s="21" t="inlineStr">
        <is>
          <t>Real(Net Energy) HFO</t>
        </is>
      </c>
      <c r="M6" s="165" t="inlineStr">
        <is>
          <t>PPA</t>
        </is>
      </c>
      <c r="N6" s="21" t="inlineStr">
        <is>
          <t>Deviation</t>
        </is>
      </c>
      <c r="O6" s="164" t="inlineStr">
        <is>
          <t>Real</t>
        </is>
      </c>
      <c r="P6" s="164" t="inlineStr">
        <is>
          <t>PPA</t>
        </is>
      </c>
      <c r="Q6" s="307" t="n"/>
      <c r="R6" s="24" t="inlineStr">
        <is>
          <t>Deviation</t>
        </is>
      </c>
      <c r="S6" s="164" t="inlineStr">
        <is>
          <t>Real 2025</t>
        </is>
      </c>
      <c r="T6" s="167" t="inlineStr">
        <is>
          <t>Budget</t>
        </is>
      </c>
      <c r="U6" s="164" t="inlineStr">
        <is>
          <t>Deviation</t>
        </is>
      </c>
      <c r="V6" s="164" t="inlineStr">
        <is>
          <t>Year-a-head notification (2025)</t>
        </is>
      </c>
      <c r="W6" s="164" t="inlineStr">
        <is>
          <t>Real 2024</t>
        </is>
      </c>
      <c r="X6" s="168" t="n"/>
      <c r="Y6" s="26" t="inlineStr">
        <is>
          <t>DATE</t>
        </is>
      </c>
      <c r="Z6" s="169" t="inlineStr">
        <is>
          <t>PPA</t>
        </is>
      </c>
      <c r="AA6" s="307" t="n"/>
      <c r="AB6" s="169" t="inlineStr">
        <is>
          <t>Actual 2025</t>
        </is>
      </c>
      <c r="AC6" s="170" t="inlineStr">
        <is>
          <t>Actual 2024</t>
        </is>
      </c>
    </row>
    <row r="7" ht="20.25" customFormat="1" customHeight="1" s="19">
      <c r="A7" s="280" t="n"/>
      <c r="B7" s="282" t="inlineStr">
        <is>
          <t>MWh</t>
        </is>
      </c>
      <c r="C7" s="172" t="inlineStr">
        <is>
          <t>MWh</t>
        </is>
      </c>
      <c r="D7" s="172" t="inlineStr">
        <is>
          <t>MWh</t>
        </is>
      </c>
      <c r="E7" s="171" t="inlineStr">
        <is>
          <t>%</t>
        </is>
      </c>
      <c r="F7" s="171" t="inlineStr">
        <is>
          <t>MWh</t>
        </is>
      </c>
      <c r="G7" s="171" t="inlineStr">
        <is>
          <t>MWh</t>
        </is>
      </c>
      <c r="H7" s="27" t="inlineStr">
        <is>
          <t>MWh</t>
        </is>
      </c>
      <c r="I7" s="171" t="inlineStr">
        <is>
          <t>%</t>
        </is>
      </c>
      <c r="J7" s="28" t="n"/>
      <c r="K7" s="27" t="inlineStr">
        <is>
          <t>g/KWh</t>
        </is>
      </c>
      <c r="L7" s="310" t="n"/>
      <c r="M7" s="311" t="n"/>
      <c r="N7" s="27" t="inlineStr">
        <is>
          <t>%</t>
        </is>
      </c>
      <c r="O7" s="171" t="inlineStr">
        <is>
          <t>g/KWh</t>
        </is>
      </c>
      <c r="P7" s="310" t="n"/>
      <c r="Q7" s="311" t="n"/>
      <c r="R7" s="27" t="inlineStr">
        <is>
          <t>%</t>
        </is>
      </c>
      <c r="S7" s="175" t="inlineStr">
        <is>
          <t>%</t>
        </is>
      </c>
      <c r="T7" s="304" t="n"/>
      <c r="U7" s="304" t="n"/>
      <c r="V7" s="304" t="n"/>
      <c r="W7" s="312" t="n"/>
      <c r="X7" s="168" t="n"/>
      <c r="Y7" s="27" t="n"/>
      <c r="Z7" s="172" t="inlineStr">
        <is>
          <t>MW</t>
        </is>
      </c>
      <c r="AA7" s="311" t="n"/>
      <c r="AB7" s="172" t="n"/>
      <c r="AC7" s="171" t="inlineStr">
        <is>
          <t>MW</t>
        </is>
      </c>
    </row>
    <row r="8" ht="24" customHeight="1">
      <c r="A8" s="283" t="inlineStr">
        <is>
          <t>Day</t>
        </is>
      </c>
      <c r="B8" s="34" t="n">
        <v>469.676</v>
      </c>
      <c r="C8" s="35" t="n">
        <v>460.9</v>
      </c>
      <c r="D8" s="36">
        <f>B8-C8</f>
        <v/>
      </c>
      <c r="E8" s="35">
        <f>D8/B8*100</f>
        <v/>
      </c>
      <c r="F8" s="37" t="n">
        <v>0.506</v>
      </c>
      <c r="G8" s="178" t="n">
        <v>2.8</v>
      </c>
      <c r="H8" s="40">
        <f>G8+F8</f>
        <v/>
      </c>
      <c r="I8" s="35">
        <f>F8/H8*100</f>
        <v/>
      </c>
      <c r="J8" s="40" t="n"/>
      <c r="K8" s="35">
        <f>(C19+B19+E19)/C8*1000</f>
        <v/>
      </c>
      <c r="L8" s="35">
        <f>(E19)/C8*1000</f>
        <v/>
      </c>
      <c r="M8" s="179" t="n">
        <v>215</v>
      </c>
      <c r="N8" s="41">
        <f>((M8-L8)/M8)*100</f>
        <v/>
      </c>
      <c r="O8" s="42" t="n">
        <v>0</v>
      </c>
      <c r="P8" s="35" t="n">
        <v>0.8</v>
      </c>
      <c r="Q8" s="313" t="n"/>
      <c r="R8" s="35">
        <f>((P8-O8)/P8)*100</f>
        <v/>
      </c>
      <c r="S8" s="35">
        <f>C8/(87*24)*100</f>
        <v/>
      </c>
      <c r="T8" s="179" t="n">
        <v>15</v>
      </c>
      <c r="U8" s="35">
        <f>((S8-T8)/T8)*100</f>
        <v/>
      </c>
      <c r="V8" s="35" t="n"/>
      <c r="W8" s="35" t="n"/>
      <c r="X8" s="270" t="n"/>
      <c r="Y8" s="44" t="inlineStr">
        <is>
          <t>14th Jan 2025</t>
        </is>
      </c>
      <c r="Z8" s="180" t="n">
        <v>87</v>
      </c>
      <c r="AA8" s="314" t="n"/>
      <c r="AB8" s="181" t="n">
        <v>88.84999999999999</v>
      </c>
      <c r="AC8" s="181" t="n">
        <v>87.87</v>
      </c>
    </row>
    <row r="9" ht="22.5" customHeight="1">
      <c r="A9" s="283" t="inlineStr">
        <is>
          <t>Month</t>
        </is>
      </c>
      <c r="B9" s="34" t="n">
        <v>1675.252</v>
      </c>
      <c r="C9" s="35" t="n">
        <v>1643.8</v>
      </c>
      <c r="D9" s="35">
        <f>B9-C9</f>
        <v/>
      </c>
      <c r="E9" s="35">
        <f>D9/B9*100</f>
        <v/>
      </c>
      <c r="F9" s="37" t="n">
        <v>3.004</v>
      </c>
      <c r="G9" s="178" t="n">
        <v>15.91</v>
      </c>
      <c r="H9" s="40">
        <f>G9+F9</f>
        <v/>
      </c>
      <c r="I9" s="35">
        <f>F9/H9*100</f>
        <v/>
      </c>
      <c r="J9" s="40" t="n"/>
      <c r="K9" s="46">
        <f>(C20+B20+E20)/C9*1000</f>
        <v/>
      </c>
      <c r="L9" s="46">
        <f>(E20)/C9*1000</f>
        <v/>
      </c>
      <c r="M9" s="179" t="n">
        <v>215</v>
      </c>
      <c r="N9" s="106">
        <f>((M9-L9)/M9)*100</f>
        <v/>
      </c>
      <c r="O9" s="42" t="n">
        <v>0</v>
      </c>
      <c r="P9" s="35" t="n">
        <v>0.8</v>
      </c>
      <c r="Q9" s="313" t="n"/>
      <c r="R9" s="35">
        <f>((P9-O9)/P9)*100</f>
        <v/>
      </c>
      <c r="S9" s="35">
        <f>C9/(87*24*5)*100</f>
        <v/>
      </c>
      <c r="T9" s="179" t="n">
        <v>15</v>
      </c>
      <c r="U9" s="35">
        <f>((S9-T9)/T9)*100</f>
        <v/>
      </c>
      <c r="V9" s="46" t="n">
        <v>7.7</v>
      </c>
      <c r="W9" s="35" t="n"/>
      <c r="X9" s="270" t="n"/>
      <c r="Y9" s="315" t="n"/>
      <c r="Z9" s="316" t="n"/>
      <c r="AA9" s="317" t="n"/>
      <c r="AB9" s="315" t="n"/>
      <c r="AC9" s="315" t="n"/>
    </row>
    <row r="10" ht="27" customHeight="1">
      <c r="A10" s="283" t="inlineStr">
        <is>
          <t>Year</t>
        </is>
      </c>
      <c r="B10" s="34" t="n">
        <v>25806.41</v>
      </c>
      <c r="C10" s="35" t="n">
        <v>25316.1</v>
      </c>
      <c r="D10" s="35">
        <f>B10-C10</f>
        <v/>
      </c>
      <c r="E10" s="35">
        <f>D10/B10*100</f>
        <v/>
      </c>
      <c r="F10" s="37" t="n">
        <v>43.8385</v>
      </c>
      <c r="G10" s="178" t="n">
        <v>200.27</v>
      </c>
      <c r="H10" s="40">
        <f>G10+F10</f>
        <v/>
      </c>
      <c r="I10" s="35">
        <f>F10/H10*100</f>
        <v/>
      </c>
      <c r="J10" s="40" t="n"/>
      <c r="K10" s="46">
        <f>(C21+B21+E21)/C10*1000</f>
        <v/>
      </c>
      <c r="L10" s="46">
        <f>(E21)/C10*1000</f>
        <v/>
      </c>
      <c r="M10" s="179" t="n">
        <v>215</v>
      </c>
      <c r="N10" s="106">
        <f>((M10-L10)/M10)*100</f>
        <v/>
      </c>
      <c r="O10" s="35" t="n">
        <v>0.08400000000000001</v>
      </c>
      <c r="P10" s="35" t="n">
        <v>0.8</v>
      </c>
      <c r="Q10" s="313" t="n"/>
      <c r="R10" s="51">
        <f>((P10-O10)/P10)*100</f>
        <v/>
      </c>
      <c r="S10" s="35" t="n">
        <v>18.06</v>
      </c>
      <c r="T10" s="185" t="n">
        <v>15</v>
      </c>
      <c r="U10" s="35">
        <f>((S10-T10)/T10)*100</f>
        <v/>
      </c>
      <c r="V10" s="46" t="n">
        <v>11.4</v>
      </c>
      <c r="W10" s="35" t="n">
        <v>9.529999999999999</v>
      </c>
      <c r="X10" s="270" t="n"/>
      <c r="Y10" s="143" t="n"/>
      <c r="Z10" s="270" t="n"/>
      <c r="AA10" s="143" t="n"/>
      <c r="AB10" s="270" t="n"/>
      <c r="AC10" s="269" t="n"/>
    </row>
    <row r="11" ht="24" customHeight="1">
      <c r="A11" s="284" t="n"/>
      <c r="B11" s="284" t="n"/>
      <c r="C11" s="186" t="n"/>
      <c r="D11" s="186" t="n"/>
      <c r="E11" s="78" t="n"/>
      <c r="F11" s="54" t="n"/>
      <c r="G11" s="78" t="n"/>
      <c r="H11" s="53" t="n"/>
      <c r="I11" s="57" t="n"/>
      <c r="J11" s="144" t="n"/>
      <c r="K11" s="55" t="n"/>
      <c r="L11" s="55" t="n"/>
      <c r="M11" s="272" t="n"/>
      <c r="N11" s="145" t="n"/>
      <c r="O11" s="56" t="n"/>
      <c r="P11" s="269" t="n"/>
      <c r="Q11" s="143" t="n"/>
      <c r="R11" s="57" t="n"/>
      <c r="S11" s="57" t="n"/>
      <c r="T11" s="270" t="n"/>
      <c r="U11" s="269" t="n"/>
      <c r="V11" s="269" t="n"/>
      <c r="W11" s="269" t="n"/>
      <c r="X11" s="270" t="n"/>
      <c r="Y11" s="58" t="n"/>
      <c r="Z11" s="270" t="n"/>
      <c r="AA11" s="143" t="n"/>
      <c r="AB11" s="270" t="n"/>
      <c r="AC11" s="269" t="n"/>
    </row>
    <row r="12" ht="25.5" customHeight="1">
      <c r="A12" s="284" t="n"/>
      <c r="B12" s="285" t="n"/>
      <c r="C12" s="306" t="n"/>
      <c r="D12" s="306" t="n"/>
      <c r="E12" s="306" t="n"/>
      <c r="F12" s="306" t="n"/>
      <c r="G12" s="307" t="n"/>
      <c r="H12" s="53" t="n"/>
      <c r="I12" s="187" t="inlineStr">
        <is>
          <t>AVAILABILITY</t>
        </is>
      </c>
      <c r="J12" s="306" t="n"/>
      <c r="K12" s="306" t="n"/>
      <c r="L12" s="306" t="n"/>
      <c r="M12" s="306" t="n"/>
      <c r="N12" s="306" t="n"/>
      <c r="O12" s="306" t="n"/>
      <c r="P12" s="307" t="n"/>
      <c r="Q12" s="143" t="n"/>
      <c r="R12" s="57" t="n"/>
      <c r="S12" s="188" t="inlineStr">
        <is>
          <t>PPA AVAILABILITY</t>
        </is>
      </c>
      <c r="T12" s="318" t="n"/>
      <c r="U12" s="318" t="n"/>
      <c r="V12" s="318" t="n"/>
      <c r="W12" s="318" t="n"/>
      <c r="X12" s="318" t="n"/>
      <c r="Y12" s="319" t="n"/>
      <c r="Z12" s="270" t="n"/>
      <c r="AA12" s="143" t="n"/>
      <c r="AB12" s="191" t="n"/>
      <c r="AC12" s="269" t="n"/>
    </row>
    <row r="13" ht="15" customHeight="1">
      <c r="A13" s="284" t="n"/>
      <c r="B13" s="286" t="inlineStr">
        <is>
          <t>GAS-OIL (AGO) (MT)</t>
        </is>
      </c>
      <c r="C13" s="320" t="n"/>
      <c r="D13" s="194" t="inlineStr">
        <is>
          <t>HFO (MT)</t>
        </is>
      </c>
      <c r="E13" s="320" t="n"/>
      <c r="F13" s="192" t="inlineStr">
        <is>
          <t>LO (MT)</t>
        </is>
      </c>
      <c r="G13" s="320" t="n"/>
      <c r="H13" s="53" t="n"/>
      <c r="I13" s="196" t="inlineStr">
        <is>
          <t>Unavailable E</t>
        </is>
      </c>
      <c r="J13" s="321" t="n"/>
      <c r="K13" s="321" t="n"/>
      <c r="L13" s="322" t="n"/>
      <c r="M13" s="197" t="inlineStr">
        <is>
          <t>Incidents</t>
        </is>
      </c>
      <c r="N13" s="320" t="n"/>
      <c r="O13" s="198" t="inlineStr">
        <is>
          <t>Availability</t>
        </is>
      </c>
      <c r="P13" s="320" t="n"/>
      <c r="Q13" s="143" t="n"/>
      <c r="R13" s="143" t="n"/>
      <c r="S13" s="198" t="inlineStr">
        <is>
          <t>Real</t>
        </is>
      </c>
      <c r="T13" s="321" t="n"/>
      <c r="U13" s="321" t="n"/>
      <c r="V13" s="321" t="n"/>
      <c r="W13" s="321" t="n"/>
      <c r="X13" s="321" t="n"/>
      <c r="Y13" s="320" t="n"/>
      <c r="Z13" s="270" t="n"/>
      <c r="AA13" s="143" t="n"/>
      <c r="AB13" s="270" t="n"/>
      <c r="AC13" s="57" t="n"/>
    </row>
    <row r="14" ht="15" customHeight="1">
      <c r="A14" s="284" t="n"/>
      <c r="B14" s="323" t="n"/>
      <c r="C14" s="324" t="n"/>
      <c r="D14" s="323" t="n"/>
      <c r="E14" s="324" t="n"/>
      <c r="F14" s="323" t="n"/>
      <c r="G14" s="324" t="n"/>
      <c r="H14" s="53" t="n"/>
      <c r="I14" s="323" t="n"/>
      <c r="L14" s="325" t="n"/>
      <c r="M14" s="326" t="n"/>
      <c r="N14" s="324" t="n"/>
      <c r="O14" s="323" t="n"/>
      <c r="P14" s="324" t="n"/>
      <c r="Q14" s="143" t="n"/>
      <c r="R14" s="143" t="n"/>
      <c r="S14" s="327" t="n"/>
      <c r="T14" s="328" t="n"/>
      <c r="U14" s="328" t="n"/>
      <c r="V14" s="328" t="n"/>
      <c r="W14" s="328" t="n"/>
      <c r="X14" s="328" t="n"/>
      <c r="Y14" s="329" t="n"/>
      <c r="Z14" s="270" t="n"/>
      <c r="AA14" s="143" t="n"/>
      <c r="AB14" s="270" t="n"/>
      <c r="AC14" s="57" t="n"/>
    </row>
    <row r="15" ht="18.75" customHeight="1">
      <c r="A15" s="284" t="n"/>
      <c r="B15" s="323" t="n"/>
      <c r="C15" s="324" t="n"/>
      <c r="D15" s="323" t="n"/>
      <c r="E15" s="324" t="n"/>
      <c r="F15" s="323" t="n"/>
      <c r="G15" s="324" t="n"/>
      <c r="H15" s="53" t="n"/>
      <c r="I15" s="323" t="n"/>
      <c r="L15" s="325" t="n"/>
      <c r="M15" s="326" t="n"/>
      <c r="N15" s="324" t="n"/>
      <c r="O15" s="323" t="n"/>
      <c r="P15" s="324" t="n"/>
      <c r="Q15" s="143" t="n"/>
      <c r="R15" s="143" t="n"/>
      <c r="S15" s="206" t="inlineStr">
        <is>
          <t>Real</t>
        </is>
      </c>
      <c r="T15" s="311" t="n"/>
      <c r="U15" s="207" t="inlineStr">
        <is>
          <t>PPA</t>
        </is>
      </c>
      <c r="V15" s="307" t="n"/>
      <c r="W15" s="207" t="inlineStr">
        <is>
          <t>Desv</t>
        </is>
      </c>
      <c r="X15" s="306" t="n"/>
      <c r="Y15" s="307" t="n"/>
      <c r="Z15" s="270" t="n"/>
      <c r="AA15" s="143" t="n"/>
      <c r="AB15" s="270" t="n"/>
      <c r="AC15" s="57" t="n"/>
    </row>
    <row r="16" ht="26.25" customHeight="1">
      <c r="A16" s="75" t="n"/>
      <c r="B16" s="327" t="n"/>
      <c r="C16" s="329" t="n"/>
      <c r="D16" s="327" t="n"/>
      <c r="E16" s="329" t="n"/>
      <c r="F16" s="327" t="n"/>
      <c r="G16" s="329" t="n"/>
      <c r="H16" s="53" t="n"/>
      <c r="I16" s="327" t="n"/>
      <c r="J16" s="328" t="n"/>
      <c r="K16" s="328" t="n"/>
      <c r="L16" s="330" t="n"/>
      <c r="M16" s="331" t="n"/>
      <c r="N16" s="329" t="n"/>
      <c r="O16" s="327" t="n"/>
      <c r="P16" s="329" t="n"/>
      <c r="Q16" s="143" t="n"/>
      <c r="R16" s="76" t="inlineStr">
        <is>
          <t>1 Month(March)</t>
        </is>
      </c>
      <c r="S16" s="35" t="n">
        <v>100</v>
      </c>
      <c r="T16" s="313" t="n"/>
      <c r="U16" s="185" t="n">
        <v>85</v>
      </c>
      <c r="V16" s="313" t="n"/>
      <c r="W16" s="35">
        <f>S16-U16</f>
        <v/>
      </c>
      <c r="X16" s="179" t="n"/>
      <c r="Y16" s="313" t="n"/>
      <c r="Z16" s="270" t="n"/>
      <c r="AA16" s="143" t="n"/>
      <c r="AB16" s="270" t="n"/>
      <c r="AC16" s="57" t="n"/>
    </row>
    <row r="17" ht="18.75" customHeight="1">
      <c r="A17" s="284" t="n"/>
      <c r="B17" s="289" t="n"/>
      <c r="C17" s="307" t="n"/>
      <c r="D17" s="214" t="n"/>
      <c r="E17" s="307" t="n"/>
      <c r="F17" s="212" t="n"/>
      <c r="G17" s="307" t="n"/>
      <c r="H17" s="78" t="n"/>
      <c r="I17" s="215" t="n"/>
      <c r="J17" s="308" t="n"/>
      <c r="K17" s="308" t="n"/>
      <c r="L17" s="332" t="n"/>
      <c r="M17" s="214" t="n"/>
      <c r="N17" s="307" t="n"/>
      <c r="O17" s="207" t="n"/>
      <c r="P17" s="307" t="n"/>
      <c r="Q17" s="143" t="n"/>
      <c r="R17" s="80" t="inlineStr">
        <is>
          <t>3 Month(December 24-February 25)</t>
        </is>
      </c>
      <c r="S17" s="35" t="n">
        <v>96.5</v>
      </c>
      <c r="T17" s="313" t="n"/>
      <c r="U17" s="185" t="n">
        <v>85</v>
      </c>
      <c r="V17" s="313" t="n"/>
      <c r="W17" s="35">
        <f>S17-U17</f>
        <v/>
      </c>
      <c r="X17" s="216" t="n"/>
      <c r="Y17" s="82" t="n"/>
      <c r="Z17" s="217" t="n"/>
      <c r="AA17" s="143" t="n"/>
      <c r="AB17" s="270" t="n"/>
      <c r="AC17" s="57" t="n"/>
    </row>
    <row r="18" ht="27.75" customHeight="1">
      <c r="A18" s="284" t="n"/>
      <c r="B18" s="282" t="inlineStr">
        <is>
          <t>Aux Boiler</t>
        </is>
      </c>
      <c r="C18" s="172" t="inlineStr">
        <is>
          <t>Engines</t>
        </is>
      </c>
      <c r="D18" s="172" t="inlineStr">
        <is>
          <t>Aux Boiler</t>
        </is>
      </c>
      <c r="E18" s="171" t="inlineStr">
        <is>
          <t>Engines</t>
        </is>
      </c>
      <c r="F18" s="171" t="inlineStr">
        <is>
          <t>Engines</t>
        </is>
      </c>
      <c r="G18" s="311" t="n"/>
      <c r="H18" s="53" t="n"/>
      <c r="I18" s="218" t="inlineStr">
        <is>
          <t>MWh</t>
        </is>
      </c>
      <c r="J18" s="333" t="n"/>
      <c r="K18" s="333" t="n"/>
      <c r="L18" s="334" t="n"/>
      <c r="M18" s="172" t="inlineStr">
        <is>
          <t>Number</t>
        </is>
      </c>
      <c r="N18" s="311" t="n"/>
      <c r="O18" s="219" t="inlineStr">
        <is>
          <t>%</t>
        </is>
      </c>
      <c r="P18" s="311" t="n"/>
      <c r="Q18" s="143" t="n"/>
      <c r="R18" s="80" t="inlineStr">
        <is>
          <t>5 Month(October 24 -February 25)</t>
        </is>
      </c>
      <c r="S18" s="35" t="n">
        <v>97.76000000000001</v>
      </c>
      <c r="T18" s="313" t="n"/>
      <c r="U18" s="185" t="n">
        <v>85</v>
      </c>
      <c r="V18" s="313" t="n"/>
      <c r="W18" s="35">
        <f>S18-U18</f>
        <v/>
      </c>
      <c r="X18" s="216" t="n"/>
      <c r="Y18" s="82" t="n"/>
      <c r="Z18" s="217" t="n"/>
      <c r="AA18" s="143" t="n"/>
      <c r="AB18" s="270" t="n"/>
      <c r="AC18" s="57" t="n"/>
    </row>
    <row r="19" ht="20.25" customHeight="1">
      <c r="A19" s="283" t="inlineStr">
        <is>
          <t>Day</t>
        </is>
      </c>
      <c r="B19" s="35" t="n">
        <v>0.63</v>
      </c>
      <c r="C19" s="179" t="n">
        <v>0</v>
      </c>
      <c r="D19" s="179" t="n">
        <v>0</v>
      </c>
      <c r="E19" s="35" t="n">
        <v>92.25</v>
      </c>
      <c r="F19" s="35" t="n">
        <v>0</v>
      </c>
      <c r="G19" s="313" t="n"/>
      <c r="H19" s="87" t="inlineStr">
        <is>
          <t>Day</t>
        </is>
      </c>
      <c r="I19" s="88" t="n">
        <v>0</v>
      </c>
      <c r="J19" s="333" t="n"/>
      <c r="K19" s="333" t="n"/>
      <c r="L19" s="334" t="n"/>
      <c r="M19" s="179" t="n">
        <v>0</v>
      </c>
      <c r="N19" s="313" t="n"/>
      <c r="O19" s="90" t="n">
        <v>100</v>
      </c>
      <c r="P19" s="313" t="n"/>
      <c r="Q19" s="143" t="n"/>
      <c r="R19" s="91" t="inlineStr">
        <is>
          <t>Annual</t>
        </is>
      </c>
      <c r="S19" s="35" t="n">
        <v>97.44</v>
      </c>
      <c r="T19" s="313" t="n"/>
      <c r="U19" s="185" t="n">
        <v>85</v>
      </c>
      <c r="V19" s="313" t="n"/>
      <c r="W19" s="35">
        <f>S19-U19</f>
        <v/>
      </c>
      <c r="X19" s="216" t="n"/>
      <c r="Y19" s="82" t="n"/>
      <c r="Z19" s="217" t="n"/>
      <c r="AA19" s="143" t="n"/>
      <c r="AB19" s="270" t="n"/>
      <c r="AC19" s="57" t="n"/>
    </row>
    <row r="20" ht="24" customHeight="1">
      <c r="A20" s="283" t="inlineStr">
        <is>
          <t>Month</t>
        </is>
      </c>
      <c r="B20" s="35" t="n">
        <v>2.53</v>
      </c>
      <c r="C20" s="179" t="n">
        <v>0</v>
      </c>
      <c r="D20" s="179" t="n">
        <v>0</v>
      </c>
      <c r="E20" s="35" t="n">
        <v>338.86</v>
      </c>
      <c r="F20" s="35" t="n">
        <v>0</v>
      </c>
      <c r="G20" s="313" t="n"/>
      <c r="H20" s="87" t="inlineStr">
        <is>
          <t>Month</t>
        </is>
      </c>
      <c r="I20" s="92">
        <f>F55</f>
        <v/>
      </c>
      <c r="J20" s="333" t="n"/>
      <c r="K20" s="333" t="n"/>
      <c r="L20" s="333" t="n"/>
      <c r="M20" s="179" t="n">
        <v>0</v>
      </c>
      <c r="N20" s="313" t="n"/>
      <c r="O20" s="90" t="n">
        <v>100</v>
      </c>
      <c r="P20" s="313" t="n"/>
      <c r="Q20" s="143" t="n"/>
      <c r="R20" s="143" t="n"/>
      <c r="S20" s="269" t="n"/>
      <c r="T20" s="270" t="n"/>
      <c r="U20" s="269" t="n"/>
      <c r="V20" s="269" t="n"/>
      <c r="W20" s="269" t="n"/>
      <c r="X20" s="270" t="n"/>
      <c r="Y20" s="143" t="n"/>
      <c r="Z20" s="270" t="n"/>
      <c r="AA20" s="143" t="n"/>
      <c r="AB20" s="270" t="n"/>
      <c r="AC20" s="57" t="n"/>
    </row>
    <row r="21" ht="22.5" customHeight="1">
      <c r="A21" s="283" t="inlineStr">
        <is>
          <t>Year</t>
        </is>
      </c>
      <c r="B21" s="35" t="n">
        <v>39.95</v>
      </c>
      <c r="C21" s="220" t="n">
        <v>0</v>
      </c>
      <c r="D21" s="179" t="n">
        <v>0</v>
      </c>
      <c r="E21" s="35" t="n">
        <v>5159.11</v>
      </c>
      <c r="F21" s="35" t="n">
        <v>2.11</v>
      </c>
      <c r="G21" s="313" t="n"/>
      <c r="H21" s="87" t="inlineStr">
        <is>
          <t>Year</t>
        </is>
      </c>
      <c r="I21" s="90" t="n">
        <v>40263.08</v>
      </c>
      <c r="J21" s="333" t="n"/>
      <c r="K21" s="333" t="n"/>
      <c r="L21" s="313" t="n"/>
      <c r="M21" s="179" t="n">
        <v>16</v>
      </c>
      <c r="N21" s="313" t="n"/>
      <c r="O21" s="90" t="n">
        <v>97.44</v>
      </c>
      <c r="P21" s="313" t="n"/>
      <c r="Q21" s="143" t="n"/>
      <c r="R21" s="57" t="n"/>
      <c r="S21" s="269" t="n"/>
      <c r="T21" s="94" t="n"/>
      <c r="U21" s="269" t="n"/>
      <c r="V21" s="269" t="n"/>
      <c r="W21" s="269" t="n"/>
      <c r="X21" s="270" t="n"/>
      <c r="Y21" s="143" t="n"/>
      <c r="Z21" s="270" t="n"/>
      <c r="AA21" s="143" t="n"/>
      <c r="AB21" s="57" t="n"/>
      <c r="AC21" s="57" t="n"/>
    </row>
    <row r="22" ht="18.75" customHeight="1">
      <c r="A22" s="298" t="n"/>
      <c r="B22" s="57" t="n"/>
      <c r="C22" s="57" t="n"/>
      <c r="D22" s="57" t="n"/>
      <c r="E22" s="57" t="n"/>
      <c r="F22" s="57" t="n"/>
      <c r="G22" s="271" t="n"/>
      <c r="H22" s="144" t="n"/>
      <c r="I22" s="271" t="n"/>
      <c r="J22" s="144" t="n"/>
      <c r="K22" s="57" t="n"/>
      <c r="L22" s="143" t="n"/>
      <c r="M22" s="272" t="n"/>
      <c r="N22" s="145" t="n"/>
      <c r="O22" s="269" t="n"/>
      <c r="P22" s="269" t="n"/>
      <c r="Q22" s="143" t="n"/>
      <c r="R22" s="57" t="n"/>
      <c r="S22" s="269" t="n"/>
      <c r="T22" s="270" t="n"/>
      <c r="U22" s="269" t="n"/>
      <c r="V22" s="269" t="n"/>
      <c r="W22" s="269" t="n"/>
      <c r="X22" s="270" t="n"/>
      <c r="Y22" s="143" t="n"/>
      <c r="Z22" s="270" t="n"/>
      <c r="AA22" s="143" t="n"/>
      <c r="AB22" s="270" t="n"/>
      <c r="AC22" s="57" t="n"/>
    </row>
    <row r="23" ht="25.5" customHeight="1">
      <c r="A23" s="57" t="n"/>
      <c r="B23" s="57" t="n"/>
      <c r="C23" s="57" t="n"/>
      <c r="D23" s="57" t="n"/>
      <c r="E23" s="57" t="n"/>
      <c r="F23" s="57" t="n"/>
      <c r="G23" s="57" t="n"/>
      <c r="H23" s="57" t="n"/>
      <c r="I23" s="95" t="n"/>
      <c r="J23" s="328" t="n"/>
      <c r="K23" s="328" t="n"/>
      <c r="L23" s="328" t="n"/>
      <c r="M23" s="221" t="n"/>
      <c r="N23" s="96" t="n"/>
      <c r="O23" s="57" t="n"/>
      <c r="P23" s="269" t="n"/>
      <c r="Q23" s="143" t="n"/>
      <c r="R23" s="97" t="n"/>
      <c r="S23" s="57" t="n"/>
      <c r="T23" s="270" t="n"/>
      <c r="U23" s="269" t="n"/>
      <c r="V23" s="269" t="n"/>
      <c r="W23" s="269" t="n"/>
      <c r="X23" s="270" t="n"/>
      <c r="Y23" s="143" t="n"/>
      <c r="Z23" s="270" t="n"/>
      <c r="AA23" s="143" t="n"/>
      <c r="AB23" s="270" t="n"/>
      <c r="AC23" s="269" t="n"/>
    </row>
    <row r="24" ht="42.75" customHeight="1">
      <c r="A24" s="285" t="n"/>
      <c r="B24" s="306" t="n"/>
      <c r="C24" s="306" t="n"/>
      <c r="D24" s="306" t="n"/>
      <c r="E24" s="306" t="n"/>
      <c r="F24" s="306" t="n"/>
      <c r="G24" s="306" t="n"/>
      <c r="H24" s="306" t="n"/>
      <c r="I24" s="306" t="n"/>
      <c r="J24" s="306" t="n"/>
      <c r="K24" s="306" t="n"/>
      <c r="L24" s="306" t="n"/>
      <c r="M24" s="306" t="n"/>
      <c r="N24" s="306" t="n"/>
      <c r="O24" s="306" t="n"/>
      <c r="P24" s="307" t="n"/>
      <c r="Q24" s="143" t="n"/>
      <c r="R24" s="98" t="inlineStr">
        <is>
          <t>STOCK</t>
        </is>
      </c>
      <c r="S24" s="306" t="n"/>
      <c r="T24" s="306" t="n"/>
      <c r="U24" s="306" t="n"/>
      <c r="V24" s="306" t="n"/>
      <c r="W24" s="306" t="n"/>
      <c r="X24" s="306" t="n"/>
      <c r="Y24" s="307" t="n"/>
      <c r="Z24" s="270" t="n"/>
      <c r="AA24" s="99" t="inlineStr">
        <is>
          <t>TRIPS</t>
        </is>
      </c>
      <c r="AB24" s="321" t="n"/>
      <c r="AC24" s="320" t="n"/>
    </row>
    <row r="25" ht="31.5" customHeight="1">
      <c r="A25" s="290" t="inlineStr">
        <is>
          <t>Start time</t>
        </is>
      </c>
      <c r="B25" s="291" t="inlineStr">
        <is>
          <t>End time</t>
        </is>
      </c>
      <c r="C25" s="223" t="inlineStr">
        <is>
          <t>Affected engines</t>
        </is>
      </c>
      <c r="D25" s="321" t="n"/>
      <c r="E25" s="320" t="n"/>
      <c r="F25" s="224" t="inlineStr">
        <is>
          <t>MWh</t>
        </is>
      </c>
      <c r="G25" s="320" t="n"/>
      <c r="H25" s="100" t="inlineStr">
        <is>
          <t>code</t>
        </is>
      </c>
      <c r="I25" s="225" t="inlineStr">
        <is>
          <t>Comment</t>
        </is>
      </c>
      <c r="J25" s="321" t="n"/>
      <c r="K25" s="321" t="n"/>
      <c r="L25" s="321" t="n"/>
      <c r="M25" s="321" t="n"/>
      <c r="N25" s="321" t="n"/>
      <c r="O25" s="321" t="n"/>
      <c r="P25" s="320" t="n"/>
      <c r="Q25" s="143" t="n"/>
      <c r="R25" s="69" t="inlineStr">
        <is>
          <t>FUEL &amp; OIL</t>
        </is>
      </c>
      <c r="S25" s="321" t="n"/>
      <c r="T25" s="321" t="n"/>
      <c r="U25" s="321" t="n"/>
      <c r="V25" s="321" t="n"/>
      <c r="W25" s="321" t="n"/>
      <c r="X25" s="321" t="n"/>
      <c r="Y25" s="320" t="n"/>
      <c r="Z25" s="270" t="n"/>
      <c r="AA25" s="323" t="n"/>
      <c r="AC25" s="324" t="n"/>
    </row>
    <row r="26" ht="16.5" customHeight="1">
      <c r="A26" s="335" t="n"/>
      <c r="B26" s="336" t="n"/>
      <c r="C26" s="327" t="n"/>
      <c r="D26" s="328" t="n"/>
      <c r="E26" s="329" t="n"/>
      <c r="F26" s="327" t="n"/>
      <c r="G26" s="329" t="n"/>
      <c r="H26" s="335" t="n"/>
      <c r="I26" s="327" t="n"/>
      <c r="J26" s="328" t="n"/>
      <c r="K26" s="328" t="n"/>
      <c r="L26" s="328" t="n"/>
      <c r="M26" s="328" t="n"/>
      <c r="N26" s="328" t="n"/>
      <c r="O26" s="328" t="n"/>
      <c r="P26" s="329" t="n"/>
      <c r="Q26" s="143" t="n"/>
      <c r="R26" s="327" t="n"/>
      <c r="S26" s="328" t="n"/>
      <c r="T26" s="328" t="n"/>
      <c r="U26" s="328" t="n"/>
      <c r="V26" s="328" t="n"/>
      <c r="W26" s="328" t="n"/>
      <c r="X26" s="328" t="n"/>
      <c r="Y26" s="329" t="n"/>
      <c r="Z26" s="270" t="n"/>
      <c r="AA26" s="327" t="n"/>
      <c r="AB26" s="328" t="n"/>
      <c r="AC26" s="329" t="n"/>
    </row>
    <row r="27" ht="22.5" customHeight="1">
      <c r="A27" s="105" t="n"/>
      <c r="B27" s="105" t="n"/>
      <c r="C27" s="227" t="n"/>
      <c r="D27" s="333" t="n"/>
      <c r="E27" s="313" t="n"/>
      <c r="F27" s="35" t="n"/>
      <c r="G27" s="313" t="n"/>
      <c r="H27" s="40" t="n"/>
      <c r="I27" s="35" t="n"/>
      <c r="J27" s="333" t="n"/>
      <c r="K27" s="333" t="n"/>
      <c r="L27" s="333" t="n"/>
      <c r="M27" s="333" t="n"/>
      <c r="N27" s="333" t="n"/>
      <c r="O27" s="333" t="n"/>
      <c r="P27" s="313" t="n"/>
      <c r="Q27" s="143" t="n"/>
      <c r="R27" s="107" t="n"/>
      <c r="S27" s="230" t="inlineStr">
        <is>
          <t>HFO</t>
        </is>
      </c>
      <c r="T27" s="307" t="n"/>
      <c r="U27" s="230" t="inlineStr">
        <is>
          <t>LFO</t>
        </is>
      </c>
      <c r="V27" s="307" t="n"/>
      <c r="W27" s="230" t="inlineStr">
        <is>
          <t>LO</t>
        </is>
      </c>
      <c r="X27" s="306" t="n"/>
      <c r="Y27" s="307" t="n"/>
      <c r="Z27" s="270" t="n"/>
      <c r="AA27" s="108" t="inlineStr">
        <is>
          <t>INTERNAL TRIPS</t>
        </is>
      </c>
      <c r="AB27" s="306" t="n"/>
      <c r="AC27" s="307" t="n"/>
    </row>
    <row r="28" ht="20.25" customHeight="1">
      <c r="A28" s="105" t="n">
        <v>25569.12552915509</v>
      </c>
      <c r="B28" s="105" t="n">
        <v>25569.12552915509</v>
      </c>
      <c r="C28" s="231" t="inlineStr">
        <is>
          <t>plant</t>
        </is>
      </c>
      <c r="D28" s="333" t="n"/>
      <c r="E28" s="313" t="n"/>
      <c r="F28" s="232">
        <f>(B28-A28)*24*16.7</f>
        <v/>
      </c>
      <c r="G28" s="313" t="n"/>
      <c r="H28" s="109" t="n"/>
      <c r="I28" s="233" t="inlineStr">
        <is>
          <t>Plant trip due to grid spike (undervoltage) NCC Oriare</t>
        </is>
      </c>
      <c r="J28" s="333" t="n"/>
      <c r="K28" s="333" t="n"/>
      <c r="L28" s="333" t="n"/>
      <c r="M28" s="333" t="n"/>
      <c r="N28" s="333" t="n"/>
      <c r="O28" s="333" t="n"/>
      <c r="P28" s="313" t="n"/>
      <c r="Q28" s="143" t="n"/>
      <c r="R28" s="11" t="n"/>
      <c r="S28" s="234" t="inlineStr">
        <is>
          <t>Ton</t>
        </is>
      </c>
      <c r="T28" s="235" t="inlineStr">
        <is>
          <t>%</t>
        </is>
      </c>
      <c r="U28" s="234" t="inlineStr">
        <is>
          <t>Ton</t>
        </is>
      </c>
      <c r="V28" s="234" t="inlineStr">
        <is>
          <t>%</t>
        </is>
      </c>
      <c r="W28" s="234" t="inlineStr">
        <is>
          <t>Ton</t>
        </is>
      </c>
      <c r="X28" s="235" t="inlineStr">
        <is>
          <t>%</t>
        </is>
      </c>
      <c r="Y28" s="337" t="n"/>
      <c r="Z28" s="270" t="n"/>
      <c r="AA28" s="113" t="n"/>
      <c r="AB28" s="236" t="inlineStr">
        <is>
          <t>Actual 2025</t>
        </is>
      </c>
      <c r="AC28" s="230" t="inlineStr">
        <is>
          <t>Actual 2024</t>
        </is>
      </c>
    </row>
    <row r="29" ht="20.25" customHeight="1">
      <c r="A29" s="105" t="n"/>
      <c r="B29" s="105" t="n"/>
      <c r="C29" s="231" t="n"/>
      <c r="D29" s="333" t="n"/>
      <c r="E29" s="313" t="n"/>
      <c r="F29" s="232" t="n"/>
      <c r="G29" s="313" t="n"/>
      <c r="H29" s="40" t="n"/>
      <c r="I29" s="233" t="n"/>
      <c r="J29" s="333" t="n"/>
      <c r="K29" s="333" t="n"/>
      <c r="L29" s="333" t="n"/>
      <c r="M29" s="333" t="n"/>
      <c r="N29" s="333" t="n"/>
      <c r="O29" s="333" t="n"/>
      <c r="P29" s="313" t="n"/>
      <c r="Q29" s="143" t="n"/>
      <c r="R29" s="11" t="n"/>
      <c r="S29" s="338" t="n"/>
      <c r="T29" s="338" t="n"/>
      <c r="U29" s="338" t="n"/>
      <c r="V29" s="338" t="n"/>
      <c r="W29" s="338" t="n"/>
      <c r="X29" s="339" t="n"/>
      <c r="Y29" s="340" t="n"/>
      <c r="Z29" s="270" t="n"/>
      <c r="AA29" s="113" t="n"/>
      <c r="AB29" s="240" t="n"/>
      <c r="AC29" s="241" t="n"/>
    </row>
    <row r="30" ht="20.25" customHeight="1">
      <c r="A30" s="105" t="n"/>
      <c r="B30" s="105" t="n"/>
      <c r="C30" s="231" t="n"/>
      <c r="D30" s="333" t="n"/>
      <c r="E30" s="313" t="n"/>
      <c r="F30" s="232" t="n"/>
      <c r="G30" s="313" t="n"/>
      <c r="H30" s="40" t="n"/>
      <c r="I30" s="233" t="n"/>
      <c r="J30" s="333" t="n"/>
      <c r="K30" s="333" t="n"/>
      <c r="L30" s="333" t="n"/>
      <c r="M30" s="333" t="n"/>
      <c r="N30" s="333" t="n"/>
      <c r="O30" s="333" t="n"/>
      <c r="P30" s="313" t="n"/>
      <c r="Q30" s="143" t="n"/>
      <c r="R30" s="118" t="inlineStr">
        <is>
          <t>Initial</t>
        </is>
      </c>
      <c r="S30" s="35" t="n">
        <v>4759.429660197437</v>
      </c>
      <c r="T30" s="179" t="n"/>
      <c r="U30" s="46" t="n">
        <v>28.191785555328</v>
      </c>
      <c r="V30" s="35" t="n"/>
      <c r="W30" s="35" t="n">
        <v>20.67</v>
      </c>
      <c r="X30" s="179" t="n"/>
      <c r="Y30" s="313" t="n"/>
      <c r="Z30" s="270" t="n"/>
      <c r="AA30" s="33" t="inlineStr">
        <is>
          <t>Day</t>
        </is>
      </c>
      <c r="AB30" s="179" t="n"/>
      <c r="AC30" s="181" t="n"/>
    </row>
    <row r="31" ht="21.75" customHeight="1">
      <c r="A31" s="105" t="n"/>
      <c r="B31" s="105" t="n"/>
      <c r="C31" s="231" t="n"/>
      <c r="D31" s="333" t="n"/>
      <c r="E31" s="313" t="n"/>
      <c r="F31" s="232" t="n"/>
      <c r="G31" s="313" t="n"/>
      <c r="H31" s="40" t="n"/>
      <c r="I31" s="233" t="n"/>
      <c r="J31" s="333" t="n"/>
      <c r="K31" s="333" t="n"/>
      <c r="L31" s="333" t="n"/>
      <c r="M31" s="333" t="n"/>
      <c r="N31" s="333" t="n"/>
      <c r="O31" s="333" t="n"/>
      <c r="P31" s="313" t="n"/>
      <c r="Q31" s="143" t="n"/>
      <c r="R31" s="118" t="inlineStr">
        <is>
          <t>Input</t>
        </is>
      </c>
      <c r="S31" s="35" t="n">
        <v>83.66</v>
      </c>
      <c r="T31" s="242" t="n"/>
      <c r="U31" s="46" t="n"/>
      <c r="V31" s="35" t="n"/>
      <c r="W31" s="35" t="n">
        <v>0</v>
      </c>
      <c r="X31" s="242" t="n"/>
      <c r="Y31" s="314" t="n"/>
      <c r="Z31" s="243" t="n"/>
      <c r="AA31" s="33" t="inlineStr">
        <is>
          <t>Month</t>
        </is>
      </c>
      <c r="AB31" s="179" t="n"/>
      <c r="AC31" s="341" t="n"/>
    </row>
    <row r="32" ht="20.25" customHeight="1">
      <c r="A32" s="105" t="n"/>
      <c r="B32" s="105" t="n"/>
      <c r="C32" s="231" t="n"/>
      <c r="D32" s="333" t="n"/>
      <c r="E32" s="313" t="n"/>
      <c r="F32" s="232" t="n"/>
      <c r="G32" s="313" t="n"/>
      <c r="H32" s="40" t="n"/>
      <c r="I32" s="233" t="n"/>
      <c r="J32" s="333" t="n"/>
      <c r="K32" s="333" t="n"/>
      <c r="L32" s="333" t="n"/>
      <c r="M32" s="333" t="n"/>
      <c r="N32" s="333" t="n"/>
      <c r="O32" s="333" t="n"/>
      <c r="P32" s="313" t="n"/>
      <c r="Q32" s="143" t="n"/>
      <c r="R32" s="118" t="inlineStr">
        <is>
          <t>Consumption</t>
        </is>
      </c>
      <c r="S32" s="35">
        <f>S30+S31-S33</f>
        <v/>
      </c>
      <c r="T32" s="315" t="n"/>
      <c r="U32" s="46">
        <f>U30+U31-U33</f>
        <v/>
      </c>
      <c r="V32" s="35" t="n"/>
      <c r="W32" s="35">
        <f>W30+W31-W33</f>
        <v/>
      </c>
      <c r="X32" s="316" t="n"/>
      <c r="Y32" s="317" t="n"/>
      <c r="Z32" s="243" t="n"/>
      <c r="AA32" s="33" t="inlineStr">
        <is>
          <t>Year</t>
        </is>
      </c>
      <c r="AB32" s="179" t="n">
        <v>3</v>
      </c>
      <c r="AC32" s="315" t="n"/>
    </row>
    <row r="33" ht="20.25" customHeight="1">
      <c r="A33" s="105" t="n"/>
      <c r="B33" s="105" t="n"/>
      <c r="C33" s="231" t="n"/>
      <c r="D33" s="333" t="n"/>
      <c r="E33" s="313" t="n"/>
      <c r="F33" s="232" t="n"/>
      <c r="G33" s="313" t="n"/>
      <c r="H33" s="40" t="n"/>
      <c r="I33" s="233" t="n"/>
      <c r="J33" s="333" t="n"/>
      <c r="K33" s="333" t="n"/>
      <c r="L33" s="333" t="n"/>
      <c r="M33" s="333" t="n"/>
      <c r="N33" s="333" t="n"/>
      <c r="O33" s="333" t="n"/>
      <c r="P33" s="313" t="n"/>
      <c r="Q33" s="143" t="n"/>
      <c r="R33" s="118" t="inlineStr">
        <is>
          <t>Final</t>
        </is>
      </c>
      <c r="S33" s="35" t="n">
        <v>4750.84</v>
      </c>
      <c r="T33" s="245" t="n"/>
      <c r="U33" s="46" t="n">
        <v>27.56</v>
      </c>
      <c r="V33" s="35" t="n"/>
      <c r="W33" s="35" t="n">
        <v>20.67</v>
      </c>
      <c r="X33" s="246" t="n"/>
      <c r="Y33" s="123" t="n"/>
      <c r="Z33" s="243" t="n"/>
      <c r="AA33" s="124" t="n"/>
      <c r="AB33" s="270" t="n"/>
      <c r="AC33" s="269" t="n"/>
    </row>
    <row r="34" ht="20.25" customHeight="1">
      <c r="A34" s="105" t="n"/>
      <c r="B34" s="105" t="n"/>
      <c r="C34" s="231" t="n"/>
      <c r="D34" s="333" t="n"/>
      <c r="E34" s="313" t="n"/>
      <c r="F34" s="232" t="n"/>
      <c r="G34" s="313" t="n"/>
      <c r="H34" s="40" t="n"/>
      <c r="I34" s="233" t="n"/>
      <c r="J34" s="333" t="n"/>
      <c r="K34" s="333" t="n"/>
      <c r="L34" s="333" t="n"/>
      <c r="M34" s="333" t="n"/>
      <c r="N34" s="333" t="n"/>
      <c r="O34" s="333" t="n"/>
      <c r="P34" s="313" t="n"/>
      <c r="Q34" s="143" t="n"/>
      <c r="R34" s="57" t="n"/>
      <c r="S34" s="247" t="n"/>
      <c r="T34" s="333" t="n"/>
      <c r="U34" s="333" t="n"/>
      <c r="V34" s="333" t="n"/>
      <c r="W34" s="333" t="n"/>
      <c r="X34" s="333" t="n"/>
      <c r="Y34" s="334" t="n"/>
      <c r="Z34" s="270" t="n"/>
      <c r="AA34" s="108" t="inlineStr">
        <is>
          <t>EXTERNAL TRIPS</t>
        </is>
      </c>
      <c r="AB34" s="306" t="n"/>
      <c r="AC34" s="307" t="n"/>
    </row>
    <row r="35" ht="18.75" customHeight="1">
      <c r="A35" s="105" t="n"/>
      <c r="B35" s="105" t="n"/>
      <c r="C35" s="231" t="n"/>
      <c r="D35" s="333" t="n"/>
      <c r="E35" s="313" t="n"/>
      <c r="F35" s="232" t="n"/>
      <c r="G35" s="313" t="n"/>
      <c r="H35" s="40" t="n"/>
      <c r="I35" s="233" t="n"/>
      <c r="J35" s="333" t="n"/>
      <c r="K35" s="333" t="n"/>
      <c r="L35" s="333" t="n"/>
      <c r="M35" s="333" t="n"/>
      <c r="N35" s="333" t="n"/>
      <c r="O35" s="333" t="n"/>
      <c r="P35" s="313" t="n"/>
      <c r="Q35" s="143" t="n"/>
      <c r="R35" s="126" t="n"/>
      <c r="S35" s="248" t="inlineStr">
        <is>
          <t>HFO SLUDGE</t>
        </is>
      </c>
      <c r="T35" s="249" t="inlineStr">
        <is>
          <t>m3</t>
        </is>
      </c>
      <c r="U35" s="35" t="n"/>
      <c r="V35" s="248" t="inlineStr">
        <is>
          <t>USED OIL</t>
        </is>
      </c>
      <c r="W35" s="250" t="inlineStr">
        <is>
          <t>m3</t>
        </is>
      </c>
      <c r="X35" s="179" t="n"/>
      <c r="Y35" s="313" t="n"/>
      <c r="Z35" s="270" t="n"/>
      <c r="AA35" s="113" t="n"/>
      <c r="AB35" s="240" t="inlineStr">
        <is>
          <t>Actual 2025</t>
        </is>
      </c>
      <c r="AC35" s="241" t="inlineStr">
        <is>
          <t>Actual 2024</t>
        </is>
      </c>
    </row>
    <row r="36" ht="20.25" customHeight="1">
      <c r="A36" s="105" t="n"/>
      <c r="B36" s="105" t="n"/>
      <c r="C36" s="231" t="n"/>
      <c r="D36" s="333" t="n"/>
      <c r="E36" s="313" t="n"/>
      <c r="F36" s="232" t="n"/>
      <c r="G36" s="313" t="n"/>
      <c r="H36" s="40" t="n"/>
      <c r="I36" s="233" t="n"/>
      <c r="J36" s="333" t="n"/>
      <c r="K36" s="333" t="n"/>
      <c r="L36" s="333" t="n"/>
      <c r="M36" s="333" t="n"/>
      <c r="N36" s="333" t="n"/>
      <c r="O36" s="333" t="n"/>
      <c r="P36" s="313" t="n"/>
      <c r="Q36" s="143" t="n"/>
      <c r="R36" s="57" t="n"/>
      <c r="S36" s="315" t="n"/>
      <c r="T36" s="249" t="inlineStr">
        <is>
          <t>%</t>
        </is>
      </c>
      <c r="U36" s="179" t="n">
        <v>13</v>
      </c>
      <c r="V36" s="315" t="n"/>
      <c r="W36" s="250" t="inlineStr">
        <is>
          <t>%</t>
        </is>
      </c>
      <c r="X36" s="179" t="n">
        <v>3</v>
      </c>
      <c r="Y36" s="313" t="n"/>
      <c r="Z36" s="270" t="n"/>
      <c r="AA36" s="33" t="inlineStr">
        <is>
          <t>Day</t>
        </is>
      </c>
      <c r="AB36" s="179" t="n"/>
      <c r="AC36" s="181" t="n"/>
    </row>
    <row r="37" ht="20.25" customHeight="1">
      <c r="A37" s="105" t="n"/>
      <c r="B37" s="105" t="n"/>
      <c r="C37" s="231" t="n"/>
      <c r="D37" s="333" t="n"/>
      <c r="E37" s="313" t="n"/>
      <c r="F37" s="35" t="n"/>
      <c r="G37" s="313" t="n"/>
      <c r="H37" s="40" t="n"/>
      <c r="I37" s="251" t="n"/>
      <c r="J37" s="333" t="n"/>
      <c r="K37" s="333" t="n"/>
      <c r="L37" s="333" t="n"/>
      <c r="M37" s="333" t="n"/>
      <c r="N37" s="333" t="n"/>
      <c r="O37" s="333" t="n"/>
      <c r="P37" s="313" t="n"/>
      <c r="Q37" s="143" t="n"/>
      <c r="R37" s="57" t="n"/>
      <c r="S37" s="269" t="n"/>
      <c r="T37" s="270" t="n"/>
      <c r="U37" s="269" t="n"/>
      <c r="V37" s="269" t="n"/>
      <c r="W37" s="269" t="n"/>
      <c r="X37" s="270" t="n"/>
      <c r="Y37" s="143" t="n"/>
      <c r="Z37" s="270" t="n"/>
      <c r="AA37" s="33" t="inlineStr">
        <is>
          <t>Month</t>
        </is>
      </c>
      <c r="AB37" s="179" t="n">
        <v>1</v>
      </c>
      <c r="AC37" s="341" t="n"/>
    </row>
    <row r="38" ht="20.25" customHeight="1">
      <c r="A38" s="105" t="n"/>
      <c r="B38" s="105" t="n"/>
      <c r="C38" s="231" t="n"/>
      <c r="D38" s="333" t="n"/>
      <c r="E38" s="313" t="n"/>
      <c r="F38" s="35" t="n"/>
      <c r="G38" s="313" t="n"/>
      <c r="H38" s="40" t="n"/>
      <c r="I38" s="233" t="n"/>
      <c r="J38" s="333" t="n"/>
      <c r="K38" s="333" t="n"/>
      <c r="L38" s="333" t="n"/>
      <c r="M38" s="333" t="n"/>
      <c r="N38" s="333" t="n"/>
      <c r="O38" s="333" t="n"/>
      <c r="P38" s="313" t="n"/>
      <c r="Q38" s="143" t="n"/>
      <c r="R38" s="126" t="n"/>
      <c r="S38" s="57" t="n"/>
      <c r="T38" s="270" t="n"/>
      <c r="U38" s="57" t="n"/>
      <c r="V38" s="126" t="n"/>
      <c r="W38" s="269" t="n"/>
      <c r="X38" s="270" t="n"/>
      <c r="Y38" s="143" t="n"/>
      <c r="Z38" s="270" t="n"/>
      <c r="AA38" s="33" t="inlineStr">
        <is>
          <t>Year</t>
        </is>
      </c>
      <c r="AB38" s="179" t="n">
        <v>1</v>
      </c>
      <c r="AC38" s="341" t="n"/>
    </row>
    <row r="39" ht="22.5" customHeight="1">
      <c r="A39" s="105" t="n"/>
      <c r="B39" s="105" t="n"/>
      <c r="C39" s="231" t="n"/>
      <c r="D39" s="333" t="n"/>
      <c r="E39" s="313" t="n"/>
      <c r="F39" s="35" t="n"/>
      <c r="G39" s="313" t="n"/>
      <c r="H39" s="40" t="n"/>
      <c r="I39" s="233" t="n"/>
      <c r="J39" s="333" t="n"/>
      <c r="K39" s="333" t="n"/>
      <c r="L39" s="333" t="n"/>
      <c r="M39" s="333" t="n"/>
      <c r="N39" s="333" t="n"/>
      <c r="O39" s="333" t="n"/>
      <c r="P39" s="313" t="n"/>
      <c r="Q39" s="143" t="n"/>
      <c r="R39" s="143" t="n"/>
      <c r="S39" s="252" t="inlineStr">
        <is>
          <t>FUEL LIQUIDATED DAMAGES</t>
        </is>
      </c>
      <c r="T39" s="342" t="n"/>
      <c r="U39" s="342" t="n"/>
      <c r="V39" s="342" t="n"/>
      <c r="W39" s="342" t="n"/>
      <c r="X39" s="342" t="n"/>
      <c r="Y39" s="343" t="n"/>
      <c r="Z39" s="270" t="n"/>
      <c r="AA39" s="33" t="n"/>
      <c r="AB39" s="179" t="n"/>
      <c r="AC39" s="315" t="n"/>
    </row>
    <row r="40" ht="20.25" customHeight="1">
      <c r="A40" s="105" t="n"/>
      <c r="B40" s="105" t="n"/>
      <c r="C40" s="231" t="n"/>
      <c r="D40" s="333" t="n"/>
      <c r="E40" s="313" t="n"/>
      <c r="F40" s="35" t="n"/>
      <c r="G40" s="313" t="n"/>
      <c r="H40" s="40" t="n"/>
      <c r="I40" s="251" t="n"/>
      <c r="J40" s="333" t="n"/>
      <c r="K40" s="333" t="n"/>
      <c r="L40" s="333" t="n"/>
      <c r="M40" s="333" t="n"/>
      <c r="N40" s="333" t="n"/>
      <c r="O40" s="333" t="n"/>
      <c r="P40" s="313" t="n"/>
      <c r="Q40" s="143" t="n"/>
      <c r="R40" s="143" t="n"/>
      <c r="S40" s="255" t="inlineStr">
        <is>
          <t>Day</t>
        </is>
      </c>
      <c r="T40" s="313" t="n"/>
      <c r="U40" s="179" t="n">
        <v>0</v>
      </c>
      <c r="V40" s="313" t="n"/>
      <c r="W40" s="35">
        <f>U40</f>
        <v/>
      </c>
      <c r="X40" s="179" t="n"/>
      <c r="Y40" s="40" t="n"/>
      <c r="Z40" s="270" t="n"/>
      <c r="AA40" s="132" t="n"/>
      <c r="AB40" s="256" t="inlineStr">
        <is>
          <t>1=</t>
        </is>
      </c>
      <c r="AC40" s="257" t="n"/>
    </row>
    <row r="41" ht="18.75" customHeight="1">
      <c r="A41" s="105" t="n"/>
      <c r="B41" s="105" t="n"/>
      <c r="C41" s="231" t="n"/>
      <c r="D41" s="333" t="n"/>
      <c r="E41" s="313" t="n"/>
      <c r="F41" s="35" t="n"/>
      <c r="G41" s="313" t="n"/>
      <c r="H41" s="40" t="n"/>
      <c r="I41" s="251" t="n"/>
      <c r="J41" s="333" t="n"/>
      <c r="K41" s="333" t="n"/>
      <c r="L41" s="333" t="n"/>
      <c r="M41" s="333" t="n"/>
      <c r="N41" s="333" t="n"/>
      <c r="O41" s="333" t="n"/>
      <c r="P41" s="313" t="n"/>
      <c r="Q41" s="143" t="n"/>
      <c r="R41" s="143" t="n"/>
      <c r="S41" s="255" t="inlineStr">
        <is>
          <t>Month</t>
        </is>
      </c>
      <c r="T41" s="313" t="n"/>
      <c r="U41" s="35" t="n"/>
      <c r="V41" s="313" t="n"/>
      <c r="W41" s="35" t="n"/>
      <c r="X41" s="179" t="n"/>
      <c r="Y41" s="40" t="n"/>
      <c r="Z41" s="270" t="n"/>
      <c r="AA41" s="132" t="n"/>
      <c r="AB41" s="256">
        <f>AB40+U41</f>
        <v/>
      </c>
      <c r="AC41" s="258" t="n"/>
    </row>
    <row r="42" ht="20.25" customHeight="1">
      <c r="A42" s="105" t="n"/>
      <c r="B42" s="105" t="n"/>
      <c r="C42" s="231" t="n"/>
      <c r="D42" s="333" t="n"/>
      <c r="E42" s="313" t="n"/>
      <c r="F42" s="35" t="n"/>
      <c r="G42" s="313" t="n"/>
      <c r="H42" s="40" t="n"/>
      <c r="I42" s="251" t="n"/>
      <c r="J42" s="333" t="n"/>
      <c r="K42" s="333" t="n"/>
      <c r="L42" s="333" t="n"/>
      <c r="M42" s="333" t="n"/>
      <c r="N42" s="333" t="n"/>
      <c r="O42" s="333" t="n"/>
      <c r="P42" s="313" t="n"/>
      <c r="Q42" s="143" t="n"/>
      <c r="R42" s="55" t="n"/>
      <c r="S42" s="255" t="inlineStr">
        <is>
          <t>Year</t>
        </is>
      </c>
      <c r="T42" s="313" t="n"/>
      <c r="U42" s="35" t="n">
        <v>559.72</v>
      </c>
      <c r="V42" s="313" t="n"/>
      <c r="W42" s="35">
        <f>U42</f>
        <v/>
      </c>
      <c r="X42" s="179" t="n"/>
      <c r="Y42" s="40" t="n"/>
      <c r="Z42" s="270" t="n"/>
      <c r="AA42" s="135" t="n"/>
      <c r="AB42" s="256" t="n"/>
    </row>
    <row r="43" ht="21.75" customHeight="1">
      <c r="A43" s="105" t="n"/>
      <c r="B43" s="105" t="n"/>
      <c r="C43" s="231" t="n"/>
      <c r="D43" s="333" t="n"/>
      <c r="E43" s="313" t="n"/>
      <c r="F43" s="35" t="n"/>
      <c r="G43" s="313" t="n"/>
      <c r="H43" s="40" t="n"/>
      <c r="I43" s="251" t="n"/>
      <c r="J43" s="333" t="n"/>
      <c r="K43" s="333" t="n"/>
      <c r="L43" s="333" t="n"/>
      <c r="M43" s="333" t="n"/>
      <c r="N43" s="333" t="n"/>
      <c r="O43" s="333" t="n"/>
      <c r="P43" s="313" t="n"/>
      <c r="Q43" s="143" t="n"/>
      <c r="R43" s="143" t="n"/>
      <c r="S43" s="269" t="n"/>
      <c r="T43" s="270" t="n"/>
      <c r="U43" s="57" t="n"/>
      <c r="V43" s="57" t="n"/>
      <c r="W43" s="57" t="n"/>
      <c r="X43" s="221" t="n"/>
      <c r="Y43" s="55" t="n"/>
      <c r="Z43" s="221" t="n"/>
      <c r="AA43" s="55" t="n"/>
      <c r="AB43" s="221" t="n"/>
      <c r="AC43" s="257" t="n"/>
    </row>
    <row r="44" ht="24.75" customHeight="1">
      <c r="A44" s="136" t="n"/>
      <c r="B44" s="136" t="n"/>
      <c r="C44" s="179" t="n"/>
      <c r="D44" s="333" t="n"/>
      <c r="E44" s="313" t="n"/>
      <c r="F44" s="35">
        <f>(B44-A44)*24*16.3</f>
        <v/>
      </c>
      <c r="G44" s="313" t="n"/>
      <c r="H44" s="40" t="n"/>
      <c r="I44" s="35" t="n"/>
      <c r="J44" s="333" t="n"/>
      <c r="K44" s="333" t="n"/>
      <c r="L44" s="333" t="n"/>
      <c r="M44" s="333" t="n"/>
      <c r="N44" s="333" t="n"/>
      <c r="O44" s="333" t="n"/>
      <c r="P44" s="313" t="n"/>
      <c r="Q44" s="143" t="n"/>
      <c r="R44" s="143" t="n"/>
      <c r="S44" s="269" t="n"/>
      <c r="T44" s="270" t="n"/>
      <c r="U44" s="57" t="n"/>
      <c r="V44" s="57" t="n"/>
      <c r="W44" s="57" t="n"/>
      <c r="X44" s="221" t="n"/>
      <c r="Y44" s="55" t="n"/>
      <c r="Z44" s="221" t="n"/>
      <c r="AA44" s="55" t="n"/>
      <c r="AB44" s="221" t="n"/>
      <c r="AC44" s="269" t="n"/>
    </row>
    <row r="45" ht="24.75" customHeight="1">
      <c r="A45" s="136" t="n"/>
      <c r="B45" s="136" t="n"/>
      <c r="C45" s="179" t="n"/>
      <c r="D45" s="333" t="n"/>
      <c r="E45" s="313" t="n"/>
      <c r="F45" s="35">
        <f>(B45-A45)*24*16.3</f>
        <v/>
      </c>
      <c r="G45" s="313" t="n"/>
      <c r="H45" s="40" t="n"/>
      <c r="I45" s="35" t="n"/>
      <c r="J45" s="333" t="n"/>
      <c r="K45" s="333" t="n"/>
      <c r="L45" s="333" t="n"/>
      <c r="M45" s="333" t="n"/>
      <c r="N45" s="333" t="n"/>
      <c r="O45" s="333" t="n"/>
      <c r="P45" s="313" t="n"/>
      <c r="Q45" s="143" t="n"/>
      <c r="R45" s="143" t="n"/>
      <c r="S45" s="269" t="n"/>
      <c r="T45" s="270" t="n"/>
      <c r="U45" s="57" t="n"/>
      <c r="V45" s="269" t="n"/>
      <c r="W45" s="57" t="n"/>
      <c r="X45" s="270" t="n"/>
      <c r="Y45" s="143" t="n"/>
      <c r="Z45" s="270" t="n"/>
      <c r="AA45" s="143" t="n"/>
      <c r="AB45" s="270" t="n"/>
      <c r="AC45" s="269" t="n"/>
    </row>
    <row r="46" ht="24.75" customHeight="1">
      <c r="A46" s="136" t="n"/>
      <c r="B46" s="136" t="n"/>
      <c r="C46" s="179" t="n"/>
      <c r="D46" s="333" t="n"/>
      <c r="E46" s="313" t="n"/>
      <c r="F46" s="35">
        <f>(B46-A46)*24*16.3</f>
        <v/>
      </c>
      <c r="G46" s="313" t="n"/>
      <c r="H46" s="40" t="n"/>
      <c r="I46" s="35" t="n"/>
      <c r="J46" s="333" t="n"/>
      <c r="K46" s="333" t="n"/>
      <c r="L46" s="333" t="n"/>
      <c r="M46" s="333" t="n"/>
      <c r="N46" s="333" t="n"/>
      <c r="O46" s="333" t="n"/>
      <c r="P46" s="313" t="n"/>
      <c r="Q46" s="143" t="n"/>
      <c r="R46" s="143" t="n"/>
      <c r="S46" s="269" t="n"/>
      <c r="T46" s="270" t="n"/>
      <c r="U46" s="57" t="n"/>
      <c r="V46" s="269" t="n"/>
      <c r="W46" s="57" t="n"/>
      <c r="X46" s="270" t="n"/>
      <c r="Y46" s="143" t="n"/>
      <c r="Z46" s="270" t="n"/>
      <c r="AA46" s="143" t="n"/>
      <c r="AB46" s="270" t="n"/>
      <c r="AC46" s="269" t="n"/>
    </row>
    <row r="47" ht="24.75" customHeight="1">
      <c r="A47" s="136" t="n"/>
      <c r="B47" s="136" t="n"/>
      <c r="C47" s="179" t="n"/>
      <c r="D47" s="333" t="n"/>
      <c r="E47" s="313" t="n"/>
      <c r="F47" s="35">
        <f>(B47-A47)*24*16.3</f>
        <v/>
      </c>
      <c r="G47" s="313" t="n"/>
      <c r="H47" s="40" t="n"/>
      <c r="I47" s="35" t="n"/>
      <c r="J47" s="333" t="n"/>
      <c r="K47" s="333" t="n"/>
      <c r="L47" s="333" t="n"/>
      <c r="M47" s="333" t="n"/>
      <c r="N47" s="333" t="n"/>
      <c r="O47" s="333" t="n"/>
      <c r="P47" s="313" t="n"/>
      <c r="Q47" s="143" t="n"/>
      <c r="R47" s="143" t="n"/>
      <c r="S47" s="269" t="n"/>
      <c r="T47" s="270" t="n"/>
      <c r="U47" s="57" t="n"/>
      <c r="V47" s="269" t="n"/>
      <c r="W47" s="57" t="n"/>
      <c r="X47" s="270" t="n"/>
      <c r="Y47" s="143" t="n"/>
      <c r="Z47" s="270" t="n"/>
      <c r="AA47" s="143" t="n"/>
      <c r="AB47" s="270" t="n"/>
      <c r="AC47" s="269" t="n"/>
    </row>
    <row r="48" ht="24.75" customHeight="1">
      <c r="A48" s="136" t="n"/>
      <c r="B48" s="136" t="n"/>
      <c r="C48" s="179" t="n"/>
      <c r="D48" s="333" t="n"/>
      <c r="E48" s="313" t="n"/>
      <c r="F48" s="35">
        <f>(B48-A48)*24*16.3</f>
        <v/>
      </c>
      <c r="G48" s="313" t="n"/>
      <c r="H48" s="40" t="n"/>
      <c r="I48" s="35" t="n"/>
      <c r="J48" s="333" t="n"/>
      <c r="K48" s="333" t="n"/>
      <c r="L48" s="333" t="n"/>
      <c r="M48" s="333" t="n"/>
      <c r="N48" s="333" t="n"/>
      <c r="O48" s="333" t="n"/>
      <c r="P48" s="313" t="n"/>
      <c r="Q48" s="143" t="n"/>
      <c r="R48" s="143" t="n"/>
      <c r="S48" s="269" t="n"/>
      <c r="T48" s="270" t="n"/>
      <c r="U48" s="57" t="n"/>
      <c r="V48" s="269" t="n"/>
      <c r="W48" s="57" t="n"/>
      <c r="X48" s="270" t="n"/>
      <c r="Y48" s="143" t="n"/>
      <c r="Z48" s="270" t="n"/>
      <c r="AA48" s="143" t="n"/>
      <c r="AB48" s="270" t="n"/>
      <c r="AC48" s="269" t="n"/>
    </row>
    <row r="49" ht="24.75" customHeight="1">
      <c r="A49" s="136" t="n"/>
      <c r="B49" s="136" t="n"/>
      <c r="C49" s="179" t="n"/>
      <c r="D49" s="333" t="n"/>
      <c r="E49" s="313" t="n"/>
      <c r="F49" s="35">
        <f>(B49-A49)*24*16.3</f>
        <v/>
      </c>
      <c r="G49" s="313" t="n"/>
      <c r="H49" s="40" t="n"/>
      <c r="I49" s="35" t="n"/>
      <c r="J49" s="333" t="n"/>
      <c r="K49" s="333" t="n"/>
      <c r="L49" s="333" t="n"/>
      <c r="M49" s="333" t="n"/>
      <c r="N49" s="333" t="n"/>
      <c r="O49" s="333" t="n"/>
      <c r="P49" s="313" t="n"/>
      <c r="Q49" s="143" t="n"/>
      <c r="R49" s="143" t="n"/>
      <c r="S49" s="269" t="n"/>
      <c r="T49" s="270" t="n"/>
      <c r="U49" s="57" t="n"/>
      <c r="V49" s="269" t="n"/>
      <c r="W49" s="57" t="n"/>
      <c r="X49" s="270" t="n"/>
      <c r="Y49" s="143" t="n"/>
      <c r="Z49" s="270" t="n"/>
      <c r="AA49" s="143" t="n"/>
      <c r="AB49" s="270" t="n"/>
      <c r="AC49" s="269" t="n"/>
    </row>
    <row r="50" ht="24.75" customHeight="1">
      <c r="A50" s="136" t="n"/>
      <c r="B50" s="136" t="n"/>
      <c r="C50" s="179" t="n"/>
      <c r="D50" s="333" t="n"/>
      <c r="E50" s="313" t="n"/>
      <c r="F50" s="35">
        <f>(B50-A50)*24*16.3</f>
        <v/>
      </c>
      <c r="G50" s="313" t="n"/>
      <c r="H50" s="40" t="n"/>
      <c r="I50" s="35" t="n"/>
      <c r="J50" s="333" t="n"/>
      <c r="K50" s="333" t="n"/>
      <c r="L50" s="333" t="n"/>
      <c r="M50" s="333" t="n"/>
      <c r="N50" s="333" t="n"/>
      <c r="O50" s="333" t="n"/>
      <c r="P50" s="313" t="n"/>
      <c r="Q50" s="143" t="n"/>
      <c r="R50" s="143" t="n"/>
      <c r="S50" s="269" t="n"/>
      <c r="T50" s="270" t="n"/>
      <c r="U50" s="57" t="n"/>
      <c r="V50" s="269" t="n"/>
      <c r="W50" s="57" t="n"/>
      <c r="X50" s="270" t="n"/>
      <c r="Y50" s="143" t="n"/>
      <c r="Z50" s="270" t="n"/>
      <c r="AA50" s="143" t="n"/>
      <c r="AB50" s="270" t="n"/>
      <c r="AC50" s="269" t="n"/>
    </row>
    <row r="51" ht="24.75" customHeight="1">
      <c r="A51" s="136" t="n"/>
      <c r="B51" s="136" t="n"/>
      <c r="C51" s="179" t="n"/>
      <c r="D51" s="333" t="n"/>
      <c r="E51" s="313" t="n"/>
      <c r="F51" s="35">
        <f>(B51-A51)*24*16.3</f>
        <v/>
      </c>
      <c r="G51" s="313" t="n"/>
      <c r="H51" s="40" t="n"/>
      <c r="I51" s="35" t="n"/>
      <c r="J51" s="333" t="n"/>
      <c r="K51" s="333" t="n"/>
      <c r="L51" s="333" t="n"/>
      <c r="M51" s="333" t="n"/>
      <c r="N51" s="333" t="n"/>
      <c r="O51" s="333" t="n"/>
      <c r="P51" s="313" t="n"/>
      <c r="Q51" s="143" t="n"/>
      <c r="R51" s="143" t="n"/>
      <c r="S51" s="269" t="n"/>
      <c r="T51" s="270" t="n"/>
      <c r="U51" s="57" t="n"/>
      <c r="V51" s="269" t="n"/>
      <c r="W51" s="57" t="n"/>
      <c r="X51" s="270" t="n"/>
      <c r="Y51" s="143" t="n"/>
      <c r="Z51" s="270" t="n"/>
      <c r="AA51" s="143" t="n"/>
      <c r="AB51" s="270" t="n"/>
      <c r="AC51" s="269" t="n"/>
    </row>
    <row r="52" ht="24.75" customHeight="1">
      <c r="A52" s="136" t="n"/>
      <c r="B52" s="136" t="n"/>
      <c r="C52" s="179" t="n"/>
      <c r="D52" s="333" t="n"/>
      <c r="E52" s="313" t="n"/>
      <c r="F52" s="35">
        <f>(B52-A52)*24*16.3</f>
        <v/>
      </c>
      <c r="G52" s="313" t="n"/>
      <c r="H52" s="40" t="n"/>
      <c r="I52" s="35" t="n"/>
      <c r="J52" s="333" t="n"/>
      <c r="K52" s="333" t="n"/>
      <c r="L52" s="333" t="n"/>
      <c r="M52" s="333" t="n"/>
      <c r="N52" s="333" t="n"/>
      <c r="O52" s="333" t="n"/>
      <c r="P52" s="333" t="n"/>
      <c r="Q52" s="313" t="n"/>
      <c r="R52" s="143" t="n"/>
      <c r="S52" s="269" t="n"/>
      <c r="T52" s="270" t="n"/>
      <c r="U52" s="57" t="n"/>
      <c r="V52" s="269" t="n"/>
      <c r="W52" s="57" t="n"/>
      <c r="X52" s="270" t="n"/>
      <c r="Y52" s="143" t="n"/>
      <c r="Z52" s="270" t="n"/>
      <c r="AA52" s="143" t="n"/>
      <c r="AB52" s="270" t="n"/>
      <c r="AC52" s="269" t="n"/>
    </row>
    <row r="53" ht="24.75" customHeight="1">
      <c r="A53" s="136" t="n"/>
      <c r="B53" s="136" t="n"/>
      <c r="C53" s="179" t="n"/>
      <c r="D53" s="333" t="n"/>
      <c r="E53" s="313" t="n"/>
      <c r="F53" s="35">
        <f>(B53-A53)*24*16.3</f>
        <v/>
      </c>
      <c r="G53" s="313" t="n"/>
      <c r="H53" s="40" t="n"/>
      <c r="I53" s="35" t="n"/>
      <c r="J53" s="333" t="n"/>
      <c r="K53" s="333" t="n"/>
      <c r="L53" s="333" t="n"/>
      <c r="M53" s="333" t="n"/>
      <c r="N53" s="333" t="n"/>
      <c r="O53" s="333" t="n"/>
      <c r="P53" s="313" t="n"/>
      <c r="Q53" s="143" t="n"/>
      <c r="R53" s="143" t="n"/>
      <c r="S53" s="269" t="n"/>
      <c r="T53" s="270" t="n"/>
      <c r="U53" s="57" t="n"/>
      <c r="V53" s="269" t="n"/>
      <c r="W53" s="57" t="n"/>
      <c r="X53" s="270" t="n"/>
      <c r="Y53" s="143" t="n"/>
      <c r="Z53" s="270" t="n"/>
      <c r="AA53" s="143" t="n"/>
      <c r="AB53" s="270" t="n"/>
      <c r="AC53" s="269" t="n"/>
    </row>
    <row r="54" ht="24.75" customHeight="1">
      <c r="A54" s="136" t="n"/>
      <c r="B54" s="136" t="n"/>
      <c r="C54" s="179" t="n"/>
      <c r="D54" s="333" t="n"/>
      <c r="E54" s="313" t="n"/>
      <c r="F54" s="35">
        <f>(B54-A54)*24*16.3</f>
        <v/>
      </c>
      <c r="G54" s="313" t="n"/>
      <c r="H54" s="40" t="n"/>
      <c r="I54" s="35" t="n"/>
      <c r="J54" s="333" t="n"/>
      <c r="K54" s="333" t="n"/>
      <c r="L54" s="333" t="n"/>
      <c r="M54" s="333" t="n"/>
      <c r="N54" s="333" t="n"/>
      <c r="O54" s="333" t="n"/>
      <c r="P54" s="313" t="n"/>
      <c r="Q54" s="143" t="n"/>
      <c r="R54" s="143" t="n"/>
      <c r="S54" s="269" t="n"/>
      <c r="T54" s="270" t="n"/>
      <c r="U54" s="57" t="n"/>
      <c r="V54" s="269" t="n"/>
      <c r="W54" s="57" t="n"/>
      <c r="X54" s="270" t="n"/>
      <c r="Y54" s="143" t="n"/>
      <c r="Z54" s="270" t="n"/>
      <c r="AA54" s="143" t="n"/>
      <c r="AB54" s="270" t="n"/>
      <c r="AC54" s="269" t="n"/>
    </row>
    <row r="55" ht="22.5" customHeight="1">
      <c r="A55" s="136" t="n"/>
      <c r="B55" s="294" t="n"/>
      <c r="C55" s="179" t="n"/>
      <c r="D55" s="333" t="n"/>
      <c r="E55" s="313" t="n"/>
      <c r="F55" s="259">
        <f>SUM(F27:G54)</f>
        <v/>
      </c>
      <c r="G55" s="313" t="n"/>
      <c r="H55" s="40" t="n"/>
      <c r="I55" s="35" t="n"/>
      <c r="J55" s="333" t="n"/>
      <c r="K55" s="333" t="n"/>
      <c r="L55" s="333" t="n"/>
      <c r="M55" s="333" t="n"/>
      <c r="N55" s="333" t="n"/>
      <c r="O55" s="333" t="n"/>
      <c r="P55" s="313" t="n"/>
      <c r="Q55" s="143" t="n"/>
      <c r="R55" s="143" t="n"/>
      <c r="S55" s="269" t="n"/>
      <c r="T55" s="270" t="n"/>
      <c r="U55" s="57" t="n"/>
      <c r="V55" s="269" t="n"/>
      <c r="W55" s="269" t="n"/>
      <c r="X55" s="270" t="n"/>
      <c r="Y55" s="143" t="n"/>
      <c r="Z55" s="270" t="n"/>
      <c r="AA55" s="143" t="n"/>
      <c r="AB55" s="270" t="n"/>
      <c r="AC55" s="269" t="n"/>
    </row>
    <row r="56" ht="19.5" customHeight="1">
      <c r="A56" s="298" t="n"/>
      <c r="B56" s="295" t="n"/>
      <c r="C56" s="261" t="n"/>
      <c r="D56" s="261" t="n"/>
      <c r="E56" s="260" t="n"/>
      <c r="F56" s="262" t="n"/>
      <c r="N56" s="145" t="n"/>
      <c r="O56" s="269" t="n"/>
      <c r="P56" s="269" t="n"/>
      <c r="Q56" s="143" t="n"/>
      <c r="R56" s="143" t="n"/>
      <c r="S56" s="269" t="n"/>
      <c r="T56" s="270" t="n"/>
      <c r="U56" s="269" t="n"/>
      <c r="V56" s="269" t="n"/>
      <c r="W56" s="269" t="n"/>
      <c r="X56" s="270" t="n"/>
      <c r="Y56" s="143" t="n"/>
      <c r="Z56" s="270" t="n"/>
      <c r="AA56" s="143" t="n"/>
      <c r="AB56" s="270" t="n"/>
      <c r="AC56" s="269" t="n"/>
    </row>
    <row r="57" ht="18" customHeight="1">
      <c r="A57" s="298" t="n"/>
      <c r="B57" s="295" t="n"/>
      <c r="C57" s="263" t="n"/>
      <c r="D57" s="263" t="n"/>
      <c r="E57" s="264" t="n"/>
      <c r="N57" s="145" t="n"/>
      <c r="O57" s="269" t="n"/>
      <c r="P57" s="269" t="n"/>
      <c r="Q57" s="143" t="n"/>
      <c r="R57" s="143" t="n"/>
      <c r="S57" s="269" t="n"/>
      <c r="T57" s="270" t="n"/>
      <c r="U57" s="269" t="n"/>
      <c r="V57" s="269" t="n"/>
      <c r="W57" s="269" t="n"/>
      <c r="X57" s="270" t="n"/>
      <c r="Y57" s="143" t="n"/>
      <c r="Z57" s="270" t="n"/>
      <c r="AA57" s="143" t="n"/>
      <c r="AB57" s="270" t="n"/>
      <c r="AC57" s="269" t="n"/>
    </row>
    <row r="58" ht="21" customHeight="1">
      <c r="A58" s="298" t="n"/>
      <c r="B58" s="296" t="n"/>
      <c r="C58" s="263" t="n"/>
      <c r="D58" s="263" t="n"/>
      <c r="E58" s="264" t="n"/>
      <c r="F58" s="57" t="n"/>
      <c r="L58" s="143" t="n"/>
      <c r="M58" s="57" t="n"/>
      <c r="N58" s="145" t="n"/>
      <c r="O58" s="269" t="n"/>
      <c r="P58" s="269" t="n"/>
      <c r="Q58" s="143" t="n"/>
      <c r="R58" s="143" t="n"/>
      <c r="S58" s="269" t="n"/>
      <c r="T58" s="270" t="n"/>
      <c r="U58" s="269" t="n"/>
      <c r="V58" s="269" t="n"/>
      <c r="W58" s="269" t="n"/>
      <c r="X58" s="270" t="n"/>
      <c r="Y58" s="143" t="n"/>
      <c r="Z58" s="270" t="n"/>
      <c r="AA58" s="143" t="n"/>
      <c r="AB58" s="270" t="n"/>
      <c r="AC58" s="269" t="n"/>
    </row>
    <row r="59" ht="15" customHeight="1">
      <c r="A59" s="298" t="n"/>
      <c r="B59" s="296" t="n"/>
      <c r="C59" s="217" t="n"/>
      <c r="D59" s="217" t="n"/>
      <c r="E59" s="57" t="n"/>
      <c r="F59" s="271" t="n"/>
      <c r="G59" s="271" t="n"/>
      <c r="H59" s="144" t="n"/>
      <c r="I59" s="271" t="n"/>
      <c r="J59" s="144" t="n"/>
      <c r="K59" s="143" t="n"/>
      <c r="L59" s="143" t="n"/>
      <c r="M59" s="272" t="n"/>
      <c r="N59" s="138" t="n"/>
      <c r="O59" s="269" t="n"/>
      <c r="P59" s="269" t="n"/>
      <c r="Q59" s="143" t="n"/>
      <c r="R59" s="143" t="n"/>
      <c r="S59" s="269" t="n"/>
      <c r="T59" s="270" t="n"/>
      <c r="U59" s="269" t="n"/>
      <c r="V59" s="266" t="n"/>
      <c r="AB59" s="270" t="n"/>
      <c r="AC59" s="269" t="n"/>
    </row>
    <row r="60" ht="25.5" customHeight="1">
      <c r="A60" s="298" t="n"/>
      <c r="B60" s="298" t="n"/>
      <c r="C60" s="270" t="n"/>
      <c r="D60" s="221" t="n"/>
      <c r="E60" s="271" t="n"/>
      <c r="F60" s="260" t="n"/>
      <c r="G60" s="260" t="n"/>
      <c r="H60" s="138" t="n"/>
      <c r="I60" s="260" t="n"/>
      <c r="J60" s="138" t="n"/>
      <c r="K60" s="138" t="n"/>
      <c r="L60" s="138" t="n"/>
      <c r="M60" s="272" t="n"/>
      <c r="N60" s="138" t="n"/>
      <c r="O60" s="269" t="n"/>
      <c r="P60" s="269" t="n"/>
      <c r="Q60" s="143" t="n"/>
      <c r="R60" s="143" t="n"/>
      <c r="S60" s="269" t="n"/>
      <c r="T60" s="270" t="n"/>
      <c r="U60" s="269" t="n"/>
      <c r="AB60" s="270" t="n"/>
      <c r="AC60" s="269" t="n"/>
    </row>
    <row r="61" ht="12.75" customHeight="1">
      <c r="A61" s="298" t="n"/>
      <c r="B61" s="298" t="n"/>
      <c r="C61" s="270" t="n"/>
      <c r="D61" s="270" t="n"/>
      <c r="E61" s="271" t="n"/>
      <c r="F61" s="260" t="n"/>
      <c r="G61" s="260" t="n"/>
      <c r="H61" s="138" t="n"/>
      <c r="I61" s="260" t="n"/>
      <c r="J61" s="138" t="n"/>
      <c r="K61" s="138" t="n"/>
      <c r="L61" s="138" t="n"/>
      <c r="M61" s="272" t="n"/>
      <c r="N61" s="138" t="n"/>
      <c r="O61" s="269" t="n"/>
      <c r="P61" s="269" t="n"/>
      <c r="Q61" s="143" t="n"/>
      <c r="R61" s="143" t="n"/>
      <c r="S61" s="269" t="n"/>
      <c r="T61" s="270" t="n"/>
      <c r="U61" s="269" t="n"/>
      <c r="V61" s="260" t="n"/>
      <c r="W61" s="260" t="n"/>
      <c r="X61" s="261" t="n"/>
      <c r="Y61" s="138" t="n"/>
      <c r="Z61" s="261" t="n"/>
      <c r="AA61" s="138" t="n"/>
      <c r="AB61" s="270" t="n"/>
      <c r="AC61" s="269" t="n"/>
    </row>
    <row r="62" ht="18.75" customHeight="1">
      <c r="A62" s="298" t="n"/>
      <c r="B62" s="298" t="n"/>
      <c r="C62" s="270" t="n"/>
      <c r="D62" s="270" t="n"/>
      <c r="E62" s="271" t="n"/>
      <c r="F62" s="271" t="n"/>
      <c r="G62" s="271" t="n"/>
      <c r="H62" s="144" t="n"/>
      <c r="I62" s="271" t="n"/>
      <c r="J62" s="144" t="n"/>
      <c r="K62" s="143" t="n"/>
      <c r="L62" s="143" t="n"/>
      <c r="M62" s="221" t="n"/>
      <c r="N62" s="145" t="n"/>
      <c r="O62" s="269" t="n"/>
      <c r="P62" s="269" t="n"/>
      <c r="Q62" s="143" t="n"/>
      <c r="R62" s="143" t="n"/>
      <c r="S62" s="269" t="n"/>
      <c r="T62" s="270" t="n"/>
      <c r="U62" s="269" t="n"/>
      <c r="V62" s="269" t="n"/>
      <c r="W62" s="269" t="n"/>
      <c r="X62" s="270" t="n"/>
      <c r="Y62" s="143" t="n"/>
      <c r="Z62" s="270" t="n"/>
      <c r="AA62" s="143" t="n"/>
      <c r="AB62" s="270" t="n"/>
      <c r="AC62" s="269" t="n"/>
    </row>
    <row r="63" ht="18.75" customHeight="1">
      <c r="A63" s="298" t="n"/>
      <c r="B63" s="298" t="n"/>
      <c r="C63" s="270" t="n"/>
      <c r="D63" s="270" t="n"/>
      <c r="E63" s="271" t="n"/>
      <c r="F63" s="271" t="n"/>
      <c r="G63" s="271" t="n"/>
      <c r="H63" s="144" t="n"/>
      <c r="I63" s="271" t="n"/>
      <c r="J63" s="144" t="n"/>
      <c r="K63" s="143" t="n"/>
      <c r="L63" s="143" t="n"/>
      <c r="M63" s="272" t="n"/>
      <c r="N63" s="145" t="n"/>
      <c r="O63" s="269" t="n"/>
      <c r="P63" s="269" t="n"/>
      <c r="Q63" s="143" t="n"/>
      <c r="R63" s="143" t="n"/>
      <c r="S63" s="269" t="n"/>
      <c r="T63" s="270" t="n"/>
      <c r="U63" s="269" t="n"/>
      <c r="V63" s="269" t="n"/>
      <c r="W63" s="269" t="n"/>
      <c r="X63" s="270" t="n"/>
      <c r="Y63" s="143" t="n"/>
      <c r="Z63" s="270" t="n"/>
      <c r="AA63" s="143" t="n"/>
      <c r="AB63" s="270" t="n"/>
      <c r="AC63" s="269" t="n"/>
    </row>
    <row r="64" ht="18.75" customHeight="1">
      <c r="A64" s="298" t="n"/>
      <c r="B64" s="298" t="n"/>
      <c r="C64" s="270" t="n"/>
      <c r="D64" s="270" t="n"/>
      <c r="E64" s="271" t="n"/>
      <c r="F64" s="271" t="n"/>
      <c r="G64" s="271" t="n"/>
      <c r="H64" s="144" t="n"/>
      <c r="I64" s="271" t="n"/>
      <c r="J64" s="144" t="n"/>
      <c r="K64" s="143" t="n"/>
      <c r="L64" s="143" t="n"/>
      <c r="M64" s="272" t="n"/>
      <c r="N64" s="145" t="n"/>
      <c r="O64" s="269" t="n"/>
      <c r="P64" s="269" t="n"/>
      <c r="Q64" s="143" t="n"/>
      <c r="R64" s="143" t="n"/>
      <c r="S64" s="269" t="n"/>
      <c r="T64" s="270" t="n"/>
      <c r="U64" s="269" t="n"/>
      <c r="V64" s="269" t="n"/>
      <c r="W64" s="269" t="n"/>
      <c r="X64" s="270" t="n"/>
      <c r="Y64" s="143" t="n"/>
      <c r="Z64" s="270" t="n"/>
      <c r="AA64" s="143" t="n"/>
      <c r="AB64" s="270" t="n"/>
      <c r="AC64" s="269" t="n"/>
    </row>
    <row r="65" ht="18.75" customHeight="1">
      <c r="A65" s="298" t="n"/>
      <c r="B65" s="298" t="n"/>
      <c r="C65" s="270" t="n"/>
      <c r="D65" s="270" t="n"/>
      <c r="E65" s="271" t="n"/>
      <c r="F65" s="271" t="n"/>
      <c r="G65" s="271" t="n"/>
      <c r="H65" s="144" t="n"/>
      <c r="I65" s="271" t="n"/>
      <c r="J65" s="144" t="n"/>
      <c r="K65" s="143" t="n"/>
      <c r="L65" s="143" t="n"/>
      <c r="M65" s="272" t="n"/>
      <c r="N65" s="145" t="n"/>
      <c r="O65" s="269" t="n"/>
      <c r="P65" s="269" t="n"/>
      <c r="Q65" s="143" t="n"/>
      <c r="R65" s="143" t="n"/>
      <c r="S65" s="269" t="n"/>
      <c r="T65" s="270" t="n"/>
      <c r="U65" s="269" t="n"/>
      <c r="V65" s="269" t="n"/>
      <c r="W65" s="269" t="n"/>
      <c r="X65" s="270" t="n"/>
      <c r="Y65" s="143" t="n"/>
      <c r="Z65" s="270" t="n"/>
      <c r="AA65" s="143" t="n"/>
      <c r="AB65" s="270" t="n"/>
      <c r="AC65" s="269" t="n"/>
    </row>
    <row r="66" ht="18.75" customHeight="1">
      <c r="A66" s="298" t="n"/>
      <c r="B66" s="298" t="n"/>
      <c r="C66" s="270" t="n"/>
      <c r="D66" s="270" t="n"/>
      <c r="E66" s="271" t="n"/>
      <c r="F66" s="271" t="n"/>
      <c r="G66" s="271" t="n"/>
      <c r="H66" s="144" t="n"/>
      <c r="I66" s="271" t="n"/>
      <c r="J66" s="144" t="n"/>
      <c r="K66" s="143" t="n"/>
      <c r="L66" s="143" t="n"/>
      <c r="M66" s="272" t="n"/>
      <c r="N66" s="145" t="n"/>
      <c r="O66" s="269" t="n"/>
      <c r="P66" s="269" t="n"/>
      <c r="Q66" s="143" t="n"/>
      <c r="R66" s="143" t="n"/>
      <c r="S66" s="269" t="n"/>
      <c r="T66" s="270" t="n"/>
      <c r="U66" s="269" t="n"/>
      <c r="V66" s="269" t="n"/>
      <c r="W66" s="269" t="n"/>
      <c r="X66" s="270" t="n"/>
      <c r="Y66" s="143" t="n"/>
      <c r="Z66" s="270" t="n"/>
      <c r="AA66" s="143" t="n"/>
      <c r="AB66" s="270" t="n"/>
      <c r="AC66" s="269" t="n"/>
    </row>
    <row r="67" ht="15.6" customHeight="1">
      <c r="A67" s="298" t="n"/>
      <c r="B67" s="295" t="n"/>
      <c r="C67" s="261" t="n"/>
      <c r="D67" s="261" t="n"/>
      <c r="E67" s="267" t="n"/>
      <c r="F67" s="267" t="n"/>
      <c r="G67" s="267" t="n"/>
      <c r="H67" s="142" t="n"/>
      <c r="I67" s="267" t="n"/>
      <c r="J67" s="142" t="n"/>
      <c r="K67" s="142" t="n"/>
      <c r="L67" s="142" t="n"/>
      <c r="M67" s="268" t="n"/>
      <c r="N67" s="142" t="n"/>
      <c r="O67" s="269" t="n"/>
      <c r="P67" s="269" t="n"/>
      <c r="Q67" s="138" t="n"/>
      <c r="R67" s="138" t="n"/>
      <c r="S67" s="260" t="n"/>
      <c r="T67" s="261" t="n"/>
      <c r="U67" s="262" t="n"/>
      <c r="AB67" s="270" t="n"/>
      <c r="AC67" s="269" t="n"/>
    </row>
    <row r="68" ht="15.6" customHeight="1">
      <c r="A68" s="298" t="n"/>
      <c r="B68" s="297" t="n"/>
      <c r="E68" s="267" t="n"/>
      <c r="F68" s="267" t="n"/>
      <c r="G68" s="267" t="n"/>
      <c r="H68" s="142" t="n"/>
      <c r="I68" s="267" t="n"/>
      <c r="J68" s="142" t="n"/>
      <c r="K68" s="142" t="n"/>
      <c r="L68" s="142" t="n"/>
      <c r="M68" s="268" t="n"/>
      <c r="N68" s="142" t="n"/>
      <c r="O68" s="269" t="n"/>
      <c r="P68" s="269" t="n"/>
      <c r="Q68" s="138" t="n"/>
      <c r="R68" s="141" t="n"/>
      <c r="AB68" s="270" t="n"/>
      <c r="AC68" s="269" t="n"/>
    </row>
    <row r="69" ht="15.6" customHeight="1">
      <c r="A69" s="298" t="n"/>
      <c r="B69" s="295" t="n"/>
      <c r="C69" s="261" t="n"/>
      <c r="D69" s="261" t="n"/>
      <c r="E69" s="267" t="n"/>
      <c r="F69" s="267" t="n"/>
      <c r="G69" s="267" t="n"/>
      <c r="H69" s="142" t="n"/>
      <c r="I69" s="267" t="n"/>
      <c r="J69" s="142" t="n"/>
      <c r="K69" s="143" t="n"/>
      <c r="L69" s="143" t="n"/>
      <c r="M69" s="272" t="n"/>
      <c r="N69" s="145" t="n"/>
      <c r="O69" s="269" t="n"/>
      <c r="P69" s="269" t="n"/>
      <c r="Q69" s="83" t="n"/>
      <c r="U69" s="57" t="n"/>
      <c r="AA69" s="143" t="n"/>
      <c r="AB69" s="270" t="n"/>
      <c r="AC69" s="269" t="n"/>
    </row>
    <row r="70" ht="15.6" customHeight="1">
      <c r="A70" s="298" t="n"/>
      <c r="B70" s="296" t="n"/>
      <c r="C70" s="217" t="n"/>
      <c r="D70" s="221" t="n"/>
      <c r="E70" s="271" t="n"/>
      <c r="F70" s="271" t="n"/>
      <c r="G70" s="271" t="n"/>
      <c r="H70" s="144" t="n"/>
      <c r="I70" s="271" t="n"/>
      <c r="J70" s="144" t="n"/>
      <c r="K70" s="143" t="n"/>
      <c r="L70" s="143" t="n"/>
      <c r="M70" s="261" t="n"/>
      <c r="N70" s="145" t="n"/>
      <c r="O70" s="269" t="n"/>
      <c r="P70" s="269" t="n"/>
      <c r="Q70" s="143" t="n"/>
      <c r="R70" s="143" t="n"/>
      <c r="S70" s="269" t="n"/>
      <c r="T70" s="270" t="n"/>
      <c r="U70" s="266" t="n"/>
      <c r="AA70" s="143" t="n"/>
      <c r="AB70" s="270" t="n"/>
      <c r="AC70" s="269" t="n"/>
    </row>
    <row r="71" ht="15.6" customHeight="1">
      <c r="A71" s="298" t="n"/>
      <c r="B71" s="298" t="n"/>
      <c r="C71" s="270" t="n"/>
      <c r="D71" s="270" t="n"/>
      <c r="E71" s="260" t="n"/>
      <c r="F71" s="260" t="n"/>
      <c r="G71" s="260" t="n"/>
      <c r="H71" s="138" t="n"/>
      <c r="I71" s="260" t="n"/>
      <c r="J71" s="138" t="n"/>
      <c r="K71" s="143" t="n"/>
      <c r="L71" s="143" t="n"/>
      <c r="M71" s="261" t="n"/>
      <c r="N71" s="145" t="n"/>
      <c r="O71" s="269" t="n"/>
      <c r="P71" s="269" t="n"/>
      <c r="Q71" s="143" t="n"/>
      <c r="R71" s="143" t="n"/>
      <c r="S71" s="269" t="n"/>
      <c r="T71" s="270" t="n"/>
      <c r="AA71" s="143" t="n"/>
      <c r="AB71" s="270" t="n"/>
      <c r="AC71" s="269" t="n"/>
    </row>
    <row r="72" ht="15.6" customHeight="1">
      <c r="A72" s="298" t="n"/>
      <c r="B72" s="298" t="n"/>
      <c r="C72" s="270" t="n"/>
      <c r="D72" s="270" t="n"/>
      <c r="E72" s="260" t="n"/>
      <c r="F72" s="260" t="n"/>
      <c r="G72" s="260" t="n"/>
      <c r="H72" s="138" t="n"/>
      <c r="I72" s="260" t="n"/>
      <c r="J72" s="138" t="n"/>
      <c r="K72" s="143" t="n"/>
      <c r="L72" s="143" t="n"/>
      <c r="M72" s="261" t="n"/>
      <c r="N72" s="55" t="n"/>
      <c r="O72" s="269" t="n"/>
      <c r="P72" s="269" t="n"/>
      <c r="Q72" s="143" t="n"/>
      <c r="R72" s="143" t="n"/>
      <c r="S72" s="269" t="n"/>
      <c r="T72" s="270" t="n"/>
      <c r="U72" s="260" t="n"/>
      <c r="V72" s="260" t="n"/>
      <c r="W72" s="260" t="n"/>
      <c r="X72" s="261" t="n"/>
      <c r="Y72" s="138" t="n"/>
      <c r="Z72" s="261" t="n"/>
      <c r="AA72" s="143" t="n"/>
      <c r="AB72" s="270" t="n"/>
      <c r="AC72" s="269" t="n"/>
    </row>
  </sheetData>
  <mergeCells count="201">
    <mergeCell ref="I34:P34"/>
    <mergeCell ref="U40:V40"/>
    <mergeCell ref="C44:E44"/>
    <mergeCell ref="R68:T69"/>
    <mergeCell ref="F29:G29"/>
    <mergeCell ref="C31:E31"/>
    <mergeCell ref="U15:V15"/>
    <mergeCell ref="C40:E40"/>
    <mergeCell ref="I49:P49"/>
    <mergeCell ref="I36:P36"/>
    <mergeCell ref="M13:N16"/>
    <mergeCell ref="I45:P45"/>
    <mergeCell ref="V35:V36"/>
    <mergeCell ref="C51:E51"/>
    <mergeCell ref="D6:E6"/>
    <mergeCell ref="P6:Q6"/>
    <mergeCell ref="R24:Y24"/>
    <mergeCell ref="I47:P47"/>
    <mergeCell ref="U16:V16"/>
    <mergeCell ref="I52:Q52"/>
    <mergeCell ref="I28:P28"/>
    <mergeCell ref="I37:P37"/>
    <mergeCell ref="U70:Z71"/>
    <mergeCell ref="O13:P16"/>
    <mergeCell ref="X30:Y30"/>
    <mergeCell ref="I12:P12"/>
    <mergeCell ref="S19:T19"/>
    <mergeCell ref="S39:Y39"/>
    <mergeCell ref="C49:E49"/>
    <mergeCell ref="M18:N18"/>
    <mergeCell ref="U42:V42"/>
    <mergeCell ref="C34:E34"/>
    <mergeCell ref="M17:N17"/>
    <mergeCell ref="C42:E42"/>
    <mergeCell ref="F43:G43"/>
    <mergeCell ref="O17:P17"/>
    <mergeCell ref="S35:S36"/>
    <mergeCell ref="I18:L18"/>
    <mergeCell ref="I38:P38"/>
    <mergeCell ref="B25:B26"/>
    <mergeCell ref="B5:I5"/>
    <mergeCell ref="M19:N19"/>
    <mergeCell ref="B12:G12"/>
    <mergeCell ref="AA34:AC34"/>
    <mergeCell ref="W28:W29"/>
    <mergeCell ref="I40:P40"/>
    <mergeCell ref="AA24:AC26"/>
    <mergeCell ref="K3:O3"/>
    <mergeCell ref="C29:E29"/>
    <mergeCell ref="Z8:AA9"/>
    <mergeCell ref="F54:G54"/>
    <mergeCell ref="F19:G19"/>
    <mergeCell ref="F34:G34"/>
    <mergeCell ref="P10:Q10"/>
    <mergeCell ref="I20:L20"/>
    <mergeCell ref="I27:P27"/>
    <mergeCell ref="C46:E46"/>
    <mergeCell ref="P9:Q9"/>
    <mergeCell ref="F30:G30"/>
    <mergeCell ref="C52:E52"/>
    <mergeCell ref="F20:G20"/>
    <mergeCell ref="F18:G18"/>
    <mergeCell ref="F33:G33"/>
    <mergeCell ref="C39:E39"/>
    <mergeCell ref="F45:G45"/>
    <mergeCell ref="C48:E48"/>
    <mergeCell ref="F42:G42"/>
    <mergeCell ref="B68:D68"/>
    <mergeCell ref="U41:V41"/>
    <mergeCell ref="F58:K58"/>
    <mergeCell ref="K7:M7"/>
    <mergeCell ref="F17:G17"/>
    <mergeCell ref="C32:E32"/>
    <mergeCell ref="C38:E38"/>
    <mergeCell ref="I53:P53"/>
    <mergeCell ref="M21:N21"/>
    <mergeCell ref="S40:T40"/>
    <mergeCell ref="F47:G47"/>
    <mergeCell ref="O21:P21"/>
    <mergeCell ref="S15:T15"/>
    <mergeCell ref="F31:G31"/>
    <mergeCell ref="F46:G46"/>
    <mergeCell ref="O7:Q7"/>
    <mergeCell ref="F28:G28"/>
    <mergeCell ref="I55:P55"/>
    <mergeCell ref="U69:Z69"/>
    <mergeCell ref="U18:V18"/>
    <mergeCell ref="I39:P39"/>
    <mergeCell ref="T31:T32"/>
    <mergeCell ref="F25:G26"/>
    <mergeCell ref="F39:G39"/>
    <mergeCell ref="C33:E33"/>
    <mergeCell ref="I48:P48"/>
    <mergeCell ref="F48:G48"/>
    <mergeCell ref="I29:P29"/>
    <mergeCell ref="T28:T29"/>
    <mergeCell ref="AA27:AC27"/>
    <mergeCell ref="F44:G44"/>
    <mergeCell ref="C35:E35"/>
    <mergeCell ref="U19:V19"/>
    <mergeCell ref="AC41:AC42"/>
    <mergeCell ref="I31:P31"/>
    <mergeCell ref="C50:E50"/>
    <mergeCell ref="I17:L17"/>
    <mergeCell ref="O19:P19"/>
    <mergeCell ref="C55:E55"/>
    <mergeCell ref="A1:Y2"/>
    <mergeCell ref="S42:T42"/>
    <mergeCell ref="I19:L19"/>
    <mergeCell ref="F13:G16"/>
    <mergeCell ref="F21:G21"/>
    <mergeCell ref="C36:E36"/>
    <mergeCell ref="Z7:AA7"/>
    <mergeCell ref="X16:Y16"/>
    <mergeCell ref="I54:P54"/>
    <mergeCell ref="O20:P20"/>
    <mergeCell ref="I41:P41"/>
    <mergeCell ref="AB8:AB9"/>
    <mergeCell ref="Y5:AC5"/>
    <mergeCell ref="F36:G36"/>
    <mergeCell ref="X31:Y32"/>
    <mergeCell ref="B17:C17"/>
    <mergeCell ref="S28:S29"/>
    <mergeCell ref="F50:G50"/>
    <mergeCell ref="D17:E17"/>
    <mergeCell ref="K5:N5"/>
    <mergeCell ref="I43:P43"/>
    <mergeCell ref="C28:E28"/>
    <mergeCell ref="C37:E37"/>
    <mergeCell ref="V59:AA60"/>
    <mergeCell ref="I33:P33"/>
    <mergeCell ref="O5:R5"/>
    <mergeCell ref="I42:P42"/>
    <mergeCell ref="C30:E30"/>
    <mergeCell ref="U67:AA68"/>
    <mergeCell ref="I35:P35"/>
    <mergeCell ref="Y8:Y9"/>
    <mergeCell ref="I13:L16"/>
    <mergeCell ref="W15:Y15"/>
    <mergeCell ref="I21:L21"/>
    <mergeCell ref="I44:P44"/>
    <mergeCell ref="F49:G49"/>
    <mergeCell ref="S34:Y34"/>
    <mergeCell ref="S41:T41"/>
    <mergeCell ref="X36:Y36"/>
    <mergeCell ref="I23:L23"/>
    <mergeCell ref="C54:E54"/>
    <mergeCell ref="I25:P26"/>
    <mergeCell ref="S16:T16"/>
    <mergeCell ref="Z6:AA6"/>
    <mergeCell ref="C41:E41"/>
    <mergeCell ref="X28:Y29"/>
    <mergeCell ref="I30:P30"/>
    <mergeCell ref="F56:M57"/>
    <mergeCell ref="AC8:AC9"/>
    <mergeCell ref="O18:P18"/>
    <mergeCell ref="I46:P46"/>
    <mergeCell ref="S18:T18"/>
    <mergeCell ref="S27:T27"/>
    <mergeCell ref="B13:C16"/>
    <mergeCell ref="U27:V27"/>
    <mergeCell ref="V28:V29"/>
    <mergeCell ref="D13:E16"/>
    <mergeCell ref="F40:G40"/>
    <mergeCell ref="C43:E43"/>
    <mergeCell ref="F55:G55"/>
    <mergeCell ref="S17:T17"/>
    <mergeCell ref="C27:E27"/>
    <mergeCell ref="U17:V17"/>
    <mergeCell ref="M20:N20"/>
    <mergeCell ref="A25:A26"/>
    <mergeCell ref="S13:Y14"/>
    <mergeCell ref="W27:Y27"/>
    <mergeCell ref="U28:U29"/>
    <mergeCell ref="S7:W7"/>
    <mergeCell ref="P8:Q8"/>
    <mergeCell ref="F51:G51"/>
    <mergeCell ref="I32:P32"/>
    <mergeCell ref="S12:Y12"/>
    <mergeCell ref="F32:G32"/>
    <mergeCell ref="F41:G41"/>
    <mergeCell ref="F35:G35"/>
    <mergeCell ref="A24:P24"/>
    <mergeCell ref="F38:G38"/>
    <mergeCell ref="C53:E53"/>
    <mergeCell ref="C25:E26"/>
    <mergeCell ref="F27:G27"/>
    <mergeCell ref="F52:G52"/>
    <mergeCell ref="X35:Y35"/>
    <mergeCell ref="F37:G37"/>
    <mergeCell ref="I51:P51"/>
    <mergeCell ref="AC30:AC32"/>
    <mergeCell ref="C45:E45"/>
    <mergeCell ref="S5:W5"/>
    <mergeCell ref="A4:AC4"/>
    <mergeCell ref="I50:P50"/>
    <mergeCell ref="AC36:AC39"/>
    <mergeCell ref="H25:H26"/>
    <mergeCell ref="R25:Y26"/>
    <mergeCell ref="F53:G53"/>
    <mergeCell ref="C47:E4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AC72"/>
  <sheetViews>
    <sheetView workbookViewId="0">
      <pane xSplit="0" ySplit="4" topLeftCell="A5" activePane="bottomLeft" state="frozen"/>
      <selection activeCell="A1" sqref="A1"/>
    </sheetView>
  </sheetViews>
  <sheetFormatPr baseColWidth="8" defaultRowHeight="15"/>
  <cols>
    <col width="26.005" bestFit="1" customWidth="1" style="298" min="1" max="1"/>
    <col width="25.14785714285714" bestFit="1" customWidth="1" style="298" min="2" max="2"/>
    <col width="14.14785714285714" bestFit="1" customWidth="1" style="270" min="3" max="3"/>
    <col width="12.43357142857143" bestFit="1" customWidth="1" style="270" min="4" max="4"/>
    <col width="12.005" bestFit="1" customWidth="1" style="271" min="5" max="5"/>
    <col width="16.71928571428571" bestFit="1" customWidth="1" style="271" min="6" max="6"/>
    <col width="16.29071428571428" bestFit="1" customWidth="1" style="271" min="7" max="7"/>
    <col width="18.71928571428571" bestFit="1" customWidth="1" style="144" min="8" max="8"/>
    <col width="13.14785714285714" bestFit="1" customWidth="1" style="271" min="9" max="9"/>
    <col hidden="1" width="13.57642857142857" bestFit="1" customWidth="1" style="144" min="10" max="10"/>
    <col width="20.43357142857143" bestFit="1" customWidth="1" style="143" min="11" max="11"/>
    <col width="12.71928571428571" bestFit="1" customWidth="1" style="143" min="12" max="12"/>
    <col width="15.14785714285714" bestFit="1" customWidth="1" style="272" min="13" max="13"/>
    <col width="11.43357142857143" bestFit="1" customWidth="1" style="145" min="14" max="14"/>
    <col width="12.57642857142857" bestFit="1" customWidth="1" style="269" min="15" max="15"/>
    <col width="9.147857142857141" bestFit="1" customWidth="1" style="269" min="16" max="16"/>
    <col width="0.7192857142857143" bestFit="1" customWidth="1" style="143" min="17" max="17"/>
    <col width="31.14785714285714" bestFit="1" customWidth="1" style="143" min="18" max="18"/>
    <col width="12.14785714285714" bestFit="1" customWidth="1" style="269" min="19" max="19"/>
    <col width="9.147857142857141" bestFit="1" customWidth="1" style="270" min="20" max="20"/>
    <col width="19.43357142857143" bestFit="1" customWidth="1" style="269" min="21" max="21"/>
    <col width="13.57642857142857" bestFit="1" customWidth="1" style="269" min="22" max="22"/>
    <col width="14.14785714285714" bestFit="1" customWidth="1" style="269" min="23" max="23"/>
    <col width="1.862142857142857" bestFit="1" customWidth="1" style="270" min="24" max="24"/>
    <col width="13.57642857142857" bestFit="1" customWidth="1" style="143" min="25" max="25"/>
    <col width="1.005" bestFit="1" customWidth="1" style="270" min="26" max="26"/>
    <col width="12.43357142857143" bestFit="1" customWidth="1" style="143" min="27" max="27"/>
    <col width="16.005" bestFit="1" customWidth="1" style="270" min="28" max="28"/>
    <col width="19.29071428571428" bestFit="1" customWidth="1" style="269" min="29" max="29"/>
  </cols>
  <sheetData>
    <row r="1" ht="21.75" customHeight="1">
      <c r="A1" s="273" t="inlineStr">
        <is>
          <t>DAILY PRODUCTION REPORT</t>
        </is>
      </c>
      <c r="B1" s="299" t="n"/>
      <c r="C1" s="299" t="n"/>
      <c r="D1" s="299" t="n"/>
      <c r="E1" s="299" t="n"/>
      <c r="F1" s="299" t="n"/>
      <c r="G1" s="299" t="n"/>
      <c r="H1" s="299" t="n"/>
      <c r="I1" s="299" t="n"/>
      <c r="J1" s="299" t="n"/>
      <c r="K1" s="299" t="n"/>
      <c r="L1" s="299" t="n"/>
      <c r="M1" s="299" t="n"/>
      <c r="N1" s="299" t="n"/>
      <c r="O1" s="299" t="n"/>
      <c r="P1" s="299" t="n"/>
      <c r="Q1" s="299" t="n"/>
      <c r="R1" s="299" t="n"/>
      <c r="S1" s="299" t="n"/>
      <c r="T1" s="299" t="n"/>
      <c r="U1" s="299" t="n"/>
      <c r="V1" s="299" t="n"/>
      <c r="W1" s="299" t="n"/>
      <c r="X1" s="299" t="n"/>
      <c r="Y1" s="300" t="n"/>
      <c r="Z1" s="150" t="n"/>
      <c r="AA1" s="5" t="n"/>
      <c r="AB1" s="150" t="n"/>
      <c r="AC1" s="151" t="n"/>
    </row>
    <row r="2" ht="21" customHeight="1">
      <c r="A2" s="301" t="n"/>
      <c r="B2" s="302" t="n"/>
      <c r="C2" s="302" t="n"/>
      <c r="D2" s="302" t="n"/>
      <c r="E2" s="302" t="n"/>
      <c r="F2" s="302" t="n"/>
      <c r="G2" s="302" t="n"/>
      <c r="H2" s="302" t="n"/>
      <c r="I2" s="302" t="n"/>
      <c r="J2" s="302" t="n"/>
      <c r="K2" s="302" t="n"/>
      <c r="L2" s="302" t="n"/>
      <c r="M2" s="302" t="n"/>
      <c r="N2" s="302" t="n"/>
      <c r="O2" s="302" t="n"/>
      <c r="P2" s="302" t="n"/>
      <c r="Q2" s="302" t="n"/>
      <c r="R2" s="302" t="n"/>
      <c r="S2" s="302" t="n"/>
      <c r="T2" s="302" t="n"/>
      <c r="U2" s="302" t="n"/>
      <c r="V2" s="302" t="n"/>
      <c r="W2" s="302" t="n"/>
      <c r="X2" s="302" t="n"/>
      <c r="Y2" s="303" t="n"/>
      <c r="Z2" s="152" t="n"/>
      <c r="AA2" s="6" t="n"/>
      <c r="AB2" s="152" t="n"/>
      <c r="AC2" s="153" t="n"/>
    </row>
    <row r="3" ht="18" customHeight="1">
      <c r="A3" s="275" t="inlineStr">
        <is>
          <t>DOC REF: TPL-OPS-08A</t>
        </is>
      </c>
      <c r="B3" s="276" t="inlineStr">
        <is>
          <t>6th March 2025</t>
        </is>
      </c>
      <c r="C3" s="155" t="n"/>
      <c r="D3" s="155" t="n"/>
      <c r="E3" s="156" t="n"/>
      <c r="F3" s="153" t="n"/>
      <c r="G3" s="153" t="n"/>
      <c r="H3" s="6" t="n"/>
      <c r="I3" s="153" t="n"/>
      <c r="J3" s="6" t="n"/>
      <c r="K3" s="10" t="n"/>
      <c r="L3" s="304" t="n"/>
      <c r="M3" s="304" t="n"/>
      <c r="N3" s="304" t="n"/>
      <c r="O3" s="305" t="n"/>
      <c r="P3" s="153" t="n"/>
      <c r="Q3" s="6" t="n"/>
      <c r="R3" s="6" t="n"/>
      <c r="S3" s="153" t="n"/>
      <c r="T3" s="152" t="n"/>
      <c r="U3" s="153" t="n"/>
      <c r="V3" s="153" t="n"/>
      <c r="W3" s="153" t="n"/>
      <c r="X3" s="152" t="n"/>
      <c r="Y3" s="6" t="n"/>
      <c r="Z3" s="152" t="n"/>
      <c r="AA3" s="6" t="n"/>
      <c r="AB3" s="152" t="n"/>
      <c r="AC3" s="153" t="n"/>
    </row>
    <row r="4" ht="18.75" customHeight="1">
      <c r="A4" s="277" t="n"/>
      <c r="B4" s="306" t="n"/>
      <c r="C4" s="306" t="n"/>
      <c r="D4" s="306" t="n"/>
      <c r="E4" s="306" t="n"/>
      <c r="F4" s="306" t="n"/>
      <c r="G4" s="306" t="n"/>
      <c r="H4" s="306" t="n"/>
      <c r="I4" s="306" t="n"/>
      <c r="J4" s="306" t="n"/>
      <c r="K4" s="306" t="n"/>
      <c r="L4" s="306" t="n"/>
      <c r="M4" s="306" t="n"/>
      <c r="N4" s="306" t="n"/>
      <c r="O4" s="306" t="n"/>
      <c r="P4" s="306" t="n"/>
      <c r="Q4" s="306" t="n"/>
      <c r="R4" s="306" t="n"/>
      <c r="S4" s="306" t="n"/>
      <c r="T4" s="306" t="n"/>
      <c r="U4" s="306" t="n"/>
      <c r="V4" s="306" t="n"/>
      <c r="W4" s="306" t="n"/>
      <c r="X4" s="306" t="n"/>
      <c r="Y4" s="306" t="n"/>
      <c r="Z4" s="306" t="n"/>
      <c r="AA4" s="306" t="n"/>
      <c r="AB4" s="306" t="n"/>
      <c r="AC4" s="307" t="n"/>
    </row>
    <row r="5" ht="25.5" customHeight="1">
      <c r="A5" s="298" t="n"/>
      <c r="B5" s="279" t="inlineStr">
        <is>
          <t>ENERGY BALANCE</t>
        </is>
      </c>
      <c r="C5" s="308" t="n"/>
      <c r="D5" s="308" t="n"/>
      <c r="E5" s="308" t="n"/>
      <c r="F5" s="308" t="n"/>
      <c r="G5" s="308" t="n"/>
      <c r="H5" s="308" t="n"/>
      <c r="I5" s="309" t="n"/>
      <c r="J5" s="133" t="n"/>
      <c r="K5" s="14" t="inlineStr">
        <is>
          <t>SFOC (HFO+AGO)</t>
        </is>
      </c>
      <c r="L5" s="308" t="n"/>
      <c r="M5" s="308" t="n"/>
      <c r="N5" s="309" t="n"/>
      <c r="O5" s="160" t="inlineStr">
        <is>
          <t>SLOC</t>
        </is>
      </c>
      <c r="P5" s="308" t="n"/>
      <c r="Q5" s="308" t="n"/>
      <c r="R5" s="309" t="n"/>
      <c r="S5" s="160" t="inlineStr">
        <is>
          <t>UTILIZATION FACTOR</t>
        </is>
      </c>
      <c r="T5" s="308" t="n"/>
      <c r="U5" s="308" t="n"/>
      <c r="V5" s="308" t="n"/>
      <c r="W5" s="309" t="n"/>
      <c r="X5" s="270" t="n"/>
      <c r="Y5" s="18" t="inlineStr">
        <is>
          <t>CAPACITY TEST (MW)</t>
        </is>
      </c>
      <c r="Z5" s="308" t="n"/>
      <c r="AA5" s="308" t="n"/>
      <c r="AB5" s="308" t="n"/>
      <c r="AC5" s="309" t="n"/>
    </row>
    <row r="6" ht="46.20000000000001" customFormat="1" customHeight="1" s="19">
      <c r="A6" s="280" t="n"/>
      <c r="B6" s="281" t="inlineStr">
        <is>
          <t>Gross Energy</t>
        </is>
      </c>
      <c r="C6" s="165" t="inlineStr">
        <is>
          <t>Net Energy</t>
        </is>
      </c>
      <c r="D6" s="165" t="inlineStr">
        <is>
          <t>Auxiliary Consumption</t>
        </is>
      </c>
      <c r="E6" s="307" t="n"/>
      <c r="F6" s="164" t="inlineStr">
        <is>
          <t>Solar PV Energy</t>
        </is>
      </c>
      <c r="G6" s="164" t="inlineStr">
        <is>
          <t>Received Energy (back feed)</t>
        </is>
      </c>
      <c r="H6" s="21" t="inlineStr">
        <is>
          <t>Total Auxilliary consumption</t>
        </is>
      </c>
      <c r="I6" s="164" t="inlineStr">
        <is>
          <t>Solar PV Contribution</t>
        </is>
      </c>
      <c r="J6" s="23" t="n"/>
      <c r="K6" s="21" t="inlineStr">
        <is>
          <t>Real(Net Energy) HFO+DO</t>
        </is>
      </c>
      <c r="L6" s="21" t="inlineStr">
        <is>
          <t>Real(Net Energy) HFO</t>
        </is>
      </c>
      <c r="M6" s="165" t="inlineStr">
        <is>
          <t>PPA</t>
        </is>
      </c>
      <c r="N6" s="21" t="inlineStr">
        <is>
          <t>Deviation</t>
        </is>
      </c>
      <c r="O6" s="164" t="inlineStr">
        <is>
          <t>Real</t>
        </is>
      </c>
      <c r="P6" s="164" t="inlineStr">
        <is>
          <t>PPA</t>
        </is>
      </c>
      <c r="Q6" s="307" t="n"/>
      <c r="R6" s="24" t="inlineStr">
        <is>
          <t>Deviation</t>
        </is>
      </c>
      <c r="S6" s="164" t="inlineStr">
        <is>
          <t>Real 2025</t>
        </is>
      </c>
      <c r="T6" s="167" t="inlineStr">
        <is>
          <t>Budget</t>
        </is>
      </c>
      <c r="U6" s="164" t="inlineStr">
        <is>
          <t>Deviation</t>
        </is>
      </c>
      <c r="V6" s="164" t="inlineStr">
        <is>
          <t>Year-a-head notification (2025)</t>
        </is>
      </c>
      <c r="W6" s="164" t="inlineStr">
        <is>
          <t>Real 2024</t>
        </is>
      </c>
      <c r="X6" s="168" t="n"/>
      <c r="Y6" s="26" t="inlineStr">
        <is>
          <t>DATE</t>
        </is>
      </c>
      <c r="Z6" s="169" t="inlineStr">
        <is>
          <t>PPA</t>
        </is>
      </c>
      <c r="AA6" s="307" t="n"/>
      <c r="AB6" s="169" t="inlineStr">
        <is>
          <t>Actual 2025</t>
        </is>
      </c>
      <c r="AC6" s="170" t="inlineStr">
        <is>
          <t>Actual 2024</t>
        </is>
      </c>
    </row>
    <row r="7" ht="20.25" customFormat="1" customHeight="1" s="19">
      <c r="A7" s="280" t="n"/>
      <c r="B7" s="282" t="inlineStr">
        <is>
          <t>MWh</t>
        </is>
      </c>
      <c r="C7" s="172" t="inlineStr">
        <is>
          <t>MWh</t>
        </is>
      </c>
      <c r="D7" s="172" t="inlineStr">
        <is>
          <t>MWh</t>
        </is>
      </c>
      <c r="E7" s="171" t="inlineStr">
        <is>
          <t>%</t>
        </is>
      </c>
      <c r="F7" s="171" t="inlineStr">
        <is>
          <t>MWh</t>
        </is>
      </c>
      <c r="G7" s="171" t="inlineStr">
        <is>
          <t>MWh</t>
        </is>
      </c>
      <c r="H7" s="27" t="inlineStr">
        <is>
          <t>MWh</t>
        </is>
      </c>
      <c r="I7" s="171" t="inlineStr">
        <is>
          <t>%</t>
        </is>
      </c>
      <c r="J7" s="28" t="n"/>
      <c r="K7" s="27" t="inlineStr">
        <is>
          <t>g/KWh</t>
        </is>
      </c>
      <c r="L7" s="310" t="n"/>
      <c r="M7" s="311" t="n"/>
      <c r="N7" s="27" t="inlineStr">
        <is>
          <t>%</t>
        </is>
      </c>
      <c r="O7" s="171" t="inlineStr">
        <is>
          <t>g/KWh</t>
        </is>
      </c>
      <c r="P7" s="310" t="n"/>
      <c r="Q7" s="311" t="n"/>
      <c r="R7" s="27" t="inlineStr">
        <is>
          <t>%</t>
        </is>
      </c>
      <c r="S7" s="175" t="inlineStr">
        <is>
          <t>%</t>
        </is>
      </c>
      <c r="T7" s="304" t="n"/>
      <c r="U7" s="304" t="n"/>
      <c r="V7" s="304" t="n"/>
      <c r="W7" s="312" t="n"/>
      <c r="X7" s="168" t="n"/>
      <c r="Y7" s="27" t="n"/>
      <c r="Z7" s="172" t="inlineStr">
        <is>
          <t>MW</t>
        </is>
      </c>
      <c r="AA7" s="311" t="n"/>
      <c r="AB7" s="172" t="n"/>
      <c r="AC7" s="171" t="inlineStr">
        <is>
          <t>MW</t>
        </is>
      </c>
    </row>
    <row r="8" ht="24" customHeight="1">
      <c r="A8" s="283" t="inlineStr">
        <is>
          <t>Day</t>
        </is>
      </c>
      <c r="B8" s="34" t="n">
        <v>425.808</v>
      </c>
      <c r="C8" s="35" t="n">
        <v>418.4</v>
      </c>
      <c r="D8" s="36">
        <f>B8-C8</f>
        <v/>
      </c>
      <c r="E8" s="35">
        <f>D8/B8*100</f>
        <v/>
      </c>
      <c r="F8" s="37" t="n">
        <v>0.918</v>
      </c>
      <c r="G8" s="178" t="n">
        <v>3.61</v>
      </c>
      <c r="H8" s="40">
        <f>G8+F8</f>
        <v/>
      </c>
      <c r="I8" s="35">
        <f>F8/H8*100</f>
        <v/>
      </c>
      <c r="J8" s="40" t="n"/>
      <c r="K8" s="35">
        <f>(C19+B19+E19)/C8*1000</f>
        <v/>
      </c>
      <c r="L8" s="35">
        <f>(E19)/C8*1000</f>
        <v/>
      </c>
      <c r="M8" s="179" t="n">
        <v>215</v>
      </c>
      <c r="N8" s="41">
        <f>((M8-L8)/M8)*100</f>
        <v/>
      </c>
      <c r="O8" s="42" t="n">
        <v>3.3094</v>
      </c>
      <c r="P8" s="35" t="n">
        <v>0.8</v>
      </c>
      <c r="Q8" s="313" t="n"/>
      <c r="R8" s="35">
        <f>((P8-O8)/P8)*100</f>
        <v/>
      </c>
      <c r="S8" s="35">
        <f>C8/(87*24)*100</f>
        <v/>
      </c>
      <c r="T8" s="179" t="n">
        <v>15</v>
      </c>
      <c r="U8" s="35">
        <f>((S8-T8)/T8)*100</f>
        <v/>
      </c>
      <c r="V8" s="35" t="n"/>
      <c r="W8" s="35" t="n"/>
      <c r="X8" s="270" t="n"/>
      <c r="Y8" s="44" t="inlineStr">
        <is>
          <t>14th Jan 2025</t>
        </is>
      </c>
      <c r="Z8" s="180" t="n">
        <v>87</v>
      </c>
      <c r="AA8" s="314" t="n"/>
      <c r="AB8" s="181" t="n">
        <v>88.84999999999999</v>
      </c>
      <c r="AC8" s="181" t="n">
        <v>87.87</v>
      </c>
    </row>
    <row r="9" ht="22.5" customHeight="1">
      <c r="A9" s="283" t="inlineStr">
        <is>
          <t>Month</t>
        </is>
      </c>
      <c r="B9" s="34" t="n">
        <v>2101.06</v>
      </c>
      <c r="C9" s="35" t="n">
        <v>2062.2</v>
      </c>
      <c r="D9" s="35">
        <f>B9-C9</f>
        <v/>
      </c>
      <c r="E9" s="35">
        <f>D9/B9*100</f>
        <v/>
      </c>
      <c r="F9" s="37" t="n">
        <v>3.921</v>
      </c>
      <c r="G9" s="178" t="n">
        <v>19.52</v>
      </c>
      <c r="H9" s="40">
        <f>G9+F9</f>
        <v/>
      </c>
      <c r="I9" s="35">
        <f>F9/H9*100</f>
        <v/>
      </c>
      <c r="J9" s="40" t="n"/>
      <c r="K9" s="46">
        <f>(C20+B20+E20)/C9*1000</f>
        <v/>
      </c>
      <c r="L9" s="46">
        <f>(E20)/C9*1000</f>
        <v/>
      </c>
      <c r="M9" s="179" t="n">
        <v>215</v>
      </c>
      <c r="N9" s="106">
        <f>((M9-L9)/M9)*100</f>
        <v/>
      </c>
      <c r="O9" s="42" t="n">
        <v>3.3094</v>
      </c>
      <c r="P9" s="35" t="n">
        <v>0.8</v>
      </c>
      <c r="Q9" s="313" t="n"/>
      <c r="R9" s="35">
        <f>((P9-O9)/P9)*100</f>
        <v/>
      </c>
      <c r="S9" s="35">
        <f>C9/(87*24*6)*100</f>
        <v/>
      </c>
      <c r="T9" s="179" t="n">
        <v>15</v>
      </c>
      <c r="U9" s="35">
        <f>((S9-T9)/T9)*100</f>
        <v/>
      </c>
      <c r="V9" s="46" t="n">
        <v>7.7</v>
      </c>
      <c r="W9" s="35" t="n"/>
      <c r="X9" s="270" t="n"/>
      <c r="Y9" s="315" t="n"/>
      <c r="Z9" s="316" t="n"/>
      <c r="AA9" s="317" t="n"/>
      <c r="AB9" s="315" t="n"/>
      <c r="AC9" s="315" t="n"/>
    </row>
    <row r="10" ht="27" customHeight="1">
      <c r="A10" s="283" t="inlineStr">
        <is>
          <t>Year</t>
        </is>
      </c>
      <c r="B10" s="34" t="n">
        <v>26232.22</v>
      </c>
      <c r="C10" s="35" t="n">
        <v>25734.5</v>
      </c>
      <c r="D10" s="35">
        <f>B10-C10</f>
        <v/>
      </c>
      <c r="E10" s="35">
        <f>D10/B10*100</f>
        <v/>
      </c>
      <c r="F10" s="37" t="n">
        <v>44.756</v>
      </c>
      <c r="G10" s="178" t="n">
        <v>203.88</v>
      </c>
      <c r="H10" s="40">
        <f>G10+F10</f>
        <v/>
      </c>
      <c r="I10" s="35">
        <f>F10/H10*100</f>
        <v/>
      </c>
      <c r="J10" s="40" t="n"/>
      <c r="K10" s="46">
        <f>(C21+B21+E21)/C10*1000</f>
        <v/>
      </c>
      <c r="L10" s="46">
        <f>(E21)/C10*1000</f>
        <v/>
      </c>
      <c r="M10" s="179" t="n">
        <v>215</v>
      </c>
      <c r="N10" s="106">
        <f>((M10-L10)/M10)*100</f>
        <v/>
      </c>
      <c r="O10" s="35" t="n">
        <v>0.35263</v>
      </c>
      <c r="P10" s="35" t="n">
        <v>0.8</v>
      </c>
      <c r="Q10" s="313" t="n"/>
      <c r="R10" s="51">
        <f>((P10-O10)/P10)*100</f>
        <v/>
      </c>
      <c r="S10" s="35" t="n">
        <v>18.3</v>
      </c>
      <c r="T10" s="185" t="n">
        <v>15</v>
      </c>
      <c r="U10" s="35">
        <f>((S10-T10)/T10)*100</f>
        <v/>
      </c>
      <c r="V10" s="46" t="n">
        <v>11.4</v>
      </c>
      <c r="W10" s="35" t="n">
        <v>9.529999999999999</v>
      </c>
      <c r="X10" s="270" t="n"/>
      <c r="Y10" s="143" t="n"/>
      <c r="Z10" s="270" t="n"/>
      <c r="AA10" s="143" t="n"/>
      <c r="AB10" s="270" t="n"/>
      <c r="AC10" s="269" t="n"/>
    </row>
    <row r="11" ht="24" customHeight="1">
      <c r="A11" s="284" t="n"/>
      <c r="B11" s="284" t="n"/>
      <c r="C11" s="186" t="n"/>
      <c r="D11" s="186" t="n"/>
      <c r="E11" s="78" t="n"/>
      <c r="F11" s="54" t="n"/>
      <c r="G11" s="78" t="n"/>
      <c r="H11" s="53" t="n"/>
      <c r="I11" s="57" t="n"/>
      <c r="J11" s="144" t="n"/>
      <c r="K11" s="55" t="n"/>
      <c r="L11" s="55" t="n"/>
      <c r="M11" s="272" t="n"/>
      <c r="N11" s="145" t="n"/>
      <c r="O11" s="56" t="n"/>
      <c r="P11" s="269" t="n"/>
      <c r="Q11" s="143" t="n"/>
      <c r="R11" s="57" t="n"/>
      <c r="S11" s="57" t="n"/>
      <c r="T11" s="270" t="n"/>
      <c r="U11" s="269" t="n"/>
      <c r="V11" s="269" t="n"/>
      <c r="W11" s="269" t="n"/>
      <c r="X11" s="270" t="n"/>
      <c r="Y11" s="58" t="n"/>
      <c r="Z11" s="270" t="n"/>
      <c r="AA11" s="143" t="n"/>
      <c r="AB11" s="270" t="n"/>
      <c r="AC11" s="269" t="n"/>
    </row>
    <row r="12" ht="25.5" customHeight="1">
      <c r="A12" s="284" t="n"/>
      <c r="B12" s="285" t="n"/>
      <c r="C12" s="306" t="n"/>
      <c r="D12" s="306" t="n"/>
      <c r="E12" s="306" t="n"/>
      <c r="F12" s="306" t="n"/>
      <c r="G12" s="307" t="n"/>
      <c r="H12" s="53" t="n"/>
      <c r="I12" s="187" t="inlineStr">
        <is>
          <t>AVAILABILITY</t>
        </is>
      </c>
      <c r="J12" s="306" t="n"/>
      <c r="K12" s="306" t="n"/>
      <c r="L12" s="306" t="n"/>
      <c r="M12" s="306" t="n"/>
      <c r="N12" s="306" t="n"/>
      <c r="O12" s="306" t="n"/>
      <c r="P12" s="307" t="n"/>
      <c r="Q12" s="143" t="n"/>
      <c r="R12" s="57" t="n"/>
      <c r="S12" s="188" t="inlineStr">
        <is>
          <t>PPA AVAILABILITY</t>
        </is>
      </c>
      <c r="T12" s="318" t="n"/>
      <c r="U12" s="318" t="n"/>
      <c r="V12" s="318" t="n"/>
      <c r="W12" s="318" t="n"/>
      <c r="X12" s="318" t="n"/>
      <c r="Y12" s="319" t="n"/>
      <c r="Z12" s="270" t="n"/>
      <c r="AA12" s="143" t="n"/>
      <c r="AB12" s="191" t="n"/>
      <c r="AC12" s="269" t="n"/>
    </row>
    <row r="13" ht="15" customHeight="1">
      <c r="A13" s="284" t="n"/>
      <c r="B13" s="286" t="inlineStr">
        <is>
          <t>GAS-OIL (AGO) (MT)</t>
        </is>
      </c>
      <c r="C13" s="320" t="n"/>
      <c r="D13" s="194" t="inlineStr">
        <is>
          <t>HFO (MT)</t>
        </is>
      </c>
      <c r="E13" s="320" t="n"/>
      <c r="F13" s="192" t="inlineStr">
        <is>
          <t>LO (MT)</t>
        </is>
      </c>
      <c r="G13" s="320" t="n"/>
      <c r="H13" s="53" t="n"/>
      <c r="I13" s="196" t="inlineStr">
        <is>
          <t>Unavailable E</t>
        </is>
      </c>
      <c r="J13" s="321" t="n"/>
      <c r="K13" s="321" t="n"/>
      <c r="L13" s="322" t="n"/>
      <c r="M13" s="197" t="inlineStr">
        <is>
          <t>Incidents</t>
        </is>
      </c>
      <c r="N13" s="320" t="n"/>
      <c r="O13" s="198" t="inlineStr">
        <is>
          <t>Availability</t>
        </is>
      </c>
      <c r="P13" s="320" t="n"/>
      <c r="Q13" s="143" t="n"/>
      <c r="R13" s="143" t="n"/>
      <c r="S13" s="198" t="inlineStr">
        <is>
          <t>Real</t>
        </is>
      </c>
      <c r="T13" s="321" t="n"/>
      <c r="U13" s="321" t="n"/>
      <c r="V13" s="321" t="n"/>
      <c r="W13" s="321" t="n"/>
      <c r="X13" s="321" t="n"/>
      <c r="Y13" s="320" t="n"/>
      <c r="Z13" s="270" t="n"/>
      <c r="AA13" s="143" t="n"/>
      <c r="AB13" s="270" t="n"/>
      <c r="AC13" s="57" t="n"/>
    </row>
    <row r="14" ht="15" customHeight="1">
      <c r="A14" s="284" t="n"/>
      <c r="B14" s="323" t="n"/>
      <c r="C14" s="324" t="n"/>
      <c r="D14" s="323" t="n"/>
      <c r="E14" s="324" t="n"/>
      <c r="F14" s="323" t="n"/>
      <c r="G14" s="324" t="n"/>
      <c r="H14" s="53" t="n"/>
      <c r="I14" s="323" t="n"/>
      <c r="L14" s="325" t="n"/>
      <c r="M14" s="326" t="n"/>
      <c r="N14" s="324" t="n"/>
      <c r="O14" s="323" t="n"/>
      <c r="P14" s="324" t="n"/>
      <c r="Q14" s="143" t="n"/>
      <c r="R14" s="143" t="n"/>
      <c r="S14" s="327" t="n"/>
      <c r="T14" s="328" t="n"/>
      <c r="U14" s="328" t="n"/>
      <c r="V14" s="328" t="n"/>
      <c r="W14" s="328" t="n"/>
      <c r="X14" s="328" t="n"/>
      <c r="Y14" s="329" t="n"/>
      <c r="Z14" s="270" t="n"/>
      <c r="AA14" s="143" t="n"/>
      <c r="AB14" s="270" t="n"/>
      <c r="AC14" s="57" t="n"/>
    </row>
    <row r="15" ht="18.75" customHeight="1">
      <c r="A15" s="284" t="n"/>
      <c r="B15" s="323" t="n"/>
      <c r="C15" s="324" t="n"/>
      <c r="D15" s="323" t="n"/>
      <c r="E15" s="324" t="n"/>
      <c r="F15" s="323" t="n"/>
      <c r="G15" s="324" t="n"/>
      <c r="H15" s="53" t="n"/>
      <c r="I15" s="323" t="n"/>
      <c r="L15" s="325" t="n"/>
      <c r="M15" s="326" t="n"/>
      <c r="N15" s="324" t="n"/>
      <c r="O15" s="323" t="n"/>
      <c r="P15" s="324" t="n"/>
      <c r="Q15" s="143" t="n"/>
      <c r="R15" s="143" t="n"/>
      <c r="S15" s="206" t="inlineStr">
        <is>
          <t>Real</t>
        </is>
      </c>
      <c r="T15" s="311" t="n"/>
      <c r="U15" s="207" t="inlineStr">
        <is>
          <t>PPA</t>
        </is>
      </c>
      <c r="V15" s="307" t="n"/>
      <c r="W15" s="207" t="inlineStr">
        <is>
          <t>Desv</t>
        </is>
      </c>
      <c r="X15" s="306" t="n"/>
      <c r="Y15" s="307" t="n"/>
      <c r="Z15" s="270" t="n"/>
      <c r="AA15" s="143" t="n"/>
      <c r="AB15" s="270" t="n"/>
      <c r="AC15" s="57" t="n"/>
    </row>
    <row r="16" ht="26.25" customHeight="1">
      <c r="A16" s="75" t="n"/>
      <c r="B16" s="327" t="n"/>
      <c r="C16" s="329" t="n"/>
      <c r="D16" s="327" t="n"/>
      <c r="E16" s="329" t="n"/>
      <c r="F16" s="327" t="n"/>
      <c r="G16" s="329" t="n"/>
      <c r="H16" s="53" t="n"/>
      <c r="I16" s="327" t="n"/>
      <c r="J16" s="328" t="n"/>
      <c r="K16" s="328" t="n"/>
      <c r="L16" s="330" t="n"/>
      <c r="M16" s="331" t="n"/>
      <c r="N16" s="329" t="n"/>
      <c r="O16" s="327" t="n"/>
      <c r="P16" s="329" t="n"/>
      <c r="Q16" s="143" t="n"/>
      <c r="R16" s="76" t="inlineStr">
        <is>
          <t>1 Month(March)</t>
        </is>
      </c>
      <c r="S16" s="35" t="n">
        <v>100</v>
      </c>
      <c r="T16" s="313" t="n"/>
      <c r="U16" s="185" t="n">
        <v>85</v>
      </c>
      <c r="V16" s="313" t="n"/>
      <c r="W16" s="35">
        <f>S16-U16</f>
        <v/>
      </c>
      <c r="X16" s="179" t="n"/>
      <c r="Y16" s="313" t="n"/>
      <c r="Z16" s="270" t="n"/>
      <c r="AA16" s="143" t="n"/>
      <c r="AB16" s="270" t="n"/>
      <c r="AC16" s="57" t="n"/>
    </row>
    <row r="17" ht="18.75" customHeight="1">
      <c r="A17" s="284" t="n"/>
      <c r="B17" s="289" t="n"/>
      <c r="C17" s="307" t="n"/>
      <c r="D17" s="214" t="n"/>
      <c r="E17" s="307" t="n"/>
      <c r="F17" s="212" t="n"/>
      <c r="G17" s="307" t="n"/>
      <c r="H17" s="78" t="n"/>
      <c r="I17" s="215" t="n"/>
      <c r="J17" s="308" t="n"/>
      <c r="K17" s="308" t="n"/>
      <c r="L17" s="332" t="n"/>
      <c r="M17" s="214" t="n"/>
      <c r="N17" s="307" t="n"/>
      <c r="O17" s="207" t="n"/>
      <c r="P17" s="307" t="n"/>
      <c r="Q17" s="143" t="n"/>
      <c r="R17" s="80" t="inlineStr">
        <is>
          <t>3 Month(December 24-February 25)</t>
        </is>
      </c>
      <c r="S17" s="35" t="n">
        <v>96.5</v>
      </c>
      <c r="T17" s="313" t="n"/>
      <c r="U17" s="185" t="n">
        <v>85</v>
      </c>
      <c r="V17" s="313" t="n"/>
      <c r="W17" s="35">
        <f>S17-U17</f>
        <v/>
      </c>
      <c r="X17" s="216" t="n"/>
      <c r="Y17" s="82" t="n"/>
      <c r="Z17" s="217" t="n"/>
      <c r="AA17" s="143" t="n"/>
      <c r="AB17" s="270" t="n"/>
      <c r="AC17" s="57" t="n"/>
    </row>
    <row r="18" ht="27.75" customHeight="1">
      <c r="A18" s="284" t="n"/>
      <c r="B18" s="282" t="inlineStr">
        <is>
          <t>Aux Boiler</t>
        </is>
      </c>
      <c r="C18" s="172" t="inlineStr">
        <is>
          <t>Engines</t>
        </is>
      </c>
      <c r="D18" s="172" t="inlineStr">
        <is>
          <t>Aux Boiler</t>
        </is>
      </c>
      <c r="E18" s="171" t="inlineStr">
        <is>
          <t>Engines</t>
        </is>
      </c>
      <c r="F18" s="171" t="inlineStr">
        <is>
          <t>Engines</t>
        </is>
      </c>
      <c r="G18" s="311" t="n"/>
      <c r="H18" s="53" t="n"/>
      <c r="I18" s="218" t="inlineStr">
        <is>
          <t>MWh</t>
        </is>
      </c>
      <c r="J18" s="333" t="n"/>
      <c r="K18" s="333" t="n"/>
      <c r="L18" s="334" t="n"/>
      <c r="M18" s="172" t="inlineStr">
        <is>
          <t>Number</t>
        </is>
      </c>
      <c r="N18" s="311" t="n"/>
      <c r="O18" s="219" t="inlineStr">
        <is>
          <t>%</t>
        </is>
      </c>
      <c r="P18" s="311" t="n"/>
      <c r="Q18" s="143" t="n"/>
      <c r="R18" s="80" t="inlineStr">
        <is>
          <t>5 Month(October 24 -February 25)</t>
        </is>
      </c>
      <c r="S18" s="35" t="n">
        <v>97.76000000000001</v>
      </c>
      <c r="T18" s="313" t="n"/>
      <c r="U18" s="185" t="n">
        <v>85</v>
      </c>
      <c r="V18" s="313" t="n"/>
      <c r="W18" s="35">
        <f>S18-U18</f>
        <v/>
      </c>
      <c r="X18" s="216" t="n"/>
      <c r="Y18" s="82" t="n"/>
      <c r="Z18" s="217" t="n"/>
      <c r="AA18" s="143" t="n"/>
      <c r="AB18" s="270" t="n"/>
      <c r="AC18" s="57" t="n"/>
    </row>
    <row r="19" ht="20.25" customHeight="1">
      <c r="A19" s="283" t="inlineStr">
        <is>
          <t>Day</t>
        </is>
      </c>
      <c r="B19" s="35" t="n">
        <v>0.53</v>
      </c>
      <c r="C19" s="179" t="n">
        <v>0</v>
      </c>
      <c r="D19" s="179" t="n">
        <v>0</v>
      </c>
      <c r="E19" s="35" t="n">
        <v>83.95</v>
      </c>
      <c r="F19" s="35" t="n">
        <v>6.85</v>
      </c>
      <c r="G19" s="313" t="n"/>
      <c r="H19" s="87" t="inlineStr">
        <is>
          <t>Day</t>
        </is>
      </c>
      <c r="I19" s="88" t="n">
        <v>0</v>
      </c>
      <c r="J19" s="333" t="n"/>
      <c r="K19" s="333" t="n"/>
      <c r="L19" s="334" t="n"/>
      <c r="M19" s="179" t="n">
        <v>0</v>
      </c>
      <c r="N19" s="313" t="n"/>
      <c r="O19" s="90" t="n">
        <v>100</v>
      </c>
      <c r="P19" s="313" t="n"/>
      <c r="Q19" s="143" t="n"/>
      <c r="R19" s="91" t="inlineStr">
        <is>
          <t>Annual</t>
        </is>
      </c>
      <c r="S19" s="35" t="n">
        <v>97.43000000000001</v>
      </c>
      <c r="T19" s="313" t="n"/>
      <c r="U19" s="185" t="n">
        <v>85</v>
      </c>
      <c r="V19" s="313" t="n"/>
      <c r="W19" s="35">
        <f>S19-U19</f>
        <v/>
      </c>
      <c r="X19" s="216" t="n"/>
      <c r="Y19" s="82" t="n"/>
      <c r="Z19" s="217" t="n"/>
      <c r="AA19" s="143" t="n"/>
      <c r="AB19" s="270" t="n"/>
      <c r="AC19" s="57" t="n"/>
    </row>
    <row r="20" ht="24" customHeight="1">
      <c r="A20" s="283" t="inlineStr">
        <is>
          <t>Month</t>
        </is>
      </c>
      <c r="B20" s="35" t="n">
        <v>3.06</v>
      </c>
      <c r="C20" s="179" t="n">
        <v>0</v>
      </c>
      <c r="D20" s="179" t="n">
        <v>0</v>
      </c>
      <c r="E20" s="35" t="n">
        <v>422.81</v>
      </c>
      <c r="F20" s="35" t="n">
        <v>6.85</v>
      </c>
      <c r="G20" s="313" t="n"/>
      <c r="H20" s="87" t="inlineStr">
        <is>
          <t>Month</t>
        </is>
      </c>
      <c r="I20" s="92">
        <f>F55</f>
        <v/>
      </c>
      <c r="J20" s="333" t="n"/>
      <c r="K20" s="333" t="n"/>
      <c r="L20" s="333" t="n"/>
      <c r="M20" s="179" t="n">
        <v>0</v>
      </c>
      <c r="N20" s="313" t="n"/>
      <c r="O20" s="90" t="n">
        <v>100</v>
      </c>
      <c r="P20" s="313" t="n"/>
      <c r="Q20" s="143" t="n"/>
      <c r="R20" s="143" t="n"/>
      <c r="S20" s="269" t="n"/>
      <c r="T20" s="270" t="n"/>
      <c r="U20" s="269" t="n"/>
      <c r="V20" s="269" t="n"/>
      <c r="W20" s="269" t="n"/>
      <c r="X20" s="270" t="n"/>
      <c r="Y20" s="143" t="n"/>
      <c r="Z20" s="270" t="n"/>
      <c r="AA20" s="143" t="n"/>
      <c r="AB20" s="270" t="n"/>
      <c r="AC20" s="57" t="n"/>
    </row>
    <row r="21" ht="22.5" customHeight="1">
      <c r="A21" s="283" t="inlineStr">
        <is>
          <t>Year</t>
        </is>
      </c>
      <c r="B21" s="35" t="n">
        <v>40.48</v>
      </c>
      <c r="C21" s="220" t="n">
        <v>0</v>
      </c>
      <c r="D21" s="179" t="n">
        <v>0</v>
      </c>
      <c r="E21" s="35" t="n">
        <v>5243.059999999999</v>
      </c>
      <c r="F21" s="35" t="n">
        <v>8.960000000000001</v>
      </c>
      <c r="G21" s="313" t="n"/>
      <c r="H21" s="87" t="inlineStr">
        <is>
          <t>Year</t>
        </is>
      </c>
      <c r="I21" s="90" t="n">
        <v>40263.08</v>
      </c>
      <c r="J21" s="333" t="n"/>
      <c r="K21" s="333" t="n"/>
      <c r="L21" s="313" t="n"/>
      <c r="M21" s="179" t="n">
        <v>16</v>
      </c>
      <c r="N21" s="313" t="n"/>
      <c r="O21" s="90" t="n">
        <v>97.43000000000001</v>
      </c>
      <c r="P21" s="313" t="n"/>
      <c r="Q21" s="143" t="n"/>
      <c r="R21" s="57" t="n"/>
      <c r="S21" s="269" t="n"/>
      <c r="T21" s="94" t="n"/>
      <c r="U21" s="269" t="n"/>
      <c r="V21" s="269" t="n"/>
      <c r="W21" s="269" t="n"/>
      <c r="X21" s="270" t="n"/>
      <c r="Y21" s="143" t="n"/>
      <c r="Z21" s="270" t="n"/>
      <c r="AA21" s="143" t="n"/>
      <c r="AB21" s="57" t="n"/>
      <c r="AC21" s="57" t="n"/>
    </row>
    <row r="22" ht="18.75" customHeight="1">
      <c r="A22" s="298" t="n"/>
      <c r="B22" s="57" t="n"/>
      <c r="C22" s="57" t="n"/>
      <c r="D22" s="57" t="n"/>
      <c r="E22" s="57" t="n"/>
      <c r="F22" s="57" t="n"/>
      <c r="G22" s="271" t="n"/>
      <c r="H22" s="144" t="n"/>
      <c r="I22" s="271" t="n"/>
      <c r="J22" s="144" t="n"/>
      <c r="K22" s="57" t="n"/>
      <c r="L22" s="143" t="n"/>
      <c r="M22" s="272" t="n"/>
      <c r="N22" s="145" t="n"/>
      <c r="O22" s="269" t="n"/>
      <c r="P22" s="269" t="n"/>
      <c r="Q22" s="143" t="n"/>
      <c r="R22" s="57" t="n"/>
      <c r="S22" s="269" t="n"/>
      <c r="T22" s="270" t="n"/>
      <c r="U22" s="269" t="n"/>
      <c r="V22" s="269" t="n"/>
      <c r="W22" s="269" t="n"/>
      <c r="X22" s="270" t="n"/>
      <c r="Y22" s="143" t="n"/>
      <c r="Z22" s="270" t="n"/>
      <c r="AA22" s="143" t="n"/>
      <c r="AB22" s="270" t="n"/>
      <c r="AC22" s="57" t="n"/>
    </row>
    <row r="23" ht="25.5" customHeight="1">
      <c r="A23" s="57" t="n"/>
      <c r="B23" s="57" t="n"/>
      <c r="C23" s="57" t="n"/>
      <c r="D23" s="57" t="n"/>
      <c r="E23" s="57" t="n"/>
      <c r="F23" s="57" t="n"/>
      <c r="G23" s="57" t="n"/>
      <c r="H23" s="57" t="n"/>
      <c r="I23" s="95" t="n"/>
      <c r="J23" s="328" t="n"/>
      <c r="K23" s="328" t="n"/>
      <c r="L23" s="328" t="n"/>
      <c r="M23" s="221" t="n"/>
      <c r="N23" s="96" t="n"/>
      <c r="O23" s="57" t="n"/>
      <c r="P23" s="269" t="n"/>
      <c r="Q23" s="143" t="n"/>
      <c r="R23" s="97" t="n"/>
      <c r="S23" s="57" t="n"/>
      <c r="T23" s="270" t="n"/>
      <c r="U23" s="269" t="n"/>
      <c r="V23" s="269" t="n"/>
      <c r="W23" s="269" t="n"/>
      <c r="X23" s="270" t="n"/>
      <c r="Y23" s="143" t="n"/>
      <c r="Z23" s="270" t="n"/>
      <c r="AA23" s="143" t="n"/>
      <c r="AB23" s="270" t="n"/>
      <c r="AC23" s="269" t="n"/>
    </row>
    <row r="24" ht="42.75" customHeight="1">
      <c r="A24" s="285" t="n"/>
      <c r="B24" s="306" t="n"/>
      <c r="C24" s="306" t="n"/>
      <c r="D24" s="306" t="n"/>
      <c r="E24" s="306" t="n"/>
      <c r="F24" s="306" t="n"/>
      <c r="G24" s="306" t="n"/>
      <c r="H24" s="306" t="n"/>
      <c r="I24" s="306" t="n"/>
      <c r="J24" s="306" t="n"/>
      <c r="K24" s="306" t="n"/>
      <c r="L24" s="306" t="n"/>
      <c r="M24" s="306" t="n"/>
      <c r="N24" s="306" t="n"/>
      <c r="O24" s="306" t="n"/>
      <c r="P24" s="307" t="n"/>
      <c r="Q24" s="143" t="n"/>
      <c r="R24" s="98" t="inlineStr">
        <is>
          <t>STOCK</t>
        </is>
      </c>
      <c r="S24" s="306" t="n"/>
      <c r="T24" s="306" t="n"/>
      <c r="U24" s="306" t="n"/>
      <c r="V24" s="306" t="n"/>
      <c r="W24" s="306" t="n"/>
      <c r="X24" s="306" t="n"/>
      <c r="Y24" s="307" t="n"/>
      <c r="Z24" s="270" t="n"/>
      <c r="AA24" s="99" t="inlineStr">
        <is>
          <t>TRIPS</t>
        </is>
      </c>
      <c r="AB24" s="321" t="n"/>
      <c r="AC24" s="320" t="n"/>
    </row>
    <row r="25" ht="31.5" customHeight="1">
      <c r="A25" s="290" t="inlineStr">
        <is>
          <t>Start time</t>
        </is>
      </c>
      <c r="B25" s="291" t="inlineStr">
        <is>
          <t>End time</t>
        </is>
      </c>
      <c r="C25" s="223" t="inlineStr">
        <is>
          <t>Affected engines</t>
        </is>
      </c>
      <c r="D25" s="321" t="n"/>
      <c r="E25" s="320" t="n"/>
      <c r="F25" s="224" t="inlineStr">
        <is>
          <t>MWh</t>
        </is>
      </c>
      <c r="G25" s="320" t="n"/>
      <c r="H25" s="100" t="inlineStr">
        <is>
          <t>code</t>
        </is>
      </c>
      <c r="I25" s="225" t="inlineStr">
        <is>
          <t>Comment</t>
        </is>
      </c>
      <c r="J25" s="321" t="n"/>
      <c r="K25" s="321" t="n"/>
      <c r="L25" s="321" t="n"/>
      <c r="M25" s="321" t="n"/>
      <c r="N25" s="321" t="n"/>
      <c r="O25" s="321" t="n"/>
      <c r="P25" s="320" t="n"/>
      <c r="Q25" s="143" t="n"/>
      <c r="R25" s="69" t="inlineStr">
        <is>
          <t>FUEL &amp; OIL</t>
        </is>
      </c>
      <c r="S25" s="321" t="n"/>
      <c r="T25" s="321" t="n"/>
      <c r="U25" s="321" t="n"/>
      <c r="V25" s="321" t="n"/>
      <c r="W25" s="321" t="n"/>
      <c r="X25" s="321" t="n"/>
      <c r="Y25" s="320" t="n"/>
      <c r="Z25" s="270" t="n"/>
      <c r="AA25" s="323" t="n"/>
      <c r="AC25" s="324" t="n"/>
    </row>
    <row r="26" ht="16.5" customHeight="1">
      <c r="A26" s="335" t="n"/>
      <c r="B26" s="336" t="n"/>
      <c r="C26" s="327" t="n"/>
      <c r="D26" s="328" t="n"/>
      <c r="E26" s="329" t="n"/>
      <c r="F26" s="327" t="n"/>
      <c r="G26" s="329" t="n"/>
      <c r="H26" s="335" t="n"/>
      <c r="I26" s="327" t="n"/>
      <c r="J26" s="328" t="n"/>
      <c r="K26" s="328" t="n"/>
      <c r="L26" s="328" t="n"/>
      <c r="M26" s="328" t="n"/>
      <c r="N26" s="328" t="n"/>
      <c r="O26" s="328" t="n"/>
      <c r="P26" s="329" t="n"/>
      <c r="Q26" s="143" t="n"/>
      <c r="R26" s="327" t="n"/>
      <c r="S26" s="328" t="n"/>
      <c r="T26" s="328" t="n"/>
      <c r="U26" s="328" t="n"/>
      <c r="V26" s="328" t="n"/>
      <c r="W26" s="328" t="n"/>
      <c r="X26" s="328" t="n"/>
      <c r="Y26" s="329" t="n"/>
      <c r="Z26" s="270" t="n"/>
      <c r="AA26" s="327" t="n"/>
      <c r="AB26" s="328" t="n"/>
      <c r="AC26" s="329" t="n"/>
    </row>
    <row r="27" ht="22.5" customHeight="1">
      <c r="A27" s="105" t="n"/>
      <c r="B27" s="105" t="n"/>
      <c r="C27" s="227" t="n"/>
      <c r="D27" s="333" t="n"/>
      <c r="E27" s="313" t="n"/>
      <c r="F27" s="35" t="n"/>
      <c r="G27" s="313" t="n"/>
      <c r="H27" s="40" t="n"/>
      <c r="I27" s="35" t="n"/>
      <c r="J27" s="333" t="n"/>
      <c r="K27" s="333" t="n"/>
      <c r="L27" s="333" t="n"/>
      <c r="M27" s="333" t="n"/>
      <c r="N27" s="333" t="n"/>
      <c r="O27" s="333" t="n"/>
      <c r="P27" s="313" t="n"/>
      <c r="Q27" s="143" t="n"/>
      <c r="R27" s="107" t="n"/>
      <c r="S27" s="230" t="inlineStr">
        <is>
          <t>HFO</t>
        </is>
      </c>
      <c r="T27" s="307" t="n"/>
      <c r="U27" s="230" t="inlineStr">
        <is>
          <t>LFO</t>
        </is>
      </c>
      <c r="V27" s="307" t="n"/>
      <c r="W27" s="230" t="inlineStr">
        <is>
          <t>LO</t>
        </is>
      </c>
      <c r="X27" s="306" t="n"/>
      <c r="Y27" s="307" t="n"/>
      <c r="Z27" s="270" t="n"/>
      <c r="AA27" s="108" t="inlineStr">
        <is>
          <t>INTERNAL TRIPS</t>
        </is>
      </c>
      <c r="AB27" s="306" t="n"/>
      <c r="AC27" s="307" t="n"/>
    </row>
    <row r="28" ht="20.25" customHeight="1">
      <c r="A28" s="105" t="n">
        <v>25569.12552915509</v>
      </c>
      <c r="B28" s="105" t="n">
        <v>25569.12552915509</v>
      </c>
      <c r="C28" s="231" t="inlineStr">
        <is>
          <t>plant</t>
        </is>
      </c>
      <c r="D28" s="333" t="n"/>
      <c r="E28" s="313" t="n"/>
      <c r="F28" s="232">
        <f>(B28-A28)*24*16.7</f>
        <v/>
      </c>
      <c r="G28" s="313" t="n"/>
      <c r="H28" s="109" t="n"/>
      <c r="I28" s="233" t="inlineStr">
        <is>
          <t>Plant trip due to grid spike (undervoltage) NCC Oriare</t>
        </is>
      </c>
      <c r="J28" s="333" t="n"/>
      <c r="K28" s="333" t="n"/>
      <c r="L28" s="333" t="n"/>
      <c r="M28" s="333" t="n"/>
      <c r="N28" s="333" t="n"/>
      <c r="O28" s="333" t="n"/>
      <c r="P28" s="313" t="n"/>
      <c r="Q28" s="143" t="n"/>
      <c r="R28" s="11" t="n"/>
      <c r="S28" s="234" t="inlineStr">
        <is>
          <t>Ton</t>
        </is>
      </c>
      <c r="T28" s="235" t="inlineStr">
        <is>
          <t>%</t>
        </is>
      </c>
      <c r="U28" s="234" t="inlineStr">
        <is>
          <t>Ton</t>
        </is>
      </c>
      <c r="V28" s="234" t="inlineStr">
        <is>
          <t>%</t>
        </is>
      </c>
      <c r="W28" s="234" t="inlineStr">
        <is>
          <t>Ton</t>
        </is>
      </c>
      <c r="X28" s="235" t="inlineStr">
        <is>
          <t>%</t>
        </is>
      </c>
      <c r="Y28" s="337" t="n"/>
      <c r="Z28" s="270" t="n"/>
      <c r="AA28" s="113" t="n"/>
      <c r="AB28" s="236" t="inlineStr">
        <is>
          <t>Actual 2025</t>
        </is>
      </c>
      <c r="AC28" s="230" t="inlineStr">
        <is>
          <t>Actual 2024</t>
        </is>
      </c>
    </row>
    <row r="29" ht="20.25" customHeight="1">
      <c r="A29" s="105" t="n"/>
      <c r="B29" s="105" t="n"/>
      <c r="C29" s="231" t="n"/>
      <c r="D29" s="333" t="n"/>
      <c r="E29" s="313" t="n"/>
      <c r="F29" s="232" t="n"/>
      <c r="G29" s="313" t="n"/>
      <c r="H29" s="40" t="n"/>
      <c r="I29" s="233" t="n"/>
      <c r="J29" s="333" t="n"/>
      <c r="K29" s="333" t="n"/>
      <c r="L29" s="333" t="n"/>
      <c r="M29" s="333" t="n"/>
      <c r="N29" s="333" t="n"/>
      <c r="O29" s="333" t="n"/>
      <c r="P29" s="313" t="n"/>
      <c r="Q29" s="143" t="n"/>
      <c r="R29" s="11" t="n"/>
      <c r="S29" s="338" t="n"/>
      <c r="T29" s="338" t="n"/>
      <c r="U29" s="338" t="n"/>
      <c r="V29" s="338" t="n"/>
      <c r="W29" s="338" t="n"/>
      <c r="X29" s="339" t="n"/>
      <c r="Y29" s="340" t="n"/>
      <c r="Z29" s="270" t="n"/>
      <c r="AA29" s="113" t="n"/>
      <c r="AB29" s="240" t="n"/>
      <c r="AC29" s="241" t="n"/>
    </row>
    <row r="30" ht="20.25" customHeight="1">
      <c r="A30" s="105" t="n"/>
      <c r="B30" s="105" t="n"/>
      <c r="C30" s="231" t="n"/>
      <c r="D30" s="333" t="n"/>
      <c r="E30" s="313" t="n"/>
      <c r="F30" s="232" t="n"/>
      <c r="G30" s="313" t="n"/>
      <c r="H30" s="40" t="n"/>
      <c r="I30" s="233" t="n"/>
      <c r="J30" s="333" t="n"/>
      <c r="K30" s="333" t="n"/>
      <c r="L30" s="333" t="n"/>
      <c r="M30" s="333" t="n"/>
      <c r="N30" s="333" t="n"/>
      <c r="O30" s="333" t="n"/>
      <c r="P30" s="313" t="n"/>
      <c r="Q30" s="143" t="n"/>
      <c r="R30" s="118" t="inlineStr">
        <is>
          <t>Initial</t>
        </is>
      </c>
      <c r="S30" s="35" t="n">
        <v>4750.84</v>
      </c>
      <c r="T30" s="179" t="n"/>
      <c r="U30" s="46" t="n">
        <v>27.56</v>
      </c>
      <c r="V30" s="35" t="n"/>
      <c r="W30" s="35" t="n">
        <v>20.67</v>
      </c>
      <c r="X30" s="179" t="n"/>
      <c r="Y30" s="313" t="n"/>
      <c r="Z30" s="270" t="n"/>
      <c r="AA30" s="33" t="inlineStr">
        <is>
          <t>Day</t>
        </is>
      </c>
      <c r="AB30" s="179" t="n"/>
      <c r="AC30" s="181" t="n"/>
    </row>
    <row r="31" ht="21.75" customHeight="1">
      <c r="A31" s="105" t="n"/>
      <c r="B31" s="105" t="n"/>
      <c r="C31" s="231" t="n"/>
      <c r="D31" s="333" t="n"/>
      <c r="E31" s="313" t="n"/>
      <c r="F31" s="232" t="n"/>
      <c r="G31" s="313" t="n"/>
      <c r="H31" s="40" t="n"/>
      <c r="I31" s="233" t="n"/>
      <c r="J31" s="333" t="n"/>
      <c r="K31" s="333" t="n"/>
      <c r="L31" s="333" t="n"/>
      <c r="M31" s="333" t="n"/>
      <c r="N31" s="333" t="n"/>
      <c r="O31" s="333" t="n"/>
      <c r="P31" s="313" t="n"/>
      <c r="Q31" s="143" t="n"/>
      <c r="R31" s="118" t="inlineStr">
        <is>
          <t>Input</t>
        </is>
      </c>
      <c r="S31" s="35" t="n">
        <v>111.42</v>
      </c>
      <c r="T31" s="242" t="n"/>
      <c r="U31" s="46" t="n"/>
      <c r="V31" s="35" t="n"/>
      <c r="W31" s="35" t="n">
        <v>0</v>
      </c>
      <c r="X31" s="242" t="n"/>
      <c r="Y31" s="314" t="n"/>
      <c r="Z31" s="243" t="n"/>
      <c r="AA31" s="33" t="inlineStr">
        <is>
          <t>Month</t>
        </is>
      </c>
      <c r="AB31" s="179" t="n"/>
      <c r="AC31" s="341" t="n"/>
    </row>
    <row r="32" ht="20.25" customHeight="1">
      <c r="A32" s="105" t="n"/>
      <c r="B32" s="105" t="n"/>
      <c r="C32" s="231" t="n"/>
      <c r="D32" s="333" t="n"/>
      <c r="E32" s="313" t="n"/>
      <c r="F32" s="232" t="n"/>
      <c r="G32" s="313" t="n"/>
      <c r="H32" s="40" t="n"/>
      <c r="I32" s="233" t="n"/>
      <c r="J32" s="333" t="n"/>
      <c r="K32" s="333" t="n"/>
      <c r="L32" s="333" t="n"/>
      <c r="M32" s="333" t="n"/>
      <c r="N32" s="333" t="n"/>
      <c r="O32" s="333" t="n"/>
      <c r="P32" s="313" t="n"/>
      <c r="Q32" s="143" t="n"/>
      <c r="R32" s="118" t="inlineStr">
        <is>
          <t>Consumption</t>
        </is>
      </c>
      <c r="S32" s="35">
        <f>S30+S31-S33</f>
        <v/>
      </c>
      <c r="T32" s="315" t="n"/>
      <c r="U32" s="46">
        <f>U30+U31-U33</f>
        <v/>
      </c>
      <c r="V32" s="35" t="n"/>
      <c r="W32" s="35">
        <f>W30+W31-W33</f>
        <v/>
      </c>
      <c r="X32" s="316" t="n"/>
      <c r="Y32" s="317" t="n"/>
      <c r="Z32" s="243" t="n"/>
      <c r="AA32" s="33" t="inlineStr">
        <is>
          <t>Year</t>
        </is>
      </c>
      <c r="AB32" s="179" t="n">
        <v>3</v>
      </c>
      <c r="AC32" s="315" t="n"/>
    </row>
    <row r="33" ht="20.25" customHeight="1">
      <c r="A33" s="105" t="n"/>
      <c r="B33" s="105" t="n"/>
      <c r="C33" s="231" t="n"/>
      <c r="D33" s="333" t="n"/>
      <c r="E33" s="313" t="n"/>
      <c r="F33" s="232" t="n"/>
      <c r="G33" s="313" t="n"/>
      <c r="H33" s="40" t="n"/>
      <c r="I33" s="233" t="n"/>
      <c r="J33" s="333" t="n"/>
      <c r="K33" s="333" t="n"/>
      <c r="L33" s="333" t="n"/>
      <c r="M33" s="333" t="n"/>
      <c r="N33" s="333" t="n"/>
      <c r="O33" s="333" t="n"/>
      <c r="P33" s="313" t="n"/>
      <c r="Q33" s="143" t="n"/>
      <c r="R33" s="118" t="inlineStr">
        <is>
          <t>Final</t>
        </is>
      </c>
      <c r="S33" s="35" t="n">
        <v>4778.31</v>
      </c>
      <c r="T33" s="245" t="n"/>
      <c r="U33" s="46" t="n">
        <v>27.03</v>
      </c>
      <c r="V33" s="35" t="n"/>
      <c r="W33" s="35" t="n">
        <v>13.8219</v>
      </c>
      <c r="X33" s="246" t="n"/>
      <c r="Y33" s="123" t="n"/>
      <c r="Z33" s="243" t="n"/>
      <c r="AA33" s="124" t="n"/>
      <c r="AB33" s="270" t="n"/>
      <c r="AC33" s="269" t="n"/>
    </row>
    <row r="34" ht="20.25" customHeight="1">
      <c r="A34" s="105" t="n"/>
      <c r="B34" s="105" t="n"/>
      <c r="C34" s="231" t="n"/>
      <c r="D34" s="333" t="n"/>
      <c r="E34" s="313" t="n"/>
      <c r="F34" s="232" t="n"/>
      <c r="G34" s="313" t="n"/>
      <c r="H34" s="40" t="n"/>
      <c r="I34" s="233" t="n"/>
      <c r="J34" s="333" t="n"/>
      <c r="K34" s="333" t="n"/>
      <c r="L34" s="333" t="n"/>
      <c r="M34" s="333" t="n"/>
      <c r="N34" s="333" t="n"/>
      <c r="O34" s="333" t="n"/>
      <c r="P34" s="313" t="n"/>
      <c r="Q34" s="143" t="n"/>
      <c r="R34" s="57" t="n"/>
      <c r="S34" s="247" t="n"/>
      <c r="T34" s="333" t="n"/>
      <c r="U34" s="333" t="n"/>
      <c r="V34" s="333" t="n"/>
      <c r="W34" s="333" t="n"/>
      <c r="X34" s="333" t="n"/>
      <c r="Y34" s="334" t="n"/>
      <c r="Z34" s="270" t="n"/>
      <c r="AA34" s="108" t="inlineStr">
        <is>
          <t>EXTERNAL TRIPS</t>
        </is>
      </c>
      <c r="AB34" s="306" t="n"/>
      <c r="AC34" s="307" t="n"/>
    </row>
    <row r="35" ht="18.75" customHeight="1">
      <c r="A35" s="105" t="n"/>
      <c r="B35" s="105" t="n"/>
      <c r="C35" s="231" t="n"/>
      <c r="D35" s="333" t="n"/>
      <c r="E35" s="313" t="n"/>
      <c r="F35" s="232" t="n"/>
      <c r="G35" s="313" t="n"/>
      <c r="H35" s="40" t="n"/>
      <c r="I35" s="233" t="n"/>
      <c r="J35" s="333" t="n"/>
      <c r="K35" s="333" t="n"/>
      <c r="L35" s="333" t="n"/>
      <c r="M35" s="333" t="n"/>
      <c r="N35" s="333" t="n"/>
      <c r="O35" s="333" t="n"/>
      <c r="P35" s="313" t="n"/>
      <c r="Q35" s="143" t="n"/>
      <c r="R35" s="126" t="n"/>
      <c r="S35" s="248" t="inlineStr">
        <is>
          <t>HFO SLUDGE</t>
        </is>
      </c>
      <c r="T35" s="249" t="inlineStr">
        <is>
          <t>m3</t>
        </is>
      </c>
      <c r="U35" s="35" t="n"/>
      <c r="V35" s="248" t="inlineStr">
        <is>
          <t>USED OIL</t>
        </is>
      </c>
      <c r="W35" s="250" t="inlineStr">
        <is>
          <t>m3</t>
        </is>
      </c>
      <c r="X35" s="179" t="n"/>
      <c r="Y35" s="313" t="n"/>
      <c r="Z35" s="270" t="n"/>
      <c r="AA35" s="113" t="n"/>
      <c r="AB35" s="240" t="inlineStr">
        <is>
          <t>Actual 2025</t>
        </is>
      </c>
      <c r="AC35" s="241" t="inlineStr">
        <is>
          <t>Actual 2024</t>
        </is>
      </c>
    </row>
    <row r="36" ht="20.25" customHeight="1">
      <c r="A36" s="105" t="n"/>
      <c r="B36" s="105" t="n"/>
      <c r="C36" s="231" t="n"/>
      <c r="D36" s="333" t="n"/>
      <c r="E36" s="313" t="n"/>
      <c r="F36" s="232" t="n"/>
      <c r="G36" s="313" t="n"/>
      <c r="H36" s="40" t="n"/>
      <c r="I36" s="233" t="n"/>
      <c r="J36" s="333" t="n"/>
      <c r="K36" s="333" t="n"/>
      <c r="L36" s="333" t="n"/>
      <c r="M36" s="333" t="n"/>
      <c r="N36" s="333" t="n"/>
      <c r="O36" s="333" t="n"/>
      <c r="P36" s="313" t="n"/>
      <c r="Q36" s="143" t="n"/>
      <c r="R36" s="57" t="n"/>
      <c r="S36" s="315" t="n"/>
      <c r="T36" s="249" t="inlineStr">
        <is>
          <t>%</t>
        </is>
      </c>
      <c r="U36" s="179" t="n">
        <v>41</v>
      </c>
      <c r="V36" s="315" t="n"/>
      <c r="W36" s="250" t="inlineStr">
        <is>
          <t>%</t>
        </is>
      </c>
      <c r="X36" s="179" t="n">
        <v>16</v>
      </c>
      <c r="Y36" s="313" t="n"/>
      <c r="Z36" s="270" t="n"/>
      <c r="AA36" s="33" t="inlineStr">
        <is>
          <t>Day</t>
        </is>
      </c>
      <c r="AB36" s="179" t="n"/>
      <c r="AC36" s="181" t="n"/>
    </row>
    <row r="37" ht="20.25" customHeight="1">
      <c r="A37" s="105" t="n"/>
      <c r="B37" s="105" t="n"/>
      <c r="C37" s="231" t="n"/>
      <c r="D37" s="333" t="n"/>
      <c r="E37" s="313" t="n"/>
      <c r="F37" s="35" t="n"/>
      <c r="G37" s="313" t="n"/>
      <c r="H37" s="40" t="n"/>
      <c r="I37" s="251" t="n"/>
      <c r="J37" s="333" t="n"/>
      <c r="K37" s="333" t="n"/>
      <c r="L37" s="333" t="n"/>
      <c r="M37" s="333" t="n"/>
      <c r="N37" s="333" t="n"/>
      <c r="O37" s="333" t="n"/>
      <c r="P37" s="313" t="n"/>
      <c r="Q37" s="143" t="n"/>
      <c r="R37" s="57" t="n"/>
      <c r="S37" s="269" t="n"/>
      <c r="T37" s="270" t="n"/>
      <c r="U37" s="269" t="n"/>
      <c r="V37" s="269" t="n"/>
      <c r="W37" s="269" t="n"/>
      <c r="X37" s="270" t="n"/>
      <c r="Y37" s="143" t="n"/>
      <c r="Z37" s="270" t="n"/>
      <c r="AA37" s="33" t="inlineStr">
        <is>
          <t>Month</t>
        </is>
      </c>
      <c r="AB37" s="179" t="n">
        <v>1</v>
      </c>
      <c r="AC37" s="341" t="n"/>
    </row>
    <row r="38" ht="20.25" customHeight="1">
      <c r="A38" s="105" t="n"/>
      <c r="B38" s="105" t="n"/>
      <c r="C38" s="231" t="n"/>
      <c r="D38" s="333" t="n"/>
      <c r="E38" s="313" t="n"/>
      <c r="F38" s="35" t="n"/>
      <c r="G38" s="313" t="n"/>
      <c r="H38" s="40" t="n"/>
      <c r="I38" s="233" t="n"/>
      <c r="J38" s="333" t="n"/>
      <c r="K38" s="333" t="n"/>
      <c r="L38" s="333" t="n"/>
      <c r="M38" s="333" t="n"/>
      <c r="N38" s="333" t="n"/>
      <c r="O38" s="333" t="n"/>
      <c r="P38" s="313" t="n"/>
      <c r="Q38" s="143" t="n"/>
      <c r="R38" s="126" t="n"/>
      <c r="S38" s="57" t="n"/>
      <c r="T38" s="270" t="n"/>
      <c r="U38" s="57" t="n"/>
      <c r="V38" s="126" t="n"/>
      <c r="W38" s="269" t="n"/>
      <c r="X38" s="270" t="n"/>
      <c r="Y38" s="143" t="n"/>
      <c r="Z38" s="270" t="n"/>
      <c r="AA38" s="33" t="inlineStr">
        <is>
          <t>Year</t>
        </is>
      </c>
      <c r="AB38" s="179" t="n">
        <v>1</v>
      </c>
      <c r="AC38" s="341" t="n"/>
    </row>
    <row r="39" ht="22.5" customHeight="1">
      <c r="A39" s="105" t="n"/>
      <c r="B39" s="105" t="n"/>
      <c r="C39" s="231" t="n"/>
      <c r="D39" s="333" t="n"/>
      <c r="E39" s="313" t="n"/>
      <c r="F39" s="35" t="n"/>
      <c r="G39" s="313" t="n"/>
      <c r="H39" s="40" t="n"/>
      <c r="I39" s="233" t="n"/>
      <c r="J39" s="333" t="n"/>
      <c r="K39" s="333" t="n"/>
      <c r="L39" s="333" t="n"/>
      <c r="M39" s="333" t="n"/>
      <c r="N39" s="333" t="n"/>
      <c r="O39" s="333" t="n"/>
      <c r="P39" s="313" t="n"/>
      <c r="Q39" s="143" t="n"/>
      <c r="R39" s="143" t="n"/>
      <c r="S39" s="252" t="inlineStr">
        <is>
          <t>FUEL LIQUIDATED DAMAGES</t>
        </is>
      </c>
      <c r="T39" s="342" t="n"/>
      <c r="U39" s="342" t="n"/>
      <c r="V39" s="342" t="n"/>
      <c r="W39" s="342" t="n"/>
      <c r="X39" s="342" t="n"/>
      <c r="Y39" s="343" t="n"/>
      <c r="Z39" s="270" t="n"/>
      <c r="AA39" s="33" t="n"/>
      <c r="AB39" s="179" t="n"/>
      <c r="AC39" s="315" t="n"/>
    </row>
    <row r="40" ht="20.25" customHeight="1">
      <c r="A40" s="105" t="n"/>
      <c r="B40" s="105" t="n"/>
      <c r="C40" s="231" t="n"/>
      <c r="D40" s="333" t="n"/>
      <c r="E40" s="313" t="n"/>
      <c r="F40" s="35" t="n"/>
      <c r="G40" s="313" t="n"/>
      <c r="H40" s="40" t="n"/>
      <c r="I40" s="251" t="n"/>
      <c r="J40" s="333" t="n"/>
      <c r="K40" s="333" t="n"/>
      <c r="L40" s="333" t="n"/>
      <c r="M40" s="333" t="n"/>
      <c r="N40" s="333" t="n"/>
      <c r="O40" s="333" t="n"/>
      <c r="P40" s="313" t="n"/>
      <c r="Q40" s="143" t="n"/>
      <c r="R40" s="143" t="n"/>
      <c r="S40" s="255" t="inlineStr">
        <is>
          <t>Day</t>
        </is>
      </c>
      <c r="T40" s="313" t="n"/>
      <c r="U40" s="179" t="n">
        <v>0</v>
      </c>
      <c r="V40" s="313" t="n"/>
      <c r="W40" s="35">
        <f>U40</f>
        <v/>
      </c>
      <c r="X40" s="179" t="n"/>
      <c r="Y40" s="40" t="n"/>
      <c r="Z40" s="270" t="n"/>
      <c r="AA40" s="132" t="n"/>
      <c r="AB40" s="256" t="inlineStr">
        <is>
          <t>1=</t>
        </is>
      </c>
      <c r="AC40" s="257" t="n"/>
    </row>
    <row r="41" ht="18.75" customHeight="1">
      <c r="A41" s="105" t="n"/>
      <c r="B41" s="105" t="n"/>
      <c r="C41" s="231" t="n"/>
      <c r="D41" s="333" t="n"/>
      <c r="E41" s="313" t="n"/>
      <c r="F41" s="35" t="n"/>
      <c r="G41" s="313" t="n"/>
      <c r="H41" s="40" t="n"/>
      <c r="I41" s="251" t="n"/>
      <c r="J41" s="333" t="n"/>
      <c r="K41" s="333" t="n"/>
      <c r="L41" s="333" t="n"/>
      <c r="M41" s="333" t="n"/>
      <c r="N41" s="333" t="n"/>
      <c r="O41" s="333" t="n"/>
      <c r="P41" s="313" t="n"/>
      <c r="Q41" s="143" t="n"/>
      <c r="R41" s="143" t="n"/>
      <c r="S41" s="255" t="inlineStr">
        <is>
          <t>Month</t>
        </is>
      </c>
      <c r="T41" s="313" t="n"/>
      <c r="U41" s="35" t="n"/>
      <c r="V41" s="313" t="n"/>
      <c r="W41" s="35" t="n"/>
      <c r="X41" s="179" t="n"/>
      <c r="Y41" s="40" t="n"/>
      <c r="Z41" s="270" t="n"/>
      <c r="AA41" s="132" t="n"/>
      <c r="AB41" s="256">
        <f>AB40+U41</f>
        <v/>
      </c>
      <c r="AC41" s="258" t="n"/>
    </row>
    <row r="42" ht="20.25" customHeight="1">
      <c r="A42" s="105" t="n"/>
      <c r="B42" s="105" t="n"/>
      <c r="C42" s="231" t="n"/>
      <c r="D42" s="333" t="n"/>
      <c r="E42" s="313" t="n"/>
      <c r="F42" s="35" t="n"/>
      <c r="G42" s="313" t="n"/>
      <c r="H42" s="40" t="n"/>
      <c r="I42" s="251" t="n"/>
      <c r="J42" s="333" t="n"/>
      <c r="K42" s="333" t="n"/>
      <c r="L42" s="333" t="n"/>
      <c r="M42" s="333" t="n"/>
      <c r="N42" s="333" t="n"/>
      <c r="O42" s="333" t="n"/>
      <c r="P42" s="313" t="n"/>
      <c r="Q42" s="143" t="n"/>
      <c r="R42" s="55" t="n"/>
      <c r="S42" s="255" t="inlineStr">
        <is>
          <t>Year</t>
        </is>
      </c>
      <c r="T42" s="313" t="n"/>
      <c r="U42" s="35" t="n">
        <v>559.72</v>
      </c>
      <c r="V42" s="313" t="n"/>
      <c r="W42" s="35">
        <f>U42</f>
        <v/>
      </c>
      <c r="X42" s="179" t="n"/>
      <c r="Y42" s="40" t="n"/>
      <c r="Z42" s="270" t="n"/>
      <c r="AA42" s="135" t="n"/>
      <c r="AB42" s="256" t="n"/>
    </row>
    <row r="43" ht="21.75" customHeight="1">
      <c r="A43" s="105" t="n"/>
      <c r="B43" s="105" t="n"/>
      <c r="C43" s="231" t="n"/>
      <c r="D43" s="333" t="n"/>
      <c r="E43" s="313" t="n"/>
      <c r="F43" s="35" t="n"/>
      <c r="G43" s="313" t="n"/>
      <c r="H43" s="40" t="n"/>
      <c r="I43" s="251" t="n"/>
      <c r="J43" s="333" t="n"/>
      <c r="K43" s="333" t="n"/>
      <c r="L43" s="333" t="n"/>
      <c r="M43" s="333" t="n"/>
      <c r="N43" s="333" t="n"/>
      <c r="O43" s="333" t="n"/>
      <c r="P43" s="313" t="n"/>
      <c r="Q43" s="143" t="n"/>
      <c r="R43" s="143" t="n"/>
      <c r="S43" s="269" t="n"/>
      <c r="T43" s="270" t="n"/>
      <c r="U43" s="57" t="n"/>
      <c r="V43" s="57" t="n"/>
      <c r="W43" s="57" t="n"/>
      <c r="X43" s="221" t="n"/>
      <c r="Y43" s="55" t="n"/>
      <c r="Z43" s="221" t="n"/>
      <c r="AA43" s="55" t="n"/>
      <c r="AB43" s="221" t="n"/>
      <c r="AC43" s="257" t="n"/>
    </row>
    <row r="44" ht="24.75" customHeight="1">
      <c r="A44" s="136" t="n"/>
      <c r="B44" s="136" t="n"/>
      <c r="C44" s="179" t="n"/>
      <c r="D44" s="333" t="n"/>
      <c r="E44" s="313" t="n"/>
      <c r="F44" s="35">
        <f>(B44-A44)*24*16.3</f>
        <v/>
      </c>
      <c r="G44" s="313" t="n"/>
      <c r="H44" s="40" t="n"/>
      <c r="I44" s="35" t="n"/>
      <c r="J44" s="333" t="n"/>
      <c r="K44" s="333" t="n"/>
      <c r="L44" s="333" t="n"/>
      <c r="M44" s="333" t="n"/>
      <c r="N44" s="333" t="n"/>
      <c r="O44" s="333" t="n"/>
      <c r="P44" s="313" t="n"/>
      <c r="Q44" s="143" t="n"/>
      <c r="R44" s="143" t="n"/>
      <c r="S44" s="269" t="n"/>
      <c r="T44" s="270" t="n"/>
      <c r="U44" s="57" t="n"/>
      <c r="V44" s="57" t="n"/>
      <c r="W44" s="57" t="n"/>
      <c r="X44" s="221" t="n"/>
      <c r="Y44" s="55" t="n"/>
      <c r="Z44" s="221" t="n"/>
      <c r="AA44" s="55" t="n"/>
      <c r="AB44" s="221" t="n"/>
      <c r="AC44" s="269" t="n"/>
    </row>
    <row r="45" ht="24.75" customHeight="1">
      <c r="A45" s="136" t="n"/>
      <c r="B45" s="136" t="n"/>
      <c r="C45" s="179" t="n"/>
      <c r="D45" s="333" t="n"/>
      <c r="E45" s="313" t="n"/>
      <c r="F45" s="35">
        <f>(B45-A45)*24*16.3</f>
        <v/>
      </c>
      <c r="G45" s="313" t="n"/>
      <c r="H45" s="40" t="n"/>
      <c r="I45" s="35" t="n"/>
      <c r="J45" s="333" t="n"/>
      <c r="K45" s="333" t="n"/>
      <c r="L45" s="333" t="n"/>
      <c r="M45" s="333" t="n"/>
      <c r="N45" s="333" t="n"/>
      <c r="O45" s="333" t="n"/>
      <c r="P45" s="313" t="n"/>
      <c r="Q45" s="143" t="n"/>
      <c r="R45" s="143" t="n"/>
      <c r="S45" s="269" t="n"/>
      <c r="T45" s="270" t="n"/>
      <c r="U45" s="57" t="n"/>
      <c r="V45" s="269" t="n"/>
      <c r="W45" s="57" t="n"/>
      <c r="X45" s="270" t="n"/>
      <c r="Y45" s="143" t="n"/>
      <c r="Z45" s="270" t="n"/>
      <c r="AA45" s="143" t="n"/>
      <c r="AB45" s="270" t="n"/>
      <c r="AC45" s="269" t="n"/>
    </row>
    <row r="46" ht="24.75" customHeight="1">
      <c r="A46" s="136" t="n"/>
      <c r="B46" s="136" t="n"/>
      <c r="C46" s="179" t="n"/>
      <c r="D46" s="333" t="n"/>
      <c r="E46" s="313" t="n"/>
      <c r="F46" s="35">
        <f>(B46-A46)*24*16.3</f>
        <v/>
      </c>
      <c r="G46" s="313" t="n"/>
      <c r="H46" s="40" t="n"/>
      <c r="I46" s="35" t="n"/>
      <c r="J46" s="333" t="n"/>
      <c r="K46" s="333" t="n"/>
      <c r="L46" s="333" t="n"/>
      <c r="M46" s="333" t="n"/>
      <c r="N46" s="333" t="n"/>
      <c r="O46" s="333" t="n"/>
      <c r="P46" s="313" t="n"/>
      <c r="Q46" s="143" t="n"/>
      <c r="R46" s="143" t="n"/>
      <c r="S46" s="269" t="n"/>
      <c r="T46" s="270" t="n"/>
      <c r="U46" s="57" t="n"/>
      <c r="V46" s="269" t="n"/>
      <c r="W46" s="57" t="n"/>
      <c r="X46" s="270" t="n"/>
      <c r="Y46" s="143" t="n"/>
      <c r="Z46" s="270" t="n"/>
      <c r="AA46" s="143" t="n"/>
      <c r="AB46" s="270" t="n"/>
      <c r="AC46" s="269" t="n"/>
    </row>
    <row r="47" ht="24.75" customHeight="1">
      <c r="A47" s="136" t="n"/>
      <c r="B47" s="136" t="n"/>
      <c r="C47" s="179" t="n"/>
      <c r="D47" s="333" t="n"/>
      <c r="E47" s="313" t="n"/>
      <c r="F47" s="35">
        <f>(B47-A47)*24*16.3</f>
        <v/>
      </c>
      <c r="G47" s="313" t="n"/>
      <c r="H47" s="40" t="n"/>
      <c r="I47" s="35" t="n"/>
      <c r="J47" s="333" t="n"/>
      <c r="K47" s="333" t="n"/>
      <c r="L47" s="333" t="n"/>
      <c r="M47" s="333" t="n"/>
      <c r="N47" s="333" t="n"/>
      <c r="O47" s="333" t="n"/>
      <c r="P47" s="313" t="n"/>
      <c r="Q47" s="143" t="n"/>
      <c r="R47" s="143" t="n"/>
      <c r="S47" s="269" t="n"/>
      <c r="T47" s="270" t="n"/>
      <c r="U47" s="57" t="n"/>
      <c r="V47" s="269" t="n"/>
      <c r="W47" s="57" t="n"/>
      <c r="X47" s="270" t="n"/>
      <c r="Y47" s="143" t="n"/>
      <c r="Z47" s="270" t="n"/>
      <c r="AA47" s="143" t="n"/>
      <c r="AB47" s="270" t="n"/>
      <c r="AC47" s="269" t="n"/>
    </row>
    <row r="48" ht="24.75" customHeight="1">
      <c r="A48" s="136" t="n"/>
      <c r="B48" s="136" t="n"/>
      <c r="C48" s="179" t="n"/>
      <c r="D48" s="333" t="n"/>
      <c r="E48" s="313" t="n"/>
      <c r="F48" s="35">
        <f>(B48-A48)*24*16.3</f>
        <v/>
      </c>
      <c r="G48" s="313" t="n"/>
      <c r="H48" s="40" t="n"/>
      <c r="I48" s="35" t="n"/>
      <c r="J48" s="333" t="n"/>
      <c r="K48" s="333" t="n"/>
      <c r="L48" s="333" t="n"/>
      <c r="M48" s="333" t="n"/>
      <c r="N48" s="333" t="n"/>
      <c r="O48" s="333" t="n"/>
      <c r="P48" s="313" t="n"/>
      <c r="Q48" s="143" t="n"/>
      <c r="R48" s="143" t="n"/>
      <c r="S48" s="269" t="n"/>
      <c r="T48" s="270" t="n"/>
      <c r="U48" s="57" t="n"/>
      <c r="V48" s="269" t="n"/>
      <c r="W48" s="57" t="n"/>
      <c r="X48" s="270" t="n"/>
      <c r="Y48" s="143" t="n"/>
      <c r="Z48" s="270" t="n"/>
      <c r="AA48" s="143" t="n"/>
      <c r="AB48" s="270" t="n"/>
      <c r="AC48" s="269" t="n"/>
    </row>
    <row r="49" ht="24.75" customHeight="1">
      <c r="A49" s="136" t="n"/>
      <c r="B49" s="136" t="n"/>
      <c r="C49" s="179" t="n"/>
      <c r="D49" s="333" t="n"/>
      <c r="E49" s="313" t="n"/>
      <c r="F49" s="35">
        <f>(B49-A49)*24*16.3</f>
        <v/>
      </c>
      <c r="G49" s="313" t="n"/>
      <c r="H49" s="40" t="n"/>
      <c r="I49" s="35" t="n"/>
      <c r="J49" s="333" t="n"/>
      <c r="K49" s="333" t="n"/>
      <c r="L49" s="333" t="n"/>
      <c r="M49" s="333" t="n"/>
      <c r="N49" s="333" t="n"/>
      <c r="O49" s="333" t="n"/>
      <c r="P49" s="313" t="n"/>
      <c r="Q49" s="143" t="n"/>
      <c r="R49" s="143" t="n"/>
      <c r="S49" s="269" t="n"/>
      <c r="T49" s="270" t="n"/>
      <c r="U49" s="57" t="n"/>
      <c r="V49" s="269" t="n"/>
      <c r="W49" s="57" t="n"/>
      <c r="X49" s="270" t="n"/>
      <c r="Y49" s="143" t="n"/>
      <c r="Z49" s="270" t="n"/>
      <c r="AA49" s="143" t="n"/>
      <c r="AB49" s="270" t="n"/>
      <c r="AC49" s="269" t="n"/>
    </row>
    <row r="50" ht="24.75" customHeight="1">
      <c r="A50" s="136" t="n"/>
      <c r="B50" s="136" t="n"/>
      <c r="C50" s="179" t="n"/>
      <c r="D50" s="333" t="n"/>
      <c r="E50" s="313" t="n"/>
      <c r="F50" s="35">
        <f>(B50-A50)*24*16.3</f>
        <v/>
      </c>
      <c r="G50" s="313" t="n"/>
      <c r="H50" s="40" t="n"/>
      <c r="I50" s="35" t="n"/>
      <c r="J50" s="333" t="n"/>
      <c r="K50" s="333" t="n"/>
      <c r="L50" s="333" t="n"/>
      <c r="M50" s="333" t="n"/>
      <c r="N50" s="333" t="n"/>
      <c r="O50" s="333" t="n"/>
      <c r="P50" s="313" t="n"/>
      <c r="Q50" s="143" t="n"/>
      <c r="R50" s="143" t="n"/>
      <c r="S50" s="269" t="n"/>
      <c r="T50" s="270" t="n"/>
      <c r="U50" s="57" t="n"/>
      <c r="V50" s="269" t="n"/>
      <c r="W50" s="57" t="n"/>
      <c r="X50" s="270" t="n"/>
      <c r="Y50" s="143" t="n"/>
      <c r="Z50" s="270" t="n"/>
      <c r="AA50" s="143" t="n"/>
      <c r="AB50" s="270" t="n"/>
      <c r="AC50" s="269" t="n"/>
    </row>
    <row r="51" ht="24.75" customHeight="1">
      <c r="A51" s="136" t="n"/>
      <c r="B51" s="136" t="n"/>
      <c r="C51" s="179" t="n"/>
      <c r="D51" s="333" t="n"/>
      <c r="E51" s="313" t="n"/>
      <c r="F51" s="35">
        <f>(B51-A51)*24*16.3</f>
        <v/>
      </c>
      <c r="G51" s="313" t="n"/>
      <c r="H51" s="40" t="n"/>
      <c r="I51" s="35" t="n"/>
      <c r="J51" s="333" t="n"/>
      <c r="K51" s="333" t="n"/>
      <c r="L51" s="333" t="n"/>
      <c r="M51" s="333" t="n"/>
      <c r="N51" s="333" t="n"/>
      <c r="O51" s="333" t="n"/>
      <c r="P51" s="313" t="n"/>
      <c r="Q51" s="143" t="n"/>
      <c r="R51" s="143" t="n"/>
      <c r="S51" s="269" t="n"/>
      <c r="T51" s="270" t="n"/>
      <c r="U51" s="57" t="n"/>
      <c r="V51" s="269" t="n"/>
      <c r="W51" s="57" t="n"/>
      <c r="X51" s="270" t="n"/>
      <c r="Y51" s="143" t="n"/>
      <c r="Z51" s="270" t="n"/>
      <c r="AA51" s="143" t="n"/>
      <c r="AB51" s="270" t="n"/>
      <c r="AC51" s="269" t="n"/>
    </row>
    <row r="52" ht="24.75" customHeight="1">
      <c r="A52" s="136" t="n"/>
      <c r="B52" s="136" t="n"/>
      <c r="C52" s="179" t="n"/>
      <c r="D52" s="333" t="n"/>
      <c r="E52" s="313" t="n"/>
      <c r="F52" s="35">
        <f>(B52-A52)*24*16.3</f>
        <v/>
      </c>
      <c r="G52" s="313" t="n"/>
      <c r="H52" s="40" t="n"/>
      <c r="I52" s="35" t="n"/>
      <c r="J52" s="333" t="n"/>
      <c r="K52" s="333" t="n"/>
      <c r="L52" s="333" t="n"/>
      <c r="M52" s="333" t="n"/>
      <c r="N52" s="333" t="n"/>
      <c r="O52" s="333" t="n"/>
      <c r="P52" s="333" t="n"/>
      <c r="Q52" s="313" t="n"/>
      <c r="R52" s="143" t="n"/>
      <c r="S52" s="269" t="n"/>
      <c r="T52" s="270" t="n"/>
      <c r="U52" s="57" t="n"/>
      <c r="V52" s="269" t="n"/>
      <c r="W52" s="57" t="n"/>
      <c r="X52" s="270" t="n"/>
      <c r="Y52" s="143" t="n"/>
      <c r="Z52" s="270" t="n"/>
      <c r="AA52" s="143" t="n"/>
      <c r="AB52" s="270" t="n"/>
      <c r="AC52" s="269" t="n"/>
    </row>
    <row r="53" ht="24.75" customHeight="1">
      <c r="A53" s="136" t="n"/>
      <c r="B53" s="136" t="n"/>
      <c r="C53" s="179" t="n"/>
      <c r="D53" s="333" t="n"/>
      <c r="E53" s="313" t="n"/>
      <c r="F53" s="35">
        <f>(B53-A53)*24*16.3</f>
        <v/>
      </c>
      <c r="G53" s="313" t="n"/>
      <c r="H53" s="40" t="n"/>
      <c r="I53" s="35" t="n"/>
      <c r="J53" s="333" t="n"/>
      <c r="K53" s="333" t="n"/>
      <c r="L53" s="333" t="n"/>
      <c r="M53" s="333" t="n"/>
      <c r="N53" s="333" t="n"/>
      <c r="O53" s="333" t="n"/>
      <c r="P53" s="313" t="n"/>
      <c r="Q53" s="143" t="n"/>
      <c r="R53" s="143" t="n"/>
      <c r="S53" s="269" t="n"/>
      <c r="T53" s="270" t="n"/>
      <c r="U53" s="57" t="n"/>
      <c r="V53" s="269" t="n"/>
      <c r="W53" s="57" t="n"/>
      <c r="X53" s="270" t="n"/>
      <c r="Y53" s="143" t="n"/>
      <c r="Z53" s="270" t="n"/>
      <c r="AA53" s="143" t="n"/>
      <c r="AB53" s="270" t="n"/>
      <c r="AC53" s="269" t="n"/>
    </row>
    <row r="54" ht="24.75" customHeight="1">
      <c r="A54" s="136" t="n"/>
      <c r="B54" s="136" t="n"/>
      <c r="C54" s="179" t="n"/>
      <c r="D54" s="333" t="n"/>
      <c r="E54" s="313" t="n"/>
      <c r="F54" s="35">
        <f>(B54-A54)*24*16.3</f>
        <v/>
      </c>
      <c r="G54" s="313" t="n"/>
      <c r="H54" s="40" t="n"/>
      <c r="I54" s="35" t="n"/>
      <c r="J54" s="333" t="n"/>
      <c r="K54" s="333" t="n"/>
      <c r="L54" s="333" t="n"/>
      <c r="M54" s="333" t="n"/>
      <c r="N54" s="333" t="n"/>
      <c r="O54" s="333" t="n"/>
      <c r="P54" s="313" t="n"/>
      <c r="Q54" s="143" t="n"/>
      <c r="R54" s="143" t="n"/>
      <c r="S54" s="269" t="n"/>
      <c r="T54" s="270" t="n"/>
      <c r="U54" s="57" t="n"/>
      <c r="V54" s="269" t="n"/>
      <c r="W54" s="57" t="n"/>
      <c r="X54" s="270" t="n"/>
      <c r="Y54" s="143" t="n"/>
      <c r="Z54" s="270" t="n"/>
      <c r="AA54" s="143" t="n"/>
      <c r="AB54" s="270" t="n"/>
      <c r="AC54" s="269" t="n"/>
    </row>
    <row r="55" ht="22.5" customHeight="1">
      <c r="A55" s="136" t="n"/>
      <c r="B55" s="294" t="n"/>
      <c r="C55" s="179" t="n"/>
      <c r="D55" s="333" t="n"/>
      <c r="E55" s="313" t="n"/>
      <c r="F55" s="259">
        <f>SUM(F27:G54)</f>
        <v/>
      </c>
      <c r="G55" s="313" t="n"/>
      <c r="H55" s="40" t="n"/>
      <c r="I55" s="35" t="n"/>
      <c r="J55" s="333" t="n"/>
      <c r="K55" s="333" t="n"/>
      <c r="L55" s="333" t="n"/>
      <c r="M55" s="333" t="n"/>
      <c r="N55" s="333" t="n"/>
      <c r="O55" s="333" t="n"/>
      <c r="P55" s="313" t="n"/>
      <c r="Q55" s="143" t="n"/>
      <c r="R55" s="143" t="n"/>
      <c r="S55" s="269" t="n"/>
      <c r="T55" s="270" t="n"/>
      <c r="U55" s="57" t="n"/>
      <c r="V55" s="269" t="n"/>
      <c r="W55" s="269" t="n"/>
      <c r="X55" s="270" t="n"/>
      <c r="Y55" s="143" t="n"/>
      <c r="Z55" s="270" t="n"/>
      <c r="AA55" s="143" t="n"/>
      <c r="AB55" s="270" t="n"/>
      <c r="AC55" s="269" t="n"/>
    </row>
    <row r="56" ht="19.5" customHeight="1">
      <c r="A56" s="298" t="n"/>
      <c r="B56" s="295" t="n"/>
      <c r="C56" s="261" t="n"/>
      <c r="D56" s="261" t="n"/>
      <c r="E56" s="260" t="n"/>
      <c r="F56" s="262" t="n"/>
      <c r="N56" s="145" t="n"/>
      <c r="O56" s="269" t="n"/>
      <c r="P56" s="269" t="n"/>
      <c r="Q56" s="143" t="n"/>
      <c r="R56" s="143" t="n"/>
      <c r="S56" s="269" t="n"/>
      <c r="T56" s="270" t="n"/>
      <c r="U56" s="269" t="n"/>
      <c r="V56" s="269" t="n"/>
      <c r="W56" s="269" t="n"/>
      <c r="X56" s="270" t="n"/>
      <c r="Y56" s="143" t="n"/>
      <c r="Z56" s="270" t="n"/>
      <c r="AA56" s="143" t="n"/>
      <c r="AB56" s="270" t="n"/>
      <c r="AC56" s="269" t="n"/>
    </row>
    <row r="57" ht="18" customHeight="1">
      <c r="A57" s="298" t="n"/>
      <c r="B57" s="295" t="n"/>
      <c r="C57" s="263" t="n"/>
      <c r="D57" s="263" t="n"/>
      <c r="E57" s="264" t="n"/>
      <c r="N57" s="145" t="n"/>
      <c r="O57" s="269" t="n"/>
      <c r="P57" s="269" t="n"/>
      <c r="Q57" s="143" t="n"/>
      <c r="R57" s="143" t="n"/>
      <c r="S57" s="269" t="n"/>
      <c r="T57" s="270" t="n"/>
      <c r="U57" s="269" t="n"/>
      <c r="V57" s="269" t="n"/>
      <c r="W57" s="269" t="n"/>
      <c r="X57" s="270" t="n"/>
      <c r="Y57" s="143" t="n"/>
      <c r="Z57" s="270" t="n"/>
      <c r="AA57" s="143" t="n"/>
      <c r="AB57" s="270" t="n"/>
      <c r="AC57" s="269" t="n"/>
    </row>
    <row r="58" ht="21" customHeight="1">
      <c r="A58" s="298" t="n"/>
      <c r="B58" s="296" t="n"/>
      <c r="C58" s="263" t="n"/>
      <c r="D58" s="263" t="n"/>
      <c r="E58" s="264" t="n"/>
      <c r="F58" s="57" t="n"/>
      <c r="L58" s="143" t="n"/>
      <c r="M58" s="57" t="n"/>
      <c r="N58" s="145" t="n"/>
      <c r="O58" s="269" t="n"/>
      <c r="P58" s="269" t="n"/>
      <c r="Q58" s="143" t="n"/>
      <c r="R58" s="143" t="n"/>
      <c r="S58" s="269" t="n"/>
      <c r="T58" s="270" t="n"/>
      <c r="U58" s="269" t="n"/>
      <c r="V58" s="269" t="n"/>
      <c r="W58" s="269" t="n"/>
      <c r="X58" s="270" t="n"/>
      <c r="Y58" s="143" t="n"/>
      <c r="Z58" s="270" t="n"/>
      <c r="AA58" s="143" t="n"/>
      <c r="AB58" s="270" t="n"/>
      <c r="AC58" s="269" t="n"/>
    </row>
    <row r="59" ht="15" customHeight="1">
      <c r="A59" s="298" t="n"/>
      <c r="B59" s="296" t="n"/>
      <c r="C59" s="217" t="n"/>
      <c r="D59" s="217" t="n"/>
      <c r="E59" s="57" t="n"/>
      <c r="F59" s="271" t="n"/>
      <c r="G59" s="271" t="n"/>
      <c r="H59" s="144" t="n"/>
      <c r="I59" s="271" t="n"/>
      <c r="J59" s="144" t="n"/>
      <c r="K59" s="143" t="n"/>
      <c r="L59" s="143" t="n"/>
      <c r="M59" s="272" t="n"/>
      <c r="N59" s="138" t="n"/>
      <c r="O59" s="269" t="n"/>
      <c r="P59" s="269" t="n"/>
      <c r="Q59" s="143" t="n"/>
      <c r="R59" s="143" t="n"/>
      <c r="S59" s="269" t="n"/>
      <c r="T59" s="270" t="n"/>
      <c r="U59" s="269" t="n"/>
      <c r="V59" s="266" t="n"/>
      <c r="AB59" s="270" t="n"/>
      <c r="AC59" s="269" t="n"/>
    </row>
    <row r="60" ht="25.5" customHeight="1">
      <c r="A60" s="298" t="n"/>
      <c r="B60" s="298" t="n"/>
      <c r="C60" s="270" t="n"/>
      <c r="D60" s="221" t="n"/>
      <c r="E60" s="271" t="n"/>
      <c r="F60" s="260" t="n"/>
      <c r="G60" s="260" t="n"/>
      <c r="H60" s="138" t="n"/>
      <c r="I60" s="260" t="n"/>
      <c r="J60" s="138" t="n"/>
      <c r="K60" s="138" t="n"/>
      <c r="L60" s="138" t="n"/>
      <c r="M60" s="272" t="n"/>
      <c r="N60" s="138" t="n"/>
      <c r="O60" s="269" t="n"/>
      <c r="P60" s="269" t="n"/>
      <c r="Q60" s="143" t="n"/>
      <c r="R60" s="143" t="n"/>
      <c r="S60" s="269" t="n"/>
      <c r="T60" s="270" t="n"/>
      <c r="U60" s="269" t="n"/>
      <c r="AB60" s="270" t="n"/>
      <c r="AC60" s="269" t="n"/>
    </row>
    <row r="61" ht="12.75" customHeight="1">
      <c r="A61" s="298" t="n"/>
      <c r="B61" s="298" t="n"/>
      <c r="C61" s="270" t="n"/>
      <c r="D61" s="270" t="n"/>
      <c r="E61" s="271" t="n"/>
      <c r="F61" s="260" t="n"/>
      <c r="G61" s="260" t="n"/>
      <c r="H61" s="138" t="n"/>
      <c r="I61" s="260" t="n"/>
      <c r="J61" s="138" t="n"/>
      <c r="K61" s="138" t="n"/>
      <c r="L61" s="138" t="n"/>
      <c r="M61" s="272" t="n"/>
      <c r="N61" s="138" t="n"/>
      <c r="O61" s="269" t="n"/>
      <c r="P61" s="269" t="n"/>
      <c r="Q61" s="143" t="n"/>
      <c r="R61" s="143" t="n"/>
      <c r="S61" s="269" t="n"/>
      <c r="T61" s="270" t="n"/>
      <c r="U61" s="269" t="n"/>
      <c r="V61" s="260" t="n"/>
      <c r="W61" s="260" t="n"/>
      <c r="X61" s="261" t="n"/>
      <c r="Y61" s="138" t="n"/>
      <c r="Z61" s="261" t="n"/>
      <c r="AA61" s="138" t="n"/>
      <c r="AB61" s="270" t="n"/>
      <c r="AC61" s="269" t="n"/>
    </row>
    <row r="62" ht="18.75" customHeight="1">
      <c r="A62" s="298" t="n"/>
      <c r="B62" s="298" t="n"/>
      <c r="C62" s="270" t="n"/>
      <c r="D62" s="270" t="n"/>
      <c r="E62" s="271" t="n"/>
      <c r="F62" s="271" t="n"/>
      <c r="G62" s="271" t="n"/>
      <c r="H62" s="144" t="n"/>
      <c r="I62" s="271" t="n"/>
      <c r="J62" s="144" t="n"/>
      <c r="K62" s="143" t="n"/>
      <c r="L62" s="143" t="n"/>
      <c r="M62" s="221" t="n"/>
      <c r="N62" s="145" t="n"/>
      <c r="O62" s="269" t="n"/>
      <c r="P62" s="269" t="n"/>
      <c r="Q62" s="143" t="n"/>
      <c r="R62" s="143" t="n"/>
      <c r="S62" s="269" t="n"/>
      <c r="T62" s="270" t="n"/>
      <c r="U62" s="269" t="n"/>
      <c r="V62" s="269" t="n"/>
      <c r="W62" s="269" t="n"/>
      <c r="X62" s="270" t="n"/>
      <c r="Y62" s="143" t="n"/>
      <c r="Z62" s="270" t="n"/>
      <c r="AA62" s="143" t="n"/>
      <c r="AB62" s="270" t="n"/>
      <c r="AC62" s="269" t="n"/>
    </row>
    <row r="63" ht="18.75" customHeight="1">
      <c r="A63" s="298" t="n"/>
      <c r="B63" s="298" t="n"/>
      <c r="C63" s="270" t="n"/>
      <c r="D63" s="270" t="n"/>
      <c r="E63" s="271" t="n"/>
      <c r="F63" s="271" t="n"/>
      <c r="G63" s="271" t="n"/>
      <c r="H63" s="144" t="n"/>
      <c r="I63" s="271" t="n"/>
      <c r="J63" s="144" t="n"/>
      <c r="K63" s="143" t="n"/>
      <c r="L63" s="143" t="n"/>
      <c r="M63" s="272" t="n"/>
      <c r="N63" s="145" t="n"/>
      <c r="O63" s="269" t="n"/>
      <c r="P63" s="269" t="n"/>
      <c r="Q63" s="143" t="n"/>
      <c r="R63" s="143" t="n"/>
      <c r="S63" s="269" t="n"/>
      <c r="T63" s="270" t="n"/>
      <c r="U63" s="269" t="n"/>
      <c r="V63" s="269" t="n"/>
      <c r="W63" s="269" t="n"/>
      <c r="X63" s="270" t="n"/>
      <c r="Y63" s="143" t="n"/>
      <c r="Z63" s="270" t="n"/>
      <c r="AA63" s="143" t="n"/>
      <c r="AB63" s="270" t="n"/>
      <c r="AC63" s="269" t="n"/>
    </row>
    <row r="64" ht="18.75" customHeight="1">
      <c r="A64" s="298" t="n"/>
      <c r="B64" s="298" t="n"/>
      <c r="C64" s="270" t="n"/>
      <c r="D64" s="270" t="n"/>
      <c r="E64" s="271" t="n"/>
      <c r="F64" s="271" t="n"/>
      <c r="G64" s="271" t="n"/>
      <c r="H64" s="144" t="n"/>
      <c r="I64" s="271" t="n"/>
      <c r="J64" s="144" t="n"/>
      <c r="K64" s="143" t="n"/>
      <c r="L64" s="143" t="n"/>
      <c r="M64" s="272" t="n"/>
      <c r="N64" s="145" t="n"/>
      <c r="O64" s="269" t="n"/>
      <c r="P64" s="269" t="n"/>
      <c r="Q64" s="143" t="n"/>
      <c r="R64" s="143" t="n"/>
      <c r="S64" s="269" t="n"/>
      <c r="T64" s="270" t="n"/>
      <c r="U64" s="269" t="n"/>
      <c r="V64" s="269" t="n"/>
      <c r="W64" s="269" t="n"/>
      <c r="X64" s="270" t="n"/>
      <c r="Y64" s="143" t="n"/>
      <c r="Z64" s="270" t="n"/>
      <c r="AA64" s="143" t="n"/>
      <c r="AB64" s="270" t="n"/>
      <c r="AC64" s="269" t="n"/>
    </row>
    <row r="65" ht="18.75" customHeight="1">
      <c r="A65" s="298" t="n"/>
      <c r="B65" s="298" t="n"/>
      <c r="C65" s="270" t="n"/>
      <c r="D65" s="270" t="n"/>
      <c r="E65" s="271" t="n"/>
      <c r="F65" s="271" t="n"/>
      <c r="G65" s="271" t="n"/>
      <c r="H65" s="144" t="n"/>
      <c r="I65" s="271" t="n"/>
      <c r="J65" s="144" t="n"/>
      <c r="K65" s="143" t="n"/>
      <c r="L65" s="143" t="n"/>
      <c r="M65" s="272" t="n"/>
      <c r="N65" s="145" t="n"/>
      <c r="O65" s="269" t="n"/>
      <c r="P65" s="269" t="n"/>
      <c r="Q65" s="143" t="n"/>
      <c r="R65" s="143" t="n"/>
      <c r="S65" s="269" t="n"/>
      <c r="T65" s="270" t="n"/>
      <c r="U65" s="269" t="n"/>
      <c r="V65" s="269" t="n"/>
      <c r="W65" s="269" t="n"/>
      <c r="X65" s="270" t="n"/>
      <c r="Y65" s="143" t="n"/>
      <c r="Z65" s="270" t="n"/>
      <c r="AA65" s="143" t="n"/>
      <c r="AB65" s="270" t="n"/>
      <c r="AC65" s="269" t="n"/>
    </row>
    <row r="66" ht="18.75" customHeight="1">
      <c r="A66" s="298" t="n"/>
      <c r="B66" s="298" t="n"/>
      <c r="C66" s="270" t="n"/>
      <c r="D66" s="270" t="n"/>
      <c r="E66" s="271" t="n"/>
      <c r="F66" s="271" t="n"/>
      <c r="G66" s="271" t="n"/>
      <c r="H66" s="144" t="n"/>
      <c r="I66" s="271" t="n"/>
      <c r="J66" s="144" t="n"/>
      <c r="K66" s="143" t="n"/>
      <c r="L66" s="143" t="n"/>
      <c r="M66" s="272" t="n"/>
      <c r="N66" s="145" t="n"/>
      <c r="O66" s="269" t="n"/>
      <c r="P66" s="269" t="n"/>
      <c r="Q66" s="143" t="n"/>
      <c r="R66" s="143" t="n"/>
      <c r="S66" s="269" t="n"/>
      <c r="T66" s="270" t="n"/>
      <c r="U66" s="269" t="n"/>
      <c r="V66" s="269" t="n"/>
      <c r="W66" s="269" t="n"/>
      <c r="X66" s="270" t="n"/>
      <c r="Y66" s="143" t="n"/>
      <c r="Z66" s="270" t="n"/>
      <c r="AA66" s="143" t="n"/>
      <c r="AB66" s="270" t="n"/>
      <c r="AC66" s="269" t="n"/>
    </row>
    <row r="67" ht="15.6" customHeight="1">
      <c r="A67" s="298" t="n"/>
      <c r="B67" s="295" t="n"/>
      <c r="C67" s="261" t="n"/>
      <c r="D67" s="261" t="n"/>
      <c r="E67" s="267" t="n"/>
      <c r="F67" s="267" t="n"/>
      <c r="G67" s="267" t="n"/>
      <c r="H67" s="142" t="n"/>
      <c r="I67" s="267" t="n"/>
      <c r="J67" s="142" t="n"/>
      <c r="K67" s="142" t="n"/>
      <c r="L67" s="142" t="n"/>
      <c r="M67" s="268" t="n"/>
      <c r="N67" s="142" t="n"/>
      <c r="O67" s="269" t="n"/>
      <c r="P67" s="269" t="n"/>
      <c r="Q67" s="138" t="n"/>
      <c r="R67" s="138" t="n"/>
      <c r="S67" s="260" t="n"/>
      <c r="T67" s="261" t="n"/>
      <c r="U67" s="262" t="n"/>
      <c r="AB67" s="270" t="n"/>
      <c r="AC67" s="269" t="n"/>
    </row>
    <row r="68" ht="15.6" customHeight="1">
      <c r="A68" s="298" t="n"/>
      <c r="B68" s="297" t="n"/>
      <c r="E68" s="267" t="n"/>
      <c r="F68" s="267" t="n"/>
      <c r="G68" s="267" t="n"/>
      <c r="H68" s="142" t="n"/>
      <c r="I68" s="267" t="n"/>
      <c r="J68" s="142" t="n"/>
      <c r="K68" s="142" t="n"/>
      <c r="L68" s="142" t="n"/>
      <c r="M68" s="268" t="n"/>
      <c r="N68" s="142" t="n"/>
      <c r="O68" s="269" t="n"/>
      <c r="P68" s="269" t="n"/>
      <c r="Q68" s="138" t="n"/>
      <c r="R68" s="141" t="n"/>
      <c r="AB68" s="270" t="n"/>
      <c r="AC68" s="269" t="n"/>
    </row>
    <row r="69" ht="15.6" customHeight="1">
      <c r="A69" s="298" t="n"/>
      <c r="B69" s="295" t="n"/>
      <c r="C69" s="261" t="n"/>
      <c r="D69" s="261" t="n"/>
      <c r="E69" s="267" t="n"/>
      <c r="F69" s="267" t="n"/>
      <c r="G69" s="267" t="n"/>
      <c r="H69" s="142" t="n"/>
      <c r="I69" s="267" t="n"/>
      <c r="J69" s="142" t="n"/>
      <c r="K69" s="143" t="n"/>
      <c r="L69" s="143" t="n"/>
      <c r="M69" s="272" t="n"/>
      <c r="N69" s="145" t="n"/>
      <c r="O69" s="269" t="n"/>
      <c r="P69" s="269" t="n"/>
      <c r="Q69" s="83" t="n"/>
      <c r="U69" s="57" t="n"/>
      <c r="AA69" s="143" t="n"/>
      <c r="AB69" s="270" t="n"/>
      <c r="AC69" s="269" t="n"/>
    </row>
    <row r="70" ht="15.6" customHeight="1">
      <c r="A70" s="298" t="n"/>
      <c r="B70" s="296" t="n"/>
      <c r="C70" s="217" t="n"/>
      <c r="D70" s="221" t="n"/>
      <c r="E70" s="271" t="n"/>
      <c r="F70" s="271" t="n"/>
      <c r="G70" s="271" t="n"/>
      <c r="H70" s="144" t="n"/>
      <c r="I70" s="271" t="n"/>
      <c r="J70" s="144" t="n"/>
      <c r="K70" s="143" t="n"/>
      <c r="L70" s="143" t="n"/>
      <c r="M70" s="261" t="n"/>
      <c r="N70" s="145" t="n"/>
      <c r="O70" s="269" t="n"/>
      <c r="P70" s="269" t="n"/>
      <c r="Q70" s="143" t="n"/>
      <c r="R70" s="143" t="n"/>
      <c r="S70" s="269" t="n"/>
      <c r="T70" s="270" t="n"/>
      <c r="U70" s="266" t="n"/>
      <c r="AA70" s="143" t="n"/>
      <c r="AB70" s="270" t="n"/>
      <c r="AC70" s="269" t="n"/>
    </row>
    <row r="71" ht="15.6" customHeight="1">
      <c r="A71" s="298" t="n"/>
      <c r="B71" s="298" t="n"/>
      <c r="C71" s="270" t="n"/>
      <c r="D71" s="270" t="n"/>
      <c r="E71" s="260" t="n"/>
      <c r="F71" s="260" t="n"/>
      <c r="G71" s="260" t="n"/>
      <c r="H71" s="138" t="n"/>
      <c r="I71" s="260" t="n"/>
      <c r="J71" s="138" t="n"/>
      <c r="K71" s="143" t="n"/>
      <c r="L71" s="143" t="n"/>
      <c r="M71" s="261" t="n"/>
      <c r="N71" s="145" t="n"/>
      <c r="O71" s="269" t="n"/>
      <c r="P71" s="269" t="n"/>
      <c r="Q71" s="143" t="n"/>
      <c r="R71" s="143" t="n"/>
      <c r="S71" s="269" t="n"/>
      <c r="T71" s="270" t="n"/>
      <c r="AA71" s="143" t="n"/>
      <c r="AB71" s="270" t="n"/>
      <c r="AC71" s="269" t="n"/>
    </row>
    <row r="72" ht="15.6" customHeight="1">
      <c r="A72" s="298" t="n"/>
      <c r="B72" s="298" t="n"/>
      <c r="C72" s="270" t="n"/>
      <c r="D72" s="270" t="n"/>
      <c r="E72" s="260" t="n"/>
      <c r="F72" s="260" t="n"/>
      <c r="G72" s="260" t="n"/>
      <c r="H72" s="138" t="n"/>
      <c r="I72" s="260" t="n"/>
      <c r="J72" s="138" t="n"/>
      <c r="K72" s="143" t="n"/>
      <c r="L72" s="143" t="n"/>
      <c r="M72" s="261" t="n"/>
      <c r="N72" s="55" t="n"/>
      <c r="O72" s="269" t="n"/>
      <c r="P72" s="269" t="n"/>
      <c r="Q72" s="143" t="n"/>
      <c r="R72" s="143" t="n"/>
      <c r="S72" s="269" t="n"/>
      <c r="T72" s="270" t="n"/>
      <c r="U72" s="260" t="n"/>
      <c r="V72" s="260" t="n"/>
      <c r="W72" s="260" t="n"/>
      <c r="X72" s="261" t="n"/>
      <c r="Y72" s="138" t="n"/>
      <c r="Z72" s="261" t="n"/>
      <c r="AA72" s="143" t="n"/>
      <c r="AB72" s="270" t="n"/>
      <c r="AC72" s="269" t="n"/>
    </row>
  </sheetData>
  <mergeCells count="201">
    <mergeCell ref="I34:P34"/>
    <mergeCell ref="U40:V40"/>
    <mergeCell ref="C44:E44"/>
    <mergeCell ref="R68:T69"/>
    <mergeCell ref="F29:G29"/>
    <mergeCell ref="C31:E31"/>
    <mergeCell ref="U15:V15"/>
    <mergeCell ref="C40:E40"/>
    <mergeCell ref="I49:P49"/>
    <mergeCell ref="I36:P36"/>
    <mergeCell ref="M13:N16"/>
    <mergeCell ref="I45:P45"/>
    <mergeCell ref="V35:V36"/>
    <mergeCell ref="C51:E51"/>
    <mergeCell ref="D6:E6"/>
    <mergeCell ref="P6:Q6"/>
    <mergeCell ref="R24:Y24"/>
    <mergeCell ref="I47:P47"/>
    <mergeCell ref="U16:V16"/>
    <mergeCell ref="I52:Q52"/>
    <mergeCell ref="I28:P28"/>
    <mergeCell ref="I37:P37"/>
    <mergeCell ref="U70:Z71"/>
    <mergeCell ref="O13:P16"/>
    <mergeCell ref="X30:Y30"/>
    <mergeCell ref="I12:P12"/>
    <mergeCell ref="S19:T19"/>
    <mergeCell ref="S39:Y39"/>
    <mergeCell ref="C49:E49"/>
    <mergeCell ref="M18:N18"/>
    <mergeCell ref="U42:V42"/>
    <mergeCell ref="C34:E34"/>
    <mergeCell ref="M17:N17"/>
    <mergeCell ref="C42:E42"/>
    <mergeCell ref="F43:G43"/>
    <mergeCell ref="O17:P17"/>
    <mergeCell ref="S35:S36"/>
    <mergeCell ref="I18:L18"/>
    <mergeCell ref="I38:P38"/>
    <mergeCell ref="B25:B26"/>
    <mergeCell ref="B5:I5"/>
    <mergeCell ref="M19:N19"/>
    <mergeCell ref="B12:G12"/>
    <mergeCell ref="AA34:AC34"/>
    <mergeCell ref="W28:W29"/>
    <mergeCell ref="I40:P40"/>
    <mergeCell ref="AA24:AC26"/>
    <mergeCell ref="K3:O3"/>
    <mergeCell ref="C29:E29"/>
    <mergeCell ref="Z8:AA9"/>
    <mergeCell ref="F54:G54"/>
    <mergeCell ref="F19:G19"/>
    <mergeCell ref="F34:G34"/>
    <mergeCell ref="P10:Q10"/>
    <mergeCell ref="I20:L20"/>
    <mergeCell ref="I27:P27"/>
    <mergeCell ref="C46:E46"/>
    <mergeCell ref="P9:Q9"/>
    <mergeCell ref="F30:G30"/>
    <mergeCell ref="C52:E52"/>
    <mergeCell ref="F20:G20"/>
    <mergeCell ref="F18:G18"/>
    <mergeCell ref="F33:G33"/>
    <mergeCell ref="C39:E39"/>
    <mergeCell ref="F45:G45"/>
    <mergeCell ref="C48:E48"/>
    <mergeCell ref="F42:G42"/>
    <mergeCell ref="B68:D68"/>
    <mergeCell ref="U41:V41"/>
    <mergeCell ref="F58:K58"/>
    <mergeCell ref="K7:M7"/>
    <mergeCell ref="F17:G17"/>
    <mergeCell ref="C32:E32"/>
    <mergeCell ref="C38:E38"/>
    <mergeCell ref="I53:P53"/>
    <mergeCell ref="M21:N21"/>
    <mergeCell ref="S40:T40"/>
    <mergeCell ref="F47:G47"/>
    <mergeCell ref="O21:P21"/>
    <mergeCell ref="S15:T15"/>
    <mergeCell ref="F31:G31"/>
    <mergeCell ref="F46:G46"/>
    <mergeCell ref="O7:Q7"/>
    <mergeCell ref="F28:G28"/>
    <mergeCell ref="I55:P55"/>
    <mergeCell ref="U69:Z69"/>
    <mergeCell ref="U18:V18"/>
    <mergeCell ref="I39:P39"/>
    <mergeCell ref="T31:T32"/>
    <mergeCell ref="F25:G26"/>
    <mergeCell ref="F39:G39"/>
    <mergeCell ref="C33:E33"/>
    <mergeCell ref="I48:P48"/>
    <mergeCell ref="F48:G48"/>
    <mergeCell ref="I29:P29"/>
    <mergeCell ref="T28:T29"/>
    <mergeCell ref="AA27:AC27"/>
    <mergeCell ref="F44:G44"/>
    <mergeCell ref="C35:E35"/>
    <mergeCell ref="U19:V19"/>
    <mergeCell ref="AC41:AC42"/>
    <mergeCell ref="I31:P31"/>
    <mergeCell ref="C50:E50"/>
    <mergeCell ref="I17:L17"/>
    <mergeCell ref="O19:P19"/>
    <mergeCell ref="C55:E55"/>
    <mergeCell ref="A1:Y2"/>
    <mergeCell ref="S42:T42"/>
    <mergeCell ref="I19:L19"/>
    <mergeCell ref="F13:G16"/>
    <mergeCell ref="F21:G21"/>
    <mergeCell ref="C36:E36"/>
    <mergeCell ref="Z7:AA7"/>
    <mergeCell ref="X16:Y16"/>
    <mergeCell ref="I54:P54"/>
    <mergeCell ref="O20:P20"/>
    <mergeCell ref="I41:P41"/>
    <mergeCell ref="AB8:AB9"/>
    <mergeCell ref="Y5:AC5"/>
    <mergeCell ref="F36:G36"/>
    <mergeCell ref="X31:Y32"/>
    <mergeCell ref="B17:C17"/>
    <mergeCell ref="S28:S29"/>
    <mergeCell ref="F50:G50"/>
    <mergeCell ref="D17:E17"/>
    <mergeCell ref="K5:N5"/>
    <mergeCell ref="I43:P43"/>
    <mergeCell ref="C28:E28"/>
    <mergeCell ref="C37:E37"/>
    <mergeCell ref="V59:AA60"/>
    <mergeCell ref="I33:P33"/>
    <mergeCell ref="O5:R5"/>
    <mergeCell ref="I42:P42"/>
    <mergeCell ref="C30:E30"/>
    <mergeCell ref="U67:AA68"/>
    <mergeCell ref="I35:P35"/>
    <mergeCell ref="Y8:Y9"/>
    <mergeCell ref="I13:L16"/>
    <mergeCell ref="W15:Y15"/>
    <mergeCell ref="I21:L21"/>
    <mergeCell ref="I44:P44"/>
    <mergeCell ref="F49:G49"/>
    <mergeCell ref="S34:Y34"/>
    <mergeCell ref="S41:T41"/>
    <mergeCell ref="X36:Y36"/>
    <mergeCell ref="I23:L23"/>
    <mergeCell ref="C54:E54"/>
    <mergeCell ref="I25:P26"/>
    <mergeCell ref="S16:T16"/>
    <mergeCell ref="Z6:AA6"/>
    <mergeCell ref="C41:E41"/>
    <mergeCell ref="X28:Y29"/>
    <mergeCell ref="I30:P30"/>
    <mergeCell ref="F56:M57"/>
    <mergeCell ref="AC8:AC9"/>
    <mergeCell ref="O18:P18"/>
    <mergeCell ref="I46:P46"/>
    <mergeCell ref="S18:T18"/>
    <mergeCell ref="S27:T27"/>
    <mergeCell ref="B13:C16"/>
    <mergeCell ref="U27:V27"/>
    <mergeCell ref="V28:V29"/>
    <mergeCell ref="D13:E16"/>
    <mergeCell ref="F40:G40"/>
    <mergeCell ref="C43:E43"/>
    <mergeCell ref="F55:G55"/>
    <mergeCell ref="S17:T17"/>
    <mergeCell ref="C27:E27"/>
    <mergeCell ref="U17:V17"/>
    <mergeCell ref="M20:N20"/>
    <mergeCell ref="A25:A26"/>
    <mergeCell ref="S13:Y14"/>
    <mergeCell ref="W27:Y27"/>
    <mergeCell ref="U28:U29"/>
    <mergeCell ref="S7:W7"/>
    <mergeCell ref="P8:Q8"/>
    <mergeCell ref="F51:G51"/>
    <mergeCell ref="I32:P32"/>
    <mergeCell ref="S12:Y12"/>
    <mergeCell ref="F32:G32"/>
    <mergeCell ref="F41:G41"/>
    <mergeCell ref="F35:G35"/>
    <mergeCell ref="A24:P24"/>
    <mergeCell ref="F38:G38"/>
    <mergeCell ref="C53:E53"/>
    <mergeCell ref="C25:E26"/>
    <mergeCell ref="F27:G27"/>
    <mergeCell ref="F52:G52"/>
    <mergeCell ref="X35:Y35"/>
    <mergeCell ref="F37:G37"/>
    <mergeCell ref="I51:P51"/>
    <mergeCell ref="AC30:AC32"/>
    <mergeCell ref="C45:E45"/>
    <mergeCell ref="S5:W5"/>
    <mergeCell ref="A4:AC4"/>
    <mergeCell ref="I50:P50"/>
    <mergeCell ref="AC36:AC39"/>
    <mergeCell ref="H25:H26"/>
    <mergeCell ref="R25:Y26"/>
    <mergeCell ref="F53:G53"/>
    <mergeCell ref="C47:E4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AC72"/>
  <sheetViews>
    <sheetView workbookViewId="0">
      <pane xSplit="0" ySplit="4" topLeftCell="A5" activePane="bottomLeft" state="frozen"/>
      <selection activeCell="A1" sqref="A1"/>
    </sheetView>
  </sheetViews>
  <sheetFormatPr baseColWidth="8" defaultRowHeight="15"/>
  <cols>
    <col width="26.005" bestFit="1" customWidth="1" style="298" min="1" max="1"/>
    <col width="25.14785714285714" bestFit="1" customWidth="1" style="298" min="2" max="2"/>
    <col width="14.14785714285714" bestFit="1" customWidth="1" style="270" min="3" max="3"/>
    <col width="12.43357142857143" bestFit="1" customWidth="1" style="270" min="4" max="4"/>
    <col width="12.005" bestFit="1" customWidth="1" style="271" min="5" max="5"/>
    <col width="16.71928571428571" bestFit="1" customWidth="1" style="271" min="6" max="6"/>
    <col width="16.29071428571428" bestFit="1" customWidth="1" style="271" min="7" max="7"/>
    <col width="18.71928571428571" bestFit="1" customWidth="1" style="144" min="8" max="8"/>
    <col width="13.14785714285714" bestFit="1" customWidth="1" style="271" min="9" max="9"/>
    <col hidden="1" width="13.57642857142857" bestFit="1" customWidth="1" style="144" min="10" max="10"/>
    <col width="20.43357142857143" bestFit="1" customWidth="1" style="143" min="11" max="11"/>
    <col width="12.71928571428571" bestFit="1" customWidth="1" style="143" min="12" max="12"/>
    <col width="15.14785714285714" bestFit="1" customWidth="1" style="272" min="13" max="13"/>
    <col width="11.43357142857143" bestFit="1" customWidth="1" style="145" min="14" max="14"/>
    <col width="12.57642857142857" bestFit="1" customWidth="1" style="269" min="15" max="15"/>
    <col width="9.147857142857141" bestFit="1" customWidth="1" style="269" min="16" max="16"/>
    <col width="0.7192857142857143" bestFit="1" customWidth="1" style="143" min="17" max="17"/>
    <col width="31.14785714285714" bestFit="1" customWidth="1" style="143" min="18" max="18"/>
    <col width="12.14785714285714" bestFit="1" customWidth="1" style="269" min="19" max="19"/>
    <col width="9.147857142857141" bestFit="1" customWidth="1" style="270" min="20" max="20"/>
    <col width="19.43357142857143" bestFit="1" customWidth="1" style="269" min="21" max="21"/>
    <col width="13.57642857142857" bestFit="1" customWidth="1" style="269" min="22" max="22"/>
    <col width="14.14785714285714" bestFit="1" customWidth="1" style="269" min="23" max="23"/>
    <col width="1.862142857142857" bestFit="1" customWidth="1" style="270" min="24" max="24"/>
    <col width="13.57642857142857" bestFit="1" customWidth="1" style="143" min="25" max="25"/>
    <col width="1.005" bestFit="1" customWidth="1" style="270" min="26" max="26"/>
    <col width="12.43357142857143" bestFit="1" customWidth="1" style="143" min="27" max="27"/>
    <col width="16.005" bestFit="1" customWidth="1" style="270" min="28" max="28"/>
    <col width="19.29071428571428" bestFit="1" customWidth="1" style="269" min="29" max="29"/>
  </cols>
  <sheetData>
    <row r="1" ht="21.75" customHeight="1">
      <c r="A1" s="273" t="inlineStr">
        <is>
          <t>DAILY PRODUCTION REPORT</t>
        </is>
      </c>
      <c r="B1" s="299" t="n"/>
      <c r="C1" s="299" t="n"/>
      <c r="D1" s="299" t="n"/>
      <c r="E1" s="299" t="n"/>
      <c r="F1" s="299" t="n"/>
      <c r="G1" s="299" t="n"/>
      <c r="H1" s="299" t="n"/>
      <c r="I1" s="299" t="n"/>
      <c r="J1" s="299" t="n"/>
      <c r="K1" s="299" t="n"/>
      <c r="L1" s="299" t="n"/>
      <c r="M1" s="299" t="n"/>
      <c r="N1" s="299" t="n"/>
      <c r="O1" s="299" t="n"/>
      <c r="P1" s="299" t="n"/>
      <c r="Q1" s="299" t="n"/>
      <c r="R1" s="299" t="n"/>
      <c r="S1" s="299" t="n"/>
      <c r="T1" s="299" t="n"/>
      <c r="U1" s="299" t="n"/>
      <c r="V1" s="299" t="n"/>
      <c r="W1" s="299" t="n"/>
      <c r="X1" s="299" t="n"/>
      <c r="Y1" s="300" t="n"/>
      <c r="Z1" s="150" t="n"/>
      <c r="AA1" s="5" t="n"/>
      <c r="AB1" s="150" t="n"/>
      <c r="AC1" s="151" t="n"/>
    </row>
    <row r="2" ht="21" customHeight="1">
      <c r="A2" s="301" t="n"/>
      <c r="B2" s="302" t="n"/>
      <c r="C2" s="302" t="n"/>
      <c r="D2" s="302" t="n"/>
      <c r="E2" s="302" t="n"/>
      <c r="F2" s="302" t="n"/>
      <c r="G2" s="302" t="n"/>
      <c r="H2" s="302" t="n"/>
      <c r="I2" s="302" t="n"/>
      <c r="J2" s="302" t="n"/>
      <c r="K2" s="302" t="n"/>
      <c r="L2" s="302" t="n"/>
      <c r="M2" s="302" t="n"/>
      <c r="N2" s="302" t="n"/>
      <c r="O2" s="302" t="n"/>
      <c r="P2" s="302" t="n"/>
      <c r="Q2" s="302" t="n"/>
      <c r="R2" s="302" t="n"/>
      <c r="S2" s="302" t="n"/>
      <c r="T2" s="302" t="n"/>
      <c r="U2" s="302" t="n"/>
      <c r="V2" s="302" t="n"/>
      <c r="W2" s="302" t="n"/>
      <c r="X2" s="302" t="n"/>
      <c r="Y2" s="303" t="n"/>
      <c r="Z2" s="152" t="n"/>
      <c r="AA2" s="6" t="n"/>
      <c r="AB2" s="152" t="n"/>
      <c r="AC2" s="153" t="n"/>
    </row>
    <row r="3" ht="18" customHeight="1">
      <c r="A3" s="275" t="inlineStr">
        <is>
          <t>DOC REF: TPL-OPS-08A</t>
        </is>
      </c>
      <c r="B3" s="276" t="inlineStr">
        <is>
          <t>7th March 2025</t>
        </is>
      </c>
      <c r="C3" s="155" t="n"/>
      <c r="D3" s="155" t="n"/>
      <c r="E3" s="156" t="n"/>
      <c r="F3" s="153" t="n"/>
      <c r="G3" s="153" t="n"/>
      <c r="H3" s="6" t="n"/>
      <c r="I3" s="153" t="n"/>
      <c r="J3" s="6" t="n"/>
      <c r="K3" s="10" t="n"/>
      <c r="L3" s="304" t="n"/>
      <c r="M3" s="304" t="n"/>
      <c r="N3" s="304" t="n"/>
      <c r="O3" s="305" t="n"/>
      <c r="P3" s="153" t="n"/>
      <c r="Q3" s="6" t="n"/>
      <c r="R3" s="6" t="n"/>
      <c r="S3" s="153" t="n"/>
      <c r="T3" s="152" t="n"/>
      <c r="U3" s="153" t="n"/>
      <c r="V3" s="153" t="n"/>
      <c r="W3" s="153" t="n"/>
      <c r="X3" s="152" t="n"/>
      <c r="Y3" s="6" t="n"/>
      <c r="Z3" s="152" t="n"/>
      <c r="AA3" s="6" t="n"/>
      <c r="AB3" s="152" t="n"/>
      <c r="AC3" s="153" t="n"/>
    </row>
    <row r="4" ht="18.75" customHeight="1">
      <c r="A4" s="277" t="n"/>
      <c r="B4" s="306" t="n"/>
      <c r="C4" s="306" t="n"/>
      <c r="D4" s="306" t="n"/>
      <c r="E4" s="306" t="n"/>
      <c r="F4" s="306" t="n"/>
      <c r="G4" s="306" t="n"/>
      <c r="H4" s="306" t="n"/>
      <c r="I4" s="306" t="n"/>
      <c r="J4" s="306" t="n"/>
      <c r="K4" s="306" t="n"/>
      <c r="L4" s="306" t="n"/>
      <c r="M4" s="306" t="n"/>
      <c r="N4" s="306" t="n"/>
      <c r="O4" s="306" t="n"/>
      <c r="P4" s="306" t="n"/>
      <c r="Q4" s="306" t="n"/>
      <c r="R4" s="306" t="n"/>
      <c r="S4" s="306" t="n"/>
      <c r="T4" s="306" t="n"/>
      <c r="U4" s="306" t="n"/>
      <c r="V4" s="306" t="n"/>
      <c r="W4" s="306" t="n"/>
      <c r="X4" s="306" t="n"/>
      <c r="Y4" s="306" t="n"/>
      <c r="Z4" s="306" t="n"/>
      <c r="AA4" s="306" t="n"/>
      <c r="AB4" s="306" t="n"/>
      <c r="AC4" s="307" t="n"/>
    </row>
    <row r="5" ht="25.5" customHeight="1">
      <c r="A5" s="298" t="n"/>
      <c r="B5" s="279" t="inlineStr">
        <is>
          <t>ENERGY BALANCE</t>
        </is>
      </c>
      <c r="C5" s="308" t="n"/>
      <c r="D5" s="308" t="n"/>
      <c r="E5" s="308" t="n"/>
      <c r="F5" s="308" t="n"/>
      <c r="G5" s="308" t="n"/>
      <c r="H5" s="308" t="n"/>
      <c r="I5" s="309" t="n"/>
      <c r="J5" s="133" t="n"/>
      <c r="K5" s="14" t="inlineStr">
        <is>
          <t>SFOC (HFO+AGO)</t>
        </is>
      </c>
      <c r="L5" s="308" t="n"/>
      <c r="M5" s="308" t="n"/>
      <c r="N5" s="309" t="n"/>
      <c r="O5" s="160" t="inlineStr">
        <is>
          <t>SLOC</t>
        </is>
      </c>
      <c r="P5" s="308" t="n"/>
      <c r="Q5" s="308" t="n"/>
      <c r="R5" s="309" t="n"/>
      <c r="S5" s="160" t="inlineStr">
        <is>
          <t>UTILIZATION FACTOR</t>
        </is>
      </c>
      <c r="T5" s="308" t="n"/>
      <c r="U5" s="308" t="n"/>
      <c r="V5" s="308" t="n"/>
      <c r="W5" s="309" t="n"/>
      <c r="X5" s="270" t="n"/>
      <c r="Y5" s="18" t="inlineStr">
        <is>
          <t>CAPACITY TEST (MW)</t>
        </is>
      </c>
      <c r="Z5" s="308" t="n"/>
      <c r="AA5" s="308" t="n"/>
      <c r="AB5" s="308" t="n"/>
      <c r="AC5" s="309" t="n"/>
    </row>
    <row r="6" ht="46.20000000000001" customFormat="1" customHeight="1" s="19">
      <c r="A6" s="280" t="n"/>
      <c r="B6" s="281" t="inlineStr">
        <is>
          <t>Gross Energy</t>
        </is>
      </c>
      <c r="C6" s="165" t="inlineStr">
        <is>
          <t>Net Energy</t>
        </is>
      </c>
      <c r="D6" s="165" t="inlineStr">
        <is>
          <t>Auxiliary Consumption</t>
        </is>
      </c>
      <c r="E6" s="307" t="n"/>
      <c r="F6" s="164" t="inlineStr">
        <is>
          <t>Solar PV Energy</t>
        </is>
      </c>
      <c r="G6" s="164" t="inlineStr">
        <is>
          <t>Received Energy (back feed)</t>
        </is>
      </c>
      <c r="H6" s="21" t="inlineStr">
        <is>
          <t>Total Auxilliary consumption</t>
        </is>
      </c>
      <c r="I6" s="164" t="inlineStr">
        <is>
          <t>Solar PV Contribution</t>
        </is>
      </c>
      <c r="J6" s="23" t="n"/>
      <c r="K6" s="21" t="inlineStr">
        <is>
          <t>Real(Net Energy) HFO+DO</t>
        </is>
      </c>
      <c r="L6" s="21" t="inlineStr">
        <is>
          <t>Real(Net Energy) HFO</t>
        </is>
      </c>
      <c r="M6" s="165" t="inlineStr">
        <is>
          <t>PPA</t>
        </is>
      </c>
      <c r="N6" s="21" t="inlineStr">
        <is>
          <t>Deviation</t>
        </is>
      </c>
      <c r="O6" s="164" t="inlineStr">
        <is>
          <t>Real</t>
        </is>
      </c>
      <c r="P6" s="164" t="inlineStr">
        <is>
          <t>PPA</t>
        </is>
      </c>
      <c r="Q6" s="307" t="n"/>
      <c r="R6" s="24" t="inlineStr">
        <is>
          <t>Deviation</t>
        </is>
      </c>
      <c r="S6" s="164" t="inlineStr">
        <is>
          <t>Real 2025</t>
        </is>
      </c>
      <c r="T6" s="167" t="inlineStr">
        <is>
          <t>Budget</t>
        </is>
      </c>
      <c r="U6" s="164" t="inlineStr">
        <is>
          <t>Deviation</t>
        </is>
      </c>
      <c r="V6" s="164" t="inlineStr">
        <is>
          <t>Year-a-head notification (2025)</t>
        </is>
      </c>
      <c r="W6" s="164" t="inlineStr">
        <is>
          <t>Real 2024</t>
        </is>
      </c>
      <c r="X6" s="168" t="n"/>
      <c r="Y6" s="26" t="inlineStr">
        <is>
          <t>DATE</t>
        </is>
      </c>
      <c r="Z6" s="169" t="inlineStr">
        <is>
          <t>PPA</t>
        </is>
      </c>
      <c r="AA6" s="307" t="n"/>
      <c r="AB6" s="169" t="inlineStr">
        <is>
          <t>Actual 2025</t>
        </is>
      </c>
      <c r="AC6" s="170" t="inlineStr">
        <is>
          <t>Actual 2024</t>
        </is>
      </c>
    </row>
    <row r="7" ht="20.25" customFormat="1" customHeight="1" s="19">
      <c r="A7" s="280" t="n"/>
      <c r="B7" s="282" t="inlineStr">
        <is>
          <t>MWh</t>
        </is>
      </c>
      <c r="C7" s="172" t="inlineStr">
        <is>
          <t>MWh</t>
        </is>
      </c>
      <c r="D7" s="172" t="inlineStr">
        <is>
          <t>MWh</t>
        </is>
      </c>
      <c r="E7" s="171" t="inlineStr">
        <is>
          <t>%</t>
        </is>
      </c>
      <c r="F7" s="171" t="inlineStr">
        <is>
          <t>MWh</t>
        </is>
      </c>
      <c r="G7" s="171" t="inlineStr">
        <is>
          <t>MWh</t>
        </is>
      </c>
      <c r="H7" s="27" t="inlineStr">
        <is>
          <t>MWh</t>
        </is>
      </c>
      <c r="I7" s="171" t="inlineStr">
        <is>
          <t>%</t>
        </is>
      </c>
      <c r="J7" s="28" t="n"/>
      <c r="K7" s="27" t="inlineStr">
        <is>
          <t>g/KWh</t>
        </is>
      </c>
      <c r="L7" s="310" t="n"/>
      <c r="M7" s="311" t="n"/>
      <c r="N7" s="27" t="inlineStr">
        <is>
          <t>%</t>
        </is>
      </c>
      <c r="O7" s="171" t="inlineStr">
        <is>
          <t>g/KWh</t>
        </is>
      </c>
      <c r="P7" s="310" t="n"/>
      <c r="Q7" s="311" t="n"/>
      <c r="R7" s="27" t="inlineStr">
        <is>
          <t>%</t>
        </is>
      </c>
      <c r="S7" s="175" t="inlineStr">
        <is>
          <t>%</t>
        </is>
      </c>
      <c r="T7" s="304" t="n"/>
      <c r="U7" s="304" t="n"/>
      <c r="V7" s="304" t="n"/>
      <c r="W7" s="312" t="n"/>
      <c r="X7" s="168" t="n"/>
      <c r="Y7" s="27" t="n"/>
      <c r="Z7" s="172" t="inlineStr">
        <is>
          <t>MW</t>
        </is>
      </c>
      <c r="AA7" s="311" t="n"/>
      <c r="AB7" s="172" t="n"/>
      <c r="AC7" s="171" t="inlineStr">
        <is>
          <t>MW</t>
        </is>
      </c>
    </row>
    <row r="8" ht="24" customHeight="1">
      <c r="A8" s="283" t="inlineStr">
        <is>
          <t>Day</t>
        </is>
      </c>
      <c r="B8" s="34" t="n">
        <v>358.752</v>
      </c>
      <c r="C8" s="35" t="n">
        <v>352.5</v>
      </c>
      <c r="D8" s="36">
        <f>B8-C8</f>
        <v/>
      </c>
      <c r="E8" s="35">
        <f>D8/B8*100</f>
        <v/>
      </c>
      <c r="F8" s="37" t="n">
        <v>0.6879999999999999</v>
      </c>
      <c r="G8" s="178" t="n">
        <v>3.091</v>
      </c>
      <c r="H8" s="40">
        <f>G8+F8</f>
        <v/>
      </c>
      <c r="I8" s="35">
        <f>F8/H8*100</f>
        <v/>
      </c>
      <c r="J8" s="40" t="n"/>
      <c r="K8" s="35">
        <f>(C19+B19+E19)/C8*1000</f>
        <v/>
      </c>
      <c r="L8" s="35">
        <f>(E19)/C8*1000</f>
        <v/>
      </c>
      <c r="M8" s="179" t="n">
        <v>215</v>
      </c>
      <c r="N8" s="41">
        <f>((M8-L8)/M8)*100</f>
        <v/>
      </c>
      <c r="O8" s="42" t="n">
        <v>2.823</v>
      </c>
      <c r="P8" s="35" t="n">
        <v>0.8</v>
      </c>
      <c r="Q8" s="313" t="n"/>
      <c r="R8" s="35">
        <f>((P8-O8)/P8)*100</f>
        <v/>
      </c>
      <c r="S8" s="35">
        <f>C8/(87*24)*100</f>
        <v/>
      </c>
      <c r="T8" s="179" t="n">
        <v>15</v>
      </c>
      <c r="U8" s="35">
        <f>((S8-T8)/T8)*100</f>
        <v/>
      </c>
      <c r="V8" s="35" t="n"/>
      <c r="W8" s="35" t="n"/>
      <c r="X8" s="270" t="n"/>
      <c r="Y8" s="44" t="inlineStr">
        <is>
          <t>14th Jan 2025</t>
        </is>
      </c>
      <c r="Z8" s="180" t="n">
        <v>87</v>
      </c>
      <c r="AA8" s="314" t="n"/>
      <c r="AB8" s="181" t="n">
        <v>88.84999999999999</v>
      </c>
      <c r="AC8" s="181" t="n">
        <v>87.87</v>
      </c>
    </row>
    <row r="9" ht="22.5" customHeight="1">
      <c r="A9" s="283" t="inlineStr">
        <is>
          <t>Month</t>
        </is>
      </c>
      <c r="B9" s="34" t="n">
        <v>2459.812</v>
      </c>
      <c r="C9" s="35" t="n">
        <v>2414.7</v>
      </c>
      <c r="D9" s="35">
        <f>B9-C9</f>
        <v/>
      </c>
      <c r="E9" s="35">
        <f>D9/B9*100</f>
        <v/>
      </c>
      <c r="F9" s="37" t="n">
        <v>4.61</v>
      </c>
      <c r="G9" s="178" t="n">
        <v>22.61</v>
      </c>
      <c r="H9" s="40">
        <f>G9+F9</f>
        <v/>
      </c>
      <c r="I9" s="35">
        <f>F9/H9*100</f>
        <v/>
      </c>
      <c r="J9" s="40" t="n"/>
      <c r="K9" s="46">
        <f>(C20+B20+E20)/C9*1000</f>
        <v/>
      </c>
      <c r="L9" s="46">
        <f>(E20)/C9*1000</f>
        <v/>
      </c>
      <c r="M9" s="179" t="n">
        <v>215</v>
      </c>
      <c r="N9" s="106">
        <f>((M9-L9)/M9)*100</f>
        <v/>
      </c>
      <c r="O9" s="42" t="n">
        <v>2.823</v>
      </c>
      <c r="P9" s="35" t="n">
        <v>0.8</v>
      </c>
      <c r="Q9" s="313" t="n"/>
      <c r="R9" s="35">
        <f>((P9-O9)/P9)*100</f>
        <v/>
      </c>
      <c r="S9" s="35">
        <f>C9/(87*24*7)*100</f>
        <v/>
      </c>
      <c r="T9" s="179" t="n">
        <v>15</v>
      </c>
      <c r="U9" s="35">
        <f>((S9-T9)/T9)*100</f>
        <v/>
      </c>
      <c r="V9" s="46" t="n">
        <v>7.7</v>
      </c>
      <c r="W9" s="35" t="n"/>
      <c r="X9" s="270" t="n"/>
      <c r="Y9" s="315" t="n"/>
      <c r="Z9" s="316" t="n"/>
      <c r="AA9" s="317" t="n"/>
      <c r="AB9" s="315" t="n"/>
      <c r="AC9" s="315" t="n"/>
    </row>
    <row r="10" ht="27" customHeight="1">
      <c r="A10" s="283" t="inlineStr">
        <is>
          <t>Year</t>
        </is>
      </c>
      <c r="B10" s="34" t="n">
        <v>26590.972</v>
      </c>
      <c r="C10" s="35" t="n">
        <v>26087</v>
      </c>
      <c r="D10" s="35">
        <f>B10-C10</f>
        <v/>
      </c>
      <c r="E10" s="35">
        <f>D10/B10*100</f>
        <v/>
      </c>
      <c r="F10" s="37" t="n">
        <v>45.44</v>
      </c>
      <c r="G10" s="178" t="n">
        <v>206.97</v>
      </c>
      <c r="H10" s="40">
        <f>G10+F10</f>
        <v/>
      </c>
      <c r="I10" s="35">
        <f>F10/H10*100</f>
        <v/>
      </c>
      <c r="J10" s="40" t="n"/>
      <c r="K10" s="46">
        <f>(C21+B21+E21)/C10*1000</f>
        <v/>
      </c>
      <c r="L10" s="46">
        <f>(E21)/C10*1000</f>
        <v/>
      </c>
      <c r="M10" s="179" t="n">
        <v>215</v>
      </c>
      <c r="N10" s="106">
        <f>((M10-L10)/M10)*100</f>
        <v/>
      </c>
      <c r="O10" s="35" t="n">
        <v>0.3446</v>
      </c>
      <c r="P10" s="35" t="n">
        <v>0.8</v>
      </c>
      <c r="Q10" s="313" t="n"/>
      <c r="R10" s="51">
        <f>((P10-O10)/P10)*100</f>
        <v/>
      </c>
      <c r="S10" s="35" t="n">
        <v>18.3</v>
      </c>
      <c r="T10" s="185" t="n">
        <v>15</v>
      </c>
      <c r="U10" s="35">
        <f>((S10-T10)/T10)*100</f>
        <v/>
      </c>
      <c r="V10" s="46" t="n">
        <v>11.4</v>
      </c>
      <c r="W10" s="35" t="n">
        <v>9.529999999999999</v>
      </c>
      <c r="X10" s="270" t="n"/>
      <c r="Y10" s="143" t="n"/>
      <c r="Z10" s="270" t="n"/>
      <c r="AA10" s="143" t="n"/>
      <c r="AB10" s="270" t="n"/>
      <c r="AC10" s="269" t="n"/>
    </row>
    <row r="11" ht="24" customHeight="1">
      <c r="A11" s="284" t="n"/>
      <c r="B11" s="284" t="n"/>
      <c r="C11" s="186" t="n"/>
      <c r="D11" s="186" t="n"/>
      <c r="E11" s="78" t="n"/>
      <c r="F11" s="54" t="n"/>
      <c r="G11" s="78" t="n"/>
      <c r="H11" s="53" t="n"/>
      <c r="I11" s="57" t="n"/>
      <c r="J11" s="144" t="n"/>
      <c r="K11" s="55" t="n"/>
      <c r="L11" s="55" t="n"/>
      <c r="M11" s="272" t="n"/>
      <c r="N11" s="145" t="n"/>
      <c r="O11" s="56" t="n"/>
      <c r="P11" s="269" t="n"/>
      <c r="Q11" s="143" t="n"/>
      <c r="R11" s="57" t="n"/>
      <c r="S11" s="57" t="n"/>
      <c r="T11" s="270" t="n"/>
      <c r="U11" s="269" t="n"/>
      <c r="V11" s="269" t="n"/>
      <c r="W11" s="269" t="n"/>
      <c r="X11" s="270" t="n"/>
      <c r="Y11" s="58" t="n"/>
      <c r="Z11" s="270" t="n"/>
      <c r="AA11" s="143" t="n"/>
      <c r="AB11" s="270" t="n"/>
      <c r="AC11" s="269" t="n"/>
    </row>
    <row r="12" ht="25.5" customHeight="1">
      <c r="A12" s="284" t="n"/>
      <c r="B12" s="285" t="n"/>
      <c r="C12" s="306" t="n"/>
      <c r="D12" s="306" t="n"/>
      <c r="E12" s="306" t="n"/>
      <c r="F12" s="306" t="n"/>
      <c r="G12" s="307" t="n"/>
      <c r="H12" s="53" t="n"/>
      <c r="I12" s="187" t="inlineStr">
        <is>
          <t>AVAILABILITY</t>
        </is>
      </c>
      <c r="J12" s="306" t="n"/>
      <c r="K12" s="306" t="n"/>
      <c r="L12" s="306" t="n"/>
      <c r="M12" s="306" t="n"/>
      <c r="N12" s="306" t="n"/>
      <c r="O12" s="306" t="n"/>
      <c r="P12" s="307" t="n"/>
      <c r="Q12" s="143" t="n"/>
      <c r="R12" s="57" t="n"/>
      <c r="S12" s="188" t="inlineStr">
        <is>
          <t>PPA AVAILABILITY</t>
        </is>
      </c>
      <c r="T12" s="318" t="n"/>
      <c r="U12" s="318" t="n"/>
      <c r="V12" s="318" t="n"/>
      <c r="W12" s="318" t="n"/>
      <c r="X12" s="318" t="n"/>
      <c r="Y12" s="319" t="n"/>
      <c r="Z12" s="270" t="n"/>
      <c r="AA12" s="143" t="n"/>
      <c r="AB12" s="191" t="n"/>
      <c r="AC12" s="269" t="n"/>
    </row>
    <row r="13" ht="15" customHeight="1">
      <c r="A13" s="284" t="n"/>
      <c r="B13" s="286" t="inlineStr">
        <is>
          <t>GAS-OIL (AGO) (MT)</t>
        </is>
      </c>
      <c r="C13" s="320" t="n"/>
      <c r="D13" s="194" t="inlineStr">
        <is>
          <t>HFO (MT)</t>
        </is>
      </c>
      <c r="E13" s="320" t="n"/>
      <c r="F13" s="192" t="inlineStr">
        <is>
          <t>LO (MT)</t>
        </is>
      </c>
      <c r="G13" s="320" t="n"/>
      <c r="H13" s="53" t="n"/>
      <c r="I13" s="196" t="inlineStr">
        <is>
          <t>Unavailable E</t>
        </is>
      </c>
      <c r="J13" s="321" t="n"/>
      <c r="K13" s="321" t="n"/>
      <c r="L13" s="322" t="n"/>
      <c r="M13" s="197" t="inlineStr">
        <is>
          <t>Incidents</t>
        </is>
      </c>
      <c r="N13" s="320" t="n"/>
      <c r="O13" s="198" t="inlineStr">
        <is>
          <t>Availability</t>
        </is>
      </c>
      <c r="P13" s="320" t="n"/>
      <c r="Q13" s="143" t="n"/>
      <c r="R13" s="126" t="n"/>
      <c r="S13" s="198" t="inlineStr">
        <is>
          <t>Real</t>
        </is>
      </c>
      <c r="T13" s="321" t="n"/>
      <c r="U13" s="321" t="n"/>
      <c r="V13" s="321" t="n"/>
      <c r="W13" s="321" t="n"/>
      <c r="X13" s="321" t="n"/>
      <c r="Y13" s="320" t="n"/>
      <c r="Z13" s="270" t="n"/>
      <c r="AA13" s="143" t="n"/>
      <c r="AB13" s="270" t="n"/>
      <c r="AC13" s="57" t="n"/>
    </row>
    <row r="14" ht="15" customHeight="1">
      <c r="A14" s="284" t="n"/>
      <c r="B14" s="323" t="n"/>
      <c r="C14" s="324" t="n"/>
      <c r="D14" s="323" t="n"/>
      <c r="E14" s="324" t="n"/>
      <c r="F14" s="323" t="n"/>
      <c r="G14" s="324" t="n"/>
      <c r="H14" s="53" t="n"/>
      <c r="I14" s="323" t="n"/>
      <c r="L14" s="325" t="n"/>
      <c r="M14" s="326" t="n"/>
      <c r="N14" s="324" t="n"/>
      <c r="O14" s="323" t="n"/>
      <c r="P14" s="324" t="n"/>
      <c r="Q14" s="143" t="n"/>
      <c r="R14" s="143" t="n"/>
      <c r="S14" s="327" t="n"/>
      <c r="T14" s="328" t="n"/>
      <c r="U14" s="328" t="n"/>
      <c r="V14" s="328" t="n"/>
      <c r="W14" s="328" t="n"/>
      <c r="X14" s="328" t="n"/>
      <c r="Y14" s="329" t="n"/>
      <c r="Z14" s="270" t="n"/>
      <c r="AA14" s="143" t="n"/>
      <c r="AB14" s="270" t="n"/>
      <c r="AC14" s="57" t="n"/>
    </row>
    <row r="15" ht="18.75" customHeight="1">
      <c r="A15" s="284" t="n"/>
      <c r="B15" s="323" t="n"/>
      <c r="C15" s="324" t="n"/>
      <c r="D15" s="323" t="n"/>
      <c r="E15" s="324" t="n"/>
      <c r="F15" s="323" t="n"/>
      <c r="G15" s="324" t="n"/>
      <c r="H15" s="53" t="n"/>
      <c r="I15" s="323" t="n"/>
      <c r="L15" s="325" t="n"/>
      <c r="M15" s="326" t="n"/>
      <c r="N15" s="324" t="n"/>
      <c r="O15" s="323" t="n"/>
      <c r="P15" s="324" t="n"/>
      <c r="Q15" s="143" t="n"/>
      <c r="R15" s="143" t="n"/>
      <c r="S15" s="206" t="inlineStr">
        <is>
          <t>Real</t>
        </is>
      </c>
      <c r="T15" s="311" t="n"/>
      <c r="U15" s="207" t="inlineStr">
        <is>
          <t>PPA</t>
        </is>
      </c>
      <c r="V15" s="307" t="n"/>
      <c r="W15" s="207" t="inlineStr">
        <is>
          <t>Desv</t>
        </is>
      </c>
      <c r="X15" s="306" t="n"/>
      <c r="Y15" s="307" t="n"/>
      <c r="Z15" s="270" t="n"/>
      <c r="AA15" s="143" t="n"/>
      <c r="AB15" s="270" t="n"/>
      <c r="AC15" s="57" t="n"/>
    </row>
    <row r="16" ht="26.25" customHeight="1">
      <c r="A16" s="75" t="n"/>
      <c r="B16" s="327" t="n"/>
      <c r="C16" s="329" t="n"/>
      <c r="D16" s="327" t="n"/>
      <c r="E16" s="329" t="n"/>
      <c r="F16" s="327" t="n"/>
      <c r="G16" s="329" t="n"/>
      <c r="H16" s="53" t="n"/>
      <c r="I16" s="327" t="n"/>
      <c r="J16" s="328" t="n"/>
      <c r="K16" s="328" t="n"/>
      <c r="L16" s="330" t="n"/>
      <c r="M16" s="331" t="n"/>
      <c r="N16" s="329" t="n"/>
      <c r="O16" s="327" t="n"/>
      <c r="P16" s="329" t="n"/>
      <c r="Q16" s="143" t="n"/>
      <c r="R16" s="76" t="inlineStr">
        <is>
          <t>1 Month(March)</t>
        </is>
      </c>
      <c r="S16" s="35" t="n">
        <v>100</v>
      </c>
      <c r="T16" s="313" t="n"/>
      <c r="U16" s="185" t="n">
        <v>85</v>
      </c>
      <c r="V16" s="313" t="n"/>
      <c r="W16" s="35">
        <f>S16-U16</f>
        <v/>
      </c>
      <c r="X16" s="179" t="n"/>
      <c r="Y16" s="313" t="n"/>
      <c r="Z16" s="270" t="n"/>
      <c r="AA16" s="143" t="n"/>
      <c r="AB16" s="270" t="n"/>
      <c r="AC16" s="57" t="n"/>
    </row>
    <row r="17" ht="18.75" customHeight="1">
      <c r="A17" s="284" t="n"/>
      <c r="B17" s="289" t="n"/>
      <c r="C17" s="307" t="n"/>
      <c r="D17" s="214" t="n"/>
      <c r="E17" s="307" t="n"/>
      <c r="F17" s="212" t="n"/>
      <c r="G17" s="307" t="n"/>
      <c r="H17" s="78" t="n"/>
      <c r="I17" s="215" t="n"/>
      <c r="J17" s="308" t="n"/>
      <c r="K17" s="308" t="n"/>
      <c r="L17" s="332" t="n"/>
      <c r="M17" s="214" t="n"/>
      <c r="N17" s="307" t="n"/>
      <c r="O17" s="207" t="n"/>
      <c r="P17" s="307" t="n"/>
      <c r="Q17" s="143" t="n"/>
      <c r="R17" s="80" t="inlineStr">
        <is>
          <t>3 Month(December 24-February 25)</t>
        </is>
      </c>
      <c r="S17" s="35" t="n">
        <v>96.5</v>
      </c>
      <c r="T17" s="313" t="n"/>
      <c r="U17" s="185" t="n">
        <v>85</v>
      </c>
      <c r="V17" s="313" t="n"/>
      <c r="W17" s="35">
        <f>S17-U17</f>
        <v/>
      </c>
      <c r="X17" s="216" t="n"/>
      <c r="Y17" s="82" t="n"/>
      <c r="Z17" s="217" t="n"/>
      <c r="AA17" s="143" t="n"/>
      <c r="AB17" s="270" t="n"/>
      <c r="AC17" s="57" t="n"/>
    </row>
    <row r="18" ht="27.75" customHeight="1">
      <c r="A18" s="284" t="n"/>
      <c r="B18" s="282" t="inlineStr">
        <is>
          <t>Aux Boiler</t>
        </is>
      </c>
      <c r="C18" s="172" t="inlineStr">
        <is>
          <t>Engines</t>
        </is>
      </c>
      <c r="D18" s="172" t="inlineStr">
        <is>
          <t>Aux Boiler</t>
        </is>
      </c>
      <c r="E18" s="171" t="inlineStr">
        <is>
          <t>Engines</t>
        </is>
      </c>
      <c r="F18" s="171" t="inlineStr">
        <is>
          <t>Engines</t>
        </is>
      </c>
      <c r="G18" s="311" t="n"/>
      <c r="H18" s="53" t="n"/>
      <c r="I18" s="218" t="inlineStr">
        <is>
          <t>MWh</t>
        </is>
      </c>
      <c r="J18" s="333" t="n"/>
      <c r="K18" s="333" t="n"/>
      <c r="L18" s="334" t="n"/>
      <c r="M18" s="172" t="inlineStr">
        <is>
          <t>Number</t>
        </is>
      </c>
      <c r="N18" s="311" t="n"/>
      <c r="O18" s="219" t="inlineStr">
        <is>
          <t>%</t>
        </is>
      </c>
      <c r="P18" s="311" t="n"/>
      <c r="Q18" s="143" t="n"/>
      <c r="R18" s="80" t="inlineStr">
        <is>
          <t>5 Month(October 24 -February 25)</t>
        </is>
      </c>
      <c r="S18" s="35" t="n">
        <v>97.76000000000001</v>
      </c>
      <c r="T18" s="313" t="n"/>
      <c r="U18" s="185" t="n">
        <v>85</v>
      </c>
      <c r="V18" s="313" t="n"/>
      <c r="W18" s="35">
        <f>S18-U18</f>
        <v/>
      </c>
      <c r="X18" s="216" t="n"/>
      <c r="Y18" s="82" t="n"/>
      <c r="Z18" s="217" t="n"/>
      <c r="AA18" s="143" t="n"/>
      <c r="AB18" s="270" t="n"/>
      <c r="AC18" s="57" t="n"/>
    </row>
    <row r="19" ht="20.25" customHeight="1">
      <c r="A19" s="283" t="inlineStr">
        <is>
          <t>Day</t>
        </is>
      </c>
      <c r="B19" s="35" t="n">
        <v>1.022</v>
      </c>
      <c r="C19" s="179" t="n">
        <v>0</v>
      </c>
      <c r="D19" s="179" t="n">
        <v>0</v>
      </c>
      <c r="E19" s="35" t="n">
        <v>70.53</v>
      </c>
      <c r="F19" s="35" t="n">
        <v>6.85</v>
      </c>
      <c r="G19" s="313" t="n"/>
      <c r="H19" s="87" t="inlineStr">
        <is>
          <t>Day</t>
        </is>
      </c>
      <c r="I19" s="88" t="n">
        <v>0</v>
      </c>
      <c r="J19" s="333" t="n"/>
      <c r="K19" s="333" t="n"/>
      <c r="L19" s="334" t="n"/>
      <c r="M19" s="179" t="n">
        <v>0</v>
      </c>
      <c r="N19" s="313" t="n"/>
      <c r="O19" s="90" t="n">
        <v>100</v>
      </c>
      <c r="P19" s="313" t="n"/>
      <c r="Q19" s="143" t="n"/>
      <c r="R19" s="91" t="inlineStr">
        <is>
          <t>Annual</t>
        </is>
      </c>
      <c r="S19" s="35" t="n">
        <v>97.43000000000001</v>
      </c>
      <c r="T19" s="313" t="n"/>
      <c r="U19" s="185" t="n">
        <v>85</v>
      </c>
      <c r="V19" s="313" t="n"/>
      <c r="W19" s="35">
        <f>S19-U19</f>
        <v/>
      </c>
      <c r="X19" s="216" t="n"/>
      <c r="Y19" s="82" t="n"/>
      <c r="Z19" s="217" t="n"/>
      <c r="AA19" s="143" t="n"/>
      <c r="AB19" s="270" t="n"/>
      <c r="AC19" s="57" t="n"/>
    </row>
    <row r="20" ht="24" customHeight="1">
      <c r="A20" s="283" t="inlineStr">
        <is>
          <t>Month</t>
        </is>
      </c>
      <c r="B20" s="35" t="n">
        <v>4.08</v>
      </c>
      <c r="C20" s="179" t="n">
        <v>0</v>
      </c>
      <c r="D20" s="179" t="n">
        <v>0</v>
      </c>
      <c r="E20" s="35" t="n">
        <v>493.34</v>
      </c>
      <c r="F20" s="35" t="n">
        <v>6.85</v>
      </c>
      <c r="G20" s="313" t="n"/>
      <c r="H20" s="87" t="inlineStr">
        <is>
          <t>Month</t>
        </is>
      </c>
      <c r="I20" s="92">
        <f>F55</f>
        <v/>
      </c>
      <c r="J20" s="333" t="n"/>
      <c r="K20" s="333" t="n"/>
      <c r="L20" s="333" t="n"/>
      <c r="M20" s="179" t="n">
        <v>0</v>
      </c>
      <c r="N20" s="313" t="n"/>
      <c r="O20" s="90" t="n">
        <v>100</v>
      </c>
      <c r="P20" s="313" t="n"/>
      <c r="Q20" s="143" t="n"/>
      <c r="R20" s="143" t="n"/>
      <c r="S20" s="269" t="n"/>
      <c r="T20" s="270" t="n"/>
      <c r="U20" s="269" t="n"/>
      <c r="V20" s="269" t="n"/>
      <c r="W20" s="269" t="n"/>
      <c r="X20" s="270" t="n"/>
      <c r="Y20" s="143" t="n"/>
      <c r="Z20" s="270" t="n"/>
      <c r="AA20" s="143" t="n"/>
      <c r="AB20" s="270" t="n"/>
      <c r="AC20" s="57" t="n"/>
    </row>
    <row r="21" ht="22.5" customHeight="1">
      <c r="A21" s="283" t="inlineStr">
        <is>
          <t>Year</t>
        </is>
      </c>
      <c r="B21" s="35" t="n">
        <v>41.5</v>
      </c>
      <c r="C21" s="220" t="n">
        <v>0</v>
      </c>
      <c r="D21" s="179" t="n">
        <v>0</v>
      </c>
      <c r="E21" s="35" t="n">
        <v>5313.59</v>
      </c>
      <c r="F21" s="35" t="n">
        <v>8.960000000000001</v>
      </c>
      <c r="G21" s="313" t="n"/>
      <c r="H21" s="87" t="inlineStr">
        <is>
          <t>Year</t>
        </is>
      </c>
      <c r="I21" s="90" t="n">
        <v>40263.08</v>
      </c>
      <c r="J21" s="333" t="n"/>
      <c r="K21" s="333" t="n"/>
      <c r="L21" s="313" t="n"/>
      <c r="M21" s="179" t="n">
        <v>16</v>
      </c>
      <c r="N21" s="313" t="n"/>
      <c r="O21" s="90" t="n">
        <v>97.43000000000001</v>
      </c>
      <c r="P21" s="313" t="n"/>
      <c r="Q21" s="143" t="n"/>
      <c r="R21" s="57" t="n"/>
      <c r="S21" s="269" t="n"/>
      <c r="T21" s="94" t="n"/>
      <c r="U21" s="269" t="n"/>
      <c r="V21" s="269" t="n"/>
      <c r="W21" s="269" t="n"/>
      <c r="X21" s="270" t="n"/>
      <c r="Y21" s="143" t="n"/>
      <c r="Z21" s="270" t="n"/>
      <c r="AA21" s="143" t="n"/>
      <c r="AB21" s="57" t="n"/>
      <c r="AC21" s="57" t="n"/>
    </row>
    <row r="22" ht="18.75" customHeight="1">
      <c r="A22" s="298" t="n"/>
      <c r="B22" s="57" t="n"/>
      <c r="C22" s="57" t="n"/>
      <c r="D22" s="57" t="n"/>
      <c r="E22" s="57" t="n"/>
      <c r="F22" s="57" t="n"/>
      <c r="G22" s="271" t="n"/>
      <c r="H22" s="144" t="n"/>
      <c r="I22" s="271" t="n"/>
      <c r="J22" s="144" t="n"/>
      <c r="K22" s="57" t="n"/>
      <c r="L22" s="143" t="n"/>
      <c r="M22" s="272" t="n"/>
      <c r="N22" s="145" t="n"/>
      <c r="O22" s="269" t="n"/>
      <c r="P22" s="269" t="n"/>
      <c r="Q22" s="143" t="n"/>
      <c r="R22" s="57" t="n"/>
      <c r="S22" s="269" t="n"/>
      <c r="T22" s="270" t="n"/>
      <c r="U22" s="269" t="n"/>
      <c r="V22" s="269" t="n"/>
      <c r="W22" s="269" t="n"/>
      <c r="X22" s="270" t="n"/>
      <c r="Y22" s="143" t="n"/>
      <c r="Z22" s="270" t="n"/>
      <c r="AA22" s="143" t="n"/>
      <c r="AB22" s="270" t="n"/>
      <c r="AC22" s="57" t="n"/>
    </row>
    <row r="23" ht="25.5" customHeight="1">
      <c r="A23" s="57" t="n"/>
      <c r="B23" s="57" t="n"/>
      <c r="C23" s="57" t="n"/>
      <c r="D23" s="57" t="n"/>
      <c r="E23" s="57" t="n"/>
      <c r="F23" s="57" t="n"/>
      <c r="G23" s="57" t="n"/>
      <c r="H23" s="57" t="n"/>
      <c r="I23" s="95" t="n"/>
      <c r="J23" s="328" t="n"/>
      <c r="K23" s="328" t="n"/>
      <c r="L23" s="328" t="n"/>
      <c r="M23" s="221" t="n"/>
      <c r="N23" s="96" t="n"/>
      <c r="O23" s="57" t="n"/>
      <c r="P23" s="269" t="n"/>
      <c r="Q23" s="143" t="n"/>
      <c r="R23" s="97" t="n"/>
      <c r="S23" s="57" t="n"/>
      <c r="T23" s="270" t="n"/>
      <c r="U23" s="269" t="n"/>
      <c r="V23" s="269" t="n"/>
      <c r="W23" s="269" t="n"/>
      <c r="X23" s="270" t="n"/>
      <c r="Y23" s="143" t="n"/>
      <c r="Z23" s="270" t="n"/>
      <c r="AA23" s="143" t="n"/>
      <c r="AB23" s="270" t="n"/>
      <c r="AC23" s="269" t="n"/>
    </row>
    <row r="24" ht="42.75" customHeight="1">
      <c r="A24" s="285" t="n"/>
      <c r="B24" s="306" t="n"/>
      <c r="C24" s="306" t="n"/>
      <c r="D24" s="306" t="n"/>
      <c r="E24" s="306" t="n"/>
      <c r="F24" s="306" t="n"/>
      <c r="G24" s="306" t="n"/>
      <c r="H24" s="306" t="n"/>
      <c r="I24" s="306" t="n"/>
      <c r="J24" s="306" t="n"/>
      <c r="K24" s="306" t="n"/>
      <c r="L24" s="306" t="n"/>
      <c r="M24" s="306" t="n"/>
      <c r="N24" s="306" t="n"/>
      <c r="O24" s="306" t="n"/>
      <c r="P24" s="307" t="n"/>
      <c r="Q24" s="143" t="n"/>
      <c r="R24" s="98" t="inlineStr">
        <is>
          <t>STOCK</t>
        </is>
      </c>
      <c r="S24" s="306" t="n"/>
      <c r="T24" s="306" t="n"/>
      <c r="U24" s="306" t="n"/>
      <c r="V24" s="306" t="n"/>
      <c r="W24" s="306" t="n"/>
      <c r="X24" s="306" t="n"/>
      <c r="Y24" s="307" t="n"/>
      <c r="Z24" s="270" t="n"/>
      <c r="AA24" s="99" t="inlineStr">
        <is>
          <t>TRIPS</t>
        </is>
      </c>
      <c r="AB24" s="321" t="n"/>
      <c r="AC24" s="320" t="n"/>
    </row>
    <row r="25" ht="31.5" customHeight="1">
      <c r="A25" s="290" t="inlineStr">
        <is>
          <t>Start time</t>
        </is>
      </c>
      <c r="B25" s="291" t="inlineStr">
        <is>
          <t>End time</t>
        </is>
      </c>
      <c r="C25" s="223" t="inlineStr">
        <is>
          <t>Affected engines</t>
        </is>
      </c>
      <c r="D25" s="321" t="n"/>
      <c r="E25" s="320" t="n"/>
      <c r="F25" s="224" t="inlineStr">
        <is>
          <t>MWh</t>
        </is>
      </c>
      <c r="G25" s="320" t="n"/>
      <c r="H25" s="100" t="inlineStr">
        <is>
          <t>code</t>
        </is>
      </c>
      <c r="I25" s="225" t="inlineStr">
        <is>
          <t>Comment</t>
        </is>
      </c>
      <c r="J25" s="321" t="n"/>
      <c r="K25" s="321" t="n"/>
      <c r="L25" s="321" t="n"/>
      <c r="M25" s="321" t="n"/>
      <c r="N25" s="321" t="n"/>
      <c r="O25" s="321" t="n"/>
      <c r="P25" s="320" t="n"/>
      <c r="Q25" s="143" t="n"/>
      <c r="R25" s="69" t="inlineStr">
        <is>
          <t>FUEL &amp; OIL</t>
        </is>
      </c>
      <c r="S25" s="321" t="n"/>
      <c r="T25" s="321" t="n"/>
      <c r="U25" s="321" t="n"/>
      <c r="V25" s="321" t="n"/>
      <c r="W25" s="321" t="n"/>
      <c r="X25" s="321" t="n"/>
      <c r="Y25" s="320" t="n"/>
      <c r="Z25" s="270" t="n"/>
      <c r="AA25" s="323" t="n"/>
      <c r="AC25" s="324" t="n"/>
    </row>
    <row r="26" ht="16.5" customHeight="1">
      <c r="A26" s="335" t="n"/>
      <c r="B26" s="336" t="n"/>
      <c r="C26" s="327" t="n"/>
      <c r="D26" s="328" t="n"/>
      <c r="E26" s="329" t="n"/>
      <c r="F26" s="327" t="n"/>
      <c r="G26" s="329" t="n"/>
      <c r="H26" s="335" t="n"/>
      <c r="I26" s="327" t="n"/>
      <c r="J26" s="328" t="n"/>
      <c r="K26" s="328" t="n"/>
      <c r="L26" s="328" t="n"/>
      <c r="M26" s="328" t="n"/>
      <c r="N26" s="328" t="n"/>
      <c r="O26" s="328" t="n"/>
      <c r="P26" s="329" t="n"/>
      <c r="Q26" s="143" t="n"/>
      <c r="R26" s="327" t="n"/>
      <c r="S26" s="328" t="n"/>
      <c r="T26" s="328" t="n"/>
      <c r="U26" s="328" t="n"/>
      <c r="V26" s="328" t="n"/>
      <c r="W26" s="328" t="n"/>
      <c r="X26" s="328" t="n"/>
      <c r="Y26" s="329" t="n"/>
      <c r="Z26" s="270" t="n"/>
      <c r="AA26" s="327" t="n"/>
      <c r="AB26" s="328" t="n"/>
      <c r="AC26" s="329" t="n"/>
    </row>
    <row r="27" ht="22.5" customHeight="1">
      <c r="A27" s="105" t="n"/>
      <c r="B27" s="105" t="n"/>
      <c r="C27" s="227" t="n"/>
      <c r="D27" s="333" t="n"/>
      <c r="E27" s="313" t="n"/>
      <c r="F27" s="35" t="n"/>
      <c r="G27" s="313" t="n"/>
      <c r="H27" s="40" t="n"/>
      <c r="I27" s="35" t="n"/>
      <c r="J27" s="333" t="n"/>
      <c r="K27" s="333" t="n"/>
      <c r="L27" s="333" t="n"/>
      <c r="M27" s="333" t="n"/>
      <c r="N27" s="333" t="n"/>
      <c r="O27" s="333" t="n"/>
      <c r="P27" s="313" t="n"/>
      <c r="Q27" s="143" t="n"/>
      <c r="R27" s="107" t="n"/>
      <c r="S27" s="230" t="inlineStr">
        <is>
          <t>HFO</t>
        </is>
      </c>
      <c r="T27" s="307" t="n"/>
      <c r="U27" s="230" t="inlineStr">
        <is>
          <t>LFO</t>
        </is>
      </c>
      <c r="V27" s="307" t="n"/>
      <c r="W27" s="230" t="inlineStr">
        <is>
          <t>LO</t>
        </is>
      </c>
      <c r="X27" s="306" t="n"/>
      <c r="Y27" s="307" t="n"/>
      <c r="Z27" s="270" t="n"/>
      <c r="AA27" s="108" t="inlineStr">
        <is>
          <t>INTERNAL TRIPS</t>
        </is>
      </c>
      <c r="AB27" s="306" t="n"/>
      <c r="AC27" s="307" t="n"/>
    </row>
    <row r="28" ht="20.25" customHeight="1">
      <c r="A28" s="105" t="n">
        <v>25569.12552915509</v>
      </c>
      <c r="B28" s="105" t="n">
        <v>25569.12552915509</v>
      </c>
      <c r="C28" s="231" t="inlineStr">
        <is>
          <t>plant</t>
        </is>
      </c>
      <c r="D28" s="333" t="n"/>
      <c r="E28" s="313" t="n"/>
      <c r="F28" s="232">
        <f>(B28-A28)*24*16.7</f>
        <v/>
      </c>
      <c r="G28" s="313" t="n"/>
      <c r="H28" s="109" t="n"/>
      <c r="I28" s="233" t="inlineStr">
        <is>
          <t>Plant trip due to grid spike (undervoltage) NCC Oriare</t>
        </is>
      </c>
      <c r="J28" s="333" t="n"/>
      <c r="K28" s="333" t="n"/>
      <c r="L28" s="333" t="n"/>
      <c r="M28" s="333" t="n"/>
      <c r="N28" s="333" t="n"/>
      <c r="O28" s="333" t="n"/>
      <c r="P28" s="313" t="n"/>
      <c r="Q28" s="143" t="n"/>
      <c r="R28" s="11" t="n"/>
      <c r="S28" s="234" t="inlineStr">
        <is>
          <t>Ton</t>
        </is>
      </c>
      <c r="T28" s="235" t="inlineStr">
        <is>
          <t>%</t>
        </is>
      </c>
      <c r="U28" s="234" t="inlineStr">
        <is>
          <t>Ton</t>
        </is>
      </c>
      <c r="V28" s="234" t="inlineStr">
        <is>
          <t>%</t>
        </is>
      </c>
      <c r="W28" s="234" t="inlineStr">
        <is>
          <t>Ton</t>
        </is>
      </c>
      <c r="X28" s="235" t="inlineStr">
        <is>
          <t>%</t>
        </is>
      </c>
      <c r="Y28" s="337" t="n"/>
      <c r="Z28" s="270" t="n"/>
      <c r="AA28" s="113" t="n"/>
      <c r="AB28" s="236" t="inlineStr">
        <is>
          <t>Actual 2025</t>
        </is>
      </c>
      <c r="AC28" s="230" t="inlineStr">
        <is>
          <t>Actual 2024</t>
        </is>
      </c>
    </row>
    <row r="29" ht="20.25" customHeight="1">
      <c r="A29" s="105" t="n"/>
      <c r="B29" s="105" t="n"/>
      <c r="C29" s="231" t="n"/>
      <c r="D29" s="333" t="n"/>
      <c r="E29" s="313" t="n"/>
      <c r="F29" s="232" t="n"/>
      <c r="G29" s="313" t="n"/>
      <c r="H29" s="40" t="n"/>
      <c r="I29" s="233" t="n"/>
      <c r="J29" s="333" t="n"/>
      <c r="K29" s="333" t="n"/>
      <c r="L29" s="333" t="n"/>
      <c r="M29" s="333" t="n"/>
      <c r="N29" s="333" t="n"/>
      <c r="O29" s="333" t="n"/>
      <c r="P29" s="313" t="n"/>
      <c r="Q29" s="143" t="n"/>
      <c r="R29" s="11" t="n"/>
      <c r="S29" s="338" t="n"/>
      <c r="T29" s="338" t="n"/>
      <c r="U29" s="338" t="n"/>
      <c r="V29" s="338" t="n"/>
      <c r="W29" s="338" t="n"/>
      <c r="X29" s="339" t="n"/>
      <c r="Y29" s="340" t="n"/>
      <c r="Z29" s="270" t="n"/>
      <c r="AA29" s="113" t="n"/>
      <c r="AB29" s="240" t="n"/>
      <c r="AC29" s="241" t="n"/>
    </row>
    <row r="30" ht="20.25" customHeight="1">
      <c r="A30" s="105" t="n"/>
      <c r="B30" s="105" t="n"/>
      <c r="C30" s="231" t="n"/>
      <c r="D30" s="333" t="n"/>
      <c r="E30" s="313" t="n"/>
      <c r="F30" s="232" t="n"/>
      <c r="G30" s="313" t="n"/>
      <c r="H30" s="40" t="n"/>
      <c r="I30" s="233" t="n"/>
      <c r="J30" s="333" t="n"/>
      <c r="K30" s="333" t="n"/>
      <c r="L30" s="333" t="n"/>
      <c r="M30" s="333" t="n"/>
      <c r="N30" s="333" t="n"/>
      <c r="O30" s="333" t="n"/>
      <c r="P30" s="313" t="n"/>
      <c r="Q30" s="143" t="n"/>
      <c r="R30" s="118" t="inlineStr">
        <is>
          <t>Initial</t>
        </is>
      </c>
      <c r="S30" s="35" t="n">
        <v>4778.31</v>
      </c>
      <c r="T30" s="179" t="n"/>
      <c r="U30" s="46" t="n">
        <v>27.03</v>
      </c>
      <c r="V30" s="35" t="n"/>
      <c r="W30" s="35" t="n">
        <v>20.67</v>
      </c>
      <c r="X30" s="179" t="n"/>
      <c r="Y30" s="313" t="n"/>
      <c r="Z30" s="270" t="n"/>
      <c r="AA30" s="33" t="inlineStr">
        <is>
          <t>Day</t>
        </is>
      </c>
      <c r="AB30" s="179" t="n"/>
      <c r="AC30" s="181" t="n"/>
    </row>
    <row r="31" ht="21.75" customHeight="1">
      <c r="A31" s="105" t="n"/>
      <c r="B31" s="105" t="n"/>
      <c r="C31" s="231" t="n"/>
      <c r="D31" s="333" t="n"/>
      <c r="E31" s="313" t="n"/>
      <c r="F31" s="232" t="n"/>
      <c r="G31" s="313" t="n"/>
      <c r="H31" s="40" t="n"/>
      <c r="I31" s="233" t="n"/>
      <c r="J31" s="333" t="n"/>
      <c r="K31" s="333" t="n"/>
      <c r="L31" s="333" t="n"/>
      <c r="M31" s="333" t="n"/>
      <c r="N31" s="333" t="n"/>
      <c r="O31" s="333" t="n"/>
      <c r="P31" s="313" t="n"/>
      <c r="Q31" s="143" t="n"/>
      <c r="R31" s="118" t="inlineStr">
        <is>
          <t>Input</t>
        </is>
      </c>
      <c r="S31" s="35" t="n">
        <v>83.44</v>
      </c>
      <c r="T31" s="242" t="n"/>
      <c r="U31" s="46" t="n"/>
      <c r="V31" s="35" t="n"/>
      <c r="W31" s="35" t="n">
        <v>0</v>
      </c>
      <c r="X31" s="242" t="n"/>
      <c r="Y31" s="314" t="n"/>
      <c r="Z31" s="243" t="n"/>
      <c r="AA31" s="33" t="inlineStr">
        <is>
          <t>Month</t>
        </is>
      </c>
      <c r="AB31" s="179" t="n"/>
      <c r="AC31" s="341" t="n"/>
    </row>
    <row r="32" ht="20.25" customHeight="1">
      <c r="A32" s="105" t="n"/>
      <c r="B32" s="105" t="n"/>
      <c r="C32" s="231" t="n"/>
      <c r="D32" s="333" t="n"/>
      <c r="E32" s="313" t="n"/>
      <c r="F32" s="232" t="n"/>
      <c r="G32" s="313" t="n"/>
      <c r="H32" s="40" t="n"/>
      <c r="I32" s="233" t="n"/>
      <c r="J32" s="333" t="n"/>
      <c r="K32" s="333" t="n"/>
      <c r="L32" s="333" t="n"/>
      <c r="M32" s="333" t="n"/>
      <c r="N32" s="333" t="n"/>
      <c r="O32" s="333" t="n"/>
      <c r="P32" s="313" t="n"/>
      <c r="Q32" s="143" t="n"/>
      <c r="R32" s="118" t="inlineStr">
        <is>
          <t>Consumption</t>
        </is>
      </c>
      <c r="S32" s="35">
        <f>S30+S31-S33</f>
        <v/>
      </c>
      <c r="T32" s="315" t="n"/>
      <c r="U32" s="46">
        <f>U30+U31-U33</f>
        <v/>
      </c>
      <c r="V32" s="35" t="n"/>
      <c r="W32" s="35">
        <f>W30+W31-W33</f>
        <v/>
      </c>
      <c r="X32" s="316" t="n"/>
      <c r="Y32" s="317" t="n"/>
      <c r="Z32" s="243" t="n"/>
      <c r="AA32" s="33" t="inlineStr">
        <is>
          <t>Year</t>
        </is>
      </c>
      <c r="AB32" s="179" t="n">
        <v>3</v>
      </c>
      <c r="AC32" s="315" t="n"/>
    </row>
    <row r="33" ht="20.25" customHeight="1">
      <c r="A33" s="105" t="n"/>
      <c r="B33" s="105" t="n"/>
      <c r="C33" s="231" t="n"/>
      <c r="D33" s="333" t="n"/>
      <c r="E33" s="313" t="n"/>
      <c r="F33" s="232" t="n"/>
      <c r="G33" s="313" t="n"/>
      <c r="H33" s="40" t="n"/>
      <c r="I33" s="233" t="n"/>
      <c r="J33" s="333" t="n"/>
      <c r="K33" s="333" t="n"/>
      <c r="L33" s="333" t="n"/>
      <c r="M33" s="333" t="n"/>
      <c r="N33" s="333" t="n"/>
      <c r="O33" s="333" t="n"/>
      <c r="P33" s="313" t="n"/>
      <c r="Q33" s="143" t="n"/>
      <c r="R33" s="118" t="inlineStr">
        <is>
          <t>Final</t>
        </is>
      </c>
      <c r="S33" s="35" t="n">
        <v>4791.223632705319</v>
      </c>
      <c r="T33" s="245" t="n"/>
      <c r="U33" s="46" t="n">
        <v>26</v>
      </c>
      <c r="V33" s="35" t="n"/>
      <c r="W33" s="35" t="n">
        <v>13.8219</v>
      </c>
      <c r="X33" s="246" t="n"/>
      <c r="Y33" s="123" t="n"/>
      <c r="Z33" s="243" t="n"/>
      <c r="AA33" s="124" t="n"/>
      <c r="AB33" s="270" t="n"/>
      <c r="AC33" s="269" t="n"/>
    </row>
    <row r="34" ht="20.25" customHeight="1">
      <c r="A34" s="105" t="n"/>
      <c r="B34" s="105" t="n"/>
      <c r="C34" s="231" t="n"/>
      <c r="D34" s="333" t="n"/>
      <c r="E34" s="313" t="n"/>
      <c r="F34" s="232" t="n"/>
      <c r="G34" s="313" t="n"/>
      <c r="H34" s="40" t="n"/>
      <c r="I34" s="233" t="n"/>
      <c r="J34" s="333" t="n"/>
      <c r="K34" s="333" t="n"/>
      <c r="L34" s="333" t="n"/>
      <c r="M34" s="333" t="n"/>
      <c r="N34" s="333" t="n"/>
      <c r="O34" s="333" t="n"/>
      <c r="P34" s="313" t="n"/>
      <c r="Q34" s="143" t="n"/>
      <c r="R34" s="57" t="n"/>
      <c r="S34" s="247" t="n"/>
      <c r="T34" s="333" t="n"/>
      <c r="U34" s="333" t="n"/>
      <c r="V34" s="333" t="n"/>
      <c r="W34" s="333" t="n"/>
      <c r="X34" s="333" t="n"/>
      <c r="Y34" s="334" t="n"/>
      <c r="Z34" s="270" t="n"/>
      <c r="AA34" s="108" t="inlineStr">
        <is>
          <t>EXTERNAL TRIPS</t>
        </is>
      </c>
      <c r="AB34" s="306" t="n"/>
      <c r="AC34" s="307" t="n"/>
    </row>
    <row r="35" ht="18.75" customHeight="1">
      <c r="A35" s="105" t="n"/>
      <c r="B35" s="105" t="n"/>
      <c r="C35" s="231" t="n"/>
      <c r="D35" s="333" t="n"/>
      <c r="E35" s="313" t="n"/>
      <c r="F35" s="232" t="n"/>
      <c r="G35" s="313" t="n"/>
      <c r="H35" s="40" t="n"/>
      <c r="I35" s="233" t="n"/>
      <c r="J35" s="333" t="n"/>
      <c r="K35" s="333" t="n"/>
      <c r="L35" s="333" t="n"/>
      <c r="M35" s="333" t="n"/>
      <c r="N35" s="333" t="n"/>
      <c r="O35" s="333" t="n"/>
      <c r="P35" s="313" t="n"/>
      <c r="Q35" s="143" t="n"/>
      <c r="R35" s="126" t="n"/>
      <c r="S35" s="248" t="inlineStr">
        <is>
          <t>HFO SLUDGE</t>
        </is>
      </c>
      <c r="T35" s="249" t="inlineStr">
        <is>
          <t>m3</t>
        </is>
      </c>
      <c r="U35" s="35" t="n"/>
      <c r="V35" s="248" t="inlineStr">
        <is>
          <t>USED OIL</t>
        </is>
      </c>
      <c r="W35" s="250" t="inlineStr">
        <is>
          <t>m3</t>
        </is>
      </c>
      <c r="X35" s="179" t="n"/>
      <c r="Y35" s="313" t="n"/>
      <c r="Z35" s="270" t="n"/>
      <c r="AA35" s="113" t="n"/>
      <c r="AB35" s="240" t="inlineStr">
        <is>
          <t>Actual 2025</t>
        </is>
      </c>
      <c r="AC35" s="241" t="inlineStr">
        <is>
          <t>Actual 2024</t>
        </is>
      </c>
    </row>
    <row r="36" ht="20.25" customHeight="1">
      <c r="A36" s="105" t="n"/>
      <c r="B36" s="105" t="n"/>
      <c r="C36" s="231" t="n"/>
      <c r="D36" s="333" t="n"/>
      <c r="E36" s="313" t="n"/>
      <c r="F36" s="232" t="n"/>
      <c r="G36" s="313" t="n"/>
      <c r="H36" s="40" t="n"/>
      <c r="I36" s="233" t="n"/>
      <c r="J36" s="333" t="n"/>
      <c r="K36" s="333" t="n"/>
      <c r="L36" s="333" t="n"/>
      <c r="M36" s="333" t="n"/>
      <c r="N36" s="333" t="n"/>
      <c r="O36" s="333" t="n"/>
      <c r="P36" s="313" t="n"/>
      <c r="Q36" s="143" t="n"/>
      <c r="R36" s="57" t="n"/>
      <c r="S36" s="315" t="n"/>
      <c r="T36" s="249" t="inlineStr">
        <is>
          <t>%</t>
        </is>
      </c>
      <c r="U36" s="179" t="n">
        <v>41</v>
      </c>
      <c r="V36" s="315" t="n"/>
      <c r="W36" s="250" t="inlineStr">
        <is>
          <t>%</t>
        </is>
      </c>
      <c r="X36" s="179" t="n">
        <v>16</v>
      </c>
      <c r="Y36" s="313" t="n"/>
      <c r="Z36" s="270" t="n"/>
      <c r="AA36" s="33" t="inlineStr">
        <is>
          <t>Day</t>
        </is>
      </c>
      <c r="AB36" s="179" t="n"/>
      <c r="AC36" s="181" t="n"/>
    </row>
    <row r="37" ht="20.25" customHeight="1">
      <c r="A37" s="105" t="n"/>
      <c r="B37" s="105" t="n"/>
      <c r="C37" s="231" t="n"/>
      <c r="D37" s="333" t="n"/>
      <c r="E37" s="313" t="n"/>
      <c r="F37" s="35" t="n"/>
      <c r="G37" s="313" t="n"/>
      <c r="H37" s="40" t="n"/>
      <c r="I37" s="251" t="n"/>
      <c r="J37" s="333" t="n"/>
      <c r="K37" s="333" t="n"/>
      <c r="L37" s="333" t="n"/>
      <c r="M37" s="333" t="n"/>
      <c r="N37" s="333" t="n"/>
      <c r="O37" s="333" t="n"/>
      <c r="P37" s="313" t="n"/>
      <c r="Q37" s="143" t="n"/>
      <c r="R37" s="57" t="n"/>
      <c r="S37" s="269" t="n"/>
      <c r="T37" s="270" t="n"/>
      <c r="U37" s="269" t="n"/>
      <c r="V37" s="269" t="n"/>
      <c r="W37" s="269" t="n"/>
      <c r="X37" s="270" t="n"/>
      <c r="Y37" s="143" t="n"/>
      <c r="Z37" s="270" t="n"/>
      <c r="AA37" s="33" t="inlineStr">
        <is>
          <t>Month</t>
        </is>
      </c>
      <c r="AB37" s="179" t="n">
        <v>1</v>
      </c>
      <c r="AC37" s="341" t="n"/>
    </row>
    <row r="38" ht="20.25" customHeight="1">
      <c r="A38" s="105" t="n"/>
      <c r="B38" s="105" t="n"/>
      <c r="C38" s="231" t="n"/>
      <c r="D38" s="333" t="n"/>
      <c r="E38" s="313" t="n"/>
      <c r="F38" s="35" t="n"/>
      <c r="G38" s="313" t="n"/>
      <c r="H38" s="40" t="n"/>
      <c r="I38" s="233" t="n"/>
      <c r="J38" s="333" t="n"/>
      <c r="K38" s="333" t="n"/>
      <c r="L38" s="333" t="n"/>
      <c r="M38" s="333" t="n"/>
      <c r="N38" s="333" t="n"/>
      <c r="O38" s="333" t="n"/>
      <c r="P38" s="313" t="n"/>
      <c r="Q38" s="143" t="n"/>
      <c r="R38" s="126" t="n"/>
      <c r="S38" s="57" t="n"/>
      <c r="T38" s="270" t="n"/>
      <c r="U38" s="57" t="n"/>
      <c r="V38" s="126" t="n"/>
      <c r="W38" s="269" t="n"/>
      <c r="X38" s="270" t="n"/>
      <c r="Y38" s="143" t="n"/>
      <c r="Z38" s="270" t="n"/>
      <c r="AA38" s="33" t="inlineStr">
        <is>
          <t>Year</t>
        </is>
      </c>
      <c r="AB38" s="179" t="n">
        <v>1</v>
      </c>
      <c r="AC38" s="341" t="n"/>
    </row>
    <row r="39" ht="22.5" customHeight="1">
      <c r="A39" s="105" t="n"/>
      <c r="B39" s="105" t="n"/>
      <c r="C39" s="231" t="n"/>
      <c r="D39" s="333" t="n"/>
      <c r="E39" s="313" t="n"/>
      <c r="F39" s="35" t="n"/>
      <c r="G39" s="313" t="n"/>
      <c r="H39" s="40" t="n"/>
      <c r="I39" s="233" t="n"/>
      <c r="J39" s="333" t="n"/>
      <c r="K39" s="333" t="n"/>
      <c r="L39" s="333" t="n"/>
      <c r="M39" s="333" t="n"/>
      <c r="N39" s="333" t="n"/>
      <c r="O39" s="333" t="n"/>
      <c r="P39" s="313" t="n"/>
      <c r="Q39" s="143" t="n"/>
      <c r="R39" s="143" t="n"/>
      <c r="S39" s="252" t="inlineStr">
        <is>
          <t>FUEL LIQUIDATED DAMAGES</t>
        </is>
      </c>
      <c r="T39" s="342" t="n"/>
      <c r="U39" s="342" t="n"/>
      <c r="V39" s="342" t="n"/>
      <c r="W39" s="342" t="n"/>
      <c r="X39" s="342" t="n"/>
      <c r="Y39" s="343" t="n"/>
      <c r="Z39" s="270" t="n"/>
      <c r="AA39" s="33" t="n"/>
      <c r="AB39" s="179" t="n"/>
      <c r="AC39" s="315" t="n"/>
    </row>
    <row r="40" ht="20.25" customHeight="1">
      <c r="A40" s="105" t="n"/>
      <c r="B40" s="105" t="n"/>
      <c r="C40" s="231" t="n"/>
      <c r="D40" s="333" t="n"/>
      <c r="E40" s="313" t="n"/>
      <c r="F40" s="35" t="n"/>
      <c r="G40" s="313" t="n"/>
      <c r="H40" s="40" t="n"/>
      <c r="I40" s="251" t="n"/>
      <c r="J40" s="333" t="n"/>
      <c r="K40" s="333" t="n"/>
      <c r="L40" s="333" t="n"/>
      <c r="M40" s="333" t="n"/>
      <c r="N40" s="333" t="n"/>
      <c r="O40" s="333" t="n"/>
      <c r="P40" s="313" t="n"/>
      <c r="Q40" s="143" t="n"/>
      <c r="R40" s="143" t="n"/>
      <c r="S40" s="255" t="inlineStr">
        <is>
          <t>Day</t>
        </is>
      </c>
      <c r="T40" s="313" t="n"/>
      <c r="U40" s="179" t="n">
        <v>0</v>
      </c>
      <c r="V40" s="313" t="n"/>
      <c r="W40" s="35">
        <f>U40</f>
        <v/>
      </c>
      <c r="X40" s="179" t="n"/>
      <c r="Y40" s="40" t="n"/>
      <c r="Z40" s="270" t="n"/>
      <c r="AA40" s="132" t="n"/>
      <c r="AB40" s="256" t="inlineStr">
        <is>
          <t>1=</t>
        </is>
      </c>
      <c r="AC40" s="257" t="n"/>
    </row>
    <row r="41" ht="18.75" customHeight="1">
      <c r="A41" s="105" t="n"/>
      <c r="B41" s="105" t="n"/>
      <c r="C41" s="231" t="n"/>
      <c r="D41" s="333" t="n"/>
      <c r="E41" s="313" t="n"/>
      <c r="F41" s="35" t="n"/>
      <c r="G41" s="313" t="n"/>
      <c r="H41" s="40" t="n"/>
      <c r="I41" s="251" t="n"/>
      <c r="J41" s="333" t="n"/>
      <c r="K41" s="333" t="n"/>
      <c r="L41" s="333" t="n"/>
      <c r="M41" s="333" t="n"/>
      <c r="N41" s="333" t="n"/>
      <c r="O41" s="333" t="n"/>
      <c r="P41" s="313" t="n"/>
      <c r="Q41" s="143" t="n"/>
      <c r="R41" s="143" t="n"/>
      <c r="S41" s="255" t="inlineStr">
        <is>
          <t>Month</t>
        </is>
      </c>
      <c r="T41" s="313" t="n"/>
      <c r="U41" s="35" t="n"/>
      <c r="V41" s="313" t="n"/>
      <c r="W41" s="35" t="n"/>
      <c r="X41" s="179" t="n"/>
      <c r="Y41" s="40" t="n"/>
      <c r="Z41" s="270" t="n"/>
      <c r="AA41" s="132" t="n"/>
      <c r="AB41" s="256">
        <f>AB40+U41</f>
        <v/>
      </c>
      <c r="AC41" s="258" t="n"/>
    </row>
    <row r="42" ht="20.25" customHeight="1">
      <c r="A42" s="105" t="n"/>
      <c r="B42" s="105" t="n"/>
      <c r="C42" s="231" t="n"/>
      <c r="D42" s="333" t="n"/>
      <c r="E42" s="313" t="n"/>
      <c r="F42" s="35" t="n"/>
      <c r="G42" s="313" t="n"/>
      <c r="H42" s="40" t="n"/>
      <c r="I42" s="251" t="n"/>
      <c r="J42" s="333" t="n"/>
      <c r="K42" s="333" t="n"/>
      <c r="L42" s="333" t="n"/>
      <c r="M42" s="333" t="n"/>
      <c r="N42" s="333" t="n"/>
      <c r="O42" s="333" t="n"/>
      <c r="P42" s="313" t="n"/>
      <c r="Q42" s="143" t="n"/>
      <c r="R42" s="55" t="n"/>
      <c r="S42" s="255" t="inlineStr">
        <is>
          <t>Year</t>
        </is>
      </c>
      <c r="T42" s="313" t="n"/>
      <c r="U42" s="35" t="n">
        <v>559.72</v>
      </c>
      <c r="V42" s="313" t="n"/>
      <c r="W42" s="35">
        <f>U42</f>
        <v/>
      </c>
      <c r="X42" s="179" t="n"/>
      <c r="Y42" s="40" t="n"/>
      <c r="Z42" s="270" t="n"/>
      <c r="AA42" s="135" t="n"/>
      <c r="AB42" s="256" t="n"/>
    </row>
    <row r="43" ht="21.75" customHeight="1">
      <c r="A43" s="105" t="n"/>
      <c r="B43" s="105" t="n"/>
      <c r="C43" s="231" t="n"/>
      <c r="D43" s="333" t="n"/>
      <c r="E43" s="313" t="n"/>
      <c r="F43" s="35" t="n"/>
      <c r="G43" s="313" t="n"/>
      <c r="H43" s="40" t="n"/>
      <c r="I43" s="251" t="n"/>
      <c r="J43" s="333" t="n"/>
      <c r="K43" s="333" t="n"/>
      <c r="L43" s="333" t="n"/>
      <c r="M43" s="333" t="n"/>
      <c r="N43" s="333" t="n"/>
      <c r="O43" s="333" t="n"/>
      <c r="P43" s="313" t="n"/>
      <c r="Q43" s="143" t="n"/>
      <c r="R43" s="143" t="n"/>
      <c r="S43" s="269" t="n"/>
      <c r="T43" s="270" t="n"/>
      <c r="U43" s="57" t="n"/>
      <c r="V43" s="57" t="n"/>
      <c r="W43" s="57" t="n"/>
      <c r="X43" s="221" t="n"/>
      <c r="Y43" s="55" t="n"/>
      <c r="Z43" s="221" t="n"/>
      <c r="AA43" s="55" t="n"/>
      <c r="AB43" s="221" t="n"/>
      <c r="AC43" s="257" t="n"/>
    </row>
    <row r="44" ht="24.75" customHeight="1">
      <c r="A44" s="136" t="n"/>
      <c r="B44" s="136" t="n"/>
      <c r="C44" s="179" t="n"/>
      <c r="D44" s="333" t="n"/>
      <c r="E44" s="313" t="n"/>
      <c r="F44" s="35">
        <f>(B44-A44)*24*16.3</f>
        <v/>
      </c>
      <c r="G44" s="313" t="n"/>
      <c r="H44" s="40" t="n"/>
      <c r="I44" s="35" t="n"/>
      <c r="J44" s="333" t="n"/>
      <c r="K44" s="333" t="n"/>
      <c r="L44" s="333" t="n"/>
      <c r="M44" s="333" t="n"/>
      <c r="N44" s="333" t="n"/>
      <c r="O44" s="333" t="n"/>
      <c r="P44" s="313" t="n"/>
      <c r="Q44" s="143" t="n"/>
      <c r="R44" s="143" t="n"/>
      <c r="S44" s="269" t="n"/>
      <c r="T44" s="270" t="n"/>
      <c r="U44" s="57" t="n"/>
      <c r="V44" s="57" t="n"/>
      <c r="W44" s="57" t="n"/>
      <c r="X44" s="221" t="n"/>
      <c r="Y44" s="55" t="n"/>
      <c r="Z44" s="221" t="n"/>
      <c r="AA44" s="55" t="n"/>
      <c r="AB44" s="221" t="n"/>
      <c r="AC44" s="269" t="n"/>
    </row>
    <row r="45" ht="24.75" customHeight="1">
      <c r="A45" s="136" t="n"/>
      <c r="B45" s="136" t="n"/>
      <c r="C45" s="179" t="n"/>
      <c r="D45" s="333" t="n"/>
      <c r="E45" s="313" t="n"/>
      <c r="F45" s="35">
        <f>(B45-A45)*24*16.3</f>
        <v/>
      </c>
      <c r="G45" s="313" t="n"/>
      <c r="H45" s="40" t="n"/>
      <c r="I45" s="35" t="n"/>
      <c r="J45" s="333" t="n"/>
      <c r="K45" s="333" t="n"/>
      <c r="L45" s="333" t="n"/>
      <c r="M45" s="333" t="n"/>
      <c r="N45" s="333" t="n"/>
      <c r="O45" s="333" t="n"/>
      <c r="P45" s="313" t="n"/>
      <c r="Q45" s="143" t="n"/>
      <c r="R45" s="143" t="n"/>
      <c r="S45" s="269" t="n"/>
      <c r="T45" s="270" t="n"/>
      <c r="U45" s="57" t="n"/>
      <c r="V45" s="269" t="n"/>
      <c r="W45" s="57" t="n"/>
      <c r="X45" s="270" t="n"/>
      <c r="Y45" s="143" t="n"/>
      <c r="Z45" s="270" t="n"/>
      <c r="AA45" s="143" t="n"/>
      <c r="AB45" s="270" t="n"/>
      <c r="AC45" s="269" t="n"/>
    </row>
    <row r="46" ht="24.75" customHeight="1">
      <c r="A46" s="136" t="n"/>
      <c r="B46" s="136" t="n"/>
      <c r="C46" s="179" t="n"/>
      <c r="D46" s="333" t="n"/>
      <c r="E46" s="313" t="n"/>
      <c r="F46" s="35">
        <f>(B46-A46)*24*16.3</f>
        <v/>
      </c>
      <c r="G46" s="313" t="n"/>
      <c r="H46" s="40" t="n"/>
      <c r="I46" s="35" t="n"/>
      <c r="J46" s="333" t="n"/>
      <c r="K46" s="333" t="n"/>
      <c r="L46" s="333" t="n"/>
      <c r="M46" s="333" t="n"/>
      <c r="N46" s="333" t="n"/>
      <c r="O46" s="333" t="n"/>
      <c r="P46" s="313" t="n"/>
      <c r="Q46" s="143" t="n"/>
      <c r="R46" s="143" t="n"/>
      <c r="S46" s="269" t="n"/>
      <c r="T46" s="270" t="n"/>
      <c r="U46" s="57" t="n"/>
      <c r="V46" s="269" t="n"/>
      <c r="W46" s="57" t="n"/>
      <c r="X46" s="270" t="n"/>
      <c r="Y46" s="143" t="n"/>
      <c r="Z46" s="270" t="n"/>
      <c r="AA46" s="143" t="n"/>
      <c r="AB46" s="270" t="n"/>
      <c r="AC46" s="269" t="n"/>
    </row>
    <row r="47" ht="24.75" customHeight="1">
      <c r="A47" s="136" t="n"/>
      <c r="B47" s="136" t="n"/>
      <c r="C47" s="179" t="n"/>
      <c r="D47" s="333" t="n"/>
      <c r="E47" s="313" t="n"/>
      <c r="F47" s="35">
        <f>(B47-A47)*24*16.3</f>
        <v/>
      </c>
      <c r="G47" s="313" t="n"/>
      <c r="H47" s="40" t="n"/>
      <c r="I47" s="35" t="n"/>
      <c r="J47" s="333" t="n"/>
      <c r="K47" s="333" t="n"/>
      <c r="L47" s="333" t="n"/>
      <c r="M47" s="333" t="n"/>
      <c r="N47" s="333" t="n"/>
      <c r="O47" s="333" t="n"/>
      <c r="P47" s="313" t="n"/>
      <c r="Q47" s="143" t="n"/>
      <c r="R47" s="143" t="n"/>
      <c r="S47" s="269" t="n"/>
      <c r="T47" s="270" t="n"/>
      <c r="U47" s="57" t="n"/>
      <c r="V47" s="269" t="n"/>
      <c r="W47" s="57" t="n"/>
      <c r="X47" s="270" t="n"/>
      <c r="Y47" s="143" t="n"/>
      <c r="Z47" s="270" t="n"/>
      <c r="AA47" s="143" t="n"/>
      <c r="AB47" s="270" t="n"/>
      <c r="AC47" s="269" t="n"/>
    </row>
    <row r="48" ht="24.75" customHeight="1">
      <c r="A48" s="136" t="n"/>
      <c r="B48" s="136" t="n"/>
      <c r="C48" s="179" t="n"/>
      <c r="D48" s="333" t="n"/>
      <c r="E48" s="313" t="n"/>
      <c r="F48" s="35">
        <f>(B48-A48)*24*16.3</f>
        <v/>
      </c>
      <c r="G48" s="313" t="n"/>
      <c r="H48" s="40" t="n"/>
      <c r="I48" s="35" t="n"/>
      <c r="J48" s="333" t="n"/>
      <c r="K48" s="333" t="n"/>
      <c r="L48" s="333" t="n"/>
      <c r="M48" s="333" t="n"/>
      <c r="N48" s="333" t="n"/>
      <c r="O48" s="333" t="n"/>
      <c r="P48" s="313" t="n"/>
      <c r="Q48" s="143" t="n"/>
      <c r="R48" s="143" t="n"/>
      <c r="S48" s="269" t="n"/>
      <c r="T48" s="270" t="n"/>
      <c r="U48" s="57" t="n"/>
      <c r="V48" s="269" t="n"/>
      <c r="W48" s="57" t="n"/>
      <c r="X48" s="270" t="n"/>
      <c r="Y48" s="143" t="n"/>
      <c r="Z48" s="270" t="n"/>
      <c r="AA48" s="143" t="n"/>
      <c r="AB48" s="270" t="n"/>
      <c r="AC48" s="269" t="n"/>
    </row>
    <row r="49" ht="24.75" customHeight="1">
      <c r="A49" s="136" t="n"/>
      <c r="B49" s="136" t="n"/>
      <c r="C49" s="179" t="n"/>
      <c r="D49" s="333" t="n"/>
      <c r="E49" s="313" t="n"/>
      <c r="F49" s="35">
        <f>(B49-A49)*24*16.3</f>
        <v/>
      </c>
      <c r="G49" s="313" t="n"/>
      <c r="H49" s="40" t="n"/>
      <c r="I49" s="35" t="n"/>
      <c r="J49" s="333" t="n"/>
      <c r="K49" s="333" t="n"/>
      <c r="L49" s="333" t="n"/>
      <c r="M49" s="333" t="n"/>
      <c r="N49" s="333" t="n"/>
      <c r="O49" s="333" t="n"/>
      <c r="P49" s="313" t="n"/>
      <c r="Q49" s="143" t="n"/>
      <c r="R49" s="143" t="n"/>
      <c r="S49" s="269" t="n"/>
      <c r="T49" s="270" t="n"/>
      <c r="U49" s="57" t="n"/>
      <c r="V49" s="269" t="n"/>
      <c r="W49" s="57" t="n"/>
      <c r="X49" s="270" t="n"/>
      <c r="Y49" s="143" t="n"/>
      <c r="Z49" s="270" t="n"/>
      <c r="AA49" s="143" t="n"/>
      <c r="AB49" s="270" t="n"/>
      <c r="AC49" s="269" t="n"/>
    </row>
    <row r="50" ht="24.75" customHeight="1">
      <c r="A50" s="136" t="n"/>
      <c r="B50" s="136" t="n"/>
      <c r="C50" s="179" t="n"/>
      <c r="D50" s="333" t="n"/>
      <c r="E50" s="313" t="n"/>
      <c r="F50" s="35">
        <f>(B50-A50)*24*16.3</f>
        <v/>
      </c>
      <c r="G50" s="313" t="n"/>
      <c r="H50" s="40" t="n"/>
      <c r="I50" s="35" t="n"/>
      <c r="J50" s="333" t="n"/>
      <c r="K50" s="333" t="n"/>
      <c r="L50" s="333" t="n"/>
      <c r="M50" s="333" t="n"/>
      <c r="N50" s="333" t="n"/>
      <c r="O50" s="333" t="n"/>
      <c r="P50" s="313" t="n"/>
      <c r="Q50" s="143" t="n"/>
      <c r="R50" s="143" t="n"/>
      <c r="S50" s="269" t="n"/>
      <c r="T50" s="270" t="n"/>
      <c r="U50" s="57" t="n"/>
      <c r="V50" s="269" t="n"/>
      <c r="W50" s="57" t="n"/>
      <c r="X50" s="270" t="n"/>
      <c r="Y50" s="143" t="n"/>
      <c r="Z50" s="270" t="n"/>
      <c r="AA50" s="143" t="n"/>
      <c r="AB50" s="270" t="n"/>
      <c r="AC50" s="269" t="n"/>
    </row>
    <row r="51" ht="24.75" customHeight="1">
      <c r="A51" s="136" t="n"/>
      <c r="B51" s="136" t="n"/>
      <c r="C51" s="179" t="n"/>
      <c r="D51" s="333" t="n"/>
      <c r="E51" s="313" t="n"/>
      <c r="F51" s="35">
        <f>(B51-A51)*24*16.3</f>
        <v/>
      </c>
      <c r="G51" s="313" t="n"/>
      <c r="H51" s="40" t="n"/>
      <c r="I51" s="35" t="n"/>
      <c r="J51" s="333" t="n"/>
      <c r="K51" s="333" t="n"/>
      <c r="L51" s="333" t="n"/>
      <c r="M51" s="333" t="n"/>
      <c r="N51" s="333" t="n"/>
      <c r="O51" s="333" t="n"/>
      <c r="P51" s="313" t="n"/>
      <c r="Q51" s="143" t="n"/>
      <c r="R51" s="143" t="n"/>
      <c r="S51" s="269" t="n"/>
      <c r="T51" s="270" t="n"/>
      <c r="U51" s="57" t="n"/>
      <c r="V51" s="269" t="n"/>
      <c r="W51" s="57" t="n"/>
      <c r="X51" s="270" t="n"/>
      <c r="Y51" s="143" t="n"/>
      <c r="Z51" s="270" t="n"/>
      <c r="AA51" s="143" t="n"/>
      <c r="AB51" s="270" t="n"/>
      <c r="AC51" s="269" t="n"/>
    </row>
    <row r="52" ht="24.75" customHeight="1">
      <c r="A52" s="136" t="n"/>
      <c r="B52" s="136" t="n"/>
      <c r="C52" s="179" t="n"/>
      <c r="D52" s="333" t="n"/>
      <c r="E52" s="313" t="n"/>
      <c r="F52" s="35">
        <f>(B52-A52)*24*16.3</f>
        <v/>
      </c>
      <c r="G52" s="313" t="n"/>
      <c r="H52" s="40" t="n"/>
      <c r="I52" s="35" t="n"/>
      <c r="J52" s="333" t="n"/>
      <c r="K52" s="333" t="n"/>
      <c r="L52" s="333" t="n"/>
      <c r="M52" s="333" t="n"/>
      <c r="N52" s="333" t="n"/>
      <c r="O52" s="333" t="n"/>
      <c r="P52" s="333" t="n"/>
      <c r="Q52" s="313" t="n"/>
      <c r="R52" s="143" t="n"/>
      <c r="S52" s="269" t="n"/>
      <c r="T52" s="270" t="n"/>
      <c r="U52" s="57" t="n"/>
      <c r="V52" s="269" t="n"/>
      <c r="W52" s="57" t="n"/>
      <c r="X52" s="270" t="n"/>
      <c r="Y52" s="143" t="n"/>
      <c r="Z52" s="270" t="n"/>
      <c r="AA52" s="143" t="n"/>
      <c r="AB52" s="270" t="n"/>
      <c r="AC52" s="269" t="n"/>
    </row>
    <row r="53" ht="24.75" customHeight="1">
      <c r="A53" s="136" t="n"/>
      <c r="B53" s="136" t="n"/>
      <c r="C53" s="179" t="n"/>
      <c r="D53" s="333" t="n"/>
      <c r="E53" s="313" t="n"/>
      <c r="F53" s="35">
        <f>(B53-A53)*24*16.3</f>
        <v/>
      </c>
      <c r="G53" s="313" t="n"/>
      <c r="H53" s="40" t="n"/>
      <c r="I53" s="35" t="n"/>
      <c r="J53" s="333" t="n"/>
      <c r="K53" s="333" t="n"/>
      <c r="L53" s="333" t="n"/>
      <c r="M53" s="333" t="n"/>
      <c r="N53" s="333" t="n"/>
      <c r="O53" s="333" t="n"/>
      <c r="P53" s="313" t="n"/>
      <c r="Q53" s="143" t="n"/>
      <c r="R53" s="143" t="n"/>
      <c r="S53" s="269" t="n"/>
      <c r="T53" s="270" t="n"/>
      <c r="U53" s="57" t="n"/>
      <c r="V53" s="269" t="n"/>
      <c r="W53" s="57" t="n"/>
      <c r="X53" s="270" t="n"/>
      <c r="Y53" s="143" t="n"/>
      <c r="Z53" s="270" t="n"/>
      <c r="AA53" s="143" t="n"/>
      <c r="AB53" s="270" t="n"/>
      <c r="AC53" s="269" t="n"/>
    </row>
    <row r="54" ht="24.75" customHeight="1">
      <c r="A54" s="136" t="n"/>
      <c r="B54" s="136" t="n"/>
      <c r="C54" s="179" t="n"/>
      <c r="D54" s="333" t="n"/>
      <c r="E54" s="313" t="n"/>
      <c r="F54" s="35">
        <f>(B54-A54)*24*16.3</f>
        <v/>
      </c>
      <c r="G54" s="313" t="n"/>
      <c r="H54" s="40" t="n"/>
      <c r="I54" s="35" t="n"/>
      <c r="J54" s="333" t="n"/>
      <c r="K54" s="333" t="n"/>
      <c r="L54" s="333" t="n"/>
      <c r="M54" s="333" t="n"/>
      <c r="N54" s="333" t="n"/>
      <c r="O54" s="333" t="n"/>
      <c r="P54" s="313" t="n"/>
      <c r="Q54" s="143" t="n"/>
      <c r="R54" s="143" t="n"/>
      <c r="S54" s="269" t="n"/>
      <c r="T54" s="270" t="n"/>
      <c r="U54" s="57" t="n"/>
      <c r="V54" s="269" t="n"/>
      <c r="W54" s="57" t="n"/>
      <c r="X54" s="270" t="n"/>
      <c r="Y54" s="143" t="n"/>
      <c r="Z54" s="270" t="n"/>
      <c r="AA54" s="143" t="n"/>
      <c r="AB54" s="270" t="n"/>
      <c r="AC54" s="269" t="n"/>
    </row>
    <row r="55" ht="22.5" customHeight="1">
      <c r="A55" s="136" t="n"/>
      <c r="B55" s="294" t="n"/>
      <c r="C55" s="179" t="n"/>
      <c r="D55" s="333" t="n"/>
      <c r="E55" s="313" t="n"/>
      <c r="F55" s="259">
        <f>SUM(F27:G54)</f>
        <v/>
      </c>
      <c r="G55" s="313" t="n"/>
      <c r="H55" s="40" t="n"/>
      <c r="I55" s="35" t="n"/>
      <c r="J55" s="333" t="n"/>
      <c r="K55" s="333" t="n"/>
      <c r="L55" s="333" t="n"/>
      <c r="M55" s="333" t="n"/>
      <c r="N55" s="333" t="n"/>
      <c r="O55" s="333" t="n"/>
      <c r="P55" s="313" t="n"/>
      <c r="Q55" s="143" t="n"/>
      <c r="R55" s="143" t="n"/>
      <c r="S55" s="269" t="n"/>
      <c r="T55" s="270" t="n"/>
      <c r="U55" s="57" t="n"/>
      <c r="V55" s="269" t="n"/>
      <c r="W55" s="269" t="n"/>
      <c r="X55" s="270" t="n"/>
      <c r="Y55" s="143" t="n"/>
      <c r="Z55" s="270" t="n"/>
      <c r="AA55" s="143" t="n"/>
      <c r="AB55" s="270" t="n"/>
      <c r="AC55" s="269" t="n"/>
    </row>
    <row r="56" ht="19.5" customHeight="1">
      <c r="A56" s="298" t="n"/>
      <c r="B56" s="295" t="n"/>
      <c r="C56" s="261" t="n"/>
      <c r="D56" s="261" t="n"/>
      <c r="E56" s="260" t="n"/>
      <c r="F56" s="262" t="n"/>
      <c r="N56" s="145" t="n"/>
      <c r="O56" s="269" t="n"/>
      <c r="P56" s="269" t="n"/>
      <c r="Q56" s="143" t="n"/>
      <c r="R56" s="143" t="n"/>
      <c r="S56" s="269" t="n"/>
      <c r="T56" s="270" t="n"/>
      <c r="U56" s="269" t="n"/>
      <c r="V56" s="269" t="n"/>
      <c r="W56" s="269" t="n"/>
      <c r="X56" s="270" t="n"/>
      <c r="Y56" s="143" t="n"/>
      <c r="Z56" s="270" t="n"/>
      <c r="AA56" s="143" t="n"/>
      <c r="AB56" s="270" t="n"/>
      <c r="AC56" s="269" t="n"/>
    </row>
    <row r="57" ht="18" customHeight="1">
      <c r="A57" s="298" t="n"/>
      <c r="B57" s="295" t="n"/>
      <c r="C57" s="263" t="n"/>
      <c r="D57" s="263" t="n"/>
      <c r="E57" s="264" t="n"/>
      <c r="N57" s="145" t="n"/>
      <c r="O57" s="269" t="n"/>
      <c r="P57" s="269" t="n"/>
      <c r="Q57" s="143" t="n"/>
      <c r="R57" s="143" t="n"/>
      <c r="S57" s="269" t="n"/>
      <c r="T57" s="270" t="n"/>
      <c r="U57" s="269" t="n"/>
      <c r="V57" s="269" t="n"/>
      <c r="W57" s="269" t="n"/>
      <c r="X57" s="270" t="n"/>
      <c r="Y57" s="143" t="n"/>
      <c r="Z57" s="270" t="n"/>
      <c r="AA57" s="143" t="n"/>
      <c r="AB57" s="270" t="n"/>
      <c r="AC57" s="269" t="n"/>
    </row>
    <row r="58" ht="21" customHeight="1">
      <c r="A58" s="298" t="n"/>
      <c r="B58" s="296" t="n"/>
      <c r="C58" s="263" t="n"/>
      <c r="D58" s="263" t="n"/>
      <c r="E58" s="264" t="n"/>
      <c r="F58" s="57" t="n"/>
      <c r="L58" s="143" t="n"/>
      <c r="M58" s="57" t="n"/>
      <c r="N58" s="145" t="n"/>
      <c r="O58" s="269" t="n"/>
      <c r="P58" s="269" t="n"/>
      <c r="Q58" s="143" t="n"/>
      <c r="R58" s="143" t="n"/>
      <c r="S58" s="269" t="n"/>
      <c r="T58" s="270" t="n"/>
      <c r="U58" s="269" t="n"/>
      <c r="V58" s="269" t="n"/>
      <c r="W58" s="269" t="n"/>
      <c r="X58" s="270" t="n"/>
      <c r="Y58" s="143" t="n"/>
      <c r="Z58" s="270" t="n"/>
      <c r="AA58" s="143" t="n"/>
      <c r="AB58" s="270" t="n"/>
      <c r="AC58" s="269" t="n"/>
    </row>
    <row r="59" ht="15" customHeight="1">
      <c r="A59" s="298" t="n"/>
      <c r="B59" s="296" t="n"/>
      <c r="C59" s="217" t="n"/>
      <c r="D59" s="217" t="n"/>
      <c r="E59" s="57" t="n"/>
      <c r="F59" s="271" t="n"/>
      <c r="G59" s="271" t="n"/>
      <c r="H59" s="144" t="n"/>
      <c r="I59" s="271" t="n"/>
      <c r="J59" s="144" t="n"/>
      <c r="K59" s="143" t="n"/>
      <c r="L59" s="143" t="n"/>
      <c r="M59" s="272" t="n"/>
      <c r="N59" s="138" t="n"/>
      <c r="O59" s="269" t="n"/>
      <c r="P59" s="269" t="n"/>
      <c r="Q59" s="143" t="n"/>
      <c r="R59" s="143" t="n"/>
      <c r="S59" s="269" t="n"/>
      <c r="T59" s="270" t="n"/>
      <c r="U59" s="269" t="n"/>
      <c r="V59" s="266" t="n"/>
      <c r="AB59" s="270" t="n"/>
      <c r="AC59" s="269" t="n"/>
    </row>
    <row r="60" ht="25.5" customHeight="1">
      <c r="A60" s="298" t="n"/>
      <c r="B60" s="298" t="n"/>
      <c r="C60" s="270" t="n"/>
      <c r="D60" s="221" t="n"/>
      <c r="E60" s="271" t="n"/>
      <c r="F60" s="260" t="n"/>
      <c r="G60" s="260" t="n"/>
      <c r="H60" s="138" t="n"/>
      <c r="I60" s="260" t="n"/>
      <c r="J60" s="138" t="n"/>
      <c r="K60" s="138" t="n"/>
      <c r="L60" s="138" t="n"/>
      <c r="M60" s="272" t="n"/>
      <c r="N60" s="138" t="n"/>
      <c r="O60" s="269" t="n"/>
      <c r="P60" s="269" t="n"/>
      <c r="Q60" s="143" t="n"/>
      <c r="R60" s="143" t="n"/>
      <c r="S60" s="269" t="n"/>
      <c r="T60" s="270" t="n"/>
      <c r="U60" s="269" t="n"/>
      <c r="AB60" s="270" t="n"/>
      <c r="AC60" s="269" t="n"/>
    </row>
    <row r="61" ht="12.75" customHeight="1">
      <c r="A61" s="298" t="n"/>
      <c r="B61" s="298" t="n"/>
      <c r="C61" s="270" t="n"/>
      <c r="D61" s="270" t="n"/>
      <c r="E61" s="271" t="n"/>
      <c r="F61" s="260" t="n"/>
      <c r="G61" s="260" t="n"/>
      <c r="H61" s="138" t="n"/>
      <c r="I61" s="260" t="n"/>
      <c r="J61" s="138" t="n"/>
      <c r="K61" s="138" t="n"/>
      <c r="L61" s="138" t="n"/>
      <c r="M61" s="272" t="n"/>
      <c r="N61" s="138" t="n"/>
      <c r="O61" s="269" t="n"/>
      <c r="P61" s="269" t="n"/>
      <c r="Q61" s="143" t="n"/>
      <c r="R61" s="143" t="n"/>
      <c r="S61" s="269" t="n"/>
      <c r="T61" s="270" t="n"/>
      <c r="U61" s="269" t="n"/>
      <c r="V61" s="260" t="n"/>
      <c r="W61" s="260" t="n"/>
      <c r="X61" s="261" t="n"/>
      <c r="Y61" s="138" t="n"/>
      <c r="Z61" s="261" t="n"/>
      <c r="AA61" s="138" t="n"/>
      <c r="AB61" s="270" t="n"/>
      <c r="AC61" s="269" t="n"/>
    </row>
    <row r="62" ht="18.75" customHeight="1">
      <c r="A62" s="298" t="n"/>
      <c r="B62" s="298" t="n"/>
      <c r="C62" s="270" t="n"/>
      <c r="D62" s="270" t="n"/>
      <c r="E62" s="271" t="n"/>
      <c r="F62" s="271" t="n"/>
      <c r="G62" s="271" t="n"/>
      <c r="H62" s="144" t="n"/>
      <c r="I62" s="271" t="n"/>
      <c r="J62" s="144" t="n"/>
      <c r="K62" s="143" t="n"/>
      <c r="L62" s="143" t="n"/>
      <c r="M62" s="221" t="n"/>
      <c r="N62" s="145" t="n"/>
      <c r="O62" s="269" t="n"/>
      <c r="P62" s="269" t="n"/>
      <c r="Q62" s="143" t="n"/>
      <c r="R62" s="143" t="n"/>
      <c r="S62" s="269" t="n"/>
      <c r="T62" s="270" t="n"/>
      <c r="U62" s="269" t="n"/>
      <c r="V62" s="269" t="n"/>
      <c r="W62" s="269" t="n"/>
      <c r="X62" s="270" t="n"/>
      <c r="Y62" s="143" t="n"/>
      <c r="Z62" s="270" t="n"/>
      <c r="AA62" s="143" t="n"/>
      <c r="AB62" s="270" t="n"/>
      <c r="AC62" s="269" t="n"/>
    </row>
    <row r="63" ht="18.75" customHeight="1">
      <c r="A63" s="298" t="n"/>
      <c r="B63" s="298" t="n"/>
      <c r="C63" s="270" t="n"/>
      <c r="D63" s="270" t="n"/>
      <c r="E63" s="271" t="n"/>
      <c r="F63" s="271" t="n"/>
      <c r="G63" s="271" t="n"/>
      <c r="H63" s="144" t="n"/>
      <c r="I63" s="271" t="n"/>
      <c r="J63" s="144" t="n"/>
      <c r="K63" s="143" t="n"/>
      <c r="L63" s="143" t="n"/>
      <c r="M63" s="272" t="n"/>
      <c r="N63" s="145" t="n"/>
      <c r="O63" s="269" t="n"/>
      <c r="P63" s="269" t="n"/>
      <c r="Q63" s="143" t="n"/>
      <c r="R63" s="143" t="n"/>
      <c r="S63" s="269" t="n"/>
      <c r="T63" s="270" t="n"/>
      <c r="U63" s="269" t="n"/>
      <c r="V63" s="269" t="n"/>
      <c r="W63" s="269" t="n"/>
      <c r="X63" s="270" t="n"/>
      <c r="Y63" s="143" t="n"/>
      <c r="Z63" s="270" t="n"/>
      <c r="AA63" s="143" t="n"/>
      <c r="AB63" s="270" t="n"/>
      <c r="AC63" s="269" t="n"/>
    </row>
    <row r="64" ht="18.75" customHeight="1">
      <c r="A64" s="298" t="n"/>
      <c r="B64" s="298" t="n"/>
      <c r="C64" s="270" t="n"/>
      <c r="D64" s="270" t="n"/>
      <c r="E64" s="271" t="n"/>
      <c r="F64" s="271" t="n"/>
      <c r="G64" s="271" t="n"/>
      <c r="H64" s="144" t="n"/>
      <c r="I64" s="271" t="n"/>
      <c r="J64" s="144" t="n"/>
      <c r="K64" s="143" t="n"/>
      <c r="L64" s="143" t="n"/>
      <c r="M64" s="272" t="n"/>
      <c r="N64" s="145" t="n"/>
      <c r="O64" s="269" t="n"/>
      <c r="P64" s="269" t="n"/>
      <c r="Q64" s="143" t="n"/>
      <c r="R64" s="143" t="n"/>
      <c r="S64" s="269" t="n"/>
      <c r="T64" s="270" t="n"/>
      <c r="U64" s="269" t="n"/>
      <c r="V64" s="269" t="n"/>
      <c r="W64" s="269" t="n"/>
      <c r="X64" s="270" t="n"/>
      <c r="Y64" s="143" t="n"/>
      <c r="Z64" s="270" t="n"/>
      <c r="AA64" s="143" t="n"/>
      <c r="AB64" s="270" t="n"/>
      <c r="AC64" s="269" t="n"/>
    </row>
    <row r="65" ht="18.75" customHeight="1">
      <c r="A65" s="298" t="n"/>
      <c r="B65" s="298" t="n"/>
      <c r="C65" s="270" t="n"/>
      <c r="D65" s="270" t="n"/>
      <c r="E65" s="271" t="n"/>
      <c r="F65" s="271" t="n"/>
      <c r="G65" s="271" t="n"/>
      <c r="H65" s="144" t="n"/>
      <c r="I65" s="271" t="n"/>
      <c r="J65" s="144" t="n"/>
      <c r="K65" s="143" t="n"/>
      <c r="L65" s="143" t="n"/>
      <c r="M65" s="272" t="n"/>
      <c r="N65" s="145" t="n"/>
      <c r="O65" s="269" t="n"/>
      <c r="P65" s="269" t="n"/>
      <c r="Q65" s="143" t="n"/>
      <c r="R65" s="143" t="n"/>
      <c r="S65" s="269" t="n"/>
      <c r="T65" s="270" t="n"/>
      <c r="U65" s="269" t="n"/>
      <c r="V65" s="269" t="n"/>
      <c r="W65" s="269" t="n"/>
      <c r="X65" s="270" t="n"/>
      <c r="Y65" s="143" t="n"/>
      <c r="Z65" s="270" t="n"/>
      <c r="AA65" s="143" t="n"/>
      <c r="AB65" s="270" t="n"/>
      <c r="AC65" s="269" t="n"/>
    </row>
    <row r="66" ht="18.75" customHeight="1">
      <c r="A66" s="298" t="n"/>
      <c r="B66" s="298" t="n"/>
      <c r="C66" s="270" t="n"/>
      <c r="D66" s="270" t="n"/>
      <c r="E66" s="271" t="n"/>
      <c r="F66" s="271" t="n"/>
      <c r="G66" s="271" t="n"/>
      <c r="H66" s="144" t="n"/>
      <c r="I66" s="271" t="n"/>
      <c r="J66" s="144" t="n"/>
      <c r="K66" s="143" t="n"/>
      <c r="L66" s="143" t="n"/>
      <c r="M66" s="272" t="n"/>
      <c r="N66" s="145" t="n"/>
      <c r="O66" s="269" t="n"/>
      <c r="P66" s="269" t="n"/>
      <c r="Q66" s="143" t="n"/>
      <c r="R66" s="143" t="n"/>
      <c r="S66" s="269" t="n"/>
      <c r="T66" s="270" t="n"/>
      <c r="U66" s="269" t="n"/>
      <c r="V66" s="269" t="n"/>
      <c r="W66" s="269" t="n"/>
      <c r="X66" s="270" t="n"/>
      <c r="Y66" s="143" t="n"/>
      <c r="Z66" s="270" t="n"/>
      <c r="AA66" s="143" t="n"/>
      <c r="AB66" s="270" t="n"/>
      <c r="AC66" s="269" t="n"/>
    </row>
    <row r="67" ht="15.6" customHeight="1">
      <c r="A67" s="298" t="n"/>
      <c r="B67" s="295" t="n"/>
      <c r="C67" s="261" t="n"/>
      <c r="D67" s="261" t="n"/>
      <c r="E67" s="267" t="n"/>
      <c r="F67" s="267" t="n"/>
      <c r="G67" s="267" t="n"/>
      <c r="H67" s="142" t="n"/>
      <c r="I67" s="267" t="n"/>
      <c r="J67" s="142" t="n"/>
      <c r="K67" s="142" t="n"/>
      <c r="L67" s="142" t="n"/>
      <c r="M67" s="268" t="n"/>
      <c r="N67" s="142" t="n"/>
      <c r="O67" s="269" t="n"/>
      <c r="P67" s="269" t="n"/>
      <c r="Q67" s="138" t="n"/>
      <c r="R67" s="138" t="n"/>
      <c r="S67" s="260" t="n"/>
      <c r="T67" s="261" t="n"/>
      <c r="U67" s="262" t="n"/>
      <c r="AB67" s="270" t="n"/>
      <c r="AC67" s="269" t="n"/>
    </row>
    <row r="68" ht="15.6" customHeight="1">
      <c r="A68" s="298" t="n"/>
      <c r="B68" s="297" t="n"/>
      <c r="E68" s="267" t="n"/>
      <c r="F68" s="267" t="n"/>
      <c r="G68" s="267" t="n"/>
      <c r="H68" s="142" t="n"/>
      <c r="I68" s="267" t="n"/>
      <c r="J68" s="142" t="n"/>
      <c r="K68" s="142" t="n"/>
      <c r="L68" s="142" t="n"/>
      <c r="M68" s="268" t="n"/>
      <c r="N68" s="142" t="n"/>
      <c r="O68" s="269" t="n"/>
      <c r="P68" s="269" t="n"/>
      <c r="Q68" s="138" t="n"/>
      <c r="R68" s="141" t="n"/>
      <c r="AB68" s="270" t="n"/>
      <c r="AC68" s="269" t="n"/>
    </row>
    <row r="69" ht="15.6" customHeight="1">
      <c r="A69" s="298" t="n"/>
      <c r="B69" s="295" t="n"/>
      <c r="C69" s="261" t="n"/>
      <c r="D69" s="261" t="n"/>
      <c r="E69" s="267" t="n"/>
      <c r="F69" s="267" t="n"/>
      <c r="G69" s="267" t="n"/>
      <c r="H69" s="142" t="n"/>
      <c r="I69" s="267" t="n"/>
      <c r="J69" s="142" t="n"/>
      <c r="K69" s="143" t="n"/>
      <c r="L69" s="143" t="n"/>
      <c r="M69" s="272" t="n"/>
      <c r="N69" s="145" t="n"/>
      <c r="O69" s="269" t="n"/>
      <c r="P69" s="269" t="n"/>
      <c r="Q69" s="83" t="n"/>
      <c r="U69" s="57" t="n"/>
      <c r="AA69" s="143" t="n"/>
      <c r="AB69" s="270" t="n"/>
      <c r="AC69" s="269" t="n"/>
    </row>
    <row r="70" ht="15.6" customHeight="1">
      <c r="A70" s="298" t="n"/>
      <c r="B70" s="296" t="n"/>
      <c r="C70" s="217" t="n"/>
      <c r="D70" s="221" t="n"/>
      <c r="E70" s="271" t="n"/>
      <c r="F70" s="271" t="n"/>
      <c r="G70" s="271" t="n"/>
      <c r="H70" s="144" t="n"/>
      <c r="I70" s="271" t="n"/>
      <c r="J70" s="144" t="n"/>
      <c r="K70" s="143" t="n"/>
      <c r="L70" s="143" t="n"/>
      <c r="M70" s="261" t="n"/>
      <c r="N70" s="145" t="n"/>
      <c r="O70" s="269" t="n"/>
      <c r="P70" s="269" t="n"/>
      <c r="Q70" s="143" t="n"/>
      <c r="R70" s="143" t="n"/>
      <c r="S70" s="269" t="n"/>
      <c r="T70" s="270" t="n"/>
      <c r="U70" s="266" t="n"/>
      <c r="AA70" s="143" t="n"/>
      <c r="AB70" s="270" t="n"/>
      <c r="AC70" s="269" t="n"/>
    </row>
    <row r="71" ht="15.6" customHeight="1">
      <c r="A71" s="298" t="n"/>
      <c r="B71" s="298" t="n"/>
      <c r="C71" s="270" t="n"/>
      <c r="D71" s="270" t="n"/>
      <c r="E71" s="260" t="n"/>
      <c r="F71" s="260" t="n"/>
      <c r="G71" s="260" t="n"/>
      <c r="H71" s="138" t="n"/>
      <c r="I71" s="260" t="n"/>
      <c r="J71" s="138" t="n"/>
      <c r="K71" s="143" t="n"/>
      <c r="L71" s="143" t="n"/>
      <c r="M71" s="261" t="n"/>
      <c r="N71" s="145" t="n"/>
      <c r="O71" s="269" t="n"/>
      <c r="P71" s="269" t="n"/>
      <c r="Q71" s="143" t="n"/>
      <c r="R71" s="143" t="n"/>
      <c r="S71" s="269" t="n"/>
      <c r="T71" s="270" t="n"/>
      <c r="AA71" s="143" t="n"/>
      <c r="AB71" s="270" t="n"/>
      <c r="AC71" s="269" t="n"/>
    </row>
    <row r="72" ht="15.6" customHeight="1">
      <c r="A72" s="298" t="n"/>
      <c r="B72" s="298" t="n"/>
      <c r="C72" s="270" t="n"/>
      <c r="D72" s="270" t="n"/>
      <c r="E72" s="260" t="n"/>
      <c r="F72" s="260" t="n"/>
      <c r="G72" s="260" t="n"/>
      <c r="H72" s="138" t="n"/>
      <c r="I72" s="260" t="n"/>
      <c r="J72" s="138" t="n"/>
      <c r="K72" s="143" t="n"/>
      <c r="L72" s="143" t="n"/>
      <c r="M72" s="261" t="n"/>
      <c r="N72" s="55" t="n"/>
      <c r="O72" s="269" t="n"/>
      <c r="P72" s="269" t="n"/>
      <c r="Q72" s="143" t="n"/>
      <c r="R72" s="143" t="n"/>
      <c r="S72" s="269" t="n"/>
      <c r="T72" s="270" t="n"/>
      <c r="U72" s="260" t="n"/>
      <c r="V72" s="260" t="n"/>
      <c r="W72" s="260" t="n"/>
      <c r="X72" s="261" t="n"/>
      <c r="Y72" s="138" t="n"/>
      <c r="Z72" s="261" t="n"/>
      <c r="AA72" s="143" t="n"/>
      <c r="AB72" s="270" t="n"/>
      <c r="AC72" s="269" t="n"/>
    </row>
  </sheetData>
  <mergeCells count="201">
    <mergeCell ref="I34:P34"/>
    <mergeCell ref="U40:V40"/>
    <mergeCell ref="C44:E44"/>
    <mergeCell ref="R68:T69"/>
    <mergeCell ref="F29:G29"/>
    <mergeCell ref="C31:E31"/>
    <mergeCell ref="U15:V15"/>
    <mergeCell ref="C40:E40"/>
    <mergeCell ref="I49:P49"/>
    <mergeCell ref="I36:P36"/>
    <mergeCell ref="M13:N16"/>
    <mergeCell ref="I45:P45"/>
    <mergeCell ref="V35:V36"/>
    <mergeCell ref="C51:E51"/>
    <mergeCell ref="D6:E6"/>
    <mergeCell ref="P6:Q6"/>
    <mergeCell ref="R24:Y24"/>
    <mergeCell ref="I47:P47"/>
    <mergeCell ref="U16:V16"/>
    <mergeCell ref="I52:Q52"/>
    <mergeCell ref="I28:P28"/>
    <mergeCell ref="I37:P37"/>
    <mergeCell ref="U70:Z71"/>
    <mergeCell ref="O13:P16"/>
    <mergeCell ref="X30:Y30"/>
    <mergeCell ref="I12:P12"/>
    <mergeCell ref="S19:T19"/>
    <mergeCell ref="S39:Y39"/>
    <mergeCell ref="C49:E49"/>
    <mergeCell ref="M18:N18"/>
    <mergeCell ref="U42:V42"/>
    <mergeCell ref="C34:E34"/>
    <mergeCell ref="M17:N17"/>
    <mergeCell ref="C42:E42"/>
    <mergeCell ref="F43:G43"/>
    <mergeCell ref="O17:P17"/>
    <mergeCell ref="S35:S36"/>
    <mergeCell ref="I18:L18"/>
    <mergeCell ref="I38:P38"/>
    <mergeCell ref="B25:B26"/>
    <mergeCell ref="B5:I5"/>
    <mergeCell ref="M19:N19"/>
    <mergeCell ref="B12:G12"/>
    <mergeCell ref="AA34:AC34"/>
    <mergeCell ref="W28:W29"/>
    <mergeCell ref="I40:P40"/>
    <mergeCell ref="AA24:AC26"/>
    <mergeCell ref="K3:O3"/>
    <mergeCell ref="C29:E29"/>
    <mergeCell ref="Z8:AA9"/>
    <mergeCell ref="F54:G54"/>
    <mergeCell ref="F19:G19"/>
    <mergeCell ref="F34:G34"/>
    <mergeCell ref="P10:Q10"/>
    <mergeCell ref="I20:L20"/>
    <mergeCell ref="I27:P27"/>
    <mergeCell ref="C46:E46"/>
    <mergeCell ref="P9:Q9"/>
    <mergeCell ref="F30:G30"/>
    <mergeCell ref="C52:E52"/>
    <mergeCell ref="F20:G20"/>
    <mergeCell ref="F18:G18"/>
    <mergeCell ref="F33:G33"/>
    <mergeCell ref="C39:E39"/>
    <mergeCell ref="F45:G45"/>
    <mergeCell ref="C48:E48"/>
    <mergeCell ref="F42:G42"/>
    <mergeCell ref="B68:D68"/>
    <mergeCell ref="U41:V41"/>
    <mergeCell ref="F58:K58"/>
    <mergeCell ref="K7:M7"/>
    <mergeCell ref="F17:G17"/>
    <mergeCell ref="C32:E32"/>
    <mergeCell ref="C38:E38"/>
    <mergeCell ref="I53:P53"/>
    <mergeCell ref="M21:N21"/>
    <mergeCell ref="S40:T40"/>
    <mergeCell ref="F47:G47"/>
    <mergeCell ref="O21:P21"/>
    <mergeCell ref="S15:T15"/>
    <mergeCell ref="F31:G31"/>
    <mergeCell ref="F46:G46"/>
    <mergeCell ref="O7:Q7"/>
    <mergeCell ref="F28:G28"/>
    <mergeCell ref="I55:P55"/>
    <mergeCell ref="U69:Z69"/>
    <mergeCell ref="U18:V18"/>
    <mergeCell ref="I39:P39"/>
    <mergeCell ref="T31:T32"/>
    <mergeCell ref="F25:G26"/>
    <mergeCell ref="F39:G39"/>
    <mergeCell ref="C33:E33"/>
    <mergeCell ref="I48:P48"/>
    <mergeCell ref="F48:G48"/>
    <mergeCell ref="I29:P29"/>
    <mergeCell ref="T28:T29"/>
    <mergeCell ref="AA27:AC27"/>
    <mergeCell ref="F44:G44"/>
    <mergeCell ref="C35:E35"/>
    <mergeCell ref="U19:V19"/>
    <mergeCell ref="AC41:AC42"/>
    <mergeCell ref="I31:P31"/>
    <mergeCell ref="C50:E50"/>
    <mergeCell ref="I17:L17"/>
    <mergeCell ref="O19:P19"/>
    <mergeCell ref="C55:E55"/>
    <mergeCell ref="A1:Y2"/>
    <mergeCell ref="S42:T42"/>
    <mergeCell ref="I19:L19"/>
    <mergeCell ref="F13:G16"/>
    <mergeCell ref="F21:G21"/>
    <mergeCell ref="C36:E36"/>
    <mergeCell ref="Z7:AA7"/>
    <mergeCell ref="X16:Y16"/>
    <mergeCell ref="I54:P54"/>
    <mergeCell ref="O20:P20"/>
    <mergeCell ref="I41:P41"/>
    <mergeCell ref="AB8:AB9"/>
    <mergeCell ref="Y5:AC5"/>
    <mergeCell ref="F36:G36"/>
    <mergeCell ref="X31:Y32"/>
    <mergeCell ref="B17:C17"/>
    <mergeCell ref="S28:S29"/>
    <mergeCell ref="F50:G50"/>
    <mergeCell ref="D17:E17"/>
    <mergeCell ref="K5:N5"/>
    <mergeCell ref="I43:P43"/>
    <mergeCell ref="C28:E28"/>
    <mergeCell ref="C37:E37"/>
    <mergeCell ref="V59:AA60"/>
    <mergeCell ref="I33:P33"/>
    <mergeCell ref="O5:R5"/>
    <mergeCell ref="I42:P42"/>
    <mergeCell ref="C30:E30"/>
    <mergeCell ref="U67:AA68"/>
    <mergeCell ref="I35:P35"/>
    <mergeCell ref="Y8:Y9"/>
    <mergeCell ref="I13:L16"/>
    <mergeCell ref="W15:Y15"/>
    <mergeCell ref="I21:L21"/>
    <mergeCell ref="I44:P44"/>
    <mergeCell ref="F49:G49"/>
    <mergeCell ref="S34:Y34"/>
    <mergeCell ref="S41:T41"/>
    <mergeCell ref="X36:Y36"/>
    <mergeCell ref="I23:L23"/>
    <mergeCell ref="C54:E54"/>
    <mergeCell ref="I25:P26"/>
    <mergeCell ref="S16:T16"/>
    <mergeCell ref="Z6:AA6"/>
    <mergeCell ref="C41:E41"/>
    <mergeCell ref="X28:Y29"/>
    <mergeCell ref="I30:P30"/>
    <mergeCell ref="F56:M57"/>
    <mergeCell ref="AC8:AC9"/>
    <mergeCell ref="O18:P18"/>
    <mergeCell ref="I46:P46"/>
    <mergeCell ref="S18:T18"/>
    <mergeCell ref="S27:T27"/>
    <mergeCell ref="B13:C16"/>
    <mergeCell ref="U27:V27"/>
    <mergeCell ref="V28:V29"/>
    <mergeCell ref="D13:E16"/>
    <mergeCell ref="F40:G40"/>
    <mergeCell ref="C43:E43"/>
    <mergeCell ref="F55:G55"/>
    <mergeCell ref="S17:T17"/>
    <mergeCell ref="C27:E27"/>
    <mergeCell ref="U17:V17"/>
    <mergeCell ref="M20:N20"/>
    <mergeCell ref="A25:A26"/>
    <mergeCell ref="S13:Y14"/>
    <mergeCell ref="W27:Y27"/>
    <mergeCell ref="U28:U29"/>
    <mergeCell ref="S7:W7"/>
    <mergeCell ref="P8:Q8"/>
    <mergeCell ref="F51:G51"/>
    <mergeCell ref="I32:P32"/>
    <mergeCell ref="S12:Y12"/>
    <mergeCell ref="F32:G32"/>
    <mergeCell ref="F41:G41"/>
    <mergeCell ref="F35:G35"/>
    <mergeCell ref="A24:P24"/>
    <mergeCell ref="F38:G38"/>
    <mergeCell ref="C53:E53"/>
    <mergeCell ref="C25:E26"/>
    <mergeCell ref="F27:G27"/>
    <mergeCell ref="F52:G52"/>
    <mergeCell ref="X35:Y35"/>
    <mergeCell ref="F37:G37"/>
    <mergeCell ref="I51:P51"/>
    <mergeCell ref="AC30:AC32"/>
    <mergeCell ref="C45:E45"/>
    <mergeCell ref="S5:W5"/>
    <mergeCell ref="A4:AC4"/>
    <mergeCell ref="I50:P50"/>
    <mergeCell ref="AC36:AC39"/>
    <mergeCell ref="H25:H26"/>
    <mergeCell ref="R25:Y26"/>
    <mergeCell ref="F53:G53"/>
    <mergeCell ref="C47:E4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AC72"/>
  <sheetViews>
    <sheetView workbookViewId="0">
      <pane xSplit="0" ySplit="4" topLeftCell="A5" activePane="bottomLeft" state="frozen"/>
      <selection activeCell="A1" sqref="A1"/>
    </sheetView>
  </sheetViews>
  <sheetFormatPr baseColWidth="8" defaultRowHeight="15"/>
  <cols>
    <col width="26.005" bestFit="1" customWidth="1" style="298" min="1" max="1"/>
    <col width="25.14785714285714" bestFit="1" customWidth="1" style="298" min="2" max="2"/>
    <col width="14.14785714285714" bestFit="1" customWidth="1" style="270" min="3" max="3"/>
    <col width="12.43357142857143" bestFit="1" customWidth="1" style="270" min="4" max="4"/>
    <col width="12.005" bestFit="1" customWidth="1" style="271" min="5" max="5"/>
    <col width="16.71928571428571" bestFit="1" customWidth="1" style="271" min="6" max="6"/>
    <col width="16.29071428571428" bestFit="1" customWidth="1" style="144" min="7" max="7"/>
    <col width="18.71928571428571" bestFit="1" customWidth="1" style="144" min="8" max="8"/>
    <col width="13.14785714285714" bestFit="1" customWidth="1" style="271" min="9" max="9"/>
    <col hidden="1" width="13.57642857142857" bestFit="1" customWidth="1" style="144" min="10" max="10"/>
    <col width="20.43357142857143" bestFit="1" customWidth="1" style="143" min="11" max="11"/>
    <col width="12.71928571428571" bestFit="1" customWidth="1" style="143" min="12" max="12"/>
    <col width="15.14785714285714" bestFit="1" customWidth="1" style="272" min="13" max="13"/>
    <col width="11.43357142857143" bestFit="1" customWidth="1" style="145" min="14" max="14"/>
    <col width="12.57642857142857" bestFit="1" customWidth="1" style="269" min="15" max="15"/>
    <col width="9.147857142857141" bestFit="1" customWidth="1" style="269" min="16" max="16"/>
    <col width="0.7192857142857143" bestFit="1" customWidth="1" style="143" min="17" max="17"/>
    <col width="31.14785714285714" bestFit="1" customWidth="1" style="143" min="18" max="18"/>
    <col width="12.14785714285714" bestFit="1" customWidth="1" style="269" min="19" max="19"/>
    <col width="9.147857142857141" bestFit="1" customWidth="1" style="270" min="20" max="20"/>
    <col width="19.43357142857143" bestFit="1" customWidth="1" style="269" min="21" max="21"/>
    <col width="13.57642857142857" bestFit="1" customWidth="1" style="269" min="22" max="22"/>
    <col width="14.14785714285714" bestFit="1" customWidth="1" style="269" min="23" max="23"/>
    <col width="1.862142857142857" bestFit="1" customWidth="1" style="270" min="24" max="24"/>
    <col width="13.57642857142857" bestFit="1" customWidth="1" style="143" min="25" max="25"/>
    <col width="1.005" bestFit="1" customWidth="1" style="270" min="26" max="26"/>
    <col width="12.43357142857143" bestFit="1" customWidth="1" style="143" min="27" max="27"/>
    <col width="16.005" bestFit="1" customWidth="1" style="270" min="28" max="28"/>
    <col width="19.29071428571428" bestFit="1" customWidth="1" style="269" min="29" max="29"/>
  </cols>
  <sheetData>
    <row r="1" ht="21.75" customHeight="1">
      <c r="A1" s="273" t="inlineStr">
        <is>
          <t>DAILY PRODUCTION REPORT</t>
        </is>
      </c>
      <c r="B1" s="299" t="n"/>
      <c r="C1" s="299" t="n"/>
      <c r="D1" s="299" t="n"/>
      <c r="E1" s="299" t="n"/>
      <c r="F1" s="299" t="n"/>
      <c r="G1" s="299" t="n"/>
      <c r="H1" s="299" t="n"/>
      <c r="I1" s="299" t="n"/>
      <c r="J1" s="299" t="n"/>
      <c r="K1" s="299" t="n"/>
      <c r="L1" s="299" t="n"/>
      <c r="M1" s="299" t="n"/>
      <c r="N1" s="299" t="n"/>
      <c r="O1" s="299" t="n"/>
      <c r="P1" s="299" t="n"/>
      <c r="Q1" s="299" t="n"/>
      <c r="R1" s="299" t="n"/>
      <c r="S1" s="299" t="n"/>
      <c r="T1" s="299" t="n"/>
      <c r="U1" s="299" t="n"/>
      <c r="V1" s="299" t="n"/>
      <c r="W1" s="299" t="n"/>
      <c r="X1" s="299" t="n"/>
      <c r="Y1" s="300" t="n"/>
      <c r="Z1" s="150" t="n"/>
      <c r="AA1" s="5" t="n"/>
      <c r="AB1" s="150" t="n"/>
      <c r="AC1" s="151" t="n"/>
    </row>
    <row r="2" ht="21" customHeight="1">
      <c r="A2" s="301" t="n"/>
      <c r="B2" s="302" t="n"/>
      <c r="C2" s="302" t="n"/>
      <c r="D2" s="302" t="n"/>
      <c r="E2" s="302" t="n"/>
      <c r="F2" s="302" t="n"/>
      <c r="G2" s="302" t="n"/>
      <c r="H2" s="302" t="n"/>
      <c r="I2" s="302" t="n"/>
      <c r="J2" s="302" t="n"/>
      <c r="K2" s="302" t="n"/>
      <c r="L2" s="302" t="n"/>
      <c r="M2" s="302" t="n"/>
      <c r="N2" s="302" t="n"/>
      <c r="O2" s="302" t="n"/>
      <c r="P2" s="302" t="n"/>
      <c r="Q2" s="302" t="n"/>
      <c r="R2" s="302" t="n"/>
      <c r="S2" s="302" t="n"/>
      <c r="T2" s="302" t="n"/>
      <c r="U2" s="302" t="n"/>
      <c r="V2" s="302" t="n"/>
      <c r="W2" s="302" t="n"/>
      <c r="X2" s="302" t="n"/>
      <c r="Y2" s="303" t="n"/>
      <c r="Z2" s="152" t="n"/>
      <c r="AA2" s="6" t="n"/>
      <c r="AB2" s="152" t="n"/>
      <c r="AC2" s="153" t="n"/>
    </row>
    <row r="3" ht="18" customHeight="1">
      <c r="A3" s="275" t="inlineStr">
        <is>
          <t>DOC REF: TPL-OPS-08A</t>
        </is>
      </c>
      <c r="B3" s="276" t="inlineStr">
        <is>
          <t>7th March 2025</t>
        </is>
      </c>
      <c r="C3" s="155" t="n"/>
      <c r="D3" s="155" t="n"/>
      <c r="E3" s="156" t="n"/>
      <c r="F3" s="153" t="n"/>
      <c r="G3" s="6" t="n"/>
      <c r="H3" s="6" t="n"/>
      <c r="I3" s="153" t="n"/>
      <c r="J3" s="6" t="n"/>
      <c r="K3" s="10" t="n"/>
      <c r="L3" s="304" t="n"/>
      <c r="M3" s="304" t="n"/>
      <c r="N3" s="304" t="n"/>
      <c r="O3" s="305" t="n"/>
      <c r="P3" s="153" t="n"/>
      <c r="Q3" s="6" t="n"/>
      <c r="R3" s="6" t="n"/>
      <c r="S3" s="153" t="n"/>
      <c r="T3" s="152" t="n"/>
      <c r="U3" s="153" t="n"/>
      <c r="V3" s="153" t="n"/>
      <c r="W3" s="153" t="n"/>
      <c r="X3" s="152" t="n"/>
      <c r="Y3" s="6" t="n"/>
      <c r="Z3" s="152" t="n"/>
      <c r="AA3" s="6" t="n"/>
      <c r="AB3" s="152" t="n"/>
      <c r="AC3" s="153" t="n"/>
    </row>
    <row r="4" ht="18.75" customHeight="1">
      <c r="A4" s="277" t="n"/>
      <c r="B4" s="306" t="n"/>
      <c r="C4" s="306" t="n"/>
      <c r="D4" s="306" t="n"/>
      <c r="E4" s="306" t="n"/>
      <c r="F4" s="306" t="n"/>
      <c r="G4" s="306" t="n"/>
      <c r="H4" s="306" t="n"/>
      <c r="I4" s="306" t="n"/>
      <c r="J4" s="306" t="n"/>
      <c r="K4" s="306" t="n"/>
      <c r="L4" s="306" t="n"/>
      <c r="M4" s="306" t="n"/>
      <c r="N4" s="306" t="n"/>
      <c r="O4" s="306" t="n"/>
      <c r="P4" s="306" t="n"/>
      <c r="Q4" s="306" t="n"/>
      <c r="R4" s="306" t="n"/>
      <c r="S4" s="306" t="n"/>
      <c r="T4" s="306" t="n"/>
      <c r="U4" s="306" t="n"/>
      <c r="V4" s="306" t="n"/>
      <c r="W4" s="306" t="n"/>
      <c r="X4" s="306" t="n"/>
      <c r="Y4" s="306" t="n"/>
      <c r="Z4" s="306" t="n"/>
      <c r="AA4" s="306" t="n"/>
      <c r="AB4" s="306" t="n"/>
      <c r="AC4" s="307" t="n"/>
    </row>
    <row r="5" ht="25.5" customHeight="1">
      <c r="A5" s="298" t="n"/>
      <c r="B5" s="279" t="inlineStr">
        <is>
          <t>ENERGY BALANCE</t>
        </is>
      </c>
      <c r="C5" s="308" t="n"/>
      <c r="D5" s="308" t="n"/>
      <c r="E5" s="308" t="n"/>
      <c r="F5" s="308" t="n"/>
      <c r="G5" s="308" t="n"/>
      <c r="H5" s="308" t="n"/>
      <c r="I5" s="309" t="n"/>
      <c r="J5" s="133" t="n"/>
      <c r="K5" s="14" t="inlineStr">
        <is>
          <t>SFOC (HFO+AGO)</t>
        </is>
      </c>
      <c r="L5" s="308" t="n"/>
      <c r="M5" s="308" t="n"/>
      <c r="N5" s="309" t="n"/>
      <c r="O5" s="160" t="inlineStr">
        <is>
          <t>SLOC</t>
        </is>
      </c>
      <c r="P5" s="308" t="n"/>
      <c r="Q5" s="308" t="n"/>
      <c r="R5" s="309" t="n"/>
      <c r="S5" s="160" t="inlineStr">
        <is>
          <t>UTILIZATION FACTOR</t>
        </is>
      </c>
      <c r="T5" s="308" t="n"/>
      <c r="U5" s="308" t="n"/>
      <c r="V5" s="308" t="n"/>
      <c r="W5" s="309" t="n"/>
      <c r="X5" s="270" t="n"/>
      <c r="Y5" s="18" t="inlineStr">
        <is>
          <t>CAPACITY TEST (MW)</t>
        </is>
      </c>
      <c r="Z5" s="308" t="n"/>
      <c r="AA5" s="308" t="n"/>
      <c r="AB5" s="308" t="n"/>
      <c r="AC5" s="309" t="n"/>
    </row>
    <row r="6" ht="46.20000000000001" customFormat="1" customHeight="1" s="19">
      <c r="A6" s="280" t="n"/>
      <c r="B6" s="281" t="inlineStr">
        <is>
          <t>Gross Energy</t>
        </is>
      </c>
      <c r="C6" s="165" t="inlineStr">
        <is>
          <t>Net Energy</t>
        </is>
      </c>
      <c r="D6" s="165" t="inlineStr">
        <is>
          <t>Auxiliary Consumption</t>
        </is>
      </c>
      <c r="E6" s="307" t="n"/>
      <c r="F6" s="164" t="inlineStr">
        <is>
          <t>Solar PV Energy</t>
        </is>
      </c>
      <c r="G6" s="21" t="inlineStr">
        <is>
          <t>Received Energy (back feed)</t>
        </is>
      </c>
      <c r="H6" s="21" t="inlineStr">
        <is>
          <t>Total Auxilliary consumption</t>
        </is>
      </c>
      <c r="I6" s="164" t="inlineStr">
        <is>
          <t>Solar PV Contribution</t>
        </is>
      </c>
      <c r="J6" s="23" t="n"/>
      <c r="K6" s="21" t="inlineStr">
        <is>
          <t>Real(Net Energy) HFO+DO</t>
        </is>
      </c>
      <c r="L6" s="21" t="inlineStr">
        <is>
          <t>Real(Net Energy) HFO</t>
        </is>
      </c>
      <c r="M6" s="165" t="inlineStr">
        <is>
          <t>PPA</t>
        </is>
      </c>
      <c r="N6" s="21" t="inlineStr">
        <is>
          <t>Deviation</t>
        </is>
      </c>
      <c r="O6" s="164" t="inlineStr">
        <is>
          <t>Real</t>
        </is>
      </c>
      <c r="P6" s="164" t="inlineStr">
        <is>
          <t>PPA</t>
        </is>
      </c>
      <c r="Q6" s="307" t="n"/>
      <c r="R6" s="24" t="inlineStr">
        <is>
          <t>Deviation</t>
        </is>
      </c>
      <c r="S6" s="164" t="inlineStr">
        <is>
          <t>Real 2025</t>
        </is>
      </c>
      <c r="T6" s="167" t="inlineStr">
        <is>
          <t>Budget</t>
        </is>
      </c>
      <c r="U6" s="164" t="inlineStr">
        <is>
          <t>Deviation</t>
        </is>
      </c>
      <c r="V6" s="164" t="inlineStr">
        <is>
          <t>Year-a-head notification (2025)</t>
        </is>
      </c>
      <c r="W6" s="164" t="inlineStr">
        <is>
          <t>Real 2024</t>
        </is>
      </c>
      <c r="X6" s="168" t="n"/>
      <c r="Y6" s="26" t="inlineStr">
        <is>
          <t>DATE</t>
        </is>
      </c>
      <c r="Z6" s="169" t="inlineStr">
        <is>
          <t>PPA</t>
        </is>
      </c>
      <c r="AA6" s="307" t="n"/>
      <c r="AB6" s="169" t="inlineStr">
        <is>
          <t>Actual 2025</t>
        </is>
      </c>
      <c r="AC6" s="170" t="inlineStr">
        <is>
          <t>Actual 2024</t>
        </is>
      </c>
    </row>
    <row r="7" ht="20.25" customFormat="1" customHeight="1" s="19">
      <c r="A7" s="280" t="n"/>
      <c r="B7" s="282" t="inlineStr">
        <is>
          <t>MWh</t>
        </is>
      </c>
      <c r="C7" s="172" t="inlineStr">
        <is>
          <t>MWh</t>
        </is>
      </c>
      <c r="D7" s="172" t="inlineStr">
        <is>
          <t>MWh</t>
        </is>
      </c>
      <c r="E7" s="171" t="inlineStr">
        <is>
          <t>%</t>
        </is>
      </c>
      <c r="F7" s="171" t="inlineStr">
        <is>
          <t>MWh</t>
        </is>
      </c>
      <c r="G7" s="27" t="inlineStr">
        <is>
          <t>MWh</t>
        </is>
      </c>
      <c r="H7" s="27" t="inlineStr">
        <is>
          <t>MWh</t>
        </is>
      </c>
      <c r="I7" s="171" t="inlineStr">
        <is>
          <t>%</t>
        </is>
      </c>
      <c r="J7" s="28" t="n"/>
      <c r="K7" s="27" t="inlineStr">
        <is>
          <t>g/KWh</t>
        </is>
      </c>
      <c r="L7" s="310" t="n"/>
      <c r="M7" s="311" t="n"/>
      <c r="N7" s="27" t="inlineStr">
        <is>
          <t>%</t>
        </is>
      </c>
      <c r="O7" s="171" t="inlineStr">
        <is>
          <t>g/KWh</t>
        </is>
      </c>
      <c r="P7" s="310" t="n"/>
      <c r="Q7" s="311" t="n"/>
      <c r="R7" s="27" t="inlineStr">
        <is>
          <t>%</t>
        </is>
      </c>
      <c r="S7" s="175" t="inlineStr">
        <is>
          <t>%</t>
        </is>
      </c>
      <c r="T7" s="304" t="n"/>
      <c r="U7" s="304" t="n"/>
      <c r="V7" s="304" t="n"/>
      <c r="W7" s="312" t="n"/>
      <c r="X7" s="168" t="n"/>
      <c r="Y7" s="27" t="n"/>
      <c r="Z7" s="172" t="inlineStr">
        <is>
          <t>MW</t>
        </is>
      </c>
      <c r="AA7" s="311" t="n"/>
      <c r="AB7" s="172" t="n"/>
      <c r="AC7" s="171" t="inlineStr">
        <is>
          <t>MW</t>
        </is>
      </c>
    </row>
    <row r="8" ht="24" customHeight="1">
      <c r="A8" s="283" t="inlineStr">
        <is>
          <t>Day</t>
        </is>
      </c>
      <c r="B8" s="34" t="n"/>
      <c r="C8" s="34" t="n"/>
      <c r="D8" s="36">
        <f>B8-C8</f>
        <v/>
      </c>
      <c r="E8" s="35">
        <f>D8/B8*100</f>
        <v/>
      </c>
      <c r="F8" s="37" t="n"/>
      <c r="G8" s="37" t="n"/>
      <c r="H8" s="40">
        <f>G8+F8</f>
        <v/>
      </c>
      <c r="I8" s="35">
        <f>F8/H8*100</f>
        <v/>
      </c>
      <c r="J8" s="40" t="n"/>
      <c r="K8" s="35">
        <f>(C19+B19+E19)/C8*1000</f>
        <v/>
      </c>
      <c r="L8" s="35">
        <f>(E19)/C8*1000</f>
        <v/>
      </c>
      <c r="M8" s="179" t="n">
        <v>215</v>
      </c>
      <c r="N8" s="41">
        <f>((M8-L8)/M8)*100</f>
        <v/>
      </c>
      <c r="O8" s="42" t="n">
        <v>2.823</v>
      </c>
      <c r="P8" s="35" t="n">
        <v>0.8</v>
      </c>
      <c r="Q8" s="313" t="n"/>
      <c r="R8" s="35">
        <f>((P8-O8)/P8)*100</f>
        <v/>
      </c>
      <c r="S8" s="35">
        <f>C8/(87*24)*100</f>
        <v/>
      </c>
      <c r="T8" s="179" t="n">
        <v>15</v>
      </c>
      <c r="U8" s="35">
        <f>((S8-T8)/T8)*100</f>
        <v/>
      </c>
      <c r="V8" s="35" t="n"/>
      <c r="W8" s="35" t="n"/>
      <c r="X8" s="270" t="n"/>
      <c r="Y8" s="44" t="inlineStr">
        <is>
          <t>14th Jan 2025</t>
        </is>
      </c>
      <c r="Z8" s="180" t="n">
        <v>87</v>
      </c>
      <c r="AA8" s="314" t="n"/>
      <c r="AB8" s="181" t="n">
        <v>88.84999999999999</v>
      </c>
      <c r="AC8" s="181" t="n">
        <v>87.87</v>
      </c>
    </row>
    <row r="9" ht="22.5" customHeight="1">
      <c r="A9" s="283" t="inlineStr">
        <is>
          <t>Month</t>
        </is>
      </c>
      <c r="B9" s="34" t="n"/>
      <c r="C9" s="34" t="n"/>
      <c r="D9" s="35">
        <f>B9-C9</f>
        <v/>
      </c>
      <c r="E9" s="35">
        <f>D9/B9*100</f>
        <v/>
      </c>
      <c r="F9" s="37" t="n"/>
      <c r="G9" s="37" t="n"/>
      <c r="H9" s="40">
        <f>G9+F9</f>
        <v/>
      </c>
      <c r="I9" s="35">
        <f>F9/H9*100</f>
        <v/>
      </c>
      <c r="J9" s="40" t="n"/>
      <c r="K9" s="46">
        <f>(C20+B20+E20)/C9*1000</f>
        <v/>
      </c>
      <c r="L9" s="46">
        <f>(E20)/C9*1000</f>
        <v/>
      </c>
      <c r="M9" s="179" t="n">
        <v>215</v>
      </c>
      <c r="N9" s="106">
        <f>((M9-L9)/M9)*100</f>
        <v/>
      </c>
      <c r="O9" s="42" t="n">
        <v>2.823</v>
      </c>
      <c r="P9" s="35" t="n">
        <v>0.8</v>
      </c>
      <c r="Q9" s="313" t="n"/>
      <c r="R9" s="35">
        <f>((P9-O9)/P9)*100</f>
        <v/>
      </c>
      <c r="S9" s="35">
        <f>C9/(87*24*8)*100</f>
        <v/>
      </c>
      <c r="T9" s="179" t="n">
        <v>15</v>
      </c>
      <c r="U9" s="35">
        <f>((S9-T9)/T9)*100</f>
        <v/>
      </c>
      <c r="V9" s="46" t="n">
        <v>7.7</v>
      </c>
      <c r="W9" s="35" t="n"/>
      <c r="X9" s="270" t="n"/>
      <c r="Y9" s="315" t="n"/>
      <c r="Z9" s="316" t="n"/>
      <c r="AA9" s="317" t="n"/>
      <c r="AB9" s="315" t="n"/>
      <c r="AC9" s="315" t="n"/>
    </row>
    <row r="10" ht="27" customHeight="1">
      <c r="A10" s="283" t="inlineStr">
        <is>
          <t>Year</t>
        </is>
      </c>
      <c r="B10" s="34" t="n"/>
      <c r="C10" s="34" t="n"/>
      <c r="D10" s="35">
        <f>B10-C10</f>
        <v/>
      </c>
      <c r="E10" s="35">
        <f>D10/B10*100</f>
        <v/>
      </c>
      <c r="F10" s="37" t="n"/>
      <c r="G10" s="37" t="n"/>
      <c r="H10" s="40">
        <f>G10+F10</f>
        <v/>
      </c>
      <c r="I10" s="35">
        <f>F10/H10*100</f>
        <v/>
      </c>
      <c r="J10" s="40" t="n"/>
      <c r="K10" s="46">
        <f>(C21+B21+E21)/C10*1000</f>
        <v/>
      </c>
      <c r="L10" s="46">
        <f>(E21)/C10*1000</f>
        <v/>
      </c>
      <c r="M10" s="179" t="n">
        <v>215</v>
      </c>
      <c r="N10" s="106">
        <f>((M10-L10)/M10)*100</f>
        <v/>
      </c>
      <c r="O10" s="35" t="n">
        <v>0.3428</v>
      </c>
      <c r="P10" s="35" t="n">
        <v>0.8</v>
      </c>
      <c r="Q10" s="313" t="n"/>
      <c r="R10" s="51">
        <f>((P10-O10)/P10)*100</f>
        <v/>
      </c>
      <c r="S10" s="35" t="n">
        <v>18.39</v>
      </c>
      <c r="T10" s="185" t="n">
        <v>15</v>
      </c>
      <c r="U10" s="35">
        <f>((S10-T10)/T10)*100</f>
        <v/>
      </c>
      <c r="V10" s="46" t="n">
        <v>11.4</v>
      </c>
      <c r="W10" s="35" t="n">
        <v>9.529999999999999</v>
      </c>
      <c r="X10" s="270" t="n"/>
      <c r="Y10" s="143" t="n"/>
      <c r="Z10" s="270" t="n"/>
      <c r="AA10" s="143" t="n"/>
      <c r="AB10" s="270" t="n"/>
      <c r="AC10" s="269" t="n"/>
    </row>
    <row r="11" ht="24" customHeight="1">
      <c r="A11" s="284" t="n"/>
      <c r="B11" s="284" t="n"/>
      <c r="C11" s="186" t="n"/>
      <c r="D11" s="186" t="n"/>
      <c r="E11" s="78" t="n"/>
      <c r="F11" s="54" t="n"/>
      <c r="G11" s="53" t="n"/>
      <c r="H11" s="53" t="n"/>
      <c r="I11" s="57" t="n"/>
      <c r="J11" s="144" t="n"/>
      <c r="K11" s="55" t="n"/>
      <c r="L11" s="55" t="n"/>
      <c r="M11" s="272" t="n"/>
      <c r="N11" s="145" t="n"/>
      <c r="O11" s="56" t="n"/>
      <c r="P11" s="269" t="n"/>
      <c r="Q11" s="143" t="n"/>
      <c r="R11" s="57" t="n"/>
      <c r="S11" s="57" t="n"/>
      <c r="T11" s="270" t="n"/>
      <c r="U11" s="269" t="n"/>
      <c r="V11" s="269" t="n"/>
      <c r="W11" s="269" t="n"/>
      <c r="X11" s="270" t="n"/>
      <c r="Y11" s="58" t="n"/>
      <c r="Z11" s="270" t="n"/>
      <c r="AA11" s="143" t="n"/>
      <c r="AB11" s="270" t="n"/>
      <c r="AC11" s="269" t="n"/>
    </row>
    <row r="12" ht="25.5" customHeight="1">
      <c r="A12" s="284" t="n"/>
      <c r="B12" s="285" t="n"/>
      <c r="C12" s="306" t="n"/>
      <c r="D12" s="306" t="n"/>
      <c r="E12" s="306" t="n"/>
      <c r="F12" s="306" t="n"/>
      <c r="G12" s="307" t="n"/>
      <c r="H12" s="144" t="n"/>
      <c r="I12" s="187" t="inlineStr">
        <is>
          <t>AVAILABILITY</t>
        </is>
      </c>
      <c r="J12" s="306" t="n"/>
      <c r="K12" s="306" t="n"/>
      <c r="L12" s="306" t="n"/>
      <c r="M12" s="306" t="n"/>
      <c r="N12" s="306" t="n"/>
      <c r="O12" s="306" t="n"/>
      <c r="P12" s="307" t="n"/>
      <c r="Q12" s="143" t="n"/>
      <c r="R12" s="57" t="n"/>
      <c r="S12" s="188" t="inlineStr">
        <is>
          <t>PPA AVAILABILITY</t>
        </is>
      </c>
      <c r="T12" s="318" t="n"/>
      <c r="U12" s="318" t="n"/>
      <c r="V12" s="318" t="n"/>
      <c r="W12" s="318" t="n"/>
      <c r="X12" s="318" t="n"/>
      <c r="Y12" s="319" t="n"/>
      <c r="Z12" s="270" t="n"/>
      <c r="AA12" s="143" t="n"/>
      <c r="AB12" s="191" t="n"/>
      <c r="AC12" s="269" t="n"/>
    </row>
    <row r="13" ht="15" customHeight="1">
      <c r="A13" s="284" t="n"/>
      <c r="B13" s="286" t="inlineStr">
        <is>
          <t>GAS-OIL (AGO) (MT)</t>
        </is>
      </c>
      <c r="C13" s="320" t="n"/>
      <c r="D13" s="194" t="inlineStr">
        <is>
          <t>HFO (MT)</t>
        </is>
      </c>
      <c r="E13" s="320" t="n"/>
      <c r="F13" s="192" t="inlineStr">
        <is>
          <t>LO (MT)</t>
        </is>
      </c>
      <c r="G13" s="320" t="n"/>
      <c r="H13" s="53" t="n"/>
      <c r="I13" s="196" t="inlineStr">
        <is>
          <t>Unavailable E</t>
        </is>
      </c>
      <c r="J13" s="321" t="n"/>
      <c r="K13" s="321" t="n"/>
      <c r="L13" s="322" t="n"/>
      <c r="M13" s="197" t="inlineStr">
        <is>
          <t>Incidents</t>
        </is>
      </c>
      <c r="N13" s="320" t="n"/>
      <c r="O13" s="198" t="inlineStr">
        <is>
          <t>Availability</t>
        </is>
      </c>
      <c r="P13" s="320" t="n"/>
      <c r="Q13" s="143" t="n"/>
      <c r="R13" s="126" t="n"/>
      <c r="S13" s="198" t="inlineStr">
        <is>
          <t>Real</t>
        </is>
      </c>
      <c r="T13" s="321" t="n"/>
      <c r="U13" s="321" t="n"/>
      <c r="V13" s="321" t="n"/>
      <c r="W13" s="321" t="n"/>
      <c r="X13" s="321" t="n"/>
      <c r="Y13" s="320" t="n"/>
      <c r="Z13" s="270" t="n"/>
      <c r="AA13" s="143" t="n"/>
      <c r="AB13" s="270" t="n"/>
      <c r="AC13" s="57" t="n"/>
    </row>
    <row r="14" ht="15" customHeight="1">
      <c r="A14" s="284" t="n"/>
      <c r="B14" s="323" t="n"/>
      <c r="C14" s="324" t="n"/>
      <c r="D14" s="323" t="n"/>
      <c r="E14" s="324" t="n"/>
      <c r="F14" s="323" t="n"/>
      <c r="G14" s="324" t="n"/>
      <c r="H14" s="53" t="n"/>
      <c r="I14" s="323" t="n"/>
      <c r="L14" s="325" t="n"/>
      <c r="M14" s="326" t="n"/>
      <c r="N14" s="324" t="n"/>
      <c r="O14" s="323" t="n"/>
      <c r="P14" s="324" t="n"/>
      <c r="Q14" s="143" t="n"/>
      <c r="R14" s="143" t="n"/>
      <c r="S14" s="327" t="n"/>
      <c r="T14" s="328" t="n"/>
      <c r="U14" s="328" t="n"/>
      <c r="V14" s="328" t="n"/>
      <c r="W14" s="328" t="n"/>
      <c r="X14" s="328" t="n"/>
      <c r="Y14" s="329" t="n"/>
      <c r="Z14" s="270" t="n"/>
      <c r="AA14" s="143" t="n"/>
      <c r="AB14" s="270" t="n"/>
      <c r="AC14" s="57" t="n"/>
    </row>
    <row r="15" ht="18.75" customHeight="1">
      <c r="A15" s="284" t="n"/>
      <c r="B15" s="323" t="n"/>
      <c r="C15" s="324" t="n"/>
      <c r="D15" s="323" t="n"/>
      <c r="E15" s="324" t="n"/>
      <c r="F15" s="323" t="n"/>
      <c r="G15" s="324" t="n"/>
      <c r="H15" s="53" t="n"/>
      <c r="I15" s="323" t="n"/>
      <c r="L15" s="325" t="n"/>
      <c r="M15" s="326" t="n"/>
      <c r="N15" s="324" t="n"/>
      <c r="O15" s="323" t="n"/>
      <c r="P15" s="324" t="n"/>
      <c r="Q15" s="143" t="n"/>
      <c r="R15" s="143" t="n"/>
      <c r="S15" s="206" t="inlineStr">
        <is>
          <t>Real</t>
        </is>
      </c>
      <c r="T15" s="311" t="n"/>
      <c r="U15" s="207" t="inlineStr">
        <is>
          <t>PPA</t>
        </is>
      </c>
      <c r="V15" s="307" t="n"/>
      <c r="W15" s="207" t="inlineStr">
        <is>
          <t>Desv</t>
        </is>
      </c>
      <c r="X15" s="306" t="n"/>
      <c r="Y15" s="307" t="n"/>
      <c r="Z15" s="270" t="n"/>
      <c r="AA15" s="143" t="n"/>
      <c r="AB15" s="270" t="n"/>
      <c r="AC15" s="57" t="n"/>
    </row>
    <row r="16" ht="26.25" customHeight="1">
      <c r="A16" s="75" t="n"/>
      <c r="B16" s="327" t="n"/>
      <c r="C16" s="329" t="n"/>
      <c r="D16" s="327" t="n"/>
      <c r="E16" s="329" t="n"/>
      <c r="F16" s="327" t="n"/>
      <c r="G16" s="329" t="n"/>
      <c r="H16" s="53" t="n"/>
      <c r="I16" s="327" t="n"/>
      <c r="J16" s="328" t="n"/>
      <c r="K16" s="328" t="n"/>
      <c r="L16" s="330" t="n"/>
      <c r="M16" s="331" t="n"/>
      <c r="N16" s="329" t="n"/>
      <c r="O16" s="327" t="n"/>
      <c r="P16" s="329" t="n"/>
      <c r="Q16" s="143" t="n"/>
      <c r="R16" s="76" t="inlineStr">
        <is>
          <t>1 Month(March)</t>
        </is>
      </c>
      <c r="S16" s="35" t="n">
        <v>100</v>
      </c>
      <c r="T16" s="313" t="n"/>
      <c r="U16" s="185" t="n">
        <v>85</v>
      </c>
      <c r="V16" s="313" t="n"/>
      <c r="W16" s="35">
        <f>S16-U16</f>
        <v/>
      </c>
      <c r="X16" s="179" t="n"/>
      <c r="Y16" s="313" t="n"/>
      <c r="Z16" s="270" t="n"/>
      <c r="AA16" s="143" t="n"/>
      <c r="AB16" s="270" t="n"/>
      <c r="AC16" s="57" t="n"/>
    </row>
    <row r="17" ht="18.75" customHeight="1">
      <c r="A17" s="284" t="n"/>
      <c r="B17" s="289" t="n"/>
      <c r="C17" s="307" t="n"/>
      <c r="D17" s="214" t="n"/>
      <c r="E17" s="307" t="n"/>
      <c r="F17" s="212" t="n"/>
      <c r="G17" s="307" t="n"/>
      <c r="H17" s="78" t="n"/>
      <c r="I17" s="215" t="n"/>
      <c r="J17" s="308" t="n"/>
      <c r="K17" s="308" t="n"/>
      <c r="L17" s="332" t="n"/>
      <c r="M17" s="214" t="n"/>
      <c r="N17" s="307" t="n"/>
      <c r="O17" s="207" t="n"/>
      <c r="P17" s="307" t="n"/>
      <c r="Q17" s="143" t="n"/>
      <c r="R17" s="80" t="inlineStr">
        <is>
          <t>3 Month(December 24-February 25)</t>
        </is>
      </c>
      <c r="S17" s="35" t="n">
        <v>96.5</v>
      </c>
      <c r="T17" s="313" t="n"/>
      <c r="U17" s="185" t="n">
        <v>85</v>
      </c>
      <c r="V17" s="313" t="n"/>
      <c r="W17" s="35">
        <f>S17-U17</f>
        <v/>
      </c>
      <c r="X17" s="216" t="n"/>
      <c r="Y17" s="82" t="n"/>
      <c r="Z17" s="217" t="n"/>
      <c r="AA17" s="143" t="n"/>
      <c r="AB17" s="270" t="n"/>
      <c r="AC17" s="57" t="n"/>
    </row>
    <row r="18" ht="27.75" customHeight="1">
      <c r="A18" s="284" t="n"/>
      <c r="B18" s="282" t="inlineStr">
        <is>
          <t>Aux Boiler</t>
        </is>
      </c>
      <c r="C18" s="172" t="inlineStr">
        <is>
          <t>Engines</t>
        </is>
      </c>
      <c r="D18" s="172" t="inlineStr">
        <is>
          <t>Aux Boiler</t>
        </is>
      </c>
      <c r="E18" s="171" t="inlineStr">
        <is>
          <t>Engines</t>
        </is>
      </c>
      <c r="F18" s="171" t="inlineStr">
        <is>
          <t>Engines</t>
        </is>
      </c>
      <c r="G18" s="311" t="n"/>
      <c r="H18" s="53" t="n"/>
      <c r="I18" s="218" t="inlineStr">
        <is>
          <t>MWh</t>
        </is>
      </c>
      <c r="J18" s="333" t="n"/>
      <c r="K18" s="333" t="n"/>
      <c r="L18" s="334" t="n"/>
      <c r="M18" s="172" t="inlineStr">
        <is>
          <t>Number</t>
        </is>
      </c>
      <c r="N18" s="311" t="n"/>
      <c r="O18" s="219" t="inlineStr">
        <is>
          <t>%</t>
        </is>
      </c>
      <c r="P18" s="311" t="n"/>
      <c r="Q18" s="143" t="n"/>
      <c r="R18" s="80" t="inlineStr">
        <is>
          <t>5 Month(October 24 -February 25)</t>
        </is>
      </c>
      <c r="S18" s="35" t="n">
        <v>97.76000000000001</v>
      </c>
      <c r="T18" s="313" t="n"/>
      <c r="U18" s="185" t="n">
        <v>85</v>
      </c>
      <c r="V18" s="313" t="n"/>
      <c r="W18" s="35">
        <f>S18-U18</f>
        <v/>
      </c>
      <c r="X18" s="216" t="n"/>
      <c r="Y18" s="82" t="n"/>
      <c r="Z18" s="217" t="n"/>
      <c r="AA18" s="143" t="n"/>
      <c r="AB18" s="270" t="n"/>
      <c r="AC18" s="57" t="n"/>
    </row>
    <row r="19" ht="20.25" customHeight="1">
      <c r="A19" s="283" t="inlineStr">
        <is>
          <t>Day</t>
        </is>
      </c>
      <c r="B19" s="35" t="n">
        <v>0.29</v>
      </c>
      <c r="C19" s="179" t="n">
        <v>0</v>
      </c>
      <c r="D19" s="179" t="n">
        <v>0</v>
      </c>
      <c r="E19" s="35" t="n">
        <v>77.92</v>
      </c>
      <c r="F19" s="35" t="n">
        <v>0</v>
      </c>
      <c r="G19" s="313" t="n"/>
      <c r="H19" s="87" t="inlineStr">
        <is>
          <t>Day</t>
        </is>
      </c>
      <c r="I19" s="88" t="n">
        <v>0</v>
      </c>
      <c r="J19" s="333" t="n"/>
      <c r="K19" s="333" t="n"/>
      <c r="L19" s="334" t="n"/>
      <c r="M19" s="179" t="n">
        <v>0</v>
      </c>
      <c r="N19" s="313" t="n"/>
      <c r="O19" s="90" t="n">
        <v>100</v>
      </c>
      <c r="P19" s="313" t="n"/>
      <c r="Q19" s="143" t="n"/>
      <c r="R19" s="91" t="inlineStr">
        <is>
          <t>Annual</t>
        </is>
      </c>
      <c r="S19" s="35" t="n">
        <v>97.43000000000001</v>
      </c>
      <c r="T19" s="313" t="n"/>
      <c r="U19" s="185" t="n">
        <v>85</v>
      </c>
      <c r="V19" s="313" t="n"/>
      <c r="W19" s="35">
        <f>S19-U19</f>
        <v/>
      </c>
      <c r="X19" s="216" t="n"/>
      <c r="Y19" s="82" t="n"/>
      <c r="Z19" s="217" t="n"/>
      <c r="AA19" s="143" t="n"/>
      <c r="AB19" s="270" t="n"/>
      <c r="AC19" s="57" t="n"/>
    </row>
    <row r="20" ht="24" customHeight="1">
      <c r="A20" s="283" t="inlineStr">
        <is>
          <t>Month</t>
        </is>
      </c>
      <c r="B20" s="35" t="n">
        <v>4.37</v>
      </c>
      <c r="C20" s="179" t="n">
        <v>0</v>
      </c>
      <c r="D20" s="179" t="n">
        <v>0</v>
      </c>
      <c r="E20" s="35" t="n">
        <v>571.26</v>
      </c>
      <c r="F20" s="35" t="n">
        <v>6.85</v>
      </c>
      <c r="G20" s="313" t="n"/>
      <c r="H20" s="87" t="inlineStr">
        <is>
          <t>Month</t>
        </is>
      </c>
      <c r="I20" s="92">
        <f>F55</f>
        <v/>
      </c>
      <c r="J20" s="333" t="n"/>
      <c r="K20" s="333" t="n"/>
      <c r="L20" s="333" t="n"/>
      <c r="M20" s="179" t="n">
        <v>0</v>
      </c>
      <c r="N20" s="313" t="n"/>
      <c r="O20" s="90" t="n">
        <v>100</v>
      </c>
      <c r="P20" s="313" t="n"/>
      <c r="Q20" s="143" t="n"/>
      <c r="R20" s="143" t="n"/>
      <c r="S20" s="269" t="n"/>
      <c r="T20" s="270" t="n"/>
      <c r="U20" s="269" t="n"/>
      <c r="V20" s="269" t="n"/>
      <c r="W20" s="269" t="n"/>
      <c r="X20" s="270" t="n"/>
      <c r="Y20" s="143" t="n"/>
      <c r="Z20" s="270" t="n"/>
      <c r="AA20" s="143" t="n"/>
      <c r="AB20" s="270" t="n"/>
      <c r="AC20" s="57" t="n"/>
    </row>
    <row r="21" ht="22.5" customHeight="1">
      <c r="A21" s="283" t="inlineStr">
        <is>
          <t>Year</t>
        </is>
      </c>
      <c r="B21" s="35" t="n">
        <v>41.8</v>
      </c>
      <c r="C21" s="220" t="n">
        <v>0</v>
      </c>
      <c r="D21" s="179" t="n">
        <v>0</v>
      </c>
      <c r="E21" s="35" t="n">
        <v>5391.51</v>
      </c>
      <c r="F21" s="35" t="n">
        <v>8.960000000000001</v>
      </c>
      <c r="G21" s="313" t="n"/>
      <c r="H21" s="87" t="inlineStr">
        <is>
          <t>Year</t>
        </is>
      </c>
      <c r="I21" s="90" t="n">
        <v>40263.08</v>
      </c>
      <c r="J21" s="333" t="n"/>
      <c r="K21" s="333" t="n"/>
      <c r="L21" s="313" t="n"/>
      <c r="M21" s="179" t="n">
        <v>16</v>
      </c>
      <c r="N21" s="313" t="n"/>
      <c r="O21" s="90" t="n">
        <v>97.43000000000001</v>
      </c>
      <c r="P21" s="313" t="n"/>
      <c r="Q21" s="143" t="n"/>
      <c r="R21" s="57" t="n"/>
      <c r="S21" s="269" t="n"/>
      <c r="T21" s="94" t="n"/>
      <c r="U21" s="269" t="n"/>
      <c r="V21" s="269" t="n"/>
      <c r="W21" s="269" t="n"/>
      <c r="X21" s="270" t="n"/>
      <c r="Y21" s="143" t="n"/>
      <c r="Z21" s="270" t="n"/>
      <c r="AA21" s="143" t="n"/>
      <c r="AB21" s="57" t="n"/>
      <c r="AC21" s="57" t="n"/>
    </row>
    <row r="22" ht="18.75" customHeight="1">
      <c r="A22" s="298" t="n"/>
      <c r="B22" s="57" t="n"/>
      <c r="C22" s="57" t="n"/>
      <c r="D22" s="57" t="n"/>
      <c r="E22" s="57" t="n"/>
      <c r="F22" s="57" t="n"/>
      <c r="G22" s="144" t="n"/>
      <c r="H22" s="144" t="n"/>
      <c r="I22" s="271" t="n"/>
      <c r="J22" s="144" t="n"/>
      <c r="K22" s="57" t="n"/>
      <c r="L22" s="143" t="n"/>
      <c r="M22" s="272" t="n"/>
      <c r="N22" s="145" t="n"/>
      <c r="O22" s="269" t="n"/>
      <c r="P22" s="269" t="n"/>
      <c r="Q22" s="143" t="n"/>
      <c r="R22" s="57" t="n"/>
      <c r="S22" s="269" t="n"/>
      <c r="T22" s="270" t="n"/>
      <c r="U22" s="269" t="n"/>
      <c r="V22" s="269" t="n"/>
      <c r="W22" s="269" t="n"/>
      <c r="X22" s="270" t="n"/>
      <c r="Y22" s="143" t="n"/>
      <c r="Z22" s="270" t="n"/>
      <c r="AA22" s="143" t="n"/>
      <c r="AB22" s="270" t="n"/>
      <c r="AC22" s="57" t="n"/>
    </row>
    <row r="23" ht="25.5" customHeight="1">
      <c r="A23" s="57" t="n"/>
      <c r="B23" s="57" t="n"/>
      <c r="C23" s="57" t="n"/>
      <c r="D23" s="57" t="n"/>
      <c r="E23" s="57" t="n"/>
      <c r="F23" s="57" t="n"/>
      <c r="G23" s="57" t="n"/>
      <c r="H23" s="57" t="n"/>
      <c r="I23" s="95" t="n"/>
      <c r="J23" s="328" t="n"/>
      <c r="K23" s="328" t="n"/>
      <c r="L23" s="328" t="n"/>
      <c r="M23" s="221" t="n"/>
      <c r="N23" s="96" t="n"/>
      <c r="O23" s="57" t="n"/>
      <c r="P23" s="269" t="n"/>
      <c r="Q23" s="143" t="n"/>
      <c r="R23" s="97" t="n"/>
      <c r="S23" s="57" t="n"/>
      <c r="T23" s="270" t="n"/>
      <c r="U23" s="269" t="n"/>
      <c r="V23" s="269" t="n"/>
      <c r="W23" s="269" t="n"/>
      <c r="X23" s="270" t="n"/>
      <c r="Y23" s="143" t="n"/>
      <c r="Z23" s="270" t="n"/>
      <c r="AA23" s="143" t="n"/>
      <c r="AB23" s="270" t="n"/>
      <c r="AC23" s="269" t="n"/>
    </row>
    <row r="24" ht="42.75" customHeight="1">
      <c r="A24" s="285" t="n"/>
      <c r="B24" s="306" t="n"/>
      <c r="C24" s="306" t="n"/>
      <c r="D24" s="306" t="n"/>
      <c r="E24" s="306" t="n"/>
      <c r="F24" s="306" t="n"/>
      <c r="G24" s="306" t="n"/>
      <c r="H24" s="306" t="n"/>
      <c r="I24" s="306" t="n"/>
      <c r="J24" s="306" t="n"/>
      <c r="K24" s="306" t="n"/>
      <c r="L24" s="306" t="n"/>
      <c r="M24" s="306" t="n"/>
      <c r="N24" s="306" t="n"/>
      <c r="O24" s="306" t="n"/>
      <c r="P24" s="307" t="n"/>
      <c r="Q24" s="143" t="n"/>
      <c r="R24" s="98" t="inlineStr">
        <is>
          <t>STOCK</t>
        </is>
      </c>
      <c r="S24" s="306" t="n"/>
      <c r="T24" s="306" t="n"/>
      <c r="U24" s="306" t="n"/>
      <c r="V24" s="306" t="n"/>
      <c r="W24" s="306" t="n"/>
      <c r="X24" s="306" t="n"/>
      <c r="Y24" s="307" t="n"/>
      <c r="Z24" s="270" t="n"/>
      <c r="AA24" s="99" t="inlineStr">
        <is>
          <t>TRIPS</t>
        </is>
      </c>
      <c r="AB24" s="321" t="n"/>
      <c r="AC24" s="320" t="n"/>
    </row>
    <row r="25" ht="31.5" customHeight="1">
      <c r="A25" s="290" t="inlineStr">
        <is>
          <t>Start time</t>
        </is>
      </c>
      <c r="B25" s="291" t="inlineStr">
        <is>
          <t>End time</t>
        </is>
      </c>
      <c r="C25" s="223" t="inlineStr">
        <is>
          <t>Affected engines</t>
        </is>
      </c>
      <c r="D25" s="321" t="n"/>
      <c r="E25" s="320" t="n"/>
      <c r="F25" s="224" t="inlineStr">
        <is>
          <t>MWh</t>
        </is>
      </c>
      <c r="G25" s="320" t="n"/>
      <c r="H25" s="100" t="inlineStr">
        <is>
          <t>code</t>
        </is>
      </c>
      <c r="I25" s="225" t="inlineStr">
        <is>
          <t>Comment</t>
        </is>
      </c>
      <c r="J25" s="321" t="n"/>
      <c r="K25" s="321" t="n"/>
      <c r="L25" s="321" t="n"/>
      <c r="M25" s="321" t="n"/>
      <c r="N25" s="321" t="n"/>
      <c r="O25" s="321" t="n"/>
      <c r="P25" s="320" t="n"/>
      <c r="Q25" s="143" t="n"/>
      <c r="R25" s="69" t="inlineStr">
        <is>
          <t>FUEL &amp; OIL</t>
        </is>
      </c>
      <c r="S25" s="321" t="n"/>
      <c r="T25" s="321" t="n"/>
      <c r="U25" s="321" t="n"/>
      <c r="V25" s="321" t="n"/>
      <c r="W25" s="321" t="n"/>
      <c r="X25" s="321" t="n"/>
      <c r="Y25" s="320" t="n"/>
      <c r="Z25" s="270" t="n"/>
      <c r="AA25" s="323" t="n"/>
      <c r="AC25" s="324" t="n"/>
    </row>
    <row r="26" ht="16.5" customHeight="1">
      <c r="A26" s="335" t="n"/>
      <c r="B26" s="336" t="n"/>
      <c r="C26" s="327" t="n"/>
      <c r="D26" s="328" t="n"/>
      <c r="E26" s="329" t="n"/>
      <c r="F26" s="327" t="n"/>
      <c r="G26" s="329" t="n"/>
      <c r="H26" s="335" t="n"/>
      <c r="I26" s="327" t="n"/>
      <c r="J26" s="328" t="n"/>
      <c r="K26" s="328" t="n"/>
      <c r="L26" s="328" t="n"/>
      <c r="M26" s="328" t="n"/>
      <c r="N26" s="328" t="n"/>
      <c r="O26" s="328" t="n"/>
      <c r="P26" s="329" t="n"/>
      <c r="Q26" s="143" t="n"/>
      <c r="R26" s="327" t="n"/>
      <c r="S26" s="328" t="n"/>
      <c r="T26" s="328" t="n"/>
      <c r="U26" s="328" t="n"/>
      <c r="V26" s="328" t="n"/>
      <c r="W26" s="328" t="n"/>
      <c r="X26" s="328" t="n"/>
      <c r="Y26" s="329" t="n"/>
      <c r="Z26" s="270" t="n"/>
      <c r="AA26" s="327" t="n"/>
      <c r="AB26" s="328" t="n"/>
      <c r="AC26" s="329" t="n"/>
    </row>
    <row r="27" ht="22.5" customHeight="1">
      <c r="A27" s="105" t="n"/>
      <c r="B27" s="105" t="n"/>
      <c r="C27" s="227" t="n"/>
      <c r="D27" s="333" t="n"/>
      <c r="E27" s="313" t="n"/>
      <c r="F27" s="35" t="n"/>
      <c r="G27" s="313" t="n"/>
      <c r="H27" s="40" t="n"/>
      <c r="I27" s="35" t="n"/>
      <c r="J27" s="333" t="n"/>
      <c r="K27" s="333" t="n"/>
      <c r="L27" s="333" t="n"/>
      <c r="M27" s="333" t="n"/>
      <c r="N27" s="333" t="n"/>
      <c r="O27" s="333" t="n"/>
      <c r="P27" s="313" t="n"/>
      <c r="Q27" s="143" t="n"/>
      <c r="R27" s="107" t="n"/>
      <c r="S27" s="230" t="inlineStr">
        <is>
          <t>HFO</t>
        </is>
      </c>
      <c r="T27" s="307" t="n"/>
      <c r="U27" s="230" t="inlineStr">
        <is>
          <t>LFO</t>
        </is>
      </c>
      <c r="V27" s="307" t="n"/>
      <c r="W27" s="230" t="inlineStr">
        <is>
          <t>LO</t>
        </is>
      </c>
      <c r="X27" s="306" t="n"/>
      <c r="Y27" s="307" t="n"/>
      <c r="Z27" s="270" t="n"/>
      <c r="AA27" s="108" t="inlineStr">
        <is>
          <t>INTERNAL TRIPS</t>
        </is>
      </c>
      <c r="AB27" s="306" t="n"/>
      <c r="AC27" s="307" t="n"/>
    </row>
    <row r="28" ht="20.25" customHeight="1">
      <c r="A28" s="105" t="n">
        <v>25569.12552915509</v>
      </c>
      <c r="B28" s="105" t="n">
        <v>25569.12552915509</v>
      </c>
      <c r="C28" s="231" t="inlineStr">
        <is>
          <t>plant</t>
        </is>
      </c>
      <c r="D28" s="333" t="n"/>
      <c r="E28" s="313" t="n"/>
      <c r="F28" s="232">
        <f>(B28-A28)*24*16.7</f>
        <v/>
      </c>
      <c r="G28" s="313" t="n"/>
      <c r="H28" s="109" t="n"/>
      <c r="I28" s="233" t="inlineStr">
        <is>
          <t>Plant trip due to grid spike (undervoltage) NCC Oriare</t>
        </is>
      </c>
      <c r="J28" s="333" t="n"/>
      <c r="K28" s="333" t="n"/>
      <c r="L28" s="333" t="n"/>
      <c r="M28" s="333" t="n"/>
      <c r="N28" s="333" t="n"/>
      <c r="O28" s="333" t="n"/>
      <c r="P28" s="313" t="n"/>
      <c r="Q28" s="143" t="n"/>
      <c r="R28" s="11" t="n"/>
      <c r="S28" s="234" t="inlineStr">
        <is>
          <t>Ton</t>
        </is>
      </c>
      <c r="T28" s="235" t="inlineStr">
        <is>
          <t>%</t>
        </is>
      </c>
      <c r="U28" s="234" t="inlineStr">
        <is>
          <t>Ton</t>
        </is>
      </c>
      <c r="V28" s="234" t="inlineStr">
        <is>
          <t>%</t>
        </is>
      </c>
      <c r="W28" s="234" t="inlineStr">
        <is>
          <t>Ton</t>
        </is>
      </c>
      <c r="X28" s="235" t="inlineStr">
        <is>
          <t>%</t>
        </is>
      </c>
      <c r="Y28" s="337" t="n"/>
      <c r="Z28" s="270" t="n"/>
      <c r="AA28" s="113" t="n"/>
      <c r="AB28" s="236" t="inlineStr">
        <is>
          <t>Actual 2025</t>
        </is>
      </c>
      <c r="AC28" s="230" t="inlineStr">
        <is>
          <t>Actual 2024</t>
        </is>
      </c>
    </row>
    <row r="29" ht="20.25" customHeight="1">
      <c r="A29" s="105" t="n"/>
      <c r="B29" s="105" t="n"/>
      <c r="C29" s="231" t="n"/>
      <c r="D29" s="333" t="n"/>
      <c r="E29" s="313" t="n"/>
      <c r="F29" s="232" t="n"/>
      <c r="G29" s="313" t="n"/>
      <c r="H29" s="40" t="n"/>
      <c r="I29" s="233" t="n"/>
      <c r="J29" s="333" t="n"/>
      <c r="K29" s="333" t="n"/>
      <c r="L29" s="333" t="n"/>
      <c r="M29" s="333" t="n"/>
      <c r="N29" s="333" t="n"/>
      <c r="O29" s="333" t="n"/>
      <c r="P29" s="313" t="n"/>
      <c r="Q29" s="143" t="n"/>
      <c r="R29" s="11" t="n"/>
      <c r="S29" s="338" t="n"/>
      <c r="T29" s="338" t="n"/>
      <c r="U29" s="338" t="n"/>
      <c r="V29" s="338" t="n"/>
      <c r="W29" s="338" t="n"/>
      <c r="X29" s="339" t="n"/>
      <c r="Y29" s="340" t="n"/>
      <c r="Z29" s="270" t="n"/>
      <c r="AA29" s="113" t="n"/>
      <c r="AB29" s="240" t="n"/>
      <c r="AC29" s="241" t="n"/>
    </row>
    <row r="30" ht="20.25" customHeight="1">
      <c r="A30" s="105" t="n"/>
      <c r="B30" s="105" t="n"/>
      <c r="C30" s="231" t="n"/>
      <c r="D30" s="333" t="n"/>
      <c r="E30" s="313" t="n"/>
      <c r="F30" s="232" t="n"/>
      <c r="G30" s="313" t="n"/>
      <c r="H30" s="40" t="n"/>
      <c r="I30" s="233" t="n"/>
      <c r="J30" s="333" t="n"/>
      <c r="K30" s="333" t="n"/>
      <c r="L30" s="333" t="n"/>
      <c r="M30" s="333" t="n"/>
      <c r="N30" s="333" t="n"/>
      <c r="O30" s="333" t="n"/>
      <c r="P30" s="313" t="n"/>
      <c r="Q30" s="143" t="n"/>
      <c r="R30" s="118" t="inlineStr">
        <is>
          <t>Initial</t>
        </is>
      </c>
      <c r="S30" s="35" t="n">
        <v>4791.223632705319</v>
      </c>
      <c r="T30" s="179" t="n"/>
      <c r="U30" s="46" t="n">
        <v>26</v>
      </c>
      <c r="V30" s="35" t="n"/>
      <c r="W30" s="35" t="n">
        <v>20.67</v>
      </c>
      <c r="X30" s="179" t="n"/>
      <c r="Y30" s="313" t="n"/>
      <c r="Z30" s="270" t="n"/>
      <c r="AA30" s="33" t="inlineStr">
        <is>
          <t>Day</t>
        </is>
      </c>
      <c r="AB30" s="179" t="n"/>
      <c r="AC30" s="181" t="n"/>
    </row>
    <row r="31" ht="21.75" customHeight="1">
      <c r="A31" s="105" t="n"/>
      <c r="B31" s="105" t="n"/>
      <c r="C31" s="231" t="n"/>
      <c r="D31" s="333" t="n"/>
      <c r="E31" s="313" t="n"/>
      <c r="F31" s="232" t="n"/>
      <c r="G31" s="313" t="n"/>
      <c r="H31" s="40" t="n"/>
      <c r="I31" s="233" t="n"/>
      <c r="J31" s="333" t="n"/>
      <c r="K31" s="333" t="n"/>
      <c r="L31" s="333" t="n"/>
      <c r="M31" s="333" t="n"/>
      <c r="N31" s="333" t="n"/>
      <c r="O31" s="333" t="n"/>
      <c r="P31" s="313" t="n"/>
      <c r="Q31" s="143" t="n"/>
      <c r="R31" s="118" t="inlineStr">
        <is>
          <t>Input</t>
        </is>
      </c>
      <c r="S31" s="35" t="n"/>
      <c r="T31" s="242" t="n"/>
      <c r="U31" s="46" t="n"/>
      <c r="V31" s="35" t="n"/>
      <c r="W31" s="35" t="n">
        <v>0</v>
      </c>
      <c r="X31" s="242" t="n"/>
      <c r="Y31" s="314" t="n"/>
      <c r="Z31" s="243" t="n"/>
      <c r="AA31" s="33" t="inlineStr">
        <is>
          <t>Month</t>
        </is>
      </c>
      <c r="AB31" s="179" t="n"/>
      <c r="AC31" s="341" t="n"/>
    </row>
    <row r="32" ht="20.25" customHeight="1">
      <c r="A32" s="105" t="n"/>
      <c r="B32" s="105" t="n"/>
      <c r="C32" s="231" t="n"/>
      <c r="D32" s="333" t="n"/>
      <c r="E32" s="313" t="n"/>
      <c r="F32" s="232" t="n"/>
      <c r="G32" s="313" t="n"/>
      <c r="H32" s="40" t="n"/>
      <c r="I32" s="233" t="n"/>
      <c r="J32" s="333" t="n"/>
      <c r="K32" s="333" t="n"/>
      <c r="L32" s="333" t="n"/>
      <c r="M32" s="333" t="n"/>
      <c r="N32" s="333" t="n"/>
      <c r="O32" s="333" t="n"/>
      <c r="P32" s="313" t="n"/>
      <c r="Q32" s="143" t="n"/>
      <c r="R32" s="118" t="inlineStr">
        <is>
          <t>Consumption</t>
        </is>
      </c>
      <c r="S32" s="35">
        <f>S30+S31-S33</f>
        <v/>
      </c>
      <c r="T32" s="315" t="n"/>
      <c r="U32" s="46">
        <f>U30+U31-U33</f>
        <v/>
      </c>
      <c r="V32" s="35" t="n"/>
      <c r="W32" s="35">
        <f>W30+W31-W33</f>
        <v/>
      </c>
      <c r="X32" s="316" t="n"/>
      <c r="Y32" s="317" t="n"/>
      <c r="Z32" s="243" t="n"/>
      <c r="AA32" s="33" t="inlineStr">
        <is>
          <t>Year</t>
        </is>
      </c>
      <c r="AB32" s="179" t="n">
        <v>3</v>
      </c>
      <c r="AC32" s="315" t="n"/>
    </row>
    <row r="33" ht="20.25" customHeight="1">
      <c r="A33" s="105" t="n"/>
      <c r="B33" s="105" t="n"/>
      <c r="C33" s="231" t="n"/>
      <c r="D33" s="333" t="n"/>
      <c r="E33" s="313" t="n"/>
      <c r="F33" s="232" t="n"/>
      <c r="G33" s="313" t="n"/>
      <c r="H33" s="40" t="n"/>
      <c r="I33" s="233" t="n"/>
      <c r="J33" s="333" t="n"/>
      <c r="K33" s="333" t="n"/>
      <c r="L33" s="333" t="n"/>
      <c r="M33" s="333" t="n"/>
      <c r="N33" s="333" t="n"/>
      <c r="O33" s="333" t="n"/>
      <c r="P33" s="313" t="n"/>
      <c r="Q33" s="143" t="n"/>
      <c r="R33" s="118" t="inlineStr">
        <is>
          <t>Final</t>
        </is>
      </c>
      <c r="S33" s="35" t="n">
        <v>4713.305603485517</v>
      </c>
      <c r="T33" s="245" t="n"/>
      <c r="U33" s="46" t="n">
        <v>25.71236404896</v>
      </c>
      <c r="V33" s="35" t="n"/>
      <c r="W33" s="35" t="n">
        <v>13.8219</v>
      </c>
      <c r="X33" s="246" t="n"/>
      <c r="Y33" s="123" t="n"/>
      <c r="Z33" s="243" t="n"/>
      <c r="AA33" s="124" t="n"/>
      <c r="AB33" s="270" t="n"/>
      <c r="AC33" s="269" t="n"/>
    </row>
    <row r="34" ht="20.25" customHeight="1">
      <c r="A34" s="105" t="n"/>
      <c r="B34" s="105" t="n"/>
      <c r="C34" s="231" t="n"/>
      <c r="D34" s="333" t="n"/>
      <c r="E34" s="313" t="n"/>
      <c r="F34" s="232" t="n"/>
      <c r="G34" s="313" t="n"/>
      <c r="H34" s="40" t="n"/>
      <c r="I34" s="233" t="n"/>
      <c r="J34" s="333" t="n"/>
      <c r="K34" s="333" t="n"/>
      <c r="L34" s="333" t="n"/>
      <c r="M34" s="333" t="n"/>
      <c r="N34" s="333" t="n"/>
      <c r="O34" s="333" t="n"/>
      <c r="P34" s="313" t="n"/>
      <c r="Q34" s="143" t="n"/>
      <c r="R34" s="57" t="n"/>
      <c r="S34" s="247" t="n"/>
      <c r="T34" s="333" t="n"/>
      <c r="U34" s="333" t="n"/>
      <c r="V34" s="333" t="n"/>
      <c r="W34" s="333" t="n"/>
      <c r="X34" s="333" t="n"/>
      <c r="Y34" s="334" t="n"/>
      <c r="Z34" s="270" t="n"/>
      <c r="AA34" s="108" t="inlineStr">
        <is>
          <t>EXTERNAL TRIPS</t>
        </is>
      </c>
      <c r="AB34" s="306" t="n"/>
      <c r="AC34" s="307" t="n"/>
    </row>
    <row r="35" ht="18.75" customHeight="1">
      <c r="A35" s="105" t="n"/>
      <c r="B35" s="105" t="n"/>
      <c r="C35" s="231" t="n"/>
      <c r="D35" s="333" t="n"/>
      <c r="E35" s="313" t="n"/>
      <c r="F35" s="232" t="n"/>
      <c r="G35" s="313" t="n"/>
      <c r="H35" s="40" t="n"/>
      <c r="I35" s="233" t="n"/>
      <c r="J35" s="333" t="n"/>
      <c r="K35" s="333" t="n"/>
      <c r="L35" s="333" t="n"/>
      <c r="M35" s="333" t="n"/>
      <c r="N35" s="333" t="n"/>
      <c r="O35" s="333" t="n"/>
      <c r="P35" s="313" t="n"/>
      <c r="Q35" s="143" t="n"/>
      <c r="R35" s="126" t="n"/>
      <c r="S35" s="248" t="inlineStr">
        <is>
          <t>HFO SLUDGE</t>
        </is>
      </c>
      <c r="T35" s="249" t="inlineStr">
        <is>
          <t>m3</t>
        </is>
      </c>
      <c r="U35" s="35" t="n"/>
      <c r="V35" s="248" t="inlineStr">
        <is>
          <t>USED OIL</t>
        </is>
      </c>
      <c r="W35" s="250" t="inlineStr">
        <is>
          <t>m3</t>
        </is>
      </c>
      <c r="X35" s="179" t="n"/>
      <c r="Y35" s="313" t="n"/>
      <c r="Z35" s="270" t="n"/>
      <c r="AA35" s="113" t="n"/>
      <c r="AB35" s="240" t="inlineStr">
        <is>
          <t>Actual 2025</t>
        </is>
      </c>
      <c r="AC35" s="241" t="inlineStr">
        <is>
          <t>Actual 2024</t>
        </is>
      </c>
    </row>
    <row r="36" ht="20.25" customHeight="1">
      <c r="A36" s="105" t="n"/>
      <c r="B36" s="105" t="n"/>
      <c r="C36" s="231" t="n"/>
      <c r="D36" s="333" t="n"/>
      <c r="E36" s="313" t="n"/>
      <c r="F36" s="232" t="n"/>
      <c r="G36" s="313" t="n"/>
      <c r="H36" s="40" t="n"/>
      <c r="I36" s="233" t="n"/>
      <c r="J36" s="333" t="n"/>
      <c r="K36" s="333" t="n"/>
      <c r="L36" s="333" t="n"/>
      <c r="M36" s="333" t="n"/>
      <c r="N36" s="333" t="n"/>
      <c r="O36" s="333" t="n"/>
      <c r="P36" s="313" t="n"/>
      <c r="Q36" s="143" t="n"/>
      <c r="R36" s="57" t="n"/>
      <c r="S36" s="315" t="n"/>
      <c r="T36" s="249" t="inlineStr">
        <is>
          <t>%</t>
        </is>
      </c>
      <c r="U36" s="179" t="n">
        <v>41</v>
      </c>
      <c r="V36" s="315" t="n"/>
      <c r="W36" s="250" t="inlineStr">
        <is>
          <t>%</t>
        </is>
      </c>
      <c r="X36" s="179" t="n">
        <v>16</v>
      </c>
      <c r="Y36" s="313" t="n"/>
      <c r="Z36" s="270" t="n"/>
      <c r="AA36" s="33" t="inlineStr">
        <is>
          <t>Day</t>
        </is>
      </c>
      <c r="AB36" s="179" t="n"/>
      <c r="AC36" s="181" t="n"/>
    </row>
    <row r="37" ht="20.25" customHeight="1">
      <c r="A37" s="105" t="n"/>
      <c r="B37" s="105" t="n"/>
      <c r="C37" s="231" t="n"/>
      <c r="D37" s="333" t="n"/>
      <c r="E37" s="313" t="n"/>
      <c r="F37" s="35" t="n"/>
      <c r="G37" s="313" t="n"/>
      <c r="H37" s="40" t="n"/>
      <c r="I37" s="251" t="n"/>
      <c r="J37" s="333" t="n"/>
      <c r="K37" s="333" t="n"/>
      <c r="L37" s="333" t="n"/>
      <c r="M37" s="333" t="n"/>
      <c r="N37" s="333" t="n"/>
      <c r="O37" s="333" t="n"/>
      <c r="P37" s="313" t="n"/>
      <c r="Q37" s="143" t="n"/>
      <c r="R37" s="57" t="n"/>
      <c r="S37" s="269" t="n"/>
      <c r="T37" s="270" t="n"/>
      <c r="U37" s="269" t="n"/>
      <c r="V37" s="269" t="n"/>
      <c r="W37" s="269" t="n"/>
      <c r="X37" s="270" t="n"/>
      <c r="Y37" s="143" t="n"/>
      <c r="Z37" s="270" t="n"/>
      <c r="AA37" s="33" t="inlineStr">
        <is>
          <t>Month</t>
        </is>
      </c>
      <c r="AB37" s="179" t="n">
        <v>1</v>
      </c>
      <c r="AC37" s="341" t="n"/>
    </row>
    <row r="38" ht="20.25" customHeight="1">
      <c r="A38" s="105" t="n"/>
      <c r="B38" s="105" t="n"/>
      <c r="C38" s="231" t="n"/>
      <c r="D38" s="333" t="n"/>
      <c r="E38" s="313" t="n"/>
      <c r="F38" s="35" t="n"/>
      <c r="G38" s="313" t="n"/>
      <c r="H38" s="40" t="n"/>
      <c r="I38" s="233" t="n"/>
      <c r="J38" s="333" t="n"/>
      <c r="K38" s="333" t="n"/>
      <c r="L38" s="333" t="n"/>
      <c r="M38" s="333" t="n"/>
      <c r="N38" s="333" t="n"/>
      <c r="O38" s="333" t="n"/>
      <c r="P38" s="313" t="n"/>
      <c r="Q38" s="143" t="n"/>
      <c r="R38" s="126" t="n"/>
      <c r="S38" s="57" t="n"/>
      <c r="T38" s="270" t="n"/>
      <c r="U38" s="57" t="n"/>
      <c r="V38" s="126" t="n"/>
      <c r="W38" s="269" t="n"/>
      <c r="X38" s="270" t="n"/>
      <c r="Y38" s="143" t="n"/>
      <c r="Z38" s="270" t="n"/>
      <c r="AA38" s="33" t="inlineStr">
        <is>
          <t>Year</t>
        </is>
      </c>
      <c r="AB38" s="179" t="n">
        <v>1</v>
      </c>
      <c r="AC38" s="341" t="n"/>
    </row>
    <row r="39" ht="22.5" customHeight="1">
      <c r="A39" s="105" t="n"/>
      <c r="B39" s="105" t="n"/>
      <c r="C39" s="231" t="n"/>
      <c r="D39" s="333" t="n"/>
      <c r="E39" s="313" t="n"/>
      <c r="F39" s="35" t="n"/>
      <c r="G39" s="313" t="n"/>
      <c r="H39" s="40" t="n"/>
      <c r="I39" s="233" t="n"/>
      <c r="J39" s="333" t="n"/>
      <c r="K39" s="333" t="n"/>
      <c r="L39" s="333" t="n"/>
      <c r="M39" s="333" t="n"/>
      <c r="N39" s="333" t="n"/>
      <c r="O39" s="333" t="n"/>
      <c r="P39" s="313" t="n"/>
      <c r="Q39" s="143" t="n"/>
      <c r="R39" s="143" t="n"/>
      <c r="S39" s="252" t="inlineStr">
        <is>
          <t>FUEL LIQUIDATED DAMAGES</t>
        </is>
      </c>
      <c r="T39" s="342" t="n"/>
      <c r="U39" s="342" t="n"/>
      <c r="V39" s="342" t="n"/>
      <c r="W39" s="342" t="n"/>
      <c r="X39" s="342" t="n"/>
      <c r="Y39" s="343" t="n"/>
      <c r="Z39" s="270" t="n"/>
      <c r="AA39" s="33" t="n"/>
      <c r="AB39" s="179" t="n"/>
      <c r="AC39" s="315" t="n"/>
    </row>
    <row r="40" ht="20.25" customHeight="1">
      <c r="A40" s="105" t="n"/>
      <c r="B40" s="105" t="n"/>
      <c r="C40" s="231" t="n"/>
      <c r="D40" s="333" t="n"/>
      <c r="E40" s="313" t="n"/>
      <c r="F40" s="35" t="n"/>
      <c r="G40" s="313" t="n"/>
      <c r="H40" s="40" t="n"/>
      <c r="I40" s="251" t="n"/>
      <c r="J40" s="333" t="n"/>
      <c r="K40" s="333" t="n"/>
      <c r="L40" s="333" t="n"/>
      <c r="M40" s="333" t="n"/>
      <c r="N40" s="333" t="n"/>
      <c r="O40" s="333" t="n"/>
      <c r="P40" s="313" t="n"/>
      <c r="Q40" s="143" t="n"/>
      <c r="R40" s="143" t="n"/>
      <c r="S40" s="255" t="inlineStr">
        <is>
          <t>Day</t>
        </is>
      </c>
      <c r="T40" s="313" t="n"/>
      <c r="U40" s="179" t="n">
        <v>0</v>
      </c>
      <c r="V40" s="313" t="n"/>
      <c r="W40" s="35">
        <f>U40</f>
        <v/>
      </c>
      <c r="X40" s="179" t="n"/>
      <c r="Y40" s="40" t="n"/>
      <c r="Z40" s="270" t="n"/>
      <c r="AA40" s="132" t="n"/>
      <c r="AB40" s="256" t="inlineStr">
        <is>
          <t>1=</t>
        </is>
      </c>
      <c r="AC40" s="257" t="n"/>
    </row>
    <row r="41" ht="18.75" customHeight="1">
      <c r="A41" s="105" t="n"/>
      <c r="B41" s="105" t="n"/>
      <c r="C41" s="231" t="n"/>
      <c r="D41" s="333" t="n"/>
      <c r="E41" s="313" t="n"/>
      <c r="F41" s="35" t="n"/>
      <c r="G41" s="313" t="n"/>
      <c r="H41" s="40" t="n"/>
      <c r="I41" s="251" t="n"/>
      <c r="J41" s="333" t="n"/>
      <c r="K41" s="333" t="n"/>
      <c r="L41" s="333" t="n"/>
      <c r="M41" s="333" t="n"/>
      <c r="N41" s="333" t="n"/>
      <c r="O41" s="333" t="n"/>
      <c r="P41" s="313" t="n"/>
      <c r="Q41" s="143" t="n"/>
      <c r="R41" s="143" t="n"/>
      <c r="S41" s="255" t="inlineStr">
        <is>
          <t>Month</t>
        </is>
      </c>
      <c r="T41" s="313" t="n"/>
      <c r="U41" s="35" t="n"/>
      <c r="V41" s="313" t="n"/>
      <c r="W41" s="35" t="n"/>
      <c r="X41" s="179" t="n"/>
      <c r="Y41" s="40" t="n"/>
      <c r="Z41" s="270" t="n"/>
      <c r="AA41" s="132" t="n"/>
      <c r="AB41" s="256">
        <f>AB40+U41</f>
        <v/>
      </c>
      <c r="AC41" s="258" t="n"/>
    </row>
    <row r="42" ht="20.25" customHeight="1">
      <c r="A42" s="105" t="n"/>
      <c r="B42" s="105" t="n"/>
      <c r="C42" s="231" t="n"/>
      <c r="D42" s="333" t="n"/>
      <c r="E42" s="313" t="n"/>
      <c r="F42" s="35" t="n"/>
      <c r="G42" s="313" t="n"/>
      <c r="H42" s="40" t="n"/>
      <c r="I42" s="251" t="n"/>
      <c r="J42" s="333" t="n"/>
      <c r="K42" s="333" t="n"/>
      <c r="L42" s="333" t="n"/>
      <c r="M42" s="333" t="n"/>
      <c r="N42" s="333" t="n"/>
      <c r="O42" s="333" t="n"/>
      <c r="P42" s="313" t="n"/>
      <c r="Q42" s="143" t="n"/>
      <c r="R42" s="55" t="n"/>
      <c r="S42" s="255" t="inlineStr">
        <is>
          <t>Year</t>
        </is>
      </c>
      <c r="T42" s="313" t="n"/>
      <c r="U42" s="35" t="n">
        <v>559.72</v>
      </c>
      <c r="V42" s="313" t="n"/>
      <c r="W42" s="35">
        <f>U42</f>
        <v/>
      </c>
      <c r="X42" s="179" t="n"/>
      <c r="Y42" s="40" t="n"/>
      <c r="Z42" s="270" t="n"/>
      <c r="AA42" s="135" t="n"/>
      <c r="AB42" s="256" t="n"/>
    </row>
    <row r="43" ht="21.75" customHeight="1">
      <c r="A43" s="105" t="n"/>
      <c r="B43" s="105" t="n"/>
      <c r="C43" s="231" t="n"/>
      <c r="D43" s="333" t="n"/>
      <c r="E43" s="313" t="n"/>
      <c r="F43" s="35" t="n"/>
      <c r="G43" s="313" t="n"/>
      <c r="H43" s="40" t="n"/>
      <c r="I43" s="251" t="n"/>
      <c r="J43" s="333" t="n"/>
      <c r="K43" s="333" t="n"/>
      <c r="L43" s="333" t="n"/>
      <c r="M43" s="333" t="n"/>
      <c r="N43" s="333" t="n"/>
      <c r="O43" s="333" t="n"/>
      <c r="P43" s="313" t="n"/>
      <c r="Q43" s="143" t="n"/>
      <c r="R43" s="143" t="n"/>
      <c r="S43" s="269" t="n"/>
      <c r="T43" s="270" t="n"/>
      <c r="U43" s="57" t="n"/>
      <c r="V43" s="57" t="n"/>
      <c r="W43" s="57" t="n"/>
      <c r="X43" s="221" t="n"/>
      <c r="Y43" s="55" t="n"/>
      <c r="Z43" s="221" t="n"/>
      <c r="AA43" s="55" t="n"/>
      <c r="AB43" s="221" t="n"/>
      <c r="AC43" s="257" t="n"/>
    </row>
    <row r="44" ht="24.75" customHeight="1">
      <c r="A44" s="136" t="n"/>
      <c r="B44" s="136" t="n"/>
      <c r="C44" s="179" t="n"/>
      <c r="D44" s="333" t="n"/>
      <c r="E44" s="313" t="n"/>
      <c r="F44" s="35">
        <f>(B44-A44)*24*16.3</f>
        <v/>
      </c>
      <c r="G44" s="313" t="n"/>
      <c r="H44" s="40" t="n"/>
      <c r="I44" s="35" t="n"/>
      <c r="J44" s="333" t="n"/>
      <c r="K44" s="333" t="n"/>
      <c r="L44" s="333" t="n"/>
      <c r="M44" s="333" t="n"/>
      <c r="N44" s="333" t="n"/>
      <c r="O44" s="333" t="n"/>
      <c r="P44" s="313" t="n"/>
      <c r="Q44" s="143" t="n"/>
      <c r="R44" s="143" t="n"/>
      <c r="S44" s="269" t="n"/>
      <c r="T44" s="270" t="n"/>
      <c r="U44" s="57" t="n"/>
      <c r="V44" s="57" t="n"/>
      <c r="W44" s="57" t="n"/>
      <c r="X44" s="221" t="n"/>
      <c r="Y44" s="55" t="n"/>
      <c r="Z44" s="221" t="n"/>
      <c r="AA44" s="55" t="n"/>
      <c r="AB44" s="221" t="n"/>
      <c r="AC44" s="269" t="n"/>
    </row>
    <row r="45" ht="24.75" customHeight="1">
      <c r="A45" s="136" t="n"/>
      <c r="B45" s="136" t="n"/>
      <c r="C45" s="179" t="n"/>
      <c r="D45" s="333" t="n"/>
      <c r="E45" s="313" t="n"/>
      <c r="F45" s="35">
        <f>(B45-A45)*24*16.3</f>
        <v/>
      </c>
      <c r="G45" s="313" t="n"/>
      <c r="H45" s="40" t="n"/>
      <c r="I45" s="35" t="n"/>
      <c r="J45" s="333" t="n"/>
      <c r="K45" s="333" t="n"/>
      <c r="L45" s="333" t="n"/>
      <c r="M45" s="333" t="n"/>
      <c r="N45" s="333" t="n"/>
      <c r="O45" s="333" t="n"/>
      <c r="P45" s="313" t="n"/>
      <c r="Q45" s="143" t="n"/>
      <c r="R45" s="143" t="n"/>
      <c r="S45" s="269" t="n"/>
      <c r="T45" s="270" t="n"/>
      <c r="U45" s="57" t="n"/>
      <c r="V45" s="269" t="n"/>
      <c r="W45" s="57" t="n"/>
      <c r="X45" s="270" t="n"/>
      <c r="Y45" s="143" t="n"/>
      <c r="Z45" s="270" t="n"/>
      <c r="AA45" s="143" t="n"/>
      <c r="AB45" s="270" t="n"/>
      <c r="AC45" s="269" t="n"/>
    </row>
    <row r="46" ht="24.75" customHeight="1">
      <c r="A46" s="136" t="n"/>
      <c r="B46" s="136" t="n"/>
      <c r="C46" s="179" t="n"/>
      <c r="D46" s="333" t="n"/>
      <c r="E46" s="313" t="n"/>
      <c r="F46" s="35">
        <f>(B46-A46)*24*16.3</f>
        <v/>
      </c>
      <c r="G46" s="313" t="n"/>
      <c r="H46" s="40" t="n"/>
      <c r="I46" s="35" t="n"/>
      <c r="J46" s="333" t="n"/>
      <c r="K46" s="333" t="n"/>
      <c r="L46" s="333" t="n"/>
      <c r="M46" s="333" t="n"/>
      <c r="N46" s="333" t="n"/>
      <c r="O46" s="333" t="n"/>
      <c r="P46" s="313" t="n"/>
      <c r="Q46" s="143" t="n"/>
      <c r="R46" s="143" t="n"/>
      <c r="S46" s="269" t="n"/>
      <c r="T46" s="270" t="n"/>
      <c r="U46" s="57" t="n"/>
      <c r="V46" s="269" t="n"/>
      <c r="W46" s="57" t="n"/>
      <c r="X46" s="270" t="n"/>
      <c r="Y46" s="143" t="n"/>
      <c r="Z46" s="270" t="n"/>
      <c r="AA46" s="143" t="n"/>
      <c r="AB46" s="270" t="n"/>
      <c r="AC46" s="269" t="n"/>
    </row>
    <row r="47" ht="24.75" customHeight="1">
      <c r="A47" s="136" t="n"/>
      <c r="B47" s="136" t="n"/>
      <c r="C47" s="179" t="n"/>
      <c r="D47" s="333" t="n"/>
      <c r="E47" s="313" t="n"/>
      <c r="F47" s="35">
        <f>(B47-A47)*24*16.3</f>
        <v/>
      </c>
      <c r="G47" s="313" t="n"/>
      <c r="H47" s="40" t="n"/>
      <c r="I47" s="35" t="n"/>
      <c r="J47" s="333" t="n"/>
      <c r="K47" s="333" t="n"/>
      <c r="L47" s="333" t="n"/>
      <c r="M47" s="333" t="n"/>
      <c r="N47" s="333" t="n"/>
      <c r="O47" s="333" t="n"/>
      <c r="P47" s="313" t="n"/>
      <c r="Q47" s="143" t="n"/>
      <c r="R47" s="143" t="n"/>
      <c r="S47" s="269" t="n"/>
      <c r="T47" s="270" t="n"/>
      <c r="U47" s="57" t="n"/>
      <c r="V47" s="269" t="n"/>
      <c r="W47" s="57" t="n"/>
      <c r="X47" s="270" t="n"/>
      <c r="Y47" s="143" t="n"/>
      <c r="Z47" s="270" t="n"/>
      <c r="AA47" s="143" t="n"/>
      <c r="AB47" s="270" t="n"/>
      <c r="AC47" s="269" t="n"/>
    </row>
    <row r="48" ht="24.75" customHeight="1">
      <c r="A48" s="136" t="n"/>
      <c r="B48" s="136" t="n"/>
      <c r="C48" s="179" t="n"/>
      <c r="D48" s="333" t="n"/>
      <c r="E48" s="313" t="n"/>
      <c r="F48" s="35">
        <f>(B48-A48)*24*16.3</f>
        <v/>
      </c>
      <c r="G48" s="313" t="n"/>
      <c r="H48" s="40" t="n"/>
      <c r="I48" s="35" t="n"/>
      <c r="J48" s="333" t="n"/>
      <c r="K48" s="333" t="n"/>
      <c r="L48" s="333" t="n"/>
      <c r="M48" s="333" t="n"/>
      <c r="N48" s="333" t="n"/>
      <c r="O48" s="333" t="n"/>
      <c r="P48" s="313" t="n"/>
      <c r="Q48" s="143" t="n"/>
      <c r="R48" s="143" t="n"/>
      <c r="S48" s="269" t="n"/>
      <c r="T48" s="270" t="n"/>
      <c r="U48" s="57" t="n"/>
      <c r="V48" s="269" t="n"/>
      <c r="W48" s="57" t="n"/>
      <c r="X48" s="270" t="n"/>
      <c r="Y48" s="143" t="n"/>
      <c r="Z48" s="270" t="n"/>
      <c r="AA48" s="143" t="n"/>
      <c r="AB48" s="270" t="n"/>
      <c r="AC48" s="269" t="n"/>
    </row>
    <row r="49" ht="24.75" customHeight="1">
      <c r="A49" s="136" t="n"/>
      <c r="B49" s="136" t="n"/>
      <c r="C49" s="179" t="n"/>
      <c r="D49" s="333" t="n"/>
      <c r="E49" s="313" t="n"/>
      <c r="F49" s="35">
        <f>(B49-A49)*24*16.3</f>
        <v/>
      </c>
      <c r="G49" s="313" t="n"/>
      <c r="H49" s="40" t="n"/>
      <c r="I49" s="35" t="n"/>
      <c r="J49" s="333" t="n"/>
      <c r="K49" s="333" t="n"/>
      <c r="L49" s="333" t="n"/>
      <c r="M49" s="333" t="n"/>
      <c r="N49" s="333" t="n"/>
      <c r="O49" s="333" t="n"/>
      <c r="P49" s="313" t="n"/>
      <c r="Q49" s="143" t="n"/>
      <c r="R49" s="143" t="n"/>
      <c r="S49" s="269" t="n"/>
      <c r="T49" s="270" t="n"/>
      <c r="U49" s="57" t="n"/>
      <c r="V49" s="269" t="n"/>
      <c r="W49" s="57" t="n"/>
      <c r="X49" s="270" t="n"/>
      <c r="Y49" s="143" t="n"/>
      <c r="Z49" s="270" t="n"/>
      <c r="AA49" s="143" t="n"/>
      <c r="AB49" s="270" t="n"/>
      <c r="AC49" s="269" t="n"/>
    </row>
    <row r="50" ht="24.75" customHeight="1">
      <c r="A50" s="136" t="n"/>
      <c r="B50" s="136" t="n"/>
      <c r="C50" s="179" t="n"/>
      <c r="D50" s="333" t="n"/>
      <c r="E50" s="313" t="n"/>
      <c r="F50" s="35">
        <f>(B50-A50)*24*16.3</f>
        <v/>
      </c>
      <c r="G50" s="313" t="n"/>
      <c r="H50" s="40" t="n"/>
      <c r="I50" s="35" t="n"/>
      <c r="J50" s="333" t="n"/>
      <c r="K50" s="333" t="n"/>
      <c r="L50" s="333" t="n"/>
      <c r="M50" s="333" t="n"/>
      <c r="N50" s="333" t="n"/>
      <c r="O50" s="333" t="n"/>
      <c r="P50" s="313" t="n"/>
      <c r="Q50" s="143" t="n"/>
      <c r="R50" s="143" t="n"/>
      <c r="S50" s="269" t="n"/>
      <c r="T50" s="270" t="n"/>
      <c r="U50" s="57" t="n"/>
      <c r="V50" s="269" t="n"/>
      <c r="W50" s="57" t="n"/>
      <c r="X50" s="270" t="n"/>
      <c r="Y50" s="143" t="n"/>
      <c r="Z50" s="270" t="n"/>
      <c r="AA50" s="143" t="n"/>
      <c r="AB50" s="270" t="n"/>
      <c r="AC50" s="269" t="n"/>
    </row>
    <row r="51" ht="24.75" customHeight="1">
      <c r="A51" s="136" t="n"/>
      <c r="B51" s="136" t="n"/>
      <c r="C51" s="179" t="n"/>
      <c r="D51" s="333" t="n"/>
      <c r="E51" s="313" t="n"/>
      <c r="F51" s="35">
        <f>(B51-A51)*24*16.3</f>
        <v/>
      </c>
      <c r="G51" s="313" t="n"/>
      <c r="H51" s="40" t="n"/>
      <c r="I51" s="35" t="n"/>
      <c r="J51" s="333" t="n"/>
      <c r="K51" s="333" t="n"/>
      <c r="L51" s="333" t="n"/>
      <c r="M51" s="333" t="n"/>
      <c r="N51" s="333" t="n"/>
      <c r="O51" s="333" t="n"/>
      <c r="P51" s="313" t="n"/>
      <c r="Q51" s="143" t="n"/>
      <c r="R51" s="143" t="n"/>
      <c r="S51" s="269" t="n"/>
      <c r="T51" s="270" t="n"/>
      <c r="U51" s="57" t="n"/>
      <c r="V51" s="269" t="n"/>
      <c r="W51" s="57" t="n"/>
      <c r="X51" s="270" t="n"/>
      <c r="Y51" s="143" t="n"/>
      <c r="Z51" s="270" t="n"/>
      <c r="AA51" s="143" t="n"/>
      <c r="AB51" s="270" t="n"/>
      <c r="AC51" s="269" t="n"/>
    </row>
    <row r="52" ht="24.75" customHeight="1">
      <c r="A52" s="136" t="n"/>
      <c r="B52" s="136" t="n"/>
      <c r="C52" s="179" t="n"/>
      <c r="D52" s="333" t="n"/>
      <c r="E52" s="313" t="n"/>
      <c r="F52" s="35">
        <f>(B52-A52)*24*16.3</f>
        <v/>
      </c>
      <c r="G52" s="313" t="n"/>
      <c r="H52" s="40" t="n"/>
      <c r="I52" s="35" t="n"/>
      <c r="J52" s="333" t="n"/>
      <c r="K52" s="333" t="n"/>
      <c r="L52" s="333" t="n"/>
      <c r="M52" s="333" t="n"/>
      <c r="N52" s="333" t="n"/>
      <c r="O52" s="333" t="n"/>
      <c r="P52" s="333" t="n"/>
      <c r="Q52" s="313" t="n"/>
      <c r="R52" s="143" t="n"/>
      <c r="S52" s="269" t="n"/>
      <c r="T52" s="270" t="n"/>
      <c r="U52" s="57" t="n"/>
      <c r="V52" s="269" t="n"/>
      <c r="W52" s="57" t="n"/>
      <c r="X52" s="270" t="n"/>
      <c r="Y52" s="143" t="n"/>
      <c r="Z52" s="270" t="n"/>
      <c r="AA52" s="143" t="n"/>
      <c r="AB52" s="270" t="n"/>
      <c r="AC52" s="269" t="n"/>
    </row>
    <row r="53" ht="24.75" customHeight="1">
      <c r="A53" s="136" t="n"/>
      <c r="B53" s="136" t="n"/>
      <c r="C53" s="179" t="n"/>
      <c r="D53" s="333" t="n"/>
      <c r="E53" s="313" t="n"/>
      <c r="F53" s="35">
        <f>(B53-A53)*24*16.3</f>
        <v/>
      </c>
      <c r="G53" s="313" t="n"/>
      <c r="H53" s="40" t="n"/>
      <c r="I53" s="35" t="n"/>
      <c r="J53" s="333" t="n"/>
      <c r="K53" s="333" t="n"/>
      <c r="L53" s="333" t="n"/>
      <c r="M53" s="333" t="n"/>
      <c r="N53" s="333" t="n"/>
      <c r="O53" s="333" t="n"/>
      <c r="P53" s="313" t="n"/>
      <c r="Q53" s="143" t="n"/>
      <c r="R53" s="143" t="n"/>
      <c r="S53" s="269" t="n"/>
      <c r="T53" s="270" t="n"/>
      <c r="U53" s="57" t="n"/>
      <c r="V53" s="269" t="n"/>
      <c r="W53" s="57" t="n"/>
      <c r="X53" s="270" t="n"/>
      <c r="Y53" s="143" t="n"/>
      <c r="Z53" s="270" t="n"/>
      <c r="AA53" s="143" t="n"/>
      <c r="AB53" s="270" t="n"/>
      <c r="AC53" s="269" t="n"/>
    </row>
    <row r="54" ht="24.75" customHeight="1">
      <c r="A54" s="136" t="n"/>
      <c r="B54" s="136" t="n"/>
      <c r="C54" s="179" t="n"/>
      <c r="D54" s="333" t="n"/>
      <c r="E54" s="313" t="n"/>
      <c r="F54" s="35">
        <f>(B54-A54)*24*16.3</f>
        <v/>
      </c>
      <c r="G54" s="313" t="n"/>
      <c r="H54" s="40" t="n"/>
      <c r="I54" s="35" t="n"/>
      <c r="J54" s="333" t="n"/>
      <c r="K54" s="333" t="n"/>
      <c r="L54" s="333" t="n"/>
      <c r="M54" s="333" t="n"/>
      <c r="N54" s="333" t="n"/>
      <c r="O54" s="333" t="n"/>
      <c r="P54" s="313" t="n"/>
      <c r="Q54" s="143" t="n"/>
      <c r="R54" s="143" t="n"/>
      <c r="S54" s="269" t="n"/>
      <c r="T54" s="270" t="n"/>
      <c r="U54" s="57" t="n"/>
      <c r="V54" s="269" t="n"/>
      <c r="W54" s="57" t="n"/>
      <c r="X54" s="270" t="n"/>
      <c r="Y54" s="143" t="n"/>
      <c r="Z54" s="270" t="n"/>
      <c r="AA54" s="143" t="n"/>
      <c r="AB54" s="270" t="n"/>
      <c r="AC54" s="269" t="n"/>
    </row>
    <row r="55" ht="22.5" customHeight="1">
      <c r="A55" s="136" t="n"/>
      <c r="B55" s="294" t="n"/>
      <c r="C55" s="179" t="n"/>
      <c r="D55" s="333" t="n"/>
      <c r="E55" s="313" t="n"/>
      <c r="F55" s="259">
        <f>SUM(F27:G54)</f>
        <v/>
      </c>
      <c r="G55" s="313" t="n"/>
      <c r="H55" s="40" t="n"/>
      <c r="I55" s="35" t="n"/>
      <c r="J55" s="333" t="n"/>
      <c r="K55" s="333" t="n"/>
      <c r="L55" s="333" t="n"/>
      <c r="M55" s="333" t="n"/>
      <c r="N55" s="333" t="n"/>
      <c r="O55" s="333" t="n"/>
      <c r="P55" s="313" t="n"/>
      <c r="Q55" s="143" t="n"/>
      <c r="R55" s="143" t="n"/>
      <c r="S55" s="269" t="n"/>
      <c r="T55" s="270" t="n"/>
      <c r="U55" s="57" t="n"/>
      <c r="V55" s="269" t="n"/>
      <c r="W55" s="269" t="n"/>
      <c r="X55" s="270" t="n"/>
      <c r="Y55" s="143" t="n"/>
      <c r="Z55" s="270" t="n"/>
      <c r="AA55" s="143" t="n"/>
      <c r="AB55" s="270" t="n"/>
      <c r="AC55" s="269" t="n"/>
    </row>
    <row r="56" ht="19.5" customHeight="1">
      <c r="A56" s="298" t="n"/>
      <c r="B56" s="295" t="n"/>
      <c r="C56" s="261" t="n"/>
      <c r="D56" s="261" t="n"/>
      <c r="E56" s="260" t="n"/>
      <c r="F56" s="262" t="n"/>
      <c r="N56" s="145" t="n"/>
      <c r="O56" s="269" t="n"/>
      <c r="P56" s="269" t="n"/>
      <c r="Q56" s="143" t="n"/>
      <c r="R56" s="143" t="n"/>
      <c r="S56" s="269" t="n"/>
      <c r="T56" s="270" t="n"/>
      <c r="U56" s="269" t="n"/>
      <c r="V56" s="269" t="n"/>
      <c r="W56" s="269" t="n"/>
      <c r="X56" s="270" t="n"/>
      <c r="Y56" s="143" t="n"/>
      <c r="Z56" s="270" t="n"/>
      <c r="AA56" s="143" t="n"/>
      <c r="AB56" s="270" t="n"/>
      <c r="AC56" s="269" t="n"/>
    </row>
    <row r="57" ht="18" customHeight="1">
      <c r="A57" s="298" t="n"/>
      <c r="B57" s="295" t="n"/>
      <c r="C57" s="263" t="n"/>
      <c r="D57" s="263" t="n"/>
      <c r="E57" s="264" t="n"/>
      <c r="N57" s="145" t="n"/>
      <c r="O57" s="269" t="n"/>
      <c r="P57" s="269" t="n"/>
      <c r="Q57" s="143" t="n"/>
      <c r="R57" s="143" t="n"/>
      <c r="S57" s="269" t="n"/>
      <c r="T57" s="270" t="n"/>
      <c r="U57" s="269" t="n"/>
      <c r="V57" s="269" t="n"/>
      <c r="W57" s="269" t="n"/>
      <c r="X57" s="270" t="n"/>
      <c r="Y57" s="143" t="n"/>
      <c r="Z57" s="270" t="n"/>
      <c r="AA57" s="143" t="n"/>
      <c r="AB57" s="270" t="n"/>
      <c r="AC57" s="269" t="n"/>
    </row>
    <row r="58" ht="21" customHeight="1">
      <c r="A58" s="298" t="n"/>
      <c r="B58" s="296" t="n"/>
      <c r="C58" s="263" t="n"/>
      <c r="D58" s="263" t="n"/>
      <c r="E58" s="264" t="n"/>
      <c r="F58" s="57" t="n"/>
      <c r="L58" s="143" t="n"/>
      <c r="M58" s="57" t="n"/>
      <c r="N58" s="145" t="n"/>
      <c r="O58" s="269" t="n"/>
      <c r="P58" s="269" t="n"/>
      <c r="Q58" s="143" t="n"/>
      <c r="R58" s="143" t="n"/>
      <c r="S58" s="269" t="n"/>
      <c r="T58" s="270" t="n"/>
      <c r="U58" s="269" t="n"/>
      <c r="V58" s="269" t="n"/>
      <c r="W58" s="269" t="n"/>
      <c r="X58" s="270" t="n"/>
      <c r="Y58" s="143" t="n"/>
      <c r="Z58" s="270" t="n"/>
      <c r="AA58" s="143" t="n"/>
      <c r="AB58" s="270" t="n"/>
      <c r="AC58" s="269" t="n"/>
    </row>
    <row r="59" ht="15" customHeight="1">
      <c r="A59" s="298" t="n"/>
      <c r="B59" s="296" t="n"/>
      <c r="C59" s="217" t="n"/>
      <c r="D59" s="217" t="n"/>
      <c r="E59" s="57" t="n"/>
      <c r="F59" s="271" t="n"/>
      <c r="G59" s="144" t="n"/>
      <c r="H59" s="144" t="n"/>
      <c r="I59" s="271" t="n"/>
      <c r="J59" s="144" t="n"/>
      <c r="K59" s="143" t="n"/>
      <c r="L59" s="143" t="n"/>
      <c r="M59" s="272" t="n"/>
      <c r="N59" s="138" t="n"/>
      <c r="O59" s="269" t="n"/>
      <c r="P59" s="269" t="n"/>
      <c r="Q59" s="143" t="n"/>
      <c r="R59" s="143" t="n"/>
      <c r="S59" s="269" t="n"/>
      <c r="T59" s="270" t="n"/>
      <c r="U59" s="269" t="n"/>
      <c r="V59" s="266" t="n"/>
      <c r="AB59" s="270" t="n"/>
      <c r="AC59" s="269" t="n"/>
    </row>
    <row r="60" ht="25.5" customHeight="1">
      <c r="A60" s="298" t="n"/>
      <c r="B60" s="298" t="n"/>
      <c r="C60" s="270" t="n"/>
      <c r="D60" s="221" t="n"/>
      <c r="E60" s="271" t="n"/>
      <c r="F60" s="260" t="n"/>
      <c r="G60" s="138" t="n"/>
      <c r="H60" s="138" t="n"/>
      <c r="I60" s="260" t="n"/>
      <c r="J60" s="138" t="n"/>
      <c r="K60" s="138" t="n"/>
      <c r="L60" s="138" t="n"/>
      <c r="M60" s="272" t="n"/>
      <c r="N60" s="138" t="n"/>
      <c r="O60" s="269" t="n"/>
      <c r="P60" s="269" t="n"/>
      <c r="Q60" s="143" t="n"/>
      <c r="R60" s="143" t="n"/>
      <c r="S60" s="269" t="n"/>
      <c r="T60" s="270" t="n"/>
      <c r="U60" s="269" t="n"/>
      <c r="AB60" s="270" t="n"/>
      <c r="AC60" s="269" t="n"/>
    </row>
    <row r="61" ht="12.75" customHeight="1">
      <c r="A61" s="298" t="n"/>
      <c r="B61" s="298" t="n"/>
      <c r="C61" s="270" t="n"/>
      <c r="D61" s="270" t="n"/>
      <c r="E61" s="271" t="n"/>
      <c r="F61" s="260" t="n"/>
      <c r="G61" s="138" t="n"/>
      <c r="H61" s="138" t="n"/>
      <c r="I61" s="260" t="n"/>
      <c r="J61" s="138" t="n"/>
      <c r="K61" s="138" t="n"/>
      <c r="L61" s="138" t="n"/>
      <c r="M61" s="272" t="n"/>
      <c r="N61" s="138" t="n"/>
      <c r="O61" s="269" t="n"/>
      <c r="P61" s="269" t="n"/>
      <c r="Q61" s="143" t="n"/>
      <c r="R61" s="143" t="n"/>
      <c r="S61" s="269" t="n"/>
      <c r="T61" s="270" t="n"/>
      <c r="U61" s="269" t="n"/>
      <c r="V61" s="260" t="n"/>
      <c r="W61" s="260" t="n"/>
      <c r="X61" s="261" t="n"/>
      <c r="Y61" s="138" t="n"/>
      <c r="Z61" s="261" t="n"/>
      <c r="AA61" s="138" t="n"/>
      <c r="AB61" s="270" t="n"/>
      <c r="AC61" s="269" t="n"/>
    </row>
    <row r="62" ht="18.75" customHeight="1">
      <c r="A62" s="298" t="n"/>
      <c r="B62" s="298" t="n"/>
      <c r="C62" s="270" t="n"/>
      <c r="D62" s="270" t="n"/>
      <c r="E62" s="271" t="n"/>
      <c r="F62" s="271" t="n"/>
      <c r="G62" s="144" t="n"/>
      <c r="H62" s="144" t="n"/>
      <c r="I62" s="271" t="n"/>
      <c r="J62" s="144" t="n"/>
      <c r="K62" s="143" t="n"/>
      <c r="L62" s="143" t="n"/>
      <c r="M62" s="221" t="n"/>
      <c r="N62" s="145" t="n"/>
      <c r="O62" s="269" t="n"/>
      <c r="P62" s="269" t="n"/>
      <c r="Q62" s="143" t="n"/>
      <c r="R62" s="143" t="n"/>
      <c r="S62" s="269" t="n"/>
      <c r="T62" s="270" t="n"/>
      <c r="U62" s="269" t="n"/>
      <c r="V62" s="269" t="n"/>
      <c r="W62" s="269" t="n"/>
      <c r="X62" s="270" t="n"/>
      <c r="Y62" s="143" t="n"/>
      <c r="Z62" s="270" t="n"/>
      <c r="AA62" s="143" t="n"/>
      <c r="AB62" s="270" t="n"/>
      <c r="AC62" s="269" t="n"/>
    </row>
    <row r="63" ht="18.75" customHeight="1">
      <c r="A63" s="298" t="n"/>
      <c r="B63" s="298" t="n"/>
      <c r="C63" s="270" t="n"/>
      <c r="D63" s="270" t="n"/>
      <c r="E63" s="271" t="n"/>
      <c r="F63" s="271" t="n"/>
      <c r="G63" s="144" t="n"/>
      <c r="H63" s="144" t="n"/>
      <c r="I63" s="271" t="n"/>
      <c r="J63" s="144" t="n"/>
      <c r="K63" s="143" t="n"/>
      <c r="L63" s="143" t="n"/>
      <c r="M63" s="272" t="n"/>
      <c r="N63" s="145" t="n"/>
      <c r="O63" s="269" t="n"/>
      <c r="P63" s="269" t="n"/>
      <c r="Q63" s="143" t="n"/>
      <c r="R63" s="143" t="n"/>
      <c r="S63" s="269" t="n"/>
      <c r="T63" s="270" t="n"/>
      <c r="U63" s="269" t="n"/>
      <c r="V63" s="269" t="n"/>
      <c r="W63" s="269" t="n"/>
      <c r="X63" s="270" t="n"/>
      <c r="Y63" s="143" t="n"/>
      <c r="Z63" s="270" t="n"/>
      <c r="AA63" s="143" t="n"/>
      <c r="AB63" s="270" t="n"/>
      <c r="AC63" s="269" t="n"/>
    </row>
    <row r="64" ht="18.75" customHeight="1">
      <c r="A64" s="298" t="n"/>
      <c r="B64" s="298" t="n"/>
      <c r="C64" s="270" t="n"/>
      <c r="D64" s="270" t="n"/>
      <c r="E64" s="271" t="n"/>
      <c r="F64" s="271" t="n"/>
      <c r="G64" s="144" t="n"/>
      <c r="H64" s="144" t="n"/>
      <c r="I64" s="271" t="n"/>
      <c r="J64" s="144" t="n"/>
      <c r="K64" s="143" t="n"/>
      <c r="L64" s="143" t="n"/>
      <c r="M64" s="272" t="n"/>
      <c r="N64" s="145" t="n"/>
      <c r="O64" s="269" t="n"/>
      <c r="P64" s="269" t="n"/>
      <c r="Q64" s="143" t="n"/>
      <c r="R64" s="143" t="n"/>
      <c r="S64" s="269" t="n"/>
      <c r="T64" s="270" t="n"/>
      <c r="U64" s="269" t="n"/>
      <c r="V64" s="269" t="n"/>
      <c r="W64" s="269" t="n"/>
      <c r="X64" s="270" t="n"/>
      <c r="Y64" s="143" t="n"/>
      <c r="Z64" s="270" t="n"/>
      <c r="AA64" s="143" t="n"/>
      <c r="AB64" s="270" t="n"/>
      <c r="AC64" s="269" t="n"/>
    </row>
    <row r="65" ht="18.75" customHeight="1">
      <c r="A65" s="298" t="n"/>
      <c r="B65" s="298" t="n"/>
      <c r="C65" s="270" t="n"/>
      <c r="D65" s="270" t="n"/>
      <c r="E65" s="271" t="n"/>
      <c r="F65" s="271" t="n"/>
      <c r="G65" s="144" t="n"/>
      <c r="H65" s="144" t="n"/>
      <c r="I65" s="271" t="n"/>
      <c r="J65" s="144" t="n"/>
      <c r="K65" s="143" t="n"/>
      <c r="L65" s="143" t="n"/>
      <c r="M65" s="272" t="n"/>
      <c r="N65" s="145" t="n"/>
      <c r="O65" s="269" t="n"/>
      <c r="P65" s="269" t="n"/>
      <c r="Q65" s="143" t="n"/>
      <c r="R65" s="143" t="n"/>
      <c r="S65" s="269" t="n"/>
      <c r="T65" s="270" t="n"/>
      <c r="U65" s="269" t="n"/>
      <c r="V65" s="269" t="n"/>
      <c r="W65" s="269" t="n"/>
      <c r="X65" s="270" t="n"/>
      <c r="Y65" s="143" t="n"/>
      <c r="Z65" s="270" t="n"/>
      <c r="AA65" s="143" t="n"/>
      <c r="AB65" s="270" t="n"/>
      <c r="AC65" s="269" t="n"/>
    </row>
    <row r="66" ht="18.75" customHeight="1">
      <c r="A66" s="298" t="n"/>
      <c r="B66" s="298" t="n"/>
      <c r="C66" s="270" t="n"/>
      <c r="D66" s="270" t="n"/>
      <c r="E66" s="271" t="n"/>
      <c r="F66" s="271" t="n"/>
      <c r="G66" s="144" t="n"/>
      <c r="H66" s="144" t="n"/>
      <c r="I66" s="271" t="n"/>
      <c r="J66" s="144" t="n"/>
      <c r="K66" s="143" t="n"/>
      <c r="L66" s="143" t="n"/>
      <c r="M66" s="272" t="n"/>
      <c r="N66" s="145" t="n"/>
      <c r="O66" s="269" t="n"/>
      <c r="P66" s="269" t="n"/>
      <c r="Q66" s="143" t="n"/>
      <c r="R66" s="143" t="n"/>
      <c r="S66" s="269" t="n"/>
      <c r="T66" s="270" t="n"/>
      <c r="U66" s="269" t="n"/>
      <c r="V66" s="269" t="n"/>
      <c r="W66" s="269" t="n"/>
      <c r="X66" s="270" t="n"/>
      <c r="Y66" s="143" t="n"/>
      <c r="Z66" s="270" t="n"/>
      <c r="AA66" s="143" t="n"/>
      <c r="AB66" s="270" t="n"/>
      <c r="AC66" s="269" t="n"/>
    </row>
    <row r="67" ht="15.6" customHeight="1">
      <c r="A67" s="298" t="n"/>
      <c r="B67" s="295" t="n"/>
      <c r="C67" s="261" t="n"/>
      <c r="D67" s="261" t="n"/>
      <c r="E67" s="267" t="n"/>
      <c r="F67" s="267" t="n"/>
      <c r="G67" s="142" t="n"/>
      <c r="H67" s="142" t="n"/>
      <c r="I67" s="267" t="n"/>
      <c r="J67" s="142" t="n"/>
      <c r="K67" s="142" t="n"/>
      <c r="L67" s="142" t="n"/>
      <c r="M67" s="268" t="n"/>
      <c r="N67" s="142" t="n"/>
      <c r="O67" s="269" t="n"/>
      <c r="P67" s="269" t="n"/>
      <c r="Q67" s="138" t="n"/>
      <c r="R67" s="138" t="n"/>
      <c r="S67" s="260" t="n"/>
      <c r="T67" s="261" t="n"/>
      <c r="U67" s="262" t="n"/>
      <c r="AB67" s="270" t="n"/>
      <c r="AC67" s="269" t="n"/>
    </row>
    <row r="68" ht="15.6" customHeight="1">
      <c r="A68" s="298" t="n"/>
      <c r="B68" s="297" t="n"/>
      <c r="E68" s="267" t="n"/>
      <c r="F68" s="267" t="n"/>
      <c r="G68" s="142" t="n"/>
      <c r="H68" s="142" t="n"/>
      <c r="I68" s="267" t="n"/>
      <c r="J68" s="142" t="n"/>
      <c r="K68" s="142" t="n"/>
      <c r="L68" s="142" t="n"/>
      <c r="M68" s="268" t="n"/>
      <c r="N68" s="142" t="n"/>
      <c r="O68" s="269" t="n"/>
      <c r="P68" s="269" t="n"/>
      <c r="Q68" s="138" t="n"/>
      <c r="R68" s="141" t="n"/>
      <c r="AB68" s="270" t="n"/>
      <c r="AC68" s="269" t="n"/>
    </row>
    <row r="69" ht="15.6" customHeight="1">
      <c r="A69" s="298" t="n"/>
      <c r="B69" s="295" t="n"/>
      <c r="C69" s="261" t="n"/>
      <c r="D69" s="261" t="n"/>
      <c r="E69" s="267" t="n"/>
      <c r="F69" s="267" t="n"/>
      <c r="G69" s="142" t="n"/>
      <c r="H69" s="142" t="n"/>
      <c r="I69" s="267" t="n"/>
      <c r="J69" s="142" t="n"/>
      <c r="K69" s="143" t="n"/>
      <c r="L69" s="143" t="n"/>
      <c r="M69" s="272" t="n"/>
      <c r="N69" s="145" t="n"/>
      <c r="O69" s="269" t="n"/>
      <c r="P69" s="269" t="n"/>
      <c r="Q69" s="83" t="n"/>
      <c r="U69" s="57" t="n"/>
      <c r="AA69" s="143" t="n"/>
      <c r="AB69" s="270" t="n"/>
      <c r="AC69" s="269" t="n"/>
    </row>
    <row r="70" ht="15.6" customHeight="1">
      <c r="A70" s="298" t="n"/>
      <c r="B70" s="296" t="n"/>
      <c r="C70" s="217" t="n"/>
      <c r="D70" s="221" t="n"/>
      <c r="E70" s="271" t="n"/>
      <c r="F70" s="271" t="n"/>
      <c r="G70" s="144" t="n"/>
      <c r="H70" s="144" t="n"/>
      <c r="I70" s="271" t="n"/>
      <c r="J70" s="144" t="n"/>
      <c r="K70" s="143" t="n"/>
      <c r="L70" s="143" t="n"/>
      <c r="M70" s="261" t="n"/>
      <c r="N70" s="145" t="n"/>
      <c r="O70" s="269" t="n"/>
      <c r="P70" s="269" t="n"/>
      <c r="Q70" s="143" t="n"/>
      <c r="R70" s="143" t="n"/>
      <c r="S70" s="269" t="n"/>
      <c r="T70" s="270" t="n"/>
      <c r="U70" s="266" t="n"/>
      <c r="AA70" s="143" t="n"/>
      <c r="AB70" s="270" t="n"/>
      <c r="AC70" s="269" t="n"/>
    </row>
    <row r="71" ht="15.6" customHeight="1">
      <c r="A71" s="298" t="n"/>
      <c r="B71" s="298" t="n"/>
      <c r="C71" s="270" t="n"/>
      <c r="D71" s="270" t="n"/>
      <c r="E71" s="260" t="n"/>
      <c r="F71" s="260" t="n"/>
      <c r="G71" s="138" t="n"/>
      <c r="H71" s="138" t="n"/>
      <c r="I71" s="260" t="n"/>
      <c r="J71" s="138" t="n"/>
      <c r="K71" s="143" t="n"/>
      <c r="L71" s="143" t="n"/>
      <c r="M71" s="261" t="n"/>
      <c r="N71" s="145" t="n"/>
      <c r="O71" s="269" t="n"/>
      <c r="P71" s="269" t="n"/>
      <c r="Q71" s="143" t="n"/>
      <c r="R71" s="143" t="n"/>
      <c r="S71" s="269" t="n"/>
      <c r="T71" s="270" t="n"/>
      <c r="AA71" s="143" t="n"/>
      <c r="AB71" s="270" t="n"/>
      <c r="AC71" s="269" t="n"/>
    </row>
    <row r="72" ht="15.6" customHeight="1">
      <c r="A72" s="298" t="n"/>
      <c r="B72" s="298" t="n"/>
      <c r="C72" s="270" t="n"/>
      <c r="D72" s="270" t="n"/>
      <c r="E72" s="260" t="n"/>
      <c r="F72" s="260" t="n"/>
      <c r="G72" s="138" t="n"/>
      <c r="H72" s="138" t="n"/>
      <c r="I72" s="260" t="n"/>
      <c r="J72" s="138" t="n"/>
      <c r="K72" s="143" t="n"/>
      <c r="L72" s="143" t="n"/>
      <c r="M72" s="261" t="n"/>
      <c r="N72" s="55" t="n"/>
      <c r="O72" s="269" t="n"/>
      <c r="P72" s="269" t="n"/>
      <c r="Q72" s="143" t="n"/>
      <c r="R72" s="143" t="n"/>
      <c r="S72" s="269" t="n"/>
      <c r="T72" s="270" t="n"/>
      <c r="U72" s="260" t="n"/>
      <c r="V72" s="260" t="n"/>
      <c r="W72" s="260" t="n"/>
      <c r="X72" s="261" t="n"/>
      <c r="Y72" s="138" t="n"/>
      <c r="Z72" s="261" t="n"/>
      <c r="AA72" s="143" t="n"/>
      <c r="AB72" s="270" t="n"/>
      <c r="AC72" s="269" t="n"/>
    </row>
  </sheetData>
  <mergeCells count="201">
    <mergeCell ref="I34:P34"/>
    <mergeCell ref="U40:V40"/>
    <mergeCell ref="C44:E44"/>
    <mergeCell ref="R68:T69"/>
    <mergeCell ref="F29:G29"/>
    <mergeCell ref="C31:E31"/>
    <mergeCell ref="U15:V15"/>
    <mergeCell ref="C40:E40"/>
    <mergeCell ref="I49:P49"/>
    <mergeCell ref="I36:P36"/>
    <mergeCell ref="M13:N16"/>
    <mergeCell ref="I45:P45"/>
    <mergeCell ref="V35:V36"/>
    <mergeCell ref="C51:E51"/>
    <mergeCell ref="D6:E6"/>
    <mergeCell ref="P6:Q6"/>
    <mergeCell ref="R24:Y24"/>
    <mergeCell ref="I47:P47"/>
    <mergeCell ref="U16:V16"/>
    <mergeCell ref="I52:Q52"/>
    <mergeCell ref="I28:P28"/>
    <mergeCell ref="I37:P37"/>
    <mergeCell ref="U70:Z71"/>
    <mergeCell ref="O13:P16"/>
    <mergeCell ref="X30:Y30"/>
    <mergeCell ref="I12:P12"/>
    <mergeCell ref="S19:T19"/>
    <mergeCell ref="S39:Y39"/>
    <mergeCell ref="C49:E49"/>
    <mergeCell ref="M18:N18"/>
    <mergeCell ref="U42:V42"/>
    <mergeCell ref="C34:E34"/>
    <mergeCell ref="M17:N17"/>
    <mergeCell ref="C42:E42"/>
    <mergeCell ref="F43:G43"/>
    <mergeCell ref="O17:P17"/>
    <mergeCell ref="S35:S36"/>
    <mergeCell ref="I18:L18"/>
    <mergeCell ref="I38:P38"/>
    <mergeCell ref="B25:B26"/>
    <mergeCell ref="B5:I5"/>
    <mergeCell ref="M19:N19"/>
    <mergeCell ref="B12:G12"/>
    <mergeCell ref="AA34:AC34"/>
    <mergeCell ref="W28:W29"/>
    <mergeCell ref="I40:P40"/>
    <mergeCell ref="AA24:AC26"/>
    <mergeCell ref="K3:O3"/>
    <mergeCell ref="C29:E29"/>
    <mergeCell ref="Z8:AA9"/>
    <mergeCell ref="F54:G54"/>
    <mergeCell ref="F19:G19"/>
    <mergeCell ref="F34:G34"/>
    <mergeCell ref="P10:Q10"/>
    <mergeCell ref="I20:L20"/>
    <mergeCell ref="I27:P27"/>
    <mergeCell ref="C46:E46"/>
    <mergeCell ref="P9:Q9"/>
    <mergeCell ref="F30:G30"/>
    <mergeCell ref="C52:E52"/>
    <mergeCell ref="F20:G20"/>
    <mergeCell ref="F18:G18"/>
    <mergeCell ref="F33:G33"/>
    <mergeCell ref="C39:E39"/>
    <mergeCell ref="F45:G45"/>
    <mergeCell ref="C48:E48"/>
    <mergeCell ref="F42:G42"/>
    <mergeCell ref="B68:D68"/>
    <mergeCell ref="U41:V41"/>
    <mergeCell ref="F58:K58"/>
    <mergeCell ref="K7:M7"/>
    <mergeCell ref="F17:G17"/>
    <mergeCell ref="C32:E32"/>
    <mergeCell ref="C38:E38"/>
    <mergeCell ref="I53:P53"/>
    <mergeCell ref="M21:N21"/>
    <mergeCell ref="S40:T40"/>
    <mergeCell ref="F47:G47"/>
    <mergeCell ref="O21:P21"/>
    <mergeCell ref="S15:T15"/>
    <mergeCell ref="F31:G31"/>
    <mergeCell ref="F46:G46"/>
    <mergeCell ref="O7:Q7"/>
    <mergeCell ref="F28:G28"/>
    <mergeCell ref="I55:P55"/>
    <mergeCell ref="U69:Z69"/>
    <mergeCell ref="U18:V18"/>
    <mergeCell ref="I39:P39"/>
    <mergeCell ref="T31:T32"/>
    <mergeCell ref="F25:G26"/>
    <mergeCell ref="F39:G39"/>
    <mergeCell ref="C33:E33"/>
    <mergeCell ref="I48:P48"/>
    <mergeCell ref="F48:G48"/>
    <mergeCell ref="I29:P29"/>
    <mergeCell ref="T28:T29"/>
    <mergeCell ref="AA27:AC27"/>
    <mergeCell ref="F44:G44"/>
    <mergeCell ref="C35:E35"/>
    <mergeCell ref="U19:V19"/>
    <mergeCell ref="AC41:AC42"/>
    <mergeCell ref="I31:P31"/>
    <mergeCell ref="C50:E50"/>
    <mergeCell ref="I17:L17"/>
    <mergeCell ref="O19:P19"/>
    <mergeCell ref="C55:E55"/>
    <mergeCell ref="A1:Y2"/>
    <mergeCell ref="S42:T42"/>
    <mergeCell ref="I19:L19"/>
    <mergeCell ref="F13:G16"/>
    <mergeCell ref="F21:G21"/>
    <mergeCell ref="C36:E36"/>
    <mergeCell ref="Z7:AA7"/>
    <mergeCell ref="X16:Y16"/>
    <mergeCell ref="I54:P54"/>
    <mergeCell ref="O20:P20"/>
    <mergeCell ref="I41:P41"/>
    <mergeCell ref="AB8:AB9"/>
    <mergeCell ref="Y5:AC5"/>
    <mergeCell ref="F36:G36"/>
    <mergeCell ref="X31:Y32"/>
    <mergeCell ref="B17:C17"/>
    <mergeCell ref="S28:S29"/>
    <mergeCell ref="F50:G50"/>
    <mergeCell ref="D17:E17"/>
    <mergeCell ref="K5:N5"/>
    <mergeCell ref="I43:P43"/>
    <mergeCell ref="C28:E28"/>
    <mergeCell ref="C37:E37"/>
    <mergeCell ref="V59:AA60"/>
    <mergeCell ref="I33:P33"/>
    <mergeCell ref="O5:R5"/>
    <mergeCell ref="I42:P42"/>
    <mergeCell ref="C30:E30"/>
    <mergeCell ref="U67:AA68"/>
    <mergeCell ref="I35:P35"/>
    <mergeCell ref="Y8:Y9"/>
    <mergeCell ref="I13:L16"/>
    <mergeCell ref="W15:Y15"/>
    <mergeCell ref="I21:L21"/>
    <mergeCell ref="I44:P44"/>
    <mergeCell ref="F49:G49"/>
    <mergeCell ref="S34:Y34"/>
    <mergeCell ref="S41:T41"/>
    <mergeCell ref="X36:Y36"/>
    <mergeCell ref="I23:L23"/>
    <mergeCell ref="C54:E54"/>
    <mergeCell ref="I25:P26"/>
    <mergeCell ref="S16:T16"/>
    <mergeCell ref="Z6:AA6"/>
    <mergeCell ref="C41:E41"/>
    <mergeCell ref="X28:Y29"/>
    <mergeCell ref="I30:P30"/>
    <mergeCell ref="F56:M57"/>
    <mergeCell ref="AC8:AC9"/>
    <mergeCell ref="O18:P18"/>
    <mergeCell ref="I46:P46"/>
    <mergeCell ref="S18:T18"/>
    <mergeCell ref="S27:T27"/>
    <mergeCell ref="B13:C16"/>
    <mergeCell ref="U27:V27"/>
    <mergeCell ref="V28:V29"/>
    <mergeCell ref="D13:E16"/>
    <mergeCell ref="F40:G40"/>
    <mergeCell ref="C43:E43"/>
    <mergeCell ref="F55:G55"/>
    <mergeCell ref="S17:T17"/>
    <mergeCell ref="C27:E27"/>
    <mergeCell ref="U17:V17"/>
    <mergeCell ref="M20:N20"/>
    <mergeCell ref="A25:A26"/>
    <mergeCell ref="S13:Y14"/>
    <mergeCell ref="W27:Y27"/>
    <mergeCell ref="U28:U29"/>
    <mergeCell ref="S7:W7"/>
    <mergeCell ref="P8:Q8"/>
    <mergeCell ref="F51:G51"/>
    <mergeCell ref="I32:P32"/>
    <mergeCell ref="S12:Y12"/>
    <mergeCell ref="F32:G32"/>
    <mergeCell ref="F41:G41"/>
    <mergeCell ref="F35:G35"/>
    <mergeCell ref="A24:P24"/>
    <mergeCell ref="F38:G38"/>
    <mergeCell ref="C53:E53"/>
    <mergeCell ref="C25:E26"/>
    <mergeCell ref="F27:G27"/>
    <mergeCell ref="F52:G52"/>
    <mergeCell ref="X35:Y35"/>
    <mergeCell ref="F37:G37"/>
    <mergeCell ref="I51:P51"/>
    <mergeCell ref="AC30:AC32"/>
    <mergeCell ref="C45:E45"/>
    <mergeCell ref="S5:W5"/>
    <mergeCell ref="A4:AC4"/>
    <mergeCell ref="I50:P50"/>
    <mergeCell ref="AC36:AC39"/>
    <mergeCell ref="H25:H26"/>
    <mergeCell ref="R25:Y26"/>
    <mergeCell ref="F53:G53"/>
    <mergeCell ref="C47:E4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AC72"/>
  <sheetViews>
    <sheetView workbookViewId="0">
      <selection activeCell="A1" sqref="A1"/>
    </sheetView>
  </sheetViews>
  <sheetFormatPr baseColWidth="8" defaultRowHeight="15"/>
  <cols>
    <col width="26.005" bestFit="1" customWidth="1" style="298" min="1" max="1"/>
    <col width="25.14785714285714" bestFit="1" customWidth="1" style="298" min="2" max="2"/>
    <col width="14.14785714285714" bestFit="1" customWidth="1" style="270" min="3" max="3"/>
    <col width="12.43357142857143" bestFit="1" customWidth="1" style="270" min="4" max="4"/>
    <col width="12.005" bestFit="1" customWidth="1" style="271" min="5" max="5"/>
    <col width="16.71928571428571" bestFit="1" customWidth="1" style="271" min="6" max="6"/>
    <col width="16.29071428571428" bestFit="1" customWidth="1" style="271" min="7" max="7"/>
    <col width="18.71928571428571" bestFit="1" customWidth="1" style="144" min="8" max="8"/>
    <col width="13.14785714285714" bestFit="1" customWidth="1" style="271" min="9" max="9"/>
    <col hidden="1" width="13.57642857142857" bestFit="1" customWidth="1" style="144" min="10" max="10"/>
    <col width="20.43357142857143" bestFit="1" customWidth="1" style="143" min="11" max="11"/>
    <col width="12.71928571428571" bestFit="1" customWidth="1" style="143" min="12" max="12"/>
    <col width="15.14785714285714" bestFit="1" customWidth="1" style="272" min="13" max="13"/>
    <col width="11.43357142857143" bestFit="1" customWidth="1" style="145" min="14" max="14"/>
    <col width="12.57642857142857" bestFit="1" customWidth="1" style="269" min="15" max="15"/>
    <col width="9.147857142857141" bestFit="1" customWidth="1" style="269" min="16" max="16"/>
    <col width="0.7192857142857143" bestFit="1" customWidth="1" style="143" min="17" max="17"/>
    <col width="31.14785714285714" bestFit="1" customWidth="1" style="143" min="18" max="18"/>
    <col width="12.14785714285714" bestFit="1" customWidth="1" style="269" min="19" max="19"/>
    <col width="9.147857142857141" bestFit="1" customWidth="1" style="270" min="20" max="20"/>
    <col width="19.43357142857143" bestFit="1" customWidth="1" style="269" min="21" max="21"/>
    <col width="13.57642857142857" bestFit="1" customWidth="1" style="269" min="22" max="22"/>
    <col width="14.14785714285714" bestFit="1" customWidth="1" style="269" min="23" max="23"/>
    <col width="1.862142857142857" bestFit="1" customWidth="1" style="270" min="24" max="24"/>
    <col width="13.57642857142857" bestFit="1" customWidth="1" style="143" min="25" max="25"/>
    <col width="1.005" bestFit="1" customWidth="1" style="270" min="26" max="26"/>
    <col width="12.43357142857143" bestFit="1" customWidth="1" style="143" min="27" max="27"/>
    <col width="16.005" bestFit="1" customWidth="1" style="270" min="28" max="28"/>
    <col width="19.29071428571428" bestFit="1" customWidth="1" style="269" min="29" max="29"/>
  </cols>
  <sheetData>
    <row r="1" ht="21.75" customHeight="1">
      <c r="A1" s="273" t="inlineStr">
        <is>
          <t>DAILY PRODUCTION REPORT</t>
        </is>
      </c>
      <c r="B1" s="299" t="n"/>
      <c r="C1" s="299" t="n"/>
      <c r="D1" s="299" t="n"/>
      <c r="E1" s="299" t="n"/>
      <c r="F1" s="299" t="n"/>
      <c r="G1" s="299" t="n"/>
      <c r="H1" s="299" t="n"/>
      <c r="I1" s="299" t="n"/>
      <c r="J1" s="299" t="n"/>
      <c r="K1" s="299" t="n"/>
      <c r="L1" s="299" t="n"/>
      <c r="M1" s="299" t="n"/>
      <c r="N1" s="299" t="n"/>
      <c r="O1" s="299" t="n"/>
      <c r="P1" s="299" t="n"/>
      <c r="Q1" s="299" t="n"/>
      <c r="R1" s="299" t="n"/>
      <c r="S1" s="299" t="n"/>
      <c r="T1" s="299" t="n"/>
      <c r="U1" s="299" t="n"/>
      <c r="V1" s="299" t="n"/>
      <c r="W1" s="299" t="n"/>
      <c r="X1" s="299" t="n"/>
      <c r="Y1" s="300" t="n"/>
      <c r="Z1" s="150" t="n"/>
      <c r="AA1" s="5" t="n"/>
      <c r="AB1" s="150" t="n"/>
      <c r="AC1" s="151" t="n"/>
    </row>
    <row r="2" ht="21" customHeight="1">
      <c r="A2" s="301" t="n"/>
      <c r="B2" s="302" t="n"/>
      <c r="C2" s="302" t="n"/>
      <c r="D2" s="302" t="n"/>
      <c r="E2" s="302" t="n"/>
      <c r="F2" s="302" t="n"/>
      <c r="G2" s="302" t="n"/>
      <c r="H2" s="302" t="n"/>
      <c r="I2" s="302" t="n"/>
      <c r="J2" s="302" t="n"/>
      <c r="K2" s="302" t="n"/>
      <c r="L2" s="302" t="n"/>
      <c r="M2" s="302" t="n"/>
      <c r="N2" s="302" t="n"/>
      <c r="O2" s="302" t="n"/>
      <c r="P2" s="302" t="n"/>
      <c r="Q2" s="302" t="n"/>
      <c r="R2" s="302" t="n"/>
      <c r="S2" s="302" t="n"/>
      <c r="T2" s="302" t="n"/>
      <c r="U2" s="302" t="n"/>
      <c r="V2" s="302" t="n"/>
      <c r="W2" s="302" t="n"/>
      <c r="X2" s="302" t="n"/>
      <c r="Y2" s="303" t="n"/>
      <c r="Z2" s="152" t="n"/>
      <c r="AA2" s="6" t="n"/>
      <c r="AB2" s="152" t="n"/>
      <c r="AC2" s="153" t="n"/>
    </row>
    <row r="3" ht="18" customHeight="1">
      <c r="A3" s="275" t="inlineStr">
        <is>
          <t>DOC REF: TPL-OPS-08A</t>
        </is>
      </c>
      <c r="B3" s="276" t="inlineStr">
        <is>
          <t>28th February 2025</t>
        </is>
      </c>
      <c r="C3" s="155" t="n"/>
      <c r="D3" s="155" t="n"/>
      <c r="E3" s="156" t="n"/>
      <c r="F3" s="153" t="n"/>
      <c r="G3" s="153" t="n"/>
      <c r="H3" s="6" t="n"/>
      <c r="I3" s="153" t="n"/>
      <c r="J3" s="6" t="n"/>
      <c r="K3" s="10" t="n"/>
      <c r="L3" s="304" t="n"/>
      <c r="M3" s="304" t="n"/>
      <c r="N3" s="304" t="n"/>
      <c r="O3" s="305" t="n"/>
      <c r="P3" s="153" t="n"/>
      <c r="Q3" s="6" t="n"/>
      <c r="R3" s="6" t="n"/>
      <c r="S3" s="153" t="n"/>
      <c r="T3" s="152" t="n"/>
      <c r="U3" s="153" t="n"/>
      <c r="V3" s="153" t="n"/>
      <c r="W3" s="153" t="n"/>
      <c r="X3" s="152" t="n"/>
      <c r="Y3" s="6" t="n"/>
      <c r="Z3" s="152" t="n"/>
      <c r="AA3" s="6" t="n"/>
      <c r="AB3" s="152" t="n"/>
      <c r="AC3" s="153" t="n"/>
    </row>
    <row r="4" ht="18.75" customHeight="1">
      <c r="A4" s="277" t="n"/>
      <c r="B4" s="306" t="n"/>
      <c r="C4" s="306" t="n"/>
      <c r="D4" s="306" t="n"/>
      <c r="E4" s="306" t="n"/>
      <c r="F4" s="306" t="n"/>
      <c r="G4" s="306" t="n"/>
      <c r="H4" s="306" t="n"/>
      <c r="I4" s="306" t="n"/>
      <c r="J4" s="306" t="n"/>
      <c r="K4" s="306" t="n"/>
      <c r="L4" s="306" t="n"/>
      <c r="M4" s="306" t="n"/>
      <c r="N4" s="306" t="n"/>
      <c r="O4" s="306" t="n"/>
      <c r="P4" s="306" t="n"/>
      <c r="Q4" s="306" t="n"/>
      <c r="R4" s="306" t="n"/>
      <c r="S4" s="306" t="n"/>
      <c r="T4" s="306" t="n"/>
      <c r="U4" s="306" t="n"/>
      <c r="V4" s="306" t="n"/>
      <c r="W4" s="306" t="n"/>
      <c r="X4" s="306" t="n"/>
      <c r="Y4" s="306" t="n"/>
      <c r="Z4" s="306" t="n"/>
      <c r="AA4" s="306" t="n"/>
      <c r="AB4" s="306" t="n"/>
      <c r="AC4" s="307" t="n"/>
    </row>
    <row r="5" ht="25.5" customHeight="1">
      <c r="A5" s="298" t="n"/>
      <c r="B5" s="279" t="inlineStr">
        <is>
          <t>ENERGY BALANCE</t>
        </is>
      </c>
      <c r="C5" s="308" t="n"/>
      <c r="D5" s="308" t="n"/>
      <c r="E5" s="308" t="n"/>
      <c r="F5" s="308" t="n"/>
      <c r="G5" s="308" t="n"/>
      <c r="H5" s="308" t="n"/>
      <c r="I5" s="309" t="n"/>
      <c r="J5" s="133" t="n"/>
      <c r="K5" s="14" t="inlineStr">
        <is>
          <t>SFOC (HFO+AGO)</t>
        </is>
      </c>
      <c r="L5" s="308" t="n"/>
      <c r="M5" s="308" t="n"/>
      <c r="N5" s="309" t="n"/>
      <c r="O5" s="160" t="inlineStr">
        <is>
          <t>SLOC</t>
        </is>
      </c>
      <c r="P5" s="308" t="n"/>
      <c r="Q5" s="308" t="n"/>
      <c r="R5" s="309" t="n"/>
      <c r="S5" s="160" t="inlineStr">
        <is>
          <t>UTILIZATION FACTOR</t>
        </is>
      </c>
      <c r="T5" s="308" t="n"/>
      <c r="U5" s="308" t="n"/>
      <c r="V5" s="308" t="n"/>
      <c r="W5" s="309" t="n"/>
      <c r="X5" s="270" t="n"/>
      <c r="Y5" s="18" t="inlineStr">
        <is>
          <t>CAPACITY TEST (MW)</t>
        </is>
      </c>
      <c r="Z5" s="308" t="n"/>
      <c r="AA5" s="308" t="n"/>
      <c r="AB5" s="308" t="n"/>
      <c r="AC5" s="309" t="n"/>
    </row>
    <row r="6" ht="46.20000000000001" customFormat="1" customHeight="1" s="19">
      <c r="A6" s="280" t="n"/>
      <c r="B6" s="281" t="inlineStr">
        <is>
          <t>Gross Energy</t>
        </is>
      </c>
      <c r="C6" s="165" t="inlineStr">
        <is>
          <t>Net Energy</t>
        </is>
      </c>
      <c r="D6" s="165" t="inlineStr">
        <is>
          <t>Auxiliary Consumption</t>
        </is>
      </c>
      <c r="E6" s="307" t="n"/>
      <c r="F6" s="164" t="inlineStr">
        <is>
          <t>Solar PV Energy</t>
        </is>
      </c>
      <c r="G6" s="164" t="inlineStr">
        <is>
          <t>Received Energy (back feed)</t>
        </is>
      </c>
      <c r="H6" s="21" t="inlineStr">
        <is>
          <t>Total Auxilliary consumption</t>
        </is>
      </c>
      <c r="I6" s="164" t="inlineStr">
        <is>
          <t>Solar PV Contribution</t>
        </is>
      </c>
      <c r="J6" s="23" t="n"/>
      <c r="K6" s="21" t="inlineStr">
        <is>
          <t>Real(Net Energy) HFO+DO</t>
        </is>
      </c>
      <c r="L6" s="21" t="inlineStr">
        <is>
          <t>Real(Net Energy) HFO</t>
        </is>
      </c>
      <c r="M6" s="165" t="inlineStr">
        <is>
          <t>PPA</t>
        </is>
      </c>
      <c r="N6" s="21" t="inlineStr">
        <is>
          <t>Deviation</t>
        </is>
      </c>
      <c r="O6" s="164" t="inlineStr">
        <is>
          <t>Real</t>
        </is>
      </c>
      <c r="P6" s="164" t="inlineStr">
        <is>
          <t>PPA</t>
        </is>
      </c>
      <c r="Q6" s="307" t="n"/>
      <c r="R6" s="24" t="inlineStr">
        <is>
          <t>Deviation</t>
        </is>
      </c>
      <c r="S6" s="164" t="inlineStr">
        <is>
          <t>Real 2025</t>
        </is>
      </c>
      <c r="T6" s="167" t="inlineStr">
        <is>
          <t>Budget</t>
        </is>
      </c>
      <c r="U6" s="164" t="inlineStr">
        <is>
          <t>Deviation</t>
        </is>
      </c>
      <c r="V6" s="164" t="inlineStr">
        <is>
          <t>Year-a-head notification (2025)</t>
        </is>
      </c>
      <c r="W6" s="164" t="inlineStr">
        <is>
          <t>Real 2024</t>
        </is>
      </c>
      <c r="X6" s="168" t="n"/>
      <c r="Y6" s="26" t="inlineStr">
        <is>
          <t>DATE</t>
        </is>
      </c>
      <c r="Z6" s="169" t="inlineStr">
        <is>
          <t>PPA</t>
        </is>
      </c>
      <c r="AA6" s="307" t="n"/>
      <c r="AB6" s="169" t="inlineStr">
        <is>
          <t>Actual 2025</t>
        </is>
      </c>
      <c r="AC6" s="170" t="inlineStr">
        <is>
          <t>Actual 2024</t>
        </is>
      </c>
    </row>
    <row r="7" ht="20.25" customFormat="1" customHeight="1" s="19">
      <c r="A7" s="280" t="n"/>
      <c r="B7" s="282" t="inlineStr">
        <is>
          <t>MWh</t>
        </is>
      </c>
      <c r="C7" s="172" t="inlineStr">
        <is>
          <t>MWh</t>
        </is>
      </c>
      <c r="D7" s="172" t="inlineStr">
        <is>
          <t>MWh</t>
        </is>
      </c>
      <c r="E7" s="171" t="inlineStr">
        <is>
          <t>%</t>
        </is>
      </c>
      <c r="F7" s="171" t="inlineStr">
        <is>
          <t>MWh</t>
        </is>
      </c>
      <c r="G7" s="171" t="inlineStr">
        <is>
          <t>MWh</t>
        </is>
      </c>
      <c r="H7" s="27" t="inlineStr">
        <is>
          <t>MWh</t>
        </is>
      </c>
      <c r="I7" s="171" t="inlineStr">
        <is>
          <t>%</t>
        </is>
      </c>
      <c r="J7" s="28" t="n"/>
      <c r="K7" s="27" t="inlineStr">
        <is>
          <t>g/KWh</t>
        </is>
      </c>
      <c r="L7" s="310" t="n"/>
      <c r="M7" s="311" t="n"/>
      <c r="N7" s="27" t="inlineStr">
        <is>
          <t>%</t>
        </is>
      </c>
      <c r="O7" s="171" t="inlineStr">
        <is>
          <t>g/KWh</t>
        </is>
      </c>
      <c r="P7" s="310" t="n"/>
      <c r="Q7" s="311" t="n"/>
      <c r="R7" s="27" t="inlineStr">
        <is>
          <t>%</t>
        </is>
      </c>
      <c r="S7" s="175" t="inlineStr">
        <is>
          <t>%</t>
        </is>
      </c>
      <c r="T7" s="304" t="n"/>
      <c r="U7" s="304" t="n"/>
      <c r="V7" s="304" t="n"/>
      <c r="W7" s="312" t="n"/>
      <c r="X7" s="168" t="n"/>
      <c r="Y7" s="27" t="n"/>
      <c r="Z7" s="172" t="inlineStr">
        <is>
          <t>MW</t>
        </is>
      </c>
      <c r="AA7" s="311" t="n"/>
      <c r="AB7" s="172" t="n"/>
      <c r="AC7" s="171" t="inlineStr">
        <is>
          <t>MW</t>
        </is>
      </c>
    </row>
    <row r="8" ht="24" customHeight="1">
      <c r="A8" s="283" t="inlineStr">
        <is>
          <t>Day</t>
        </is>
      </c>
      <c r="B8" s="34" t="n">
        <v>630.352</v>
      </c>
      <c r="C8" s="35" t="n">
        <v>618.3</v>
      </c>
      <c r="D8" s="36">
        <f>B8-C8</f>
        <v/>
      </c>
      <c r="E8" s="35">
        <f>D8/B8*100</f>
        <v/>
      </c>
      <c r="F8" s="42" t="n">
        <v>1.039</v>
      </c>
      <c r="G8" s="178" t="n">
        <v>3.15</v>
      </c>
      <c r="H8" s="40">
        <f>G8+F8</f>
        <v/>
      </c>
      <c r="I8" s="35">
        <f>F8/H8*100</f>
        <v/>
      </c>
      <c r="J8" s="40" t="n"/>
      <c r="K8" s="35">
        <f>(C19+B19+E19)/C8*1000</f>
        <v/>
      </c>
      <c r="L8" s="35">
        <f>(E19)/C8*1000</f>
        <v/>
      </c>
      <c r="M8" s="179" t="n">
        <v>215</v>
      </c>
      <c r="N8" s="41">
        <f>((M8-L8)/M8)*100</f>
        <v/>
      </c>
      <c r="O8" s="42" t="n">
        <v>0</v>
      </c>
      <c r="P8" s="35" t="n">
        <v>0.8</v>
      </c>
      <c r="Q8" s="313" t="n"/>
      <c r="R8" s="35">
        <f>((P8-O8)/P8)*100</f>
        <v/>
      </c>
      <c r="S8" s="35">
        <f>C8/(87*24)*100</f>
        <v/>
      </c>
      <c r="T8" s="179" t="n">
        <v>15</v>
      </c>
      <c r="U8" s="35">
        <f>((S8-T8)/T8)*100</f>
        <v/>
      </c>
      <c r="V8" s="35" t="n"/>
      <c r="W8" s="35" t="n"/>
      <c r="X8" s="270" t="n"/>
      <c r="Y8" s="44" t="inlineStr">
        <is>
          <t>14th Jan 2025</t>
        </is>
      </c>
      <c r="Z8" s="180" t="n">
        <v>87</v>
      </c>
      <c r="AA8" s="314" t="n"/>
      <c r="AB8" s="181" t="n">
        <v>88.84999999999999</v>
      </c>
      <c r="AC8" s="181" t="n">
        <v>87.87</v>
      </c>
    </row>
    <row r="9" ht="22.5" customHeight="1">
      <c r="A9" s="283" t="inlineStr">
        <is>
          <t>Month</t>
        </is>
      </c>
      <c r="B9" s="34" t="n">
        <v>11429.32</v>
      </c>
      <c r="C9" s="35" t="n">
        <v>11210.4</v>
      </c>
      <c r="D9" s="35">
        <f>B9-C9</f>
        <v/>
      </c>
      <c r="E9" s="35">
        <f>D9/B9*100</f>
        <v/>
      </c>
      <c r="F9" s="42" t="n">
        <v>20.3676</v>
      </c>
      <c r="G9" s="178" t="n">
        <v>85.90000000000001</v>
      </c>
      <c r="H9" s="40">
        <f>G9+F9</f>
        <v/>
      </c>
      <c r="I9" s="35">
        <f>F9/H9*100</f>
        <v/>
      </c>
      <c r="J9" s="40" t="n"/>
      <c r="K9" s="46">
        <f>(C20+B20+E20)/C9*1000</f>
        <v/>
      </c>
      <c r="L9" s="46">
        <f>(E20)/C9*1000</f>
        <v/>
      </c>
      <c r="M9" s="179" t="n">
        <v>215</v>
      </c>
      <c r="N9" s="106">
        <f>((M9-L9)/M9)*100</f>
        <v/>
      </c>
      <c r="O9" s="42" t="n">
        <v>0</v>
      </c>
      <c r="P9" s="35" t="n">
        <v>0.8</v>
      </c>
      <c r="Q9" s="313" t="n"/>
      <c r="R9" s="35">
        <f>((P9-O9)/P9)*100</f>
        <v/>
      </c>
      <c r="S9" s="35">
        <f>C9/(87*24*28)*100</f>
        <v/>
      </c>
      <c r="T9" s="179" t="n">
        <v>15</v>
      </c>
      <c r="U9" s="35">
        <f>((S9-T9)/T9)*100</f>
        <v/>
      </c>
      <c r="V9" s="46" t="n">
        <v>7.7</v>
      </c>
      <c r="W9" s="35" t="n"/>
      <c r="X9" s="270" t="n"/>
      <c r="Y9" s="315" t="n"/>
      <c r="Z9" s="316" t="n"/>
      <c r="AA9" s="317" t="n"/>
      <c r="AB9" s="315" t="n"/>
      <c r="AC9" s="315" t="n"/>
    </row>
    <row r="10" ht="27" customHeight="1">
      <c r="A10" s="283" t="inlineStr">
        <is>
          <t>Year</t>
        </is>
      </c>
      <c r="B10" s="34" t="n">
        <v>24131.15</v>
      </c>
      <c r="C10" s="35" t="n">
        <v>23672.3</v>
      </c>
      <c r="D10" s="35">
        <f>B10-C10</f>
        <v/>
      </c>
      <c r="E10" s="35">
        <f>D10/B10*100</f>
        <v/>
      </c>
      <c r="F10" s="37" t="n">
        <v>40.8351</v>
      </c>
      <c r="G10" s="178" t="n">
        <v>184.2</v>
      </c>
      <c r="H10" s="40">
        <f>G10+F10</f>
        <v/>
      </c>
      <c r="I10" s="35">
        <f>F10/H10*100</f>
        <v/>
      </c>
      <c r="J10" s="40" t="n"/>
      <c r="K10" s="46">
        <f>(C21+B21+E21)/C10*1000</f>
        <v/>
      </c>
      <c r="L10" s="46">
        <f>(E21)/C10*1000</f>
        <v/>
      </c>
      <c r="M10" s="179" t="n">
        <v>215</v>
      </c>
      <c r="N10" s="106">
        <f>((M10-L10)/M10)*100</f>
        <v/>
      </c>
      <c r="O10" s="35" t="n">
        <v>0.08961</v>
      </c>
      <c r="P10" s="35" t="n">
        <v>0.8</v>
      </c>
      <c r="Q10" s="313" t="n"/>
      <c r="R10" s="51">
        <f>((P10-O10)/P10)*100</f>
        <v/>
      </c>
      <c r="S10" s="35" t="n">
        <v>19.21</v>
      </c>
      <c r="T10" s="185" t="n">
        <v>15</v>
      </c>
      <c r="U10" s="35">
        <f>((S10-T10)/T10)*100</f>
        <v/>
      </c>
      <c r="V10" s="46" t="n">
        <v>11.4</v>
      </c>
      <c r="W10" s="35" t="n">
        <v>9.529999999999999</v>
      </c>
      <c r="X10" s="270" t="n"/>
      <c r="Y10" s="143" t="n"/>
      <c r="Z10" s="270" t="n"/>
      <c r="AA10" s="143" t="n"/>
      <c r="AB10" s="270" t="n"/>
      <c r="AC10" s="269" t="n"/>
    </row>
    <row r="11" ht="24" customHeight="1">
      <c r="A11" s="284" t="n"/>
      <c r="B11" s="284" t="n"/>
      <c r="C11" s="186" t="n"/>
      <c r="D11" s="186" t="n"/>
      <c r="E11" s="78" t="n"/>
      <c r="F11" s="54" t="n"/>
      <c r="G11" s="78" t="n"/>
      <c r="H11" s="53" t="n"/>
      <c r="I11" s="57" t="n"/>
      <c r="J11" s="144" t="n"/>
      <c r="K11" s="55" t="n"/>
      <c r="L11" s="55" t="n"/>
      <c r="M11" s="272" t="n"/>
      <c r="N11" s="145" t="n"/>
      <c r="O11" s="56" t="n"/>
      <c r="P11" s="269" t="n"/>
      <c r="Q11" s="143" t="n"/>
      <c r="R11" s="57" t="n"/>
      <c r="S11" s="57" t="n"/>
      <c r="T11" s="270" t="n"/>
      <c r="U11" s="269" t="n"/>
      <c r="V11" s="269" t="n"/>
      <c r="W11" s="269" t="n"/>
      <c r="X11" s="270" t="n"/>
      <c r="Y11" s="58" t="n"/>
      <c r="Z11" s="270" t="n"/>
      <c r="AA11" s="143" t="n"/>
      <c r="AB11" s="270" t="n"/>
      <c r="AC11" s="269" t="n"/>
    </row>
    <row r="12" ht="25.5" customHeight="1">
      <c r="A12" s="284" t="n"/>
      <c r="B12" s="285" t="n"/>
      <c r="C12" s="306" t="n"/>
      <c r="D12" s="306" t="n"/>
      <c r="E12" s="306" t="n"/>
      <c r="F12" s="306" t="n"/>
      <c r="G12" s="307" t="n"/>
      <c r="H12" s="53" t="n"/>
      <c r="I12" s="187" t="inlineStr">
        <is>
          <t>AVAILABILITY</t>
        </is>
      </c>
      <c r="J12" s="306" t="n"/>
      <c r="K12" s="306" t="n"/>
      <c r="L12" s="306" t="n"/>
      <c r="M12" s="306" t="n"/>
      <c r="N12" s="306" t="n"/>
      <c r="O12" s="306" t="n"/>
      <c r="P12" s="307" t="n"/>
      <c r="Q12" s="143" t="n"/>
      <c r="R12" s="57" t="n"/>
      <c r="S12" s="188" t="inlineStr">
        <is>
          <t>PPA AVAILABILITY</t>
        </is>
      </c>
      <c r="T12" s="318" t="n"/>
      <c r="U12" s="318" t="n"/>
      <c r="V12" s="318" t="n"/>
      <c r="W12" s="318" t="n"/>
      <c r="X12" s="318" t="n"/>
      <c r="Y12" s="319" t="n"/>
      <c r="Z12" s="270" t="n"/>
      <c r="AA12" s="143" t="n"/>
      <c r="AB12" s="191" t="n"/>
      <c r="AC12" s="269" t="n"/>
    </row>
    <row r="13" ht="15" customHeight="1">
      <c r="A13" s="284" t="n"/>
      <c r="B13" s="286" t="inlineStr">
        <is>
          <t>GAS-OIL (AGO) (MT)</t>
        </is>
      </c>
      <c r="C13" s="320" t="n"/>
      <c r="D13" s="194" t="inlineStr">
        <is>
          <t>HFO (MT)</t>
        </is>
      </c>
      <c r="E13" s="320" t="n"/>
      <c r="F13" s="192" t="inlineStr">
        <is>
          <t>LO (MT)</t>
        </is>
      </c>
      <c r="G13" s="320" t="n"/>
      <c r="H13" s="53" t="n"/>
      <c r="I13" s="196" t="inlineStr">
        <is>
          <t>Unavailable E</t>
        </is>
      </c>
      <c r="J13" s="321" t="n"/>
      <c r="K13" s="321" t="n"/>
      <c r="L13" s="322" t="n"/>
      <c r="M13" s="197" t="inlineStr">
        <is>
          <t>Incidents</t>
        </is>
      </c>
      <c r="N13" s="320" t="n"/>
      <c r="O13" s="198" t="inlineStr">
        <is>
          <t>Availability</t>
        </is>
      </c>
      <c r="P13" s="320" t="n"/>
      <c r="Q13" s="143" t="n"/>
      <c r="R13" s="143" t="n"/>
      <c r="S13" s="198" t="inlineStr">
        <is>
          <t>Real</t>
        </is>
      </c>
      <c r="T13" s="321" t="n"/>
      <c r="U13" s="321" t="n"/>
      <c r="V13" s="321" t="n"/>
      <c r="W13" s="321" t="n"/>
      <c r="X13" s="321" t="n"/>
      <c r="Y13" s="320" t="n"/>
      <c r="Z13" s="270" t="n"/>
      <c r="AA13" s="143" t="n"/>
      <c r="AB13" s="270" t="n"/>
      <c r="AC13" s="57" t="n"/>
    </row>
    <row r="14" ht="15" customHeight="1">
      <c r="A14" s="284" t="n"/>
      <c r="B14" s="323" t="n"/>
      <c r="C14" s="324" t="n"/>
      <c r="D14" s="323" t="n"/>
      <c r="E14" s="324" t="n"/>
      <c r="F14" s="323" t="n"/>
      <c r="G14" s="324" t="n"/>
      <c r="H14" s="53" t="n"/>
      <c r="I14" s="323" t="n"/>
      <c r="L14" s="325" t="n"/>
      <c r="M14" s="326" t="n"/>
      <c r="N14" s="324" t="n"/>
      <c r="O14" s="323" t="n"/>
      <c r="P14" s="324" t="n"/>
      <c r="Q14" s="143" t="n"/>
      <c r="R14" s="143" t="n"/>
      <c r="S14" s="327" t="n"/>
      <c r="T14" s="328" t="n"/>
      <c r="U14" s="328" t="n"/>
      <c r="V14" s="328" t="n"/>
      <c r="W14" s="328" t="n"/>
      <c r="X14" s="328" t="n"/>
      <c r="Y14" s="329" t="n"/>
      <c r="Z14" s="270" t="n"/>
      <c r="AA14" s="143" t="n"/>
      <c r="AB14" s="270" t="n"/>
      <c r="AC14" s="57" t="n"/>
    </row>
    <row r="15" ht="18.75" customHeight="1">
      <c r="A15" s="284" t="n"/>
      <c r="B15" s="323" t="n"/>
      <c r="C15" s="324" t="n"/>
      <c r="D15" s="323" t="n"/>
      <c r="E15" s="324" t="n"/>
      <c r="F15" s="323" t="n"/>
      <c r="G15" s="324" t="n"/>
      <c r="H15" s="53" t="n"/>
      <c r="I15" s="323" t="n"/>
      <c r="L15" s="325" t="n"/>
      <c r="M15" s="326" t="n"/>
      <c r="N15" s="324" t="n"/>
      <c r="O15" s="323" t="n"/>
      <c r="P15" s="324" t="n"/>
      <c r="Q15" s="143" t="n"/>
      <c r="R15" s="143" t="n"/>
      <c r="S15" s="206" t="inlineStr">
        <is>
          <t>Real</t>
        </is>
      </c>
      <c r="T15" s="311" t="n"/>
      <c r="U15" s="207" t="inlineStr">
        <is>
          <t>PPA</t>
        </is>
      </c>
      <c r="V15" s="307" t="n"/>
      <c r="W15" s="207" t="inlineStr">
        <is>
          <t>Desv</t>
        </is>
      </c>
      <c r="X15" s="306" t="n"/>
      <c r="Y15" s="307" t="n"/>
      <c r="Z15" s="270" t="n"/>
      <c r="AA15" s="143" t="n"/>
      <c r="AB15" s="270" t="n"/>
      <c r="AC15" s="57" t="n"/>
    </row>
    <row r="16" ht="26.25" customHeight="1">
      <c r="A16" s="75" t="n"/>
      <c r="B16" s="327" t="n"/>
      <c r="C16" s="329" t="n"/>
      <c r="D16" s="327" t="n"/>
      <c r="E16" s="329" t="n"/>
      <c r="F16" s="327" t="n"/>
      <c r="G16" s="329" t="n"/>
      <c r="H16" s="53" t="n"/>
      <c r="I16" s="327" t="n"/>
      <c r="J16" s="328" t="n"/>
      <c r="K16" s="328" t="n"/>
      <c r="L16" s="330" t="n"/>
      <c r="M16" s="331" t="n"/>
      <c r="N16" s="329" t="n"/>
      <c r="O16" s="327" t="n"/>
      <c r="P16" s="329" t="n"/>
      <c r="Q16" s="143" t="n"/>
      <c r="R16" s="76" t="inlineStr">
        <is>
          <t>1 Month(February)</t>
        </is>
      </c>
      <c r="S16" s="35" t="n">
        <v>94.77</v>
      </c>
      <c r="T16" s="313" t="n"/>
      <c r="U16" s="185" t="n">
        <v>85</v>
      </c>
      <c r="V16" s="313" t="n"/>
      <c r="W16" s="35">
        <f>S16-U16</f>
        <v/>
      </c>
      <c r="X16" s="179" t="n"/>
      <c r="Y16" s="313" t="n"/>
      <c r="Z16" s="270" t="n"/>
      <c r="AA16" s="143" t="n"/>
      <c r="AB16" s="270" t="n"/>
      <c r="AC16" s="57" t="n"/>
    </row>
    <row r="17" ht="18.75" customHeight="1">
      <c r="A17" s="284" t="n"/>
      <c r="B17" s="289" t="n"/>
      <c r="C17" s="307" t="n"/>
      <c r="D17" s="214" t="n"/>
      <c r="E17" s="307" t="n"/>
      <c r="F17" s="212" t="n"/>
      <c r="G17" s="307" t="n"/>
      <c r="H17" s="78" t="n"/>
      <c r="I17" s="215" t="n"/>
      <c r="J17" s="308" t="n"/>
      <c r="K17" s="308" t="n"/>
      <c r="L17" s="332" t="n"/>
      <c r="M17" s="214" t="n"/>
      <c r="N17" s="307" t="n"/>
      <c r="O17" s="207" t="n"/>
      <c r="P17" s="307" t="n"/>
      <c r="Q17" s="143" t="n"/>
      <c r="R17" s="80" t="inlineStr">
        <is>
          <t>3 Month(October 24-December 24)</t>
        </is>
      </c>
      <c r="S17" s="35" t="n">
        <v>98.15000000000001</v>
      </c>
      <c r="T17" s="313" t="n"/>
      <c r="U17" s="185" t="n">
        <v>85</v>
      </c>
      <c r="V17" s="313" t="n"/>
      <c r="W17" s="35">
        <f>S17-U17</f>
        <v/>
      </c>
      <c r="X17" s="216" t="n"/>
      <c r="Y17" s="82" t="n"/>
      <c r="Z17" s="217" t="n"/>
      <c r="AA17" s="143" t="n"/>
      <c r="AB17" s="270" t="n"/>
      <c r="AC17" s="57" t="n"/>
    </row>
    <row r="18" ht="27.75" customHeight="1">
      <c r="A18" s="284" t="n"/>
      <c r="B18" s="282" t="inlineStr">
        <is>
          <t>Aux Boiler</t>
        </is>
      </c>
      <c r="C18" s="172" t="inlineStr">
        <is>
          <t>Engines</t>
        </is>
      </c>
      <c r="D18" s="172" t="inlineStr">
        <is>
          <t>Aux Boiler</t>
        </is>
      </c>
      <c r="E18" s="171" t="inlineStr">
        <is>
          <t>Engines</t>
        </is>
      </c>
      <c r="F18" s="171" t="inlineStr">
        <is>
          <t>Engines</t>
        </is>
      </c>
      <c r="G18" s="311" t="n"/>
      <c r="H18" s="53" t="n"/>
      <c r="I18" s="218" t="inlineStr">
        <is>
          <t>MWh</t>
        </is>
      </c>
      <c r="J18" s="333" t="n"/>
      <c r="K18" s="333" t="n"/>
      <c r="L18" s="334" t="n"/>
      <c r="M18" s="172" t="inlineStr">
        <is>
          <t>Number</t>
        </is>
      </c>
      <c r="N18" s="311" t="n"/>
      <c r="O18" s="219" t="inlineStr">
        <is>
          <t>%</t>
        </is>
      </c>
      <c r="P18" s="311" t="n"/>
      <c r="Q18" s="143" t="n"/>
      <c r="R18" s="80" t="inlineStr">
        <is>
          <t>5 Month(August 24 -December 24)</t>
        </is>
      </c>
      <c r="S18" s="35" t="n">
        <v>94.97</v>
      </c>
      <c r="T18" s="313" t="n"/>
      <c r="U18" s="185" t="n">
        <v>85</v>
      </c>
      <c r="V18" s="313" t="n"/>
      <c r="W18" s="35">
        <f>S18-U18</f>
        <v/>
      </c>
      <c r="X18" s="216" t="n"/>
      <c r="Y18" s="82" t="n"/>
      <c r="Z18" s="217" t="n"/>
      <c r="AA18" s="143" t="n"/>
      <c r="AB18" s="270" t="n"/>
      <c r="AC18" s="57" t="n"/>
    </row>
    <row r="19" ht="20.25" customHeight="1">
      <c r="A19" s="283" t="inlineStr">
        <is>
          <t>Day</t>
        </is>
      </c>
      <c r="B19" s="35" t="n">
        <v>0.779</v>
      </c>
      <c r="C19" s="179" t="n">
        <v>0</v>
      </c>
      <c r="D19" s="179" t="n">
        <v>0</v>
      </c>
      <c r="E19" s="35" t="n">
        <v>122.22</v>
      </c>
      <c r="F19" s="35" t="n">
        <v>0</v>
      </c>
      <c r="G19" s="313" t="n"/>
      <c r="H19" s="87" t="inlineStr">
        <is>
          <t>Day</t>
        </is>
      </c>
      <c r="I19" s="88" t="n">
        <v>0</v>
      </c>
      <c r="J19" s="333" t="n"/>
      <c r="K19" s="333" t="n"/>
      <c r="L19" s="334" t="n"/>
      <c r="M19" s="179" t="n">
        <v>0</v>
      </c>
      <c r="N19" s="313" t="n"/>
      <c r="O19" s="90" t="n">
        <v>100</v>
      </c>
      <c r="P19" s="313" t="n"/>
      <c r="Q19" s="143" t="n"/>
      <c r="R19" s="91" t="inlineStr">
        <is>
          <t>Annual</t>
        </is>
      </c>
      <c r="S19" s="35" t="n">
        <v>96.15000000000001</v>
      </c>
      <c r="T19" s="313" t="n"/>
      <c r="U19" s="185" t="n">
        <v>85</v>
      </c>
      <c r="V19" s="313" t="n"/>
      <c r="W19" s="35">
        <f>S19-U19</f>
        <v/>
      </c>
      <c r="X19" s="216" t="n"/>
      <c r="Y19" s="82" t="n"/>
      <c r="Z19" s="217" t="n"/>
      <c r="AA19" s="143" t="n"/>
      <c r="AB19" s="270" t="n"/>
      <c r="AC19" s="57" t="n"/>
    </row>
    <row r="20" ht="24" customHeight="1">
      <c r="A20" s="283" t="inlineStr">
        <is>
          <t>Month</t>
        </is>
      </c>
      <c r="B20" s="35" t="n">
        <v>17.86</v>
      </c>
      <c r="C20" s="179" t="n">
        <v>0</v>
      </c>
      <c r="D20" s="179" t="n">
        <v>0</v>
      </c>
      <c r="E20" s="35" t="n">
        <v>2296.08</v>
      </c>
      <c r="F20" s="35" t="n">
        <v>0</v>
      </c>
      <c r="G20" s="313" t="n"/>
      <c r="H20" s="87" t="inlineStr">
        <is>
          <t>Month</t>
        </is>
      </c>
      <c r="I20" s="92">
        <f>F55</f>
        <v/>
      </c>
      <c r="J20" s="333" t="n"/>
      <c r="K20" s="333" t="n"/>
      <c r="L20" s="333" t="n"/>
      <c r="M20" s="179" t="n">
        <v>8</v>
      </c>
      <c r="N20" s="313" t="n"/>
      <c r="O20" s="90" t="n">
        <v>94.77</v>
      </c>
      <c r="P20" s="313" t="n"/>
      <c r="Q20" s="143" t="n"/>
      <c r="R20" s="143" t="n"/>
      <c r="S20" s="269" t="n"/>
      <c r="T20" s="270" t="n"/>
      <c r="U20" s="269" t="n"/>
      <c r="V20" s="269" t="n"/>
      <c r="W20" s="269" t="n"/>
      <c r="X20" s="270" t="n"/>
      <c r="Y20" s="143" t="n"/>
      <c r="Z20" s="270" t="n"/>
      <c r="AA20" s="143" t="n"/>
      <c r="AB20" s="270" t="n"/>
      <c r="AC20" s="57" t="n"/>
    </row>
    <row r="21" ht="22.5" customHeight="1">
      <c r="A21" s="283" t="inlineStr">
        <is>
          <t>Year</t>
        </is>
      </c>
      <c r="B21" s="35" t="n">
        <v>37.43</v>
      </c>
      <c r="C21" s="220" t="n">
        <v>0</v>
      </c>
      <c r="D21" s="179" t="n">
        <v>0</v>
      </c>
      <c r="E21" s="35" t="n">
        <v>4820.24</v>
      </c>
      <c r="F21" s="35" t="n">
        <v>2.11</v>
      </c>
      <c r="G21" s="313" t="n"/>
      <c r="H21" s="87" t="inlineStr">
        <is>
          <t>Year</t>
        </is>
      </c>
      <c r="I21" s="90" t="n">
        <v>40263.08</v>
      </c>
      <c r="J21" s="333" t="n"/>
      <c r="K21" s="333" t="n"/>
      <c r="L21" s="313" t="n"/>
      <c r="M21" s="179" t="n">
        <v>16</v>
      </c>
      <c r="N21" s="313" t="n"/>
      <c r="O21" s="90" t="n">
        <v>96.15000000000001</v>
      </c>
      <c r="P21" s="313" t="n"/>
      <c r="Q21" s="143" t="n"/>
      <c r="R21" s="57" t="n"/>
      <c r="S21" s="269" t="n"/>
      <c r="T21" s="94" t="n"/>
      <c r="U21" s="269" t="n"/>
      <c r="V21" s="269" t="n"/>
      <c r="W21" s="269" t="n"/>
      <c r="X21" s="270" t="n"/>
      <c r="Y21" s="143" t="n"/>
      <c r="Z21" s="270" t="n"/>
      <c r="AA21" s="143" t="n"/>
      <c r="AB21" s="57" t="n"/>
      <c r="AC21" s="57" t="n"/>
    </row>
    <row r="22" ht="18.75" customHeight="1">
      <c r="A22" s="298" t="n"/>
      <c r="B22" s="57" t="n"/>
      <c r="C22" s="57" t="n"/>
      <c r="D22" s="57" t="n"/>
      <c r="E22" s="57" t="n"/>
      <c r="F22" s="57" t="n"/>
      <c r="G22" s="271" t="n"/>
      <c r="H22" s="144" t="n"/>
      <c r="I22" s="271" t="n"/>
      <c r="J22" s="144" t="n"/>
      <c r="K22" s="57" t="n"/>
      <c r="L22" s="143" t="n"/>
      <c r="M22" s="272" t="n"/>
      <c r="N22" s="145" t="n"/>
      <c r="O22" s="269" t="n"/>
      <c r="P22" s="269" t="n"/>
      <c r="Q22" s="143" t="n"/>
      <c r="R22" s="57" t="n"/>
      <c r="S22" s="269" t="n"/>
      <c r="T22" s="270" t="n"/>
      <c r="U22" s="269" t="n"/>
      <c r="V22" s="269" t="n"/>
      <c r="W22" s="269" t="n"/>
      <c r="X22" s="270" t="n"/>
      <c r="Y22" s="143" t="n"/>
      <c r="Z22" s="270" t="n"/>
      <c r="AA22" s="143" t="n"/>
      <c r="AB22" s="270" t="n"/>
      <c r="AC22" s="57" t="n"/>
    </row>
    <row r="23" ht="25.5" customHeight="1">
      <c r="A23" s="57" t="n"/>
      <c r="B23" s="57" t="n"/>
      <c r="C23" s="57" t="n"/>
      <c r="D23" s="57" t="n"/>
      <c r="E23" s="57" t="n"/>
      <c r="F23" s="57" t="n"/>
      <c r="G23" s="57" t="n"/>
      <c r="H23" s="57" t="n"/>
      <c r="I23" s="95" t="n"/>
      <c r="J23" s="328" t="n"/>
      <c r="K23" s="328" t="n"/>
      <c r="L23" s="328" t="n"/>
      <c r="M23" s="221" t="n"/>
      <c r="N23" s="96" t="n"/>
      <c r="O23" s="57" t="n"/>
      <c r="P23" s="269" t="n"/>
      <c r="Q23" s="143" t="n"/>
      <c r="R23" s="97" t="n"/>
      <c r="S23" s="57" t="n"/>
      <c r="T23" s="270" t="n"/>
      <c r="U23" s="269" t="n"/>
      <c r="V23" s="269" t="n"/>
      <c r="W23" s="269" t="n"/>
      <c r="X23" s="270" t="n"/>
      <c r="Y23" s="143" t="n"/>
      <c r="Z23" s="270" t="n"/>
      <c r="AA23" s="143" t="n"/>
      <c r="AB23" s="270" t="n"/>
      <c r="AC23" s="269" t="n"/>
    </row>
    <row r="24" ht="42.75" customHeight="1">
      <c r="A24" s="285" t="n"/>
      <c r="B24" s="306" t="n"/>
      <c r="C24" s="306" t="n"/>
      <c r="D24" s="306" t="n"/>
      <c r="E24" s="306" t="n"/>
      <c r="F24" s="306" t="n"/>
      <c r="G24" s="306" t="n"/>
      <c r="H24" s="306" t="n"/>
      <c r="I24" s="306" t="n"/>
      <c r="J24" s="306" t="n"/>
      <c r="K24" s="306" t="n"/>
      <c r="L24" s="306" t="n"/>
      <c r="M24" s="306" t="n"/>
      <c r="N24" s="306" t="n"/>
      <c r="O24" s="306" t="n"/>
      <c r="P24" s="307" t="n"/>
      <c r="Q24" s="143" t="n"/>
      <c r="R24" s="98" t="inlineStr">
        <is>
          <t>STOCK</t>
        </is>
      </c>
      <c r="S24" s="306" t="n"/>
      <c r="T24" s="306" t="n"/>
      <c r="U24" s="306" t="n"/>
      <c r="V24" s="306" t="n"/>
      <c r="W24" s="306" t="n"/>
      <c r="X24" s="306" t="n"/>
      <c r="Y24" s="307" t="n"/>
      <c r="Z24" s="270" t="n"/>
      <c r="AA24" s="99" t="inlineStr">
        <is>
          <t>TRIPS</t>
        </is>
      </c>
      <c r="AB24" s="321" t="n"/>
      <c r="AC24" s="320" t="n"/>
    </row>
    <row r="25" ht="31.5" customHeight="1">
      <c r="A25" s="290" t="inlineStr">
        <is>
          <t>Start time</t>
        </is>
      </c>
      <c r="B25" s="291" t="inlineStr">
        <is>
          <t>End time</t>
        </is>
      </c>
      <c r="C25" s="223" t="inlineStr">
        <is>
          <t>Affected engines</t>
        </is>
      </c>
      <c r="D25" s="321" t="n"/>
      <c r="E25" s="320" t="n"/>
      <c r="F25" s="224" t="inlineStr">
        <is>
          <t>MWh</t>
        </is>
      </c>
      <c r="G25" s="320" t="n"/>
      <c r="H25" s="100" t="inlineStr">
        <is>
          <t>code</t>
        </is>
      </c>
      <c r="I25" s="225" t="inlineStr">
        <is>
          <t>Comment</t>
        </is>
      </c>
      <c r="J25" s="321" t="n"/>
      <c r="K25" s="321" t="n"/>
      <c r="L25" s="321" t="n"/>
      <c r="M25" s="321" t="n"/>
      <c r="N25" s="321" t="n"/>
      <c r="O25" s="321" t="n"/>
      <c r="P25" s="320" t="n"/>
      <c r="Q25" s="143" t="n"/>
      <c r="R25" s="69" t="inlineStr">
        <is>
          <t>FUEL &amp; OIL</t>
        </is>
      </c>
      <c r="S25" s="321" t="n"/>
      <c r="T25" s="321" t="n"/>
      <c r="U25" s="321" t="n"/>
      <c r="V25" s="321" t="n"/>
      <c r="W25" s="321" t="n"/>
      <c r="X25" s="321" t="n"/>
      <c r="Y25" s="320" t="n"/>
      <c r="Z25" s="270" t="n"/>
      <c r="AA25" s="323" t="n"/>
      <c r="AC25" s="324" t="n"/>
    </row>
    <row r="26" ht="16.5" customHeight="1">
      <c r="A26" s="335" t="n"/>
      <c r="B26" s="336" t="n"/>
      <c r="C26" s="327" t="n"/>
      <c r="D26" s="328" t="n"/>
      <c r="E26" s="329" t="n"/>
      <c r="F26" s="327" t="n"/>
      <c r="G26" s="329" t="n"/>
      <c r="H26" s="335" t="n"/>
      <c r="I26" s="327" t="n"/>
      <c r="J26" s="328" t="n"/>
      <c r="K26" s="328" t="n"/>
      <c r="L26" s="328" t="n"/>
      <c r="M26" s="328" t="n"/>
      <c r="N26" s="328" t="n"/>
      <c r="O26" s="328" t="n"/>
      <c r="P26" s="329" t="n"/>
      <c r="Q26" s="143" t="n"/>
      <c r="R26" s="327" t="n"/>
      <c r="S26" s="328" t="n"/>
      <c r="T26" s="328" t="n"/>
      <c r="U26" s="328" t="n"/>
      <c r="V26" s="328" t="n"/>
      <c r="W26" s="328" t="n"/>
      <c r="X26" s="328" t="n"/>
      <c r="Y26" s="329" t="n"/>
      <c r="Z26" s="270" t="n"/>
      <c r="AA26" s="327" t="n"/>
      <c r="AB26" s="328" t="n"/>
      <c r="AC26" s="329" t="n"/>
    </row>
    <row r="27" ht="22.5" customHeight="1">
      <c r="A27" s="105" t="n"/>
      <c r="B27" s="105" t="n"/>
      <c r="C27" s="227" t="n"/>
      <c r="D27" s="333" t="n"/>
      <c r="E27" s="313" t="n"/>
      <c r="F27" s="35" t="n"/>
      <c r="G27" s="313" t="n"/>
      <c r="H27" s="40" t="n"/>
      <c r="I27" s="35" t="n"/>
      <c r="J27" s="333" t="n"/>
      <c r="K27" s="333" t="n"/>
      <c r="L27" s="333" t="n"/>
      <c r="M27" s="333" t="n"/>
      <c r="N27" s="333" t="n"/>
      <c r="O27" s="333" t="n"/>
      <c r="P27" s="313" t="n"/>
      <c r="Q27" s="143" t="n"/>
      <c r="R27" s="107" t="n"/>
      <c r="S27" s="230" t="inlineStr">
        <is>
          <t>HFO</t>
        </is>
      </c>
      <c r="T27" s="307" t="n"/>
      <c r="U27" s="230" t="inlineStr">
        <is>
          <t>LFO</t>
        </is>
      </c>
      <c r="V27" s="307" t="n"/>
      <c r="W27" s="230" t="inlineStr">
        <is>
          <t>LO</t>
        </is>
      </c>
      <c r="X27" s="306" t="n"/>
      <c r="Y27" s="307" t="n"/>
      <c r="Z27" s="270" t="n"/>
      <c r="AA27" s="108" t="inlineStr">
        <is>
          <t>INTERNAL TRIPS</t>
        </is>
      </c>
      <c r="AB27" s="306" t="n"/>
      <c r="AC27" s="307" t="n"/>
    </row>
    <row r="28" ht="20.25" customHeight="1">
      <c r="A28" s="105" t="n">
        <v>25569.12552846065</v>
      </c>
      <c r="B28" s="105" t="n">
        <v>25569.12552846065</v>
      </c>
      <c r="C28" s="231" t="inlineStr">
        <is>
          <t>DG3</t>
        </is>
      </c>
      <c r="D28" s="333" t="n"/>
      <c r="E28" s="313" t="n"/>
      <c r="F28" s="232">
        <f>(B28-A28)*24*16.7</f>
        <v/>
      </c>
      <c r="G28" s="313" t="n"/>
      <c r="H28" s="109" t="n"/>
      <c r="I28" s="233" t="inlineStr">
        <is>
          <t>DG#3 low stat air pressure.</t>
        </is>
      </c>
      <c r="J28" s="333" t="n"/>
      <c r="K28" s="333" t="n"/>
      <c r="L28" s="333" t="n"/>
      <c r="M28" s="333" t="n"/>
      <c r="N28" s="333" t="n"/>
      <c r="O28" s="333" t="n"/>
      <c r="P28" s="313" t="n"/>
      <c r="Q28" s="143" t="n"/>
      <c r="R28" s="11" t="n"/>
      <c r="S28" s="234" t="inlineStr">
        <is>
          <t>Ton</t>
        </is>
      </c>
      <c r="T28" s="235" t="inlineStr">
        <is>
          <t>%</t>
        </is>
      </c>
      <c r="U28" s="234" t="inlineStr">
        <is>
          <t>Ton</t>
        </is>
      </c>
      <c r="V28" s="234" t="inlineStr">
        <is>
          <t>%</t>
        </is>
      </c>
      <c r="W28" s="234" t="inlineStr">
        <is>
          <t>Ton</t>
        </is>
      </c>
      <c r="X28" s="235" t="inlineStr">
        <is>
          <t>%</t>
        </is>
      </c>
      <c r="Y28" s="337" t="n"/>
      <c r="Z28" s="270" t="n"/>
      <c r="AA28" s="113" t="n"/>
      <c r="AB28" s="236" t="inlineStr">
        <is>
          <t>Actual 2025</t>
        </is>
      </c>
      <c r="AC28" s="230" t="inlineStr">
        <is>
          <t>Actual 2024</t>
        </is>
      </c>
    </row>
    <row r="29" ht="20.25" customHeight="1">
      <c r="A29" s="105" t="n">
        <v>25569.12552846065</v>
      </c>
      <c r="B29" s="105" t="n">
        <v>25569.12552846065</v>
      </c>
      <c r="C29" s="231" t="inlineStr">
        <is>
          <t>DG4</t>
        </is>
      </c>
      <c r="D29" s="333" t="n"/>
      <c r="E29" s="313" t="n"/>
      <c r="F29" s="232">
        <f>(B29-A29)*24*16.7</f>
        <v/>
      </c>
      <c r="G29" s="313" t="n"/>
      <c r="H29" s="40" t="n"/>
      <c r="I29" s="233" t="inlineStr">
        <is>
          <t>DG#4 low strat air pressure</t>
        </is>
      </c>
      <c r="J29" s="333" t="n"/>
      <c r="K29" s="333" t="n"/>
      <c r="L29" s="333" t="n"/>
      <c r="M29" s="333" t="n"/>
      <c r="N29" s="333" t="n"/>
      <c r="O29" s="333" t="n"/>
      <c r="P29" s="313" t="n"/>
      <c r="Q29" s="143" t="n"/>
      <c r="R29" s="11" t="n"/>
      <c r="S29" s="338" t="n"/>
      <c r="T29" s="338" t="n"/>
      <c r="U29" s="338" t="n"/>
      <c r="V29" s="338" t="n"/>
      <c r="W29" s="338" t="n"/>
      <c r="X29" s="339" t="n"/>
      <c r="Y29" s="340" t="n"/>
      <c r="Z29" s="270" t="n"/>
      <c r="AA29" s="113" t="n"/>
      <c r="AB29" s="240" t="n"/>
      <c r="AC29" s="241" t="n"/>
    </row>
    <row r="30" ht="20.25" customHeight="1">
      <c r="A30" s="105" t="n">
        <v>25569.12552846065</v>
      </c>
      <c r="B30" s="105" t="n">
        <v>25569.12552846065</v>
      </c>
      <c r="C30" s="231" t="inlineStr">
        <is>
          <t>DG5</t>
        </is>
      </c>
      <c r="D30" s="333" t="n"/>
      <c r="E30" s="313" t="n"/>
      <c r="F30" s="232">
        <f>(B30-A30)*24*16.7</f>
        <v/>
      </c>
      <c r="G30" s="313" t="n"/>
      <c r="H30" s="40" t="n"/>
      <c r="I30" s="233" t="inlineStr">
        <is>
          <t>DG#5 low start air presure</t>
        </is>
      </c>
      <c r="J30" s="333" t="n"/>
      <c r="K30" s="333" t="n"/>
      <c r="L30" s="333" t="n"/>
      <c r="M30" s="333" t="n"/>
      <c r="N30" s="333" t="n"/>
      <c r="O30" s="333" t="n"/>
      <c r="P30" s="313" t="n"/>
      <c r="Q30" s="143" t="n"/>
      <c r="R30" s="118" t="inlineStr">
        <is>
          <t>Initial</t>
        </is>
      </c>
      <c r="S30" s="35" t="n">
        <v>4848.78</v>
      </c>
      <c r="T30" s="179" t="n"/>
      <c r="U30" s="46" t="n">
        <v>30.87</v>
      </c>
      <c r="V30" s="35" t="n"/>
      <c r="W30" s="35" t="n">
        <v>20.67</v>
      </c>
      <c r="X30" s="179" t="n"/>
      <c r="Y30" s="313" t="n"/>
      <c r="Z30" s="270" t="n"/>
      <c r="AA30" s="33" t="inlineStr">
        <is>
          <t>Day</t>
        </is>
      </c>
      <c r="AB30" s="179" t="n"/>
      <c r="AC30" s="181" t="n"/>
    </row>
    <row r="31" ht="21.75" customHeight="1">
      <c r="A31" s="105" t="n">
        <v>25569.12552881944</v>
      </c>
      <c r="B31" s="105" t="n">
        <v>25569.12552881944</v>
      </c>
      <c r="C31" s="231" t="inlineStr">
        <is>
          <t>DG3</t>
        </is>
      </c>
      <c r="D31" s="333" t="n"/>
      <c r="E31" s="313" t="n"/>
      <c r="F31" s="232">
        <f>(B31-A31)*24*16.7</f>
        <v/>
      </c>
      <c r="G31" s="313" t="n"/>
      <c r="H31" s="40" t="n"/>
      <c r="I31" s="233" t="inlineStr">
        <is>
          <t xml:space="preserve"> low start air presure</t>
        </is>
      </c>
      <c r="J31" s="333" t="n"/>
      <c r="K31" s="333" t="n"/>
      <c r="L31" s="333" t="n"/>
      <c r="M31" s="333" t="n"/>
      <c r="N31" s="333" t="n"/>
      <c r="O31" s="333" t="n"/>
      <c r="P31" s="313" t="n"/>
      <c r="Q31" s="143" t="n"/>
      <c r="R31" s="118" t="inlineStr">
        <is>
          <t>Input</t>
        </is>
      </c>
      <c r="S31" s="35" t="n">
        <v>0</v>
      </c>
      <c r="T31" s="242" t="n"/>
      <c r="U31" s="46" t="n"/>
      <c r="V31" s="35" t="n"/>
      <c r="W31" s="35" t="n">
        <v>0</v>
      </c>
      <c r="X31" s="242" t="n"/>
      <c r="Y31" s="314" t="n"/>
      <c r="Z31" s="243" t="n"/>
      <c r="AA31" s="33" t="inlineStr">
        <is>
          <t>Month</t>
        </is>
      </c>
      <c r="AB31" s="179" t="n">
        <v>3</v>
      </c>
      <c r="AC31" s="341" t="n"/>
    </row>
    <row r="32" ht="20.25" customHeight="1">
      <c r="A32" s="105" t="n">
        <v>25569.12552881944</v>
      </c>
      <c r="B32" s="105" t="n">
        <v>25569.12552881944</v>
      </c>
      <c r="C32" s="231" t="inlineStr">
        <is>
          <t>DG4</t>
        </is>
      </c>
      <c r="D32" s="333" t="n"/>
      <c r="E32" s="313" t="n"/>
      <c r="F32" s="232">
        <f>(B32-A32)*24*16.7</f>
        <v/>
      </c>
      <c r="G32" s="313" t="n"/>
      <c r="H32" s="40" t="n"/>
      <c r="I32" s="233" t="inlineStr">
        <is>
          <t xml:space="preserve"> low start air presure</t>
        </is>
      </c>
      <c r="J32" s="333" t="n"/>
      <c r="K32" s="333" t="n"/>
      <c r="L32" s="333" t="n"/>
      <c r="M32" s="333" t="n"/>
      <c r="N32" s="333" t="n"/>
      <c r="O32" s="333" t="n"/>
      <c r="P32" s="313" t="n"/>
      <c r="Q32" s="143" t="n"/>
      <c r="R32" s="118" t="inlineStr">
        <is>
          <t>Consumption</t>
        </is>
      </c>
      <c r="S32" s="35">
        <f>S30+S31-S33</f>
        <v/>
      </c>
      <c r="T32" s="315" t="n"/>
      <c r="U32" s="46">
        <f>U30+U31-U33</f>
        <v/>
      </c>
      <c r="V32" s="35" t="n"/>
      <c r="W32" s="35">
        <f>W30+W31-W33</f>
        <v/>
      </c>
      <c r="X32" s="316" t="n"/>
      <c r="Y32" s="317" t="n"/>
      <c r="Z32" s="243" t="n"/>
      <c r="AA32" s="33" t="inlineStr">
        <is>
          <t>Year</t>
        </is>
      </c>
      <c r="AB32" s="179" t="n">
        <v>3</v>
      </c>
      <c r="AC32" s="315" t="n"/>
    </row>
    <row r="33" ht="20.25" customHeight="1">
      <c r="A33" s="105" t="n">
        <v>25569.12552881944</v>
      </c>
      <c r="B33" s="105" t="n">
        <v>25569.12552881944</v>
      </c>
      <c r="C33" s="231" t="inlineStr">
        <is>
          <t>DG5</t>
        </is>
      </c>
      <c r="D33" s="333" t="n"/>
      <c r="E33" s="313" t="n"/>
      <c r="F33" s="232">
        <f>(B33-A33)*24*16.7</f>
        <v/>
      </c>
      <c r="G33" s="313" t="n"/>
      <c r="H33" s="40" t="n"/>
      <c r="I33" s="233" t="inlineStr">
        <is>
          <t xml:space="preserve"> low start air presure</t>
        </is>
      </c>
      <c r="J33" s="333" t="n"/>
      <c r="K33" s="333" t="n"/>
      <c r="L33" s="333" t="n"/>
      <c r="M33" s="333" t="n"/>
      <c r="N33" s="333" t="n"/>
      <c r="O33" s="333" t="n"/>
      <c r="P33" s="313" t="n"/>
      <c r="Q33" s="143" t="n"/>
      <c r="R33" s="118" t="inlineStr">
        <is>
          <t>Final</t>
        </is>
      </c>
      <c r="S33" s="35" t="n">
        <v>4726.57</v>
      </c>
      <c r="T33" s="245" t="n"/>
      <c r="U33" s="46" t="n">
        <v>30.09</v>
      </c>
      <c r="V33" s="35" t="n"/>
      <c r="W33" s="35" t="n">
        <v>20.67</v>
      </c>
      <c r="X33" s="246" t="n"/>
      <c r="Y33" s="123" t="n"/>
      <c r="Z33" s="243" t="n"/>
      <c r="AA33" s="124" t="n"/>
      <c r="AB33" s="270" t="n"/>
      <c r="AC33" s="269" t="n"/>
    </row>
    <row r="34" ht="20.25" customHeight="1">
      <c r="A34" s="105" t="n">
        <v>25569.12552883102</v>
      </c>
      <c r="B34" s="105" t="n">
        <v>25569.12552883102</v>
      </c>
      <c r="C34" s="231" t="inlineStr">
        <is>
          <t>DG3</t>
        </is>
      </c>
      <c r="D34" s="333" t="n"/>
      <c r="E34" s="313" t="n"/>
      <c r="F34" s="232">
        <f>(B34-A34)*24*16.7</f>
        <v/>
      </c>
      <c r="G34" s="313" t="n"/>
      <c r="H34" s="40" t="n"/>
      <c r="I34" s="233" t="inlineStr">
        <is>
          <t xml:space="preserve"> low start air presure</t>
        </is>
      </c>
      <c r="J34" s="333" t="n"/>
      <c r="K34" s="333" t="n"/>
      <c r="L34" s="333" t="n"/>
      <c r="M34" s="333" t="n"/>
      <c r="N34" s="333" t="n"/>
      <c r="O34" s="333" t="n"/>
      <c r="P34" s="313" t="n"/>
      <c r="Q34" s="143" t="n"/>
      <c r="R34" s="57" t="n"/>
      <c r="S34" s="247" t="n"/>
      <c r="T34" s="333" t="n"/>
      <c r="U34" s="333" t="n"/>
      <c r="V34" s="333" t="n"/>
      <c r="W34" s="333" t="n"/>
      <c r="X34" s="333" t="n"/>
      <c r="Y34" s="334" t="n"/>
      <c r="Z34" s="270" t="n"/>
      <c r="AA34" s="108" t="inlineStr">
        <is>
          <t>EXTERNAL TRIPS</t>
        </is>
      </c>
      <c r="AB34" s="306" t="n"/>
      <c r="AC34" s="307" t="n"/>
    </row>
    <row r="35" ht="18.75" customHeight="1">
      <c r="A35" s="105" t="n">
        <v>25569.12552883102</v>
      </c>
      <c r="B35" s="105" t="n">
        <v>25569.12552883102</v>
      </c>
      <c r="C35" s="231" t="inlineStr">
        <is>
          <t>DG4</t>
        </is>
      </c>
      <c r="D35" s="333" t="n"/>
      <c r="E35" s="313" t="n"/>
      <c r="F35" s="232">
        <f>(B35-A35)*24*16.7</f>
        <v/>
      </c>
      <c r="G35" s="313" t="n"/>
      <c r="H35" s="40" t="n"/>
      <c r="I35" s="233" t="inlineStr">
        <is>
          <t xml:space="preserve"> low start air presure</t>
        </is>
      </c>
      <c r="J35" s="333" t="n"/>
      <c r="K35" s="333" t="n"/>
      <c r="L35" s="333" t="n"/>
      <c r="M35" s="333" t="n"/>
      <c r="N35" s="333" t="n"/>
      <c r="O35" s="333" t="n"/>
      <c r="P35" s="313" t="n"/>
      <c r="Q35" s="143" t="n"/>
      <c r="R35" s="126" t="n"/>
      <c r="S35" s="248" t="inlineStr">
        <is>
          <t>HFO SLUDGE</t>
        </is>
      </c>
      <c r="T35" s="249" t="inlineStr">
        <is>
          <t>m3</t>
        </is>
      </c>
      <c r="U35" s="35" t="n"/>
      <c r="V35" s="248" t="inlineStr">
        <is>
          <t>USED OIL</t>
        </is>
      </c>
      <c r="W35" s="250" t="inlineStr">
        <is>
          <t>m3</t>
        </is>
      </c>
      <c r="X35" s="179" t="n"/>
      <c r="Y35" s="313" t="n"/>
      <c r="Z35" s="270" t="n"/>
      <c r="AA35" s="113" t="n"/>
      <c r="AB35" s="240" t="inlineStr">
        <is>
          <t>Actual 2025</t>
        </is>
      </c>
      <c r="AC35" s="241" t="inlineStr">
        <is>
          <t>Actual 2024</t>
        </is>
      </c>
    </row>
    <row r="36" ht="20.25" customHeight="1">
      <c r="A36" s="105" t="n">
        <v>25569.12552883102</v>
      </c>
      <c r="B36" s="105" t="n">
        <v>25569.12552883102</v>
      </c>
      <c r="C36" s="231" t="inlineStr">
        <is>
          <t>DG5</t>
        </is>
      </c>
      <c r="D36" s="333" t="n"/>
      <c r="E36" s="313" t="n"/>
      <c r="F36" s="232">
        <f>(B36-A36)*24*16.7</f>
        <v/>
      </c>
      <c r="G36" s="313" t="n"/>
      <c r="H36" s="40" t="n"/>
      <c r="I36" s="233" t="inlineStr">
        <is>
          <t xml:space="preserve"> low start air presure</t>
        </is>
      </c>
      <c r="J36" s="333" t="n"/>
      <c r="K36" s="333" t="n"/>
      <c r="L36" s="333" t="n"/>
      <c r="M36" s="333" t="n"/>
      <c r="N36" s="333" t="n"/>
      <c r="O36" s="333" t="n"/>
      <c r="P36" s="313" t="n"/>
      <c r="Q36" s="143" t="n"/>
      <c r="R36" s="57" t="n"/>
      <c r="S36" s="315" t="n"/>
      <c r="T36" s="249" t="inlineStr">
        <is>
          <t>%</t>
        </is>
      </c>
      <c r="U36" s="179" t="n">
        <v>13</v>
      </c>
      <c r="V36" s="315" t="n"/>
      <c r="W36" s="250" t="inlineStr">
        <is>
          <t>%</t>
        </is>
      </c>
      <c r="X36" s="179" t="n">
        <v>3</v>
      </c>
      <c r="Y36" s="313" t="n"/>
      <c r="Z36" s="270" t="n"/>
      <c r="AA36" s="33" t="inlineStr">
        <is>
          <t>Day</t>
        </is>
      </c>
      <c r="AB36" s="179" t="n"/>
      <c r="AC36" s="181" t="n"/>
    </row>
    <row r="37" ht="20.25" customHeight="1">
      <c r="A37" s="105" t="n">
        <v>25569.12552884259</v>
      </c>
      <c r="B37" s="105" t="n">
        <v>25569.12552884259</v>
      </c>
      <c r="C37" s="231" t="inlineStr">
        <is>
          <t>DG1</t>
        </is>
      </c>
      <c r="D37" s="333" t="n"/>
      <c r="E37" s="313" t="n"/>
      <c r="F37" s="35">
        <f>((B37-A37)*24*16.3)</f>
        <v/>
      </c>
      <c r="G37" s="313" t="n"/>
      <c r="H37" s="40" t="n"/>
      <c r="I37" s="251" t="inlineStr">
        <is>
          <t>DG#1 trips with damper missmatch</t>
        </is>
      </c>
      <c r="J37" s="333" t="n"/>
      <c r="K37" s="333" t="n"/>
      <c r="L37" s="333" t="n"/>
      <c r="M37" s="333" t="n"/>
      <c r="N37" s="333" t="n"/>
      <c r="O37" s="333" t="n"/>
      <c r="P37" s="313" t="n"/>
      <c r="Q37" s="143" t="n"/>
      <c r="R37" s="57" t="n"/>
      <c r="S37" s="269" t="n"/>
      <c r="T37" s="270" t="n"/>
      <c r="U37" s="269" t="n"/>
      <c r="V37" s="269" t="n"/>
      <c r="W37" s="269" t="n"/>
      <c r="X37" s="270" t="n"/>
      <c r="Y37" s="143" t="n"/>
      <c r="Z37" s="270" t="n"/>
      <c r="AA37" s="33" t="inlineStr">
        <is>
          <t>Month</t>
        </is>
      </c>
      <c r="AB37" s="179" t="n">
        <v>1</v>
      </c>
      <c r="AC37" s="341" t="n"/>
    </row>
    <row r="38" ht="20.25" customHeight="1">
      <c r="A38" s="105" t="n">
        <v>25569.12552885417</v>
      </c>
      <c r="B38" s="105" t="n">
        <v>25569.12552885417</v>
      </c>
      <c r="C38" s="231" t="inlineStr">
        <is>
          <t>DG3</t>
        </is>
      </c>
      <c r="D38" s="333" t="n"/>
      <c r="E38" s="313" t="n"/>
      <c r="F38" s="35">
        <f>((B38-A38)*24*16.3)</f>
        <v/>
      </c>
      <c r="G38" s="313" t="n"/>
      <c r="H38" s="40" t="n"/>
      <c r="I38" s="233" t="inlineStr">
        <is>
          <t>DG#3  start failure</t>
        </is>
      </c>
      <c r="J38" s="333" t="n"/>
      <c r="K38" s="333" t="n"/>
      <c r="L38" s="333" t="n"/>
      <c r="M38" s="333" t="n"/>
      <c r="N38" s="333" t="n"/>
      <c r="O38" s="333" t="n"/>
      <c r="P38" s="313" t="n"/>
      <c r="Q38" s="143" t="n"/>
      <c r="R38" s="126" t="n"/>
      <c r="S38" s="57" t="n"/>
      <c r="T38" s="270" t="n"/>
      <c r="U38" s="57" t="n"/>
      <c r="V38" s="126" t="n"/>
      <c r="W38" s="269" t="n"/>
      <c r="X38" s="270" t="n"/>
      <c r="Y38" s="143" t="n"/>
      <c r="Z38" s="270" t="n"/>
      <c r="AA38" s="33" t="inlineStr">
        <is>
          <t>Year</t>
        </is>
      </c>
      <c r="AB38" s="179" t="n">
        <v>1</v>
      </c>
      <c r="AC38" s="341" t="n"/>
    </row>
    <row r="39" ht="22.5" customHeight="1">
      <c r="A39" s="105" t="n">
        <v>25569.12552886574</v>
      </c>
      <c r="B39" s="105" t="n">
        <v>25569.12552886574</v>
      </c>
      <c r="C39" s="231" t="inlineStr">
        <is>
          <t>DG3</t>
        </is>
      </c>
      <c r="D39" s="333" t="n"/>
      <c r="E39" s="313" t="n"/>
      <c r="F39" s="35">
        <f>((B39-A39)*24*16.3)</f>
        <v/>
      </c>
      <c r="G39" s="313" t="n"/>
      <c r="H39" s="40" t="n"/>
      <c r="I39" s="233" t="inlineStr">
        <is>
          <t>DG#3  start failure</t>
        </is>
      </c>
      <c r="J39" s="333" t="n"/>
      <c r="K39" s="333" t="n"/>
      <c r="L39" s="333" t="n"/>
      <c r="M39" s="333" t="n"/>
      <c r="N39" s="333" t="n"/>
      <c r="O39" s="333" t="n"/>
      <c r="P39" s="313" t="n"/>
      <c r="Q39" s="143" t="n"/>
      <c r="R39" s="143" t="n"/>
      <c r="S39" s="252" t="inlineStr">
        <is>
          <t>FUEL LIQUIDATED DAMAGES</t>
        </is>
      </c>
      <c r="T39" s="342" t="n"/>
      <c r="U39" s="342" t="n"/>
      <c r="V39" s="342" t="n"/>
      <c r="W39" s="342" t="n"/>
      <c r="X39" s="342" t="n"/>
      <c r="Y39" s="343" t="n"/>
      <c r="Z39" s="270" t="n"/>
      <c r="AA39" s="33" t="n"/>
      <c r="AB39" s="179" t="n"/>
      <c r="AC39" s="315" t="n"/>
    </row>
    <row r="40" ht="20.25" customHeight="1">
      <c r="A40" s="105" t="n">
        <v>25569.12552893519</v>
      </c>
      <c r="B40" s="105" t="n">
        <v>25569.12552893519</v>
      </c>
      <c r="C40" s="231" t="inlineStr">
        <is>
          <t>DG4</t>
        </is>
      </c>
      <c r="D40" s="333" t="n"/>
      <c r="E40" s="313" t="n"/>
      <c r="F40" s="35">
        <f>((B40-A40)*24*16.3)</f>
        <v/>
      </c>
      <c r="G40" s="313" t="n"/>
      <c r="H40" s="40" t="n"/>
      <c r="I40" s="251" t="inlineStr">
        <is>
          <t>DG#4 trips with damper missmatch</t>
        </is>
      </c>
      <c r="J40" s="333" t="n"/>
      <c r="K40" s="333" t="n"/>
      <c r="L40" s="333" t="n"/>
      <c r="M40" s="333" t="n"/>
      <c r="N40" s="333" t="n"/>
      <c r="O40" s="333" t="n"/>
      <c r="P40" s="313" t="n"/>
      <c r="Q40" s="143" t="n"/>
      <c r="R40" s="143" t="n"/>
      <c r="S40" s="255" t="inlineStr">
        <is>
          <t>Day</t>
        </is>
      </c>
      <c r="T40" s="313" t="n"/>
      <c r="U40" s="179" t="n">
        <v>0</v>
      </c>
      <c r="V40" s="313" t="n"/>
      <c r="W40" s="35">
        <f>U40</f>
        <v/>
      </c>
      <c r="X40" s="179" t="n"/>
      <c r="Y40" s="40" t="n"/>
      <c r="Z40" s="270" t="n"/>
      <c r="AA40" s="132" t="n"/>
      <c r="AB40" s="256" t="inlineStr">
        <is>
          <t>1=</t>
        </is>
      </c>
      <c r="AC40" s="257" t="n"/>
    </row>
    <row r="41" ht="18.75" customHeight="1">
      <c r="A41" s="105" t="n">
        <v>25569.12552896991</v>
      </c>
      <c r="B41" s="105" t="n">
        <v>25569.12552896991</v>
      </c>
      <c r="C41" s="231" t="inlineStr">
        <is>
          <t>DG4</t>
        </is>
      </c>
      <c r="D41" s="333" t="n"/>
      <c r="E41" s="313" t="n"/>
      <c r="F41" s="35">
        <f>((B41-A41)*24*16.3)</f>
        <v/>
      </c>
      <c r="G41" s="313" t="n"/>
      <c r="H41" s="40" t="n"/>
      <c r="I41" s="251" t="inlineStr">
        <is>
          <t>DG#4 trips with low lube oil pressure</t>
        </is>
      </c>
      <c r="J41" s="333" t="n"/>
      <c r="K41" s="333" t="n"/>
      <c r="L41" s="333" t="n"/>
      <c r="M41" s="333" t="n"/>
      <c r="N41" s="333" t="n"/>
      <c r="O41" s="333" t="n"/>
      <c r="P41" s="313" t="n"/>
      <c r="Q41" s="143" t="n"/>
      <c r="R41" s="143" t="n"/>
      <c r="S41" s="255" t="inlineStr">
        <is>
          <t>Month</t>
        </is>
      </c>
      <c r="T41" s="313" t="n"/>
      <c r="U41" s="35" t="n">
        <v>559.72</v>
      </c>
      <c r="V41" s="313" t="n"/>
      <c r="W41" s="35">
        <f>U41</f>
        <v/>
      </c>
      <c r="X41" s="179" t="n"/>
      <c r="Y41" s="40" t="n"/>
      <c r="Z41" s="270" t="n"/>
      <c r="AA41" s="132" t="n"/>
      <c r="AB41" s="256">
        <f>AB40+U41</f>
        <v/>
      </c>
      <c r="AC41" s="258" t="n"/>
    </row>
    <row r="42" ht="20.25" customHeight="1">
      <c r="A42" s="105" t="n">
        <v>25569.1255290162</v>
      </c>
      <c r="B42" s="105" t="n">
        <v>25569.1255290162</v>
      </c>
      <c r="C42" s="231" t="inlineStr">
        <is>
          <t>DG1</t>
        </is>
      </c>
      <c r="D42" s="333" t="n"/>
      <c r="E42" s="313" t="n"/>
      <c r="F42" s="35">
        <f>((B42-A42)*24*16.3)</f>
        <v/>
      </c>
      <c r="G42" s="313" t="n"/>
      <c r="H42" s="40" t="n"/>
      <c r="I42" s="251" t="inlineStr">
        <is>
          <t>DG#1 Power supply failure -EAP</t>
        </is>
      </c>
      <c r="J42" s="333" t="n"/>
      <c r="K42" s="333" t="n"/>
      <c r="L42" s="333" t="n"/>
      <c r="M42" s="333" t="n"/>
      <c r="N42" s="333" t="n"/>
      <c r="O42" s="333" t="n"/>
      <c r="P42" s="313" t="n"/>
      <c r="Q42" s="143" t="n"/>
      <c r="R42" s="55" t="n"/>
      <c r="S42" s="255" t="inlineStr">
        <is>
          <t>Year</t>
        </is>
      </c>
      <c r="T42" s="313" t="n"/>
      <c r="U42" s="35" t="n">
        <v>559.72</v>
      </c>
      <c r="V42" s="313" t="n"/>
      <c r="W42" s="35">
        <f>U42</f>
        <v/>
      </c>
      <c r="X42" s="179" t="n"/>
      <c r="Y42" s="40" t="n"/>
      <c r="Z42" s="270" t="n"/>
      <c r="AA42" s="135" t="n"/>
      <c r="AB42" s="256" t="n"/>
    </row>
    <row r="43" ht="21.75" customHeight="1">
      <c r="A43" s="105" t="n">
        <v>25569.12552903935</v>
      </c>
      <c r="B43" s="105" t="n">
        <v>25569.12552903935</v>
      </c>
      <c r="C43" s="231" t="inlineStr">
        <is>
          <t>DG1</t>
        </is>
      </c>
      <c r="D43" s="333" t="n"/>
      <c r="E43" s="313" t="n"/>
      <c r="F43" s="35">
        <f>(B43-A43)*24*16.3</f>
        <v/>
      </c>
      <c r="G43" s="313" t="n"/>
      <c r="H43" s="40" t="n"/>
      <c r="I43" s="251" t="inlineStr">
        <is>
          <t>DG#1 Power supply failure -EAP</t>
        </is>
      </c>
      <c r="J43" s="333" t="n"/>
      <c r="K43" s="333" t="n"/>
      <c r="L43" s="333" t="n"/>
      <c r="M43" s="333" t="n"/>
      <c r="N43" s="333" t="n"/>
      <c r="O43" s="333" t="n"/>
      <c r="P43" s="313" t="n"/>
      <c r="Q43" s="143" t="n"/>
      <c r="R43" s="143" t="n"/>
      <c r="S43" s="269" t="n"/>
      <c r="T43" s="270" t="n"/>
      <c r="U43" s="57" t="n"/>
      <c r="V43" s="57" t="n"/>
      <c r="W43" s="57" t="n"/>
      <c r="X43" s="221" t="n"/>
      <c r="Y43" s="55" t="n"/>
      <c r="Z43" s="221" t="n"/>
      <c r="AA43" s="55" t="n"/>
      <c r="AB43" s="221" t="n"/>
      <c r="AC43" s="257" t="n"/>
    </row>
    <row r="44" ht="24.75" customHeight="1">
      <c r="A44" s="136" t="n"/>
      <c r="B44" s="136" t="n"/>
      <c r="C44" s="179" t="n"/>
      <c r="D44" s="333" t="n"/>
      <c r="E44" s="313" t="n"/>
      <c r="F44" s="35">
        <f>(B44-A44)*24*16.3</f>
        <v/>
      </c>
      <c r="G44" s="313" t="n"/>
      <c r="H44" s="40" t="n"/>
      <c r="I44" s="35" t="n"/>
      <c r="J44" s="333" t="n"/>
      <c r="K44" s="333" t="n"/>
      <c r="L44" s="333" t="n"/>
      <c r="M44" s="333" t="n"/>
      <c r="N44" s="333" t="n"/>
      <c r="O44" s="333" t="n"/>
      <c r="P44" s="313" t="n"/>
      <c r="Q44" s="143" t="n"/>
      <c r="R44" s="143" t="n"/>
      <c r="S44" s="269" t="n"/>
      <c r="T44" s="270" t="n"/>
      <c r="U44" s="57" t="n"/>
      <c r="V44" s="57" t="n"/>
      <c r="W44" s="57" t="n"/>
      <c r="X44" s="221" t="n"/>
      <c r="Y44" s="55" t="n"/>
      <c r="Z44" s="221" t="n"/>
      <c r="AA44" s="55" t="n"/>
      <c r="AB44" s="221" t="n"/>
      <c r="AC44" s="269" t="n"/>
    </row>
    <row r="45" ht="24.75" customHeight="1">
      <c r="A45" s="136" t="n"/>
      <c r="B45" s="136" t="n"/>
      <c r="C45" s="179" t="n"/>
      <c r="D45" s="333" t="n"/>
      <c r="E45" s="313" t="n"/>
      <c r="F45" s="35">
        <f>(B45-A45)*24*16.3</f>
        <v/>
      </c>
      <c r="G45" s="313" t="n"/>
      <c r="H45" s="40" t="n"/>
      <c r="I45" s="35" t="n"/>
      <c r="J45" s="333" t="n"/>
      <c r="K45" s="333" t="n"/>
      <c r="L45" s="333" t="n"/>
      <c r="M45" s="333" t="n"/>
      <c r="N45" s="333" t="n"/>
      <c r="O45" s="333" t="n"/>
      <c r="P45" s="313" t="n"/>
      <c r="Q45" s="143" t="n"/>
      <c r="R45" s="143" t="n"/>
      <c r="S45" s="269" t="n"/>
      <c r="T45" s="270" t="n"/>
      <c r="U45" s="57" t="n"/>
      <c r="V45" s="269" t="n"/>
      <c r="W45" s="57" t="n"/>
      <c r="X45" s="270" t="n"/>
      <c r="Y45" s="143" t="n"/>
      <c r="Z45" s="270" t="n"/>
      <c r="AA45" s="143" t="n"/>
      <c r="AB45" s="270" t="n"/>
      <c r="AC45" s="269" t="n"/>
    </row>
    <row r="46" ht="24.75" customHeight="1">
      <c r="A46" s="136" t="n"/>
      <c r="B46" s="136" t="n"/>
      <c r="C46" s="179" t="n"/>
      <c r="D46" s="333" t="n"/>
      <c r="E46" s="313" t="n"/>
      <c r="F46" s="35">
        <f>(B46-A46)*24*16.3</f>
        <v/>
      </c>
      <c r="G46" s="313" t="n"/>
      <c r="H46" s="40" t="n"/>
      <c r="I46" s="35" t="n"/>
      <c r="J46" s="333" t="n"/>
      <c r="K46" s="333" t="n"/>
      <c r="L46" s="333" t="n"/>
      <c r="M46" s="333" t="n"/>
      <c r="N46" s="333" t="n"/>
      <c r="O46" s="333" t="n"/>
      <c r="P46" s="313" t="n"/>
      <c r="Q46" s="143" t="n"/>
      <c r="R46" s="143" t="n"/>
      <c r="S46" s="269" t="n"/>
      <c r="T46" s="270" t="n"/>
      <c r="U46" s="57" t="n"/>
      <c r="V46" s="269" t="n"/>
      <c r="W46" s="57" t="n"/>
      <c r="X46" s="270" t="n"/>
      <c r="Y46" s="143" t="n"/>
      <c r="Z46" s="270" t="n"/>
      <c r="AA46" s="143" t="n"/>
      <c r="AB46" s="270" t="n"/>
      <c r="AC46" s="269" t="n"/>
    </row>
    <row r="47" ht="24.75" customHeight="1">
      <c r="A47" s="136" t="n"/>
      <c r="B47" s="136" t="n"/>
      <c r="C47" s="179" t="n"/>
      <c r="D47" s="333" t="n"/>
      <c r="E47" s="313" t="n"/>
      <c r="F47" s="35">
        <f>(B47-A47)*24*16.3</f>
        <v/>
      </c>
      <c r="G47" s="313" t="n"/>
      <c r="H47" s="40" t="n"/>
      <c r="I47" s="35" t="n"/>
      <c r="J47" s="333" t="n"/>
      <c r="K47" s="333" t="n"/>
      <c r="L47" s="333" t="n"/>
      <c r="M47" s="333" t="n"/>
      <c r="N47" s="333" t="n"/>
      <c r="O47" s="333" t="n"/>
      <c r="P47" s="313" t="n"/>
      <c r="Q47" s="143" t="n"/>
      <c r="R47" s="143" t="n"/>
      <c r="S47" s="269" t="n"/>
      <c r="T47" s="270" t="n"/>
      <c r="U47" s="57" t="n"/>
      <c r="V47" s="269" t="n"/>
      <c r="W47" s="57" t="n"/>
      <c r="X47" s="270" t="n"/>
      <c r="Y47" s="143" t="n"/>
      <c r="Z47" s="270" t="n"/>
      <c r="AA47" s="143" t="n"/>
      <c r="AB47" s="270" t="n"/>
      <c r="AC47" s="269" t="n"/>
    </row>
    <row r="48" ht="24.75" customHeight="1">
      <c r="A48" s="136" t="n"/>
      <c r="B48" s="136" t="n"/>
      <c r="C48" s="179" t="n"/>
      <c r="D48" s="333" t="n"/>
      <c r="E48" s="313" t="n"/>
      <c r="F48" s="35">
        <f>(B48-A48)*24*16.3</f>
        <v/>
      </c>
      <c r="G48" s="313" t="n"/>
      <c r="H48" s="40" t="n"/>
      <c r="I48" s="35" t="n"/>
      <c r="J48" s="333" t="n"/>
      <c r="K48" s="333" t="n"/>
      <c r="L48" s="333" t="n"/>
      <c r="M48" s="333" t="n"/>
      <c r="N48" s="333" t="n"/>
      <c r="O48" s="333" t="n"/>
      <c r="P48" s="313" t="n"/>
      <c r="Q48" s="143" t="n"/>
      <c r="R48" s="143" t="n"/>
      <c r="S48" s="269" t="n"/>
      <c r="T48" s="270" t="n"/>
      <c r="U48" s="57" t="n"/>
      <c r="V48" s="269" t="n"/>
      <c r="W48" s="57" t="n"/>
      <c r="X48" s="270" t="n"/>
      <c r="Y48" s="143" t="n"/>
      <c r="Z48" s="270" t="n"/>
      <c r="AA48" s="143" t="n"/>
      <c r="AB48" s="270" t="n"/>
      <c r="AC48" s="269" t="n"/>
    </row>
    <row r="49" ht="24.75" customHeight="1">
      <c r="A49" s="136" t="n"/>
      <c r="B49" s="136" t="n"/>
      <c r="C49" s="179" t="n"/>
      <c r="D49" s="333" t="n"/>
      <c r="E49" s="313" t="n"/>
      <c r="F49" s="35">
        <f>(B49-A49)*24*16.3</f>
        <v/>
      </c>
      <c r="G49" s="313" t="n"/>
      <c r="H49" s="40" t="n"/>
      <c r="I49" s="35" t="n"/>
      <c r="J49" s="333" t="n"/>
      <c r="K49" s="333" t="n"/>
      <c r="L49" s="333" t="n"/>
      <c r="M49" s="333" t="n"/>
      <c r="N49" s="333" t="n"/>
      <c r="O49" s="333" t="n"/>
      <c r="P49" s="313" t="n"/>
      <c r="Q49" s="143" t="n"/>
      <c r="R49" s="143" t="n"/>
      <c r="S49" s="269" t="n"/>
      <c r="T49" s="270" t="n"/>
      <c r="U49" s="57" t="n"/>
      <c r="V49" s="269" t="n"/>
      <c r="W49" s="57" t="n"/>
      <c r="X49" s="270" t="n"/>
      <c r="Y49" s="143" t="n"/>
      <c r="Z49" s="270" t="n"/>
      <c r="AA49" s="143" t="n"/>
      <c r="AB49" s="270" t="n"/>
      <c r="AC49" s="269" t="n"/>
    </row>
    <row r="50" ht="24.75" customHeight="1">
      <c r="A50" s="136" t="n"/>
      <c r="B50" s="136" t="n"/>
      <c r="C50" s="179" t="n"/>
      <c r="D50" s="333" t="n"/>
      <c r="E50" s="313" t="n"/>
      <c r="F50" s="35">
        <f>(B50-A50)*24*16.3</f>
        <v/>
      </c>
      <c r="G50" s="313" t="n"/>
      <c r="H50" s="40" t="n"/>
      <c r="I50" s="35" t="n"/>
      <c r="J50" s="333" t="n"/>
      <c r="K50" s="333" t="n"/>
      <c r="L50" s="333" t="n"/>
      <c r="M50" s="333" t="n"/>
      <c r="N50" s="333" t="n"/>
      <c r="O50" s="333" t="n"/>
      <c r="P50" s="313" t="n"/>
      <c r="Q50" s="143" t="n"/>
      <c r="R50" s="143" t="n"/>
      <c r="S50" s="269" t="n"/>
      <c r="T50" s="270" t="n"/>
      <c r="U50" s="57" t="n"/>
      <c r="V50" s="269" t="n"/>
      <c r="W50" s="57" t="n"/>
      <c r="X50" s="270" t="n"/>
      <c r="Y50" s="143" t="n"/>
      <c r="Z50" s="270" t="n"/>
      <c r="AA50" s="143" t="n"/>
      <c r="AB50" s="270" t="n"/>
      <c r="AC50" s="269" t="n"/>
    </row>
    <row r="51" ht="24.75" customHeight="1">
      <c r="A51" s="136" t="n"/>
      <c r="B51" s="136" t="n"/>
      <c r="C51" s="179" t="n"/>
      <c r="D51" s="333" t="n"/>
      <c r="E51" s="313" t="n"/>
      <c r="F51" s="35">
        <f>(B51-A51)*24*16.3</f>
        <v/>
      </c>
      <c r="G51" s="313" t="n"/>
      <c r="H51" s="40" t="n"/>
      <c r="I51" s="35" t="n"/>
      <c r="J51" s="333" t="n"/>
      <c r="K51" s="333" t="n"/>
      <c r="L51" s="333" t="n"/>
      <c r="M51" s="333" t="n"/>
      <c r="N51" s="333" t="n"/>
      <c r="O51" s="333" t="n"/>
      <c r="P51" s="313" t="n"/>
      <c r="Q51" s="143" t="n"/>
      <c r="R51" s="143" t="n"/>
      <c r="S51" s="269" t="n"/>
      <c r="T51" s="270" t="n"/>
      <c r="U51" s="57" t="n"/>
      <c r="V51" s="269" t="n"/>
      <c r="W51" s="57" t="n"/>
      <c r="X51" s="270" t="n"/>
      <c r="Y51" s="143" t="n"/>
      <c r="Z51" s="270" t="n"/>
      <c r="AA51" s="143" t="n"/>
      <c r="AB51" s="270" t="n"/>
      <c r="AC51" s="269" t="n"/>
    </row>
    <row r="52" ht="24.75" customHeight="1">
      <c r="A52" s="136" t="n"/>
      <c r="B52" s="136" t="n"/>
      <c r="C52" s="179" t="n"/>
      <c r="D52" s="333" t="n"/>
      <c r="E52" s="313" t="n"/>
      <c r="F52" s="35">
        <f>(B52-A52)*24*16.3</f>
        <v/>
      </c>
      <c r="G52" s="313" t="n"/>
      <c r="H52" s="40" t="n"/>
      <c r="I52" s="35" t="n"/>
      <c r="J52" s="333" t="n"/>
      <c r="K52" s="333" t="n"/>
      <c r="L52" s="333" t="n"/>
      <c r="M52" s="333" t="n"/>
      <c r="N52" s="333" t="n"/>
      <c r="O52" s="333" t="n"/>
      <c r="P52" s="333" t="n"/>
      <c r="Q52" s="313" t="n"/>
      <c r="R52" s="143" t="n"/>
      <c r="S52" s="269" t="n"/>
      <c r="T52" s="270" t="n"/>
      <c r="U52" s="57" t="n"/>
      <c r="V52" s="269" t="n"/>
      <c r="W52" s="57" t="n"/>
      <c r="X52" s="270" t="n"/>
      <c r="Y52" s="143" t="n"/>
      <c r="Z52" s="270" t="n"/>
      <c r="AA52" s="143" t="n"/>
      <c r="AB52" s="270" t="n"/>
      <c r="AC52" s="269" t="n"/>
    </row>
    <row r="53" ht="24.75" customHeight="1">
      <c r="A53" s="136" t="n"/>
      <c r="B53" s="136" t="n"/>
      <c r="C53" s="179" t="n"/>
      <c r="D53" s="333" t="n"/>
      <c r="E53" s="313" t="n"/>
      <c r="F53" s="35">
        <f>(B53-A53)*24*16.3</f>
        <v/>
      </c>
      <c r="G53" s="313" t="n"/>
      <c r="H53" s="40" t="n"/>
      <c r="I53" s="35" t="n"/>
      <c r="J53" s="333" t="n"/>
      <c r="K53" s="333" t="n"/>
      <c r="L53" s="333" t="n"/>
      <c r="M53" s="333" t="n"/>
      <c r="N53" s="333" t="n"/>
      <c r="O53" s="333" t="n"/>
      <c r="P53" s="313" t="n"/>
      <c r="Q53" s="143" t="n"/>
      <c r="R53" s="143" t="n"/>
      <c r="S53" s="269" t="n"/>
      <c r="T53" s="270" t="n"/>
      <c r="U53" s="57" t="n"/>
      <c r="V53" s="269" t="n"/>
      <c r="W53" s="57" t="n"/>
      <c r="X53" s="270" t="n"/>
      <c r="Y53" s="143" t="n"/>
      <c r="Z53" s="270" t="n"/>
      <c r="AA53" s="143" t="n"/>
      <c r="AB53" s="270" t="n"/>
      <c r="AC53" s="269" t="n"/>
    </row>
    <row r="54" ht="24.75" customHeight="1">
      <c r="A54" s="136" t="n"/>
      <c r="B54" s="136" t="n"/>
      <c r="C54" s="179" t="n"/>
      <c r="D54" s="333" t="n"/>
      <c r="E54" s="313" t="n"/>
      <c r="F54" s="35">
        <f>(B54-A54)*24*16.3</f>
        <v/>
      </c>
      <c r="G54" s="313" t="n"/>
      <c r="H54" s="40" t="n"/>
      <c r="I54" s="35" t="n"/>
      <c r="J54" s="333" t="n"/>
      <c r="K54" s="333" t="n"/>
      <c r="L54" s="333" t="n"/>
      <c r="M54" s="333" t="n"/>
      <c r="N54" s="333" t="n"/>
      <c r="O54" s="333" t="n"/>
      <c r="P54" s="313" t="n"/>
      <c r="Q54" s="143" t="n"/>
      <c r="R54" s="143" t="n"/>
      <c r="S54" s="269" t="n"/>
      <c r="T54" s="270" t="n"/>
      <c r="U54" s="57" t="n"/>
      <c r="V54" s="269" t="n"/>
      <c r="W54" s="57" t="n"/>
      <c r="X54" s="270" t="n"/>
      <c r="Y54" s="143" t="n"/>
      <c r="Z54" s="270" t="n"/>
      <c r="AA54" s="143" t="n"/>
      <c r="AB54" s="270" t="n"/>
      <c r="AC54" s="269" t="n"/>
    </row>
    <row r="55" ht="22.5" customHeight="1">
      <c r="A55" s="136" t="n"/>
      <c r="B55" s="294" t="n"/>
      <c r="C55" s="179" t="n"/>
      <c r="D55" s="333" t="n"/>
      <c r="E55" s="313" t="n"/>
      <c r="F55" s="259">
        <f>SUM(F27:G54)</f>
        <v/>
      </c>
      <c r="G55" s="313" t="n"/>
      <c r="H55" s="40" t="n"/>
      <c r="I55" s="35" t="n"/>
      <c r="J55" s="333" t="n"/>
      <c r="K55" s="333" t="n"/>
      <c r="L55" s="333" t="n"/>
      <c r="M55" s="333" t="n"/>
      <c r="N55" s="333" t="n"/>
      <c r="O55" s="333" t="n"/>
      <c r="P55" s="313" t="n"/>
      <c r="Q55" s="143" t="n"/>
      <c r="R55" s="143" t="n"/>
      <c r="S55" s="269" t="n"/>
      <c r="T55" s="270" t="n"/>
      <c r="U55" s="57" t="n"/>
      <c r="V55" s="269" t="n"/>
      <c r="W55" s="269" t="n"/>
      <c r="X55" s="270" t="n"/>
      <c r="Y55" s="143" t="n"/>
      <c r="Z55" s="270" t="n"/>
      <c r="AA55" s="143" t="n"/>
      <c r="AB55" s="270" t="n"/>
      <c r="AC55" s="269" t="n"/>
    </row>
    <row r="56" ht="19.5" customHeight="1">
      <c r="A56" s="298" t="n"/>
      <c r="B56" s="295" t="n"/>
      <c r="C56" s="261" t="n"/>
      <c r="D56" s="261" t="n"/>
      <c r="E56" s="260" t="n"/>
      <c r="F56" s="262" t="n"/>
      <c r="N56" s="145" t="n"/>
      <c r="O56" s="269" t="n"/>
      <c r="P56" s="269" t="n"/>
      <c r="Q56" s="143" t="n"/>
      <c r="R56" s="143" t="n"/>
      <c r="S56" s="269" t="n"/>
      <c r="T56" s="270" t="n"/>
      <c r="U56" s="269" t="n"/>
      <c r="V56" s="269" t="n"/>
      <c r="W56" s="269" t="n"/>
      <c r="X56" s="270" t="n"/>
      <c r="Y56" s="143" t="n"/>
      <c r="Z56" s="270" t="n"/>
      <c r="AA56" s="143" t="n"/>
      <c r="AB56" s="270" t="n"/>
      <c r="AC56" s="269" t="n"/>
    </row>
    <row r="57" ht="18" customHeight="1">
      <c r="A57" s="298" t="n"/>
      <c r="B57" s="295" t="n"/>
      <c r="C57" s="263" t="n"/>
      <c r="D57" s="263" t="n"/>
      <c r="E57" s="264" t="n"/>
      <c r="N57" s="145" t="n"/>
      <c r="O57" s="269" t="n"/>
      <c r="P57" s="269" t="n"/>
      <c r="Q57" s="143" t="n"/>
      <c r="R57" s="143" t="n"/>
      <c r="S57" s="269" t="n"/>
      <c r="T57" s="270" t="n"/>
      <c r="U57" s="269" t="n"/>
      <c r="V57" s="269" t="n"/>
      <c r="W57" s="269" t="n"/>
      <c r="X57" s="270" t="n"/>
      <c r="Y57" s="143" t="n"/>
      <c r="Z57" s="270" t="n"/>
      <c r="AA57" s="143" t="n"/>
      <c r="AB57" s="270" t="n"/>
      <c r="AC57" s="269" t="n"/>
    </row>
    <row r="58" ht="21" customHeight="1">
      <c r="A58" s="298" t="n"/>
      <c r="B58" s="296" t="n"/>
      <c r="C58" s="263" t="n"/>
      <c r="D58" s="263" t="n"/>
      <c r="E58" s="264" t="n"/>
      <c r="F58" s="57" t="n"/>
      <c r="L58" s="143" t="n"/>
      <c r="M58" s="57" t="n"/>
      <c r="N58" s="145" t="n"/>
      <c r="O58" s="269" t="n"/>
      <c r="P58" s="269" t="n"/>
      <c r="Q58" s="143" t="n"/>
      <c r="R58" s="143" t="n"/>
      <c r="S58" s="269" t="n"/>
      <c r="T58" s="270" t="n"/>
      <c r="U58" s="269" t="n"/>
      <c r="V58" s="269" t="n"/>
      <c r="W58" s="269" t="n"/>
      <c r="X58" s="270" t="n"/>
      <c r="Y58" s="143" t="n"/>
      <c r="Z58" s="270" t="n"/>
      <c r="AA58" s="143" t="n"/>
      <c r="AB58" s="270" t="n"/>
      <c r="AC58" s="269" t="n"/>
    </row>
    <row r="59" ht="15" customHeight="1">
      <c r="A59" s="298" t="n"/>
      <c r="B59" s="296" t="n"/>
      <c r="C59" s="217" t="n"/>
      <c r="D59" s="217" t="n"/>
      <c r="E59" s="57" t="n"/>
      <c r="F59" s="271" t="n"/>
      <c r="G59" s="271" t="n"/>
      <c r="H59" s="144" t="n"/>
      <c r="I59" s="271" t="n"/>
      <c r="J59" s="144" t="n"/>
      <c r="K59" s="143" t="n"/>
      <c r="L59" s="143" t="n"/>
      <c r="M59" s="272" t="n"/>
      <c r="N59" s="138" t="n"/>
      <c r="O59" s="269" t="n"/>
      <c r="P59" s="269" t="n"/>
      <c r="Q59" s="143" t="n"/>
      <c r="R59" s="143" t="n"/>
      <c r="S59" s="269" t="n"/>
      <c r="T59" s="270" t="n"/>
      <c r="U59" s="269" t="n"/>
      <c r="V59" s="266" t="n"/>
      <c r="AB59" s="270" t="n"/>
      <c r="AC59" s="269" t="n"/>
    </row>
    <row r="60" ht="25.5" customHeight="1">
      <c r="A60" s="298" t="n"/>
      <c r="B60" s="298" t="n"/>
      <c r="C60" s="270" t="n"/>
      <c r="D60" s="221" t="n"/>
      <c r="E60" s="271" t="n"/>
      <c r="F60" s="260" t="n"/>
      <c r="G60" s="260" t="n"/>
      <c r="H60" s="138" t="n"/>
      <c r="I60" s="260" t="n"/>
      <c r="J60" s="138" t="n"/>
      <c r="K60" s="138" t="n"/>
      <c r="L60" s="138" t="n"/>
      <c r="M60" s="272" t="n"/>
      <c r="N60" s="138" t="n"/>
      <c r="O60" s="269" t="n"/>
      <c r="P60" s="269" t="n"/>
      <c r="Q60" s="143" t="n"/>
      <c r="R60" s="143" t="n"/>
      <c r="S60" s="269" t="n"/>
      <c r="T60" s="270" t="n"/>
      <c r="U60" s="269" t="n"/>
      <c r="AB60" s="270" t="n"/>
      <c r="AC60" s="269" t="n"/>
    </row>
    <row r="61" ht="12.75" customHeight="1">
      <c r="A61" s="298" t="n"/>
      <c r="B61" s="298" t="n"/>
      <c r="C61" s="270" t="n"/>
      <c r="D61" s="270" t="n"/>
      <c r="E61" s="271" t="n"/>
      <c r="F61" s="260" t="n"/>
      <c r="G61" s="260" t="n"/>
      <c r="H61" s="138" t="n"/>
      <c r="I61" s="260" t="n"/>
      <c r="J61" s="138" t="n"/>
      <c r="K61" s="138" t="n"/>
      <c r="L61" s="138" t="n"/>
      <c r="M61" s="272" t="n"/>
      <c r="N61" s="138" t="n"/>
      <c r="O61" s="269" t="n"/>
      <c r="P61" s="269" t="n"/>
      <c r="Q61" s="143" t="n"/>
      <c r="R61" s="143" t="n"/>
      <c r="S61" s="269" t="n"/>
      <c r="T61" s="270" t="n"/>
      <c r="U61" s="269" t="n"/>
      <c r="V61" s="260" t="n"/>
      <c r="W61" s="260" t="n"/>
      <c r="X61" s="261" t="n"/>
      <c r="Y61" s="138" t="n"/>
      <c r="Z61" s="261" t="n"/>
      <c r="AA61" s="138" t="n"/>
      <c r="AB61" s="270" t="n"/>
      <c r="AC61" s="269" t="n"/>
    </row>
    <row r="62" ht="18.75" customHeight="1">
      <c r="A62" s="298" t="n"/>
      <c r="B62" s="298" t="n"/>
      <c r="C62" s="270" t="n"/>
      <c r="D62" s="270" t="n"/>
      <c r="E62" s="271" t="n"/>
      <c r="F62" s="271" t="n"/>
      <c r="G62" s="271" t="n"/>
      <c r="H62" s="144" t="n"/>
      <c r="I62" s="271" t="n"/>
      <c r="J62" s="144" t="n"/>
      <c r="K62" s="143" t="n"/>
      <c r="L62" s="143" t="n"/>
      <c r="M62" s="221" t="n"/>
      <c r="N62" s="145" t="n"/>
      <c r="O62" s="269" t="n"/>
      <c r="P62" s="269" t="n"/>
      <c r="Q62" s="143" t="n"/>
      <c r="R62" s="143" t="n"/>
      <c r="S62" s="269" t="n"/>
      <c r="T62" s="270" t="n"/>
      <c r="U62" s="269" t="n"/>
      <c r="V62" s="269" t="n"/>
      <c r="W62" s="269" t="n"/>
      <c r="X62" s="270" t="n"/>
      <c r="Y62" s="143" t="n"/>
      <c r="Z62" s="270" t="n"/>
      <c r="AA62" s="143" t="n"/>
      <c r="AB62" s="270" t="n"/>
      <c r="AC62" s="269" t="n"/>
    </row>
    <row r="63" ht="18.75" customHeight="1">
      <c r="A63" s="298" t="n"/>
      <c r="B63" s="298" t="n"/>
      <c r="C63" s="270" t="n"/>
      <c r="D63" s="270" t="n"/>
      <c r="E63" s="271" t="n"/>
      <c r="F63" s="271" t="n"/>
      <c r="G63" s="271" t="n"/>
      <c r="H63" s="144" t="n"/>
      <c r="I63" s="271" t="n"/>
      <c r="J63" s="144" t="n"/>
      <c r="K63" s="143" t="n"/>
      <c r="L63" s="143" t="n"/>
      <c r="M63" s="272" t="n"/>
      <c r="N63" s="145" t="n"/>
      <c r="O63" s="269" t="n"/>
      <c r="P63" s="269" t="n"/>
      <c r="Q63" s="143" t="n"/>
      <c r="R63" s="143" t="n"/>
      <c r="S63" s="269" t="n"/>
      <c r="T63" s="270" t="n"/>
      <c r="U63" s="269" t="n"/>
      <c r="V63" s="269" t="n"/>
      <c r="W63" s="269" t="n"/>
      <c r="X63" s="270" t="n"/>
      <c r="Y63" s="143" t="n"/>
      <c r="Z63" s="270" t="n"/>
      <c r="AA63" s="143" t="n"/>
      <c r="AB63" s="270" t="n"/>
      <c r="AC63" s="269" t="n"/>
    </row>
    <row r="64" ht="18.75" customHeight="1">
      <c r="A64" s="298" t="n"/>
      <c r="B64" s="298" t="n"/>
      <c r="C64" s="270" t="n"/>
      <c r="D64" s="270" t="n"/>
      <c r="E64" s="271" t="n"/>
      <c r="F64" s="271" t="n"/>
      <c r="G64" s="271" t="n"/>
      <c r="H64" s="144" t="n"/>
      <c r="I64" s="271" t="n"/>
      <c r="J64" s="144" t="n"/>
      <c r="K64" s="143" t="n"/>
      <c r="L64" s="143" t="n"/>
      <c r="M64" s="272" t="n"/>
      <c r="N64" s="145" t="n"/>
      <c r="O64" s="269" t="n"/>
      <c r="P64" s="269" t="n"/>
      <c r="Q64" s="143" t="n"/>
      <c r="R64" s="143" t="n"/>
      <c r="S64" s="269" t="n"/>
      <c r="T64" s="270" t="n"/>
      <c r="U64" s="269" t="n"/>
      <c r="V64" s="269" t="n"/>
      <c r="W64" s="269" t="n"/>
      <c r="X64" s="270" t="n"/>
      <c r="Y64" s="143" t="n"/>
      <c r="Z64" s="270" t="n"/>
      <c r="AA64" s="143" t="n"/>
      <c r="AB64" s="270" t="n"/>
      <c r="AC64" s="269" t="n"/>
    </row>
    <row r="65" ht="18.75" customHeight="1">
      <c r="A65" s="298" t="n"/>
      <c r="B65" s="298" t="n"/>
      <c r="C65" s="270" t="n"/>
      <c r="D65" s="270" t="n"/>
      <c r="E65" s="271" t="n"/>
      <c r="F65" s="271" t="n"/>
      <c r="G65" s="271" t="n"/>
      <c r="H65" s="144" t="n"/>
      <c r="I65" s="271" t="n"/>
      <c r="J65" s="144" t="n"/>
      <c r="K65" s="143" t="n"/>
      <c r="L65" s="143" t="n"/>
      <c r="M65" s="272" t="n"/>
      <c r="N65" s="145" t="n"/>
      <c r="O65" s="269" t="n"/>
      <c r="P65" s="269" t="n"/>
      <c r="Q65" s="143" t="n"/>
      <c r="R65" s="143" t="n"/>
      <c r="S65" s="269" t="n"/>
      <c r="T65" s="270" t="n"/>
      <c r="U65" s="269" t="n"/>
      <c r="V65" s="269" t="n"/>
      <c r="W65" s="269" t="n"/>
      <c r="X65" s="270" t="n"/>
      <c r="Y65" s="143" t="n"/>
      <c r="Z65" s="270" t="n"/>
      <c r="AA65" s="143" t="n"/>
      <c r="AB65" s="270" t="n"/>
      <c r="AC65" s="269" t="n"/>
    </row>
    <row r="66" ht="18.75" customHeight="1">
      <c r="A66" s="298" t="n"/>
      <c r="B66" s="298" t="n"/>
      <c r="C66" s="270" t="n"/>
      <c r="D66" s="270" t="n"/>
      <c r="E66" s="271" t="n"/>
      <c r="F66" s="271" t="n"/>
      <c r="G66" s="271" t="n"/>
      <c r="H66" s="144" t="n"/>
      <c r="I66" s="271" t="n"/>
      <c r="J66" s="144" t="n"/>
      <c r="K66" s="143" t="n"/>
      <c r="L66" s="143" t="n"/>
      <c r="M66" s="272" t="n"/>
      <c r="N66" s="145" t="n"/>
      <c r="O66" s="269" t="n"/>
      <c r="P66" s="269" t="n"/>
      <c r="Q66" s="143" t="n"/>
      <c r="R66" s="143" t="n"/>
      <c r="S66" s="269" t="n"/>
      <c r="T66" s="270" t="n"/>
      <c r="U66" s="269" t="n"/>
      <c r="V66" s="269" t="n"/>
      <c r="W66" s="269" t="n"/>
      <c r="X66" s="270" t="n"/>
      <c r="Y66" s="143" t="n"/>
      <c r="Z66" s="270" t="n"/>
      <c r="AA66" s="143" t="n"/>
      <c r="AB66" s="270" t="n"/>
      <c r="AC66" s="269" t="n"/>
    </row>
    <row r="67" ht="15.6" customHeight="1">
      <c r="A67" s="298" t="n"/>
      <c r="B67" s="295" t="n"/>
      <c r="C67" s="261" t="n"/>
      <c r="D67" s="261" t="n"/>
      <c r="E67" s="267" t="n"/>
      <c r="F67" s="267" t="n"/>
      <c r="G67" s="267" t="n"/>
      <c r="H67" s="142" t="n"/>
      <c r="I67" s="267" t="n"/>
      <c r="J67" s="142" t="n"/>
      <c r="K67" s="142" t="n"/>
      <c r="L67" s="142" t="n"/>
      <c r="M67" s="268" t="n"/>
      <c r="N67" s="142" t="n"/>
      <c r="O67" s="269" t="n"/>
      <c r="P67" s="269" t="n"/>
      <c r="Q67" s="138" t="n"/>
      <c r="R67" s="138" t="n"/>
      <c r="S67" s="260" t="n"/>
      <c r="T67" s="261" t="n"/>
      <c r="U67" s="262" t="n"/>
      <c r="AB67" s="270" t="n"/>
      <c r="AC67" s="269" t="n"/>
    </row>
    <row r="68" ht="15.6" customHeight="1">
      <c r="A68" s="298" t="n"/>
      <c r="B68" s="297" t="n"/>
      <c r="E68" s="267" t="n"/>
      <c r="F68" s="267" t="n"/>
      <c r="G68" s="267" t="n"/>
      <c r="H68" s="142" t="n"/>
      <c r="I68" s="267" t="n"/>
      <c r="J68" s="142" t="n"/>
      <c r="K68" s="142" t="n"/>
      <c r="L68" s="142" t="n"/>
      <c r="M68" s="268" t="n"/>
      <c r="N68" s="142" t="n"/>
      <c r="O68" s="269" t="n"/>
      <c r="P68" s="269" t="n"/>
      <c r="Q68" s="138" t="n"/>
      <c r="R68" s="141" t="n"/>
      <c r="AB68" s="270" t="n"/>
      <c r="AC68" s="269" t="n"/>
    </row>
    <row r="69" ht="15.6" customHeight="1">
      <c r="A69" s="298" t="n"/>
      <c r="B69" s="295" t="n"/>
      <c r="C69" s="261" t="n"/>
      <c r="D69" s="261" t="n"/>
      <c r="E69" s="267" t="n"/>
      <c r="F69" s="267" t="n"/>
      <c r="G69" s="267" t="n"/>
      <c r="H69" s="142" t="n"/>
      <c r="I69" s="267" t="n"/>
      <c r="J69" s="142" t="n"/>
      <c r="K69" s="143" t="n"/>
      <c r="L69" s="143" t="n"/>
      <c r="M69" s="272" t="n"/>
      <c r="N69" s="145" t="n"/>
      <c r="O69" s="269" t="n"/>
      <c r="P69" s="269" t="n"/>
      <c r="Q69" s="83" t="n"/>
      <c r="U69" s="57" t="n"/>
      <c r="AA69" s="143" t="n"/>
      <c r="AB69" s="270" t="n"/>
      <c r="AC69" s="269" t="n"/>
    </row>
    <row r="70" ht="15.6" customHeight="1">
      <c r="A70" s="298" t="n"/>
      <c r="B70" s="296" t="n"/>
      <c r="C70" s="217" t="n"/>
      <c r="D70" s="221" t="n"/>
      <c r="E70" s="271" t="n"/>
      <c r="F70" s="271" t="n"/>
      <c r="G70" s="271" t="n"/>
      <c r="H70" s="144" t="n"/>
      <c r="I70" s="271" t="n"/>
      <c r="J70" s="144" t="n"/>
      <c r="K70" s="143" t="n"/>
      <c r="L70" s="143" t="n"/>
      <c r="M70" s="261" t="n"/>
      <c r="N70" s="145" t="n"/>
      <c r="O70" s="269" t="n"/>
      <c r="P70" s="269" t="n"/>
      <c r="Q70" s="143" t="n"/>
      <c r="R70" s="143" t="n"/>
      <c r="S70" s="269" t="n"/>
      <c r="T70" s="270" t="n"/>
      <c r="U70" s="266" t="n"/>
      <c r="AA70" s="143" t="n"/>
      <c r="AB70" s="270" t="n"/>
      <c r="AC70" s="269" t="n"/>
    </row>
    <row r="71" ht="15.6" customHeight="1">
      <c r="A71" s="298" t="n"/>
      <c r="B71" s="298" t="n"/>
      <c r="C71" s="270" t="n"/>
      <c r="D71" s="270" t="n"/>
      <c r="E71" s="260" t="n"/>
      <c r="F71" s="260" t="n"/>
      <c r="G71" s="260" t="n"/>
      <c r="H71" s="138" t="n"/>
      <c r="I71" s="260" t="n"/>
      <c r="J71" s="138" t="n"/>
      <c r="K71" s="143" t="n"/>
      <c r="L71" s="143" t="n"/>
      <c r="M71" s="261" t="n"/>
      <c r="N71" s="145" t="n"/>
      <c r="O71" s="269" t="n"/>
      <c r="P71" s="269" t="n"/>
      <c r="Q71" s="143" t="n"/>
      <c r="R71" s="143" t="n"/>
      <c r="S71" s="269" t="n"/>
      <c r="T71" s="270" t="n"/>
      <c r="AA71" s="143" t="n"/>
      <c r="AB71" s="270" t="n"/>
      <c r="AC71" s="269" t="n"/>
    </row>
    <row r="72" ht="15.6" customHeight="1">
      <c r="A72" s="298" t="n"/>
      <c r="B72" s="298" t="n"/>
      <c r="C72" s="270" t="n"/>
      <c r="D72" s="270" t="n"/>
      <c r="E72" s="260" t="n"/>
      <c r="F72" s="260" t="n"/>
      <c r="G72" s="260" t="n"/>
      <c r="H72" s="138" t="n"/>
      <c r="I72" s="260" t="n"/>
      <c r="J72" s="138" t="n"/>
      <c r="K72" s="143" t="n"/>
      <c r="L72" s="143" t="n"/>
      <c r="M72" s="261" t="n"/>
      <c r="N72" s="55" t="n"/>
      <c r="O72" s="269" t="n"/>
      <c r="P72" s="269" t="n"/>
      <c r="Q72" s="143" t="n"/>
      <c r="R72" s="143" t="n"/>
      <c r="S72" s="269" t="n"/>
      <c r="T72" s="270" t="n"/>
      <c r="U72" s="260" t="n"/>
      <c r="V72" s="260" t="n"/>
      <c r="W72" s="260" t="n"/>
      <c r="X72" s="261" t="n"/>
      <c r="Y72" s="138" t="n"/>
      <c r="Z72" s="261" t="n"/>
      <c r="AA72" s="143" t="n"/>
      <c r="AB72" s="270" t="n"/>
      <c r="AC72" s="269" t="n"/>
    </row>
  </sheetData>
  <mergeCells count="201">
    <mergeCell ref="I34:P34"/>
    <mergeCell ref="U40:V40"/>
    <mergeCell ref="C44:E44"/>
    <mergeCell ref="R68:T69"/>
    <mergeCell ref="F29:G29"/>
    <mergeCell ref="C31:E31"/>
    <mergeCell ref="U15:V15"/>
    <mergeCell ref="C40:E40"/>
    <mergeCell ref="I49:P49"/>
    <mergeCell ref="I36:P36"/>
    <mergeCell ref="M13:N16"/>
    <mergeCell ref="I45:P45"/>
    <mergeCell ref="V35:V36"/>
    <mergeCell ref="C51:E51"/>
    <mergeCell ref="D6:E6"/>
    <mergeCell ref="P6:Q6"/>
    <mergeCell ref="R24:Y24"/>
    <mergeCell ref="I47:P47"/>
    <mergeCell ref="U16:V16"/>
    <mergeCell ref="I52:Q52"/>
    <mergeCell ref="I28:P28"/>
    <mergeCell ref="I37:P37"/>
    <mergeCell ref="U70:Z71"/>
    <mergeCell ref="O13:P16"/>
    <mergeCell ref="X30:Y30"/>
    <mergeCell ref="I12:P12"/>
    <mergeCell ref="S19:T19"/>
    <mergeCell ref="S39:Y39"/>
    <mergeCell ref="C49:E49"/>
    <mergeCell ref="M18:N18"/>
    <mergeCell ref="U42:V42"/>
    <mergeCell ref="C34:E34"/>
    <mergeCell ref="M17:N17"/>
    <mergeCell ref="C42:E42"/>
    <mergeCell ref="F43:G43"/>
    <mergeCell ref="O17:P17"/>
    <mergeCell ref="S35:S36"/>
    <mergeCell ref="I18:L18"/>
    <mergeCell ref="I38:P38"/>
    <mergeCell ref="B25:B26"/>
    <mergeCell ref="B5:I5"/>
    <mergeCell ref="M19:N19"/>
    <mergeCell ref="B12:G12"/>
    <mergeCell ref="AA34:AC34"/>
    <mergeCell ref="W28:W29"/>
    <mergeCell ref="I40:P40"/>
    <mergeCell ref="AA24:AC26"/>
    <mergeCell ref="K3:O3"/>
    <mergeCell ref="C29:E29"/>
    <mergeCell ref="Z8:AA9"/>
    <mergeCell ref="F54:G54"/>
    <mergeCell ref="F19:G19"/>
    <mergeCell ref="F34:G34"/>
    <mergeCell ref="P10:Q10"/>
    <mergeCell ref="I20:L20"/>
    <mergeCell ref="I27:P27"/>
    <mergeCell ref="C46:E46"/>
    <mergeCell ref="P9:Q9"/>
    <mergeCell ref="F30:G30"/>
    <mergeCell ref="C52:E52"/>
    <mergeCell ref="F20:G20"/>
    <mergeCell ref="F18:G18"/>
    <mergeCell ref="F33:G33"/>
    <mergeCell ref="C39:E39"/>
    <mergeCell ref="F45:G45"/>
    <mergeCell ref="C48:E48"/>
    <mergeCell ref="F42:G42"/>
    <mergeCell ref="B68:D68"/>
    <mergeCell ref="U41:V41"/>
    <mergeCell ref="F58:K58"/>
    <mergeCell ref="K7:M7"/>
    <mergeCell ref="F17:G17"/>
    <mergeCell ref="C32:E32"/>
    <mergeCell ref="C38:E38"/>
    <mergeCell ref="I53:P53"/>
    <mergeCell ref="M21:N21"/>
    <mergeCell ref="S40:T40"/>
    <mergeCell ref="F47:G47"/>
    <mergeCell ref="O21:P21"/>
    <mergeCell ref="S15:T15"/>
    <mergeCell ref="F31:G31"/>
    <mergeCell ref="F46:G46"/>
    <mergeCell ref="O7:Q7"/>
    <mergeCell ref="F28:G28"/>
    <mergeCell ref="I55:P55"/>
    <mergeCell ref="U69:Z69"/>
    <mergeCell ref="U18:V18"/>
    <mergeCell ref="I39:P39"/>
    <mergeCell ref="T31:T32"/>
    <mergeCell ref="F25:G26"/>
    <mergeCell ref="F39:G39"/>
    <mergeCell ref="C33:E33"/>
    <mergeCell ref="I48:P48"/>
    <mergeCell ref="F48:G48"/>
    <mergeCell ref="I29:P29"/>
    <mergeCell ref="T28:T29"/>
    <mergeCell ref="AA27:AC27"/>
    <mergeCell ref="F44:G44"/>
    <mergeCell ref="C35:E35"/>
    <mergeCell ref="U19:V19"/>
    <mergeCell ref="AC41:AC42"/>
    <mergeCell ref="I31:P31"/>
    <mergeCell ref="C50:E50"/>
    <mergeCell ref="I17:L17"/>
    <mergeCell ref="O19:P19"/>
    <mergeCell ref="C55:E55"/>
    <mergeCell ref="A1:Y2"/>
    <mergeCell ref="S42:T42"/>
    <mergeCell ref="I19:L19"/>
    <mergeCell ref="F13:G16"/>
    <mergeCell ref="F21:G21"/>
    <mergeCell ref="C36:E36"/>
    <mergeCell ref="Z7:AA7"/>
    <mergeCell ref="X16:Y16"/>
    <mergeCell ref="I54:P54"/>
    <mergeCell ref="O20:P20"/>
    <mergeCell ref="I41:P41"/>
    <mergeCell ref="AB8:AB9"/>
    <mergeCell ref="Y5:AC5"/>
    <mergeCell ref="F36:G36"/>
    <mergeCell ref="X31:Y32"/>
    <mergeCell ref="B17:C17"/>
    <mergeCell ref="S28:S29"/>
    <mergeCell ref="F50:G50"/>
    <mergeCell ref="D17:E17"/>
    <mergeCell ref="K5:N5"/>
    <mergeCell ref="I43:P43"/>
    <mergeCell ref="C28:E28"/>
    <mergeCell ref="C37:E37"/>
    <mergeCell ref="V59:AA60"/>
    <mergeCell ref="I33:P33"/>
    <mergeCell ref="O5:R5"/>
    <mergeCell ref="I42:P42"/>
    <mergeCell ref="C30:E30"/>
    <mergeCell ref="U67:AA68"/>
    <mergeCell ref="I35:P35"/>
    <mergeCell ref="Y8:Y9"/>
    <mergeCell ref="I13:L16"/>
    <mergeCell ref="W15:Y15"/>
    <mergeCell ref="I21:L21"/>
    <mergeCell ref="I44:P44"/>
    <mergeCell ref="F49:G49"/>
    <mergeCell ref="S34:Y34"/>
    <mergeCell ref="S41:T41"/>
    <mergeCell ref="X36:Y36"/>
    <mergeCell ref="I23:L23"/>
    <mergeCell ref="C54:E54"/>
    <mergeCell ref="I25:P26"/>
    <mergeCell ref="S16:T16"/>
    <mergeCell ref="Z6:AA6"/>
    <mergeCell ref="C41:E41"/>
    <mergeCell ref="X28:Y29"/>
    <mergeCell ref="I30:P30"/>
    <mergeCell ref="F56:M57"/>
    <mergeCell ref="AC8:AC9"/>
    <mergeCell ref="O18:P18"/>
    <mergeCell ref="I46:P46"/>
    <mergeCell ref="S18:T18"/>
    <mergeCell ref="S27:T27"/>
    <mergeCell ref="B13:C16"/>
    <mergeCell ref="U27:V27"/>
    <mergeCell ref="V28:V29"/>
    <mergeCell ref="D13:E16"/>
    <mergeCell ref="F40:G40"/>
    <mergeCell ref="C43:E43"/>
    <mergeCell ref="F55:G55"/>
    <mergeCell ref="S17:T17"/>
    <mergeCell ref="C27:E27"/>
    <mergeCell ref="U17:V17"/>
    <mergeCell ref="M20:N20"/>
    <mergeCell ref="A25:A26"/>
    <mergeCell ref="S13:Y14"/>
    <mergeCell ref="W27:Y27"/>
    <mergeCell ref="U28:U29"/>
    <mergeCell ref="S7:W7"/>
    <mergeCell ref="P8:Q8"/>
    <mergeCell ref="F51:G51"/>
    <mergeCell ref="I32:P32"/>
    <mergeCell ref="S12:Y12"/>
    <mergeCell ref="F32:G32"/>
    <mergeCell ref="F41:G41"/>
    <mergeCell ref="F35:G35"/>
    <mergeCell ref="A24:P24"/>
    <mergeCell ref="F38:G38"/>
    <mergeCell ref="C53:E53"/>
    <mergeCell ref="C25:E26"/>
    <mergeCell ref="F27:G27"/>
    <mergeCell ref="F52:G52"/>
    <mergeCell ref="X35:Y35"/>
    <mergeCell ref="F37:G37"/>
    <mergeCell ref="I51:P51"/>
    <mergeCell ref="AC30:AC32"/>
    <mergeCell ref="C45:E45"/>
    <mergeCell ref="S5:W5"/>
    <mergeCell ref="A4:AC4"/>
    <mergeCell ref="I50:P50"/>
    <mergeCell ref="AC36:AC39"/>
    <mergeCell ref="H25:H26"/>
    <mergeCell ref="R25:Y26"/>
    <mergeCell ref="F53:G53"/>
    <mergeCell ref="C47:E4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/>
    <pageSetUpPr/>
  </sheetPr>
  <dimension ref="A1:AC72"/>
  <sheetViews>
    <sheetView workbookViewId="0">
      <selection activeCell="A1" sqref="A1"/>
    </sheetView>
  </sheetViews>
  <sheetFormatPr baseColWidth="8" defaultRowHeight="15"/>
  <cols>
    <col width="26.005" bestFit="1" customWidth="1" style="143" min="1" max="1"/>
    <col width="25.14785714285714" bestFit="1" customWidth="1" style="269" min="2" max="2"/>
    <col width="14.14785714285714" bestFit="1" customWidth="1" style="270" min="3" max="3"/>
    <col width="12.43357142857143" bestFit="1" customWidth="1" style="270" min="4" max="4"/>
    <col width="12.005" bestFit="1" customWidth="1" style="271" min="5" max="5"/>
    <col width="16.71928571428571" bestFit="1" customWidth="1" style="271" min="6" max="6"/>
    <col width="16.29071428571428" bestFit="1" customWidth="1" style="271" min="7" max="7"/>
    <col width="18.71928571428571" bestFit="1" customWidth="1" style="144" min="8" max="8"/>
    <col width="13.14785714285714" bestFit="1" customWidth="1" style="271" min="9" max="9"/>
    <col hidden="1" width="13.57642857142857" bestFit="1" customWidth="1" style="144" min="10" max="10"/>
    <col width="20.43357142857143" bestFit="1" customWidth="1" style="143" min="11" max="11"/>
    <col width="12.71928571428571" bestFit="1" customWidth="1" style="143" min="12" max="12"/>
    <col width="15.14785714285714" bestFit="1" customWidth="1" style="272" min="13" max="13"/>
    <col width="11.43357142857143" bestFit="1" customWidth="1" style="145" min="14" max="14"/>
    <col width="12.57642857142857" bestFit="1" customWidth="1" style="269" min="15" max="15"/>
    <col width="9.147857142857141" bestFit="1" customWidth="1" style="269" min="16" max="16"/>
    <col width="0.7192857142857143" bestFit="1" customWidth="1" style="143" min="17" max="17"/>
    <col width="31.14785714285714" bestFit="1" customWidth="1" style="143" min="18" max="18"/>
    <col width="12.14785714285714" bestFit="1" customWidth="1" style="269" min="19" max="19"/>
    <col width="9.147857142857141" bestFit="1" customWidth="1" style="270" min="20" max="20"/>
    <col width="19.43357142857143" bestFit="1" customWidth="1" style="269" min="21" max="21"/>
    <col width="13.57642857142857" bestFit="1" customWidth="1" style="269" min="22" max="22"/>
    <col width="14.14785714285714" bestFit="1" customWidth="1" style="269" min="23" max="23"/>
    <col width="1.862142857142857" bestFit="1" customWidth="1" style="270" min="24" max="24"/>
    <col width="13.57642857142857" bestFit="1" customWidth="1" style="143" min="25" max="25"/>
    <col width="1.005" bestFit="1" customWidth="1" style="270" min="26" max="26"/>
    <col width="12.43357142857143" bestFit="1" customWidth="1" style="143" min="27" max="27"/>
    <col width="16.005" bestFit="1" customWidth="1" style="270" min="28" max="28"/>
    <col width="19.29071428571428" bestFit="1" customWidth="1" style="269" min="29" max="29"/>
  </cols>
  <sheetData>
    <row r="1" ht="21.75" customHeight="1">
      <c r="A1" s="1" t="inlineStr">
        <is>
          <t>DAILY PRODUCTION REPORT</t>
        </is>
      </c>
      <c r="B1" s="299" t="n"/>
      <c r="C1" s="299" t="n"/>
      <c r="D1" s="299" t="n"/>
      <c r="E1" s="299" t="n"/>
      <c r="F1" s="299" t="n"/>
      <c r="G1" s="299" t="n"/>
      <c r="H1" s="299" t="n"/>
      <c r="I1" s="299" t="n"/>
      <c r="J1" s="299" t="n"/>
      <c r="K1" s="299" t="n"/>
      <c r="L1" s="299" t="n"/>
      <c r="M1" s="299" t="n"/>
      <c r="N1" s="299" t="n"/>
      <c r="O1" s="299" t="n"/>
      <c r="P1" s="299" t="n"/>
      <c r="Q1" s="299" t="n"/>
      <c r="R1" s="299" t="n"/>
      <c r="S1" s="299" t="n"/>
      <c r="T1" s="299" t="n"/>
      <c r="U1" s="299" t="n"/>
      <c r="V1" s="299" t="n"/>
      <c r="W1" s="299" t="n"/>
      <c r="X1" s="299" t="n"/>
      <c r="Y1" s="300" t="n"/>
      <c r="Z1" s="150" t="n"/>
      <c r="AA1" s="5" t="n"/>
      <c r="AB1" s="150" t="n"/>
      <c r="AC1" s="151" t="n"/>
    </row>
    <row r="2" ht="21" customHeight="1">
      <c r="A2" s="301" t="n"/>
      <c r="B2" s="302" t="n"/>
      <c r="C2" s="302" t="n"/>
      <c r="D2" s="302" t="n"/>
      <c r="E2" s="302" t="n"/>
      <c r="F2" s="302" t="n"/>
      <c r="G2" s="302" t="n"/>
      <c r="H2" s="302" t="n"/>
      <c r="I2" s="302" t="n"/>
      <c r="J2" s="302" t="n"/>
      <c r="K2" s="302" t="n"/>
      <c r="L2" s="302" t="n"/>
      <c r="M2" s="302" t="n"/>
      <c r="N2" s="302" t="n"/>
      <c r="O2" s="302" t="n"/>
      <c r="P2" s="302" t="n"/>
      <c r="Q2" s="302" t="n"/>
      <c r="R2" s="302" t="n"/>
      <c r="S2" s="302" t="n"/>
      <c r="T2" s="302" t="n"/>
      <c r="U2" s="302" t="n"/>
      <c r="V2" s="302" t="n"/>
      <c r="W2" s="302" t="n"/>
      <c r="X2" s="302" t="n"/>
      <c r="Y2" s="303" t="n"/>
      <c r="Z2" s="152" t="n"/>
      <c r="AA2" s="6" t="n"/>
      <c r="AB2" s="152" t="n"/>
      <c r="AC2" s="153" t="n"/>
    </row>
    <row r="3" ht="18" customHeight="1">
      <c r="A3" s="7" t="inlineStr">
        <is>
          <t>DOC REF: TPL-OPS-08A</t>
        </is>
      </c>
      <c r="B3" s="154" t="inlineStr">
        <is>
          <t>2nd March 2025</t>
        </is>
      </c>
      <c r="C3" s="155" t="n"/>
      <c r="D3" s="155" t="n"/>
      <c r="E3" s="156" t="n"/>
      <c r="F3" s="153" t="n"/>
      <c r="G3" s="153" t="n"/>
      <c r="H3" s="6" t="n"/>
      <c r="I3" s="153" t="n"/>
      <c r="J3" s="6" t="n"/>
      <c r="K3" s="10" t="n"/>
      <c r="L3" s="304" t="n"/>
      <c r="M3" s="304" t="n"/>
      <c r="N3" s="304" t="n"/>
      <c r="O3" s="305" t="n"/>
      <c r="P3" s="153" t="n"/>
      <c r="Q3" s="6" t="n"/>
      <c r="R3" s="6" t="n"/>
      <c r="S3" s="153" t="n"/>
      <c r="T3" s="152" t="n"/>
      <c r="U3" s="153" t="n"/>
      <c r="V3" s="153" t="n"/>
      <c r="W3" s="153" t="n"/>
      <c r="X3" s="152" t="n"/>
      <c r="Y3" s="6" t="n"/>
      <c r="Z3" s="152" t="n"/>
      <c r="AA3" s="6" t="n"/>
      <c r="AB3" s="152" t="n"/>
      <c r="AC3" s="153" t="n"/>
    </row>
    <row r="4" ht="18.75" customHeight="1">
      <c r="A4" s="11" t="n"/>
      <c r="B4" s="306" t="n"/>
      <c r="C4" s="306" t="n"/>
      <c r="D4" s="306" t="n"/>
      <c r="E4" s="306" t="n"/>
      <c r="F4" s="306" t="n"/>
      <c r="G4" s="306" t="n"/>
      <c r="H4" s="306" t="n"/>
      <c r="I4" s="306" t="n"/>
      <c r="J4" s="306" t="n"/>
      <c r="K4" s="306" t="n"/>
      <c r="L4" s="306" t="n"/>
      <c r="M4" s="306" t="n"/>
      <c r="N4" s="306" t="n"/>
      <c r="O4" s="306" t="n"/>
      <c r="P4" s="306" t="n"/>
      <c r="Q4" s="306" t="n"/>
      <c r="R4" s="306" t="n"/>
      <c r="S4" s="306" t="n"/>
      <c r="T4" s="306" t="n"/>
      <c r="U4" s="306" t="n"/>
      <c r="V4" s="306" t="n"/>
      <c r="W4" s="306" t="n"/>
      <c r="X4" s="306" t="n"/>
      <c r="Y4" s="306" t="n"/>
      <c r="Z4" s="306" t="n"/>
      <c r="AA4" s="306" t="n"/>
      <c r="AB4" s="306" t="n"/>
      <c r="AC4" s="307" t="n"/>
    </row>
    <row r="5" ht="25.5" customHeight="1">
      <c r="A5" s="143" t="n"/>
      <c r="B5" s="160" t="inlineStr">
        <is>
          <t>ENERGY BALANCE</t>
        </is>
      </c>
      <c r="C5" s="308" t="n"/>
      <c r="D5" s="308" t="n"/>
      <c r="E5" s="308" t="n"/>
      <c r="F5" s="308" t="n"/>
      <c r="G5" s="308" t="n"/>
      <c r="H5" s="308" t="n"/>
      <c r="I5" s="309" t="n"/>
      <c r="J5" s="133" t="n"/>
      <c r="K5" s="14" t="inlineStr">
        <is>
          <t>SFOC (HFO+AGO)</t>
        </is>
      </c>
      <c r="L5" s="308" t="n"/>
      <c r="M5" s="308" t="n"/>
      <c r="N5" s="309" t="n"/>
      <c r="O5" s="160" t="inlineStr">
        <is>
          <t>SLOC</t>
        </is>
      </c>
      <c r="P5" s="308" t="n"/>
      <c r="Q5" s="308" t="n"/>
      <c r="R5" s="309" t="n"/>
      <c r="S5" s="160" t="inlineStr">
        <is>
          <t>UTILIZATION FACTOR</t>
        </is>
      </c>
      <c r="T5" s="308" t="n"/>
      <c r="U5" s="308" t="n"/>
      <c r="V5" s="308" t="n"/>
      <c r="W5" s="309" t="n"/>
      <c r="X5" s="270" t="n"/>
      <c r="Y5" s="18" t="inlineStr">
        <is>
          <t>CAPACITY TEST (MW)</t>
        </is>
      </c>
      <c r="Z5" s="308" t="n"/>
      <c r="AA5" s="308" t="n"/>
      <c r="AB5" s="308" t="n"/>
      <c r="AC5" s="309" t="n"/>
    </row>
    <row r="6" ht="46.20000000000001" customFormat="1" customHeight="1" s="19">
      <c r="A6" s="20" t="n"/>
      <c r="B6" s="164" t="inlineStr">
        <is>
          <t>Gross Energy</t>
        </is>
      </c>
      <c r="C6" s="165" t="inlineStr">
        <is>
          <t>Net Energy</t>
        </is>
      </c>
      <c r="D6" s="165" t="inlineStr">
        <is>
          <t>Auxiliary Consumption</t>
        </is>
      </c>
      <c r="E6" s="307" t="n"/>
      <c r="F6" s="164" t="inlineStr">
        <is>
          <t>Solar PV Energy</t>
        </is>
      </c>
      <c r="G6" s="164" t="inlineStr">
        <is>
          <t>Received Energy (back feed)</t>
        </is>
      </c>
      <c r="H6" s="21" t="inlineStr">
        <is>
          <t>Total Auxilliary consumption</t>
        </is>
      </c>
      <c r="I6" s="164" t="inlineStr">
        <is>
          <t>Solar PV Contribution</t>
        </is>
      </c>
      <c r="J6" s="23" t="n"/>
      <c r="K6" s="21" t="inlineStr">
        <is>
          <t>Real(Net Energy) HFO+DO</t>
        </is>
      </c>
      <c r="L6" s="21" t="inlineStr">
        <is>
          <t>Real(Net Energy) HFO</t>
        </is>
      </c>
      <c r="M6" s="165" t="inlineStr">
        <is>
          <t>PPA</t>
        </is>
      </c>
      <c r="N6" s="21" t="inlineStr">
        <is>
          <t>Deviation</t>
        </is>
      </c>
      <c r="O6" s="164" t="inlineStr">
        <is>
          <t>Real</t>
        </is>
      </c>
      <c r="P6" s="164" t="inlineStr">
        <is>
          <t>PPA</t>
        </is>
      </c>
      <c r="Q6" s="307" t="n"/>
      <c r="R6" s="24" t="inlineStr">
        <is>
          <t>Deviation</t>
        </is>
      </c>
      <c r="S6" s="164" t="inlineStr">
        <is>
          <t>Real 2025</t>
        </is>
      </c>
      <c r="T6" s="167" t="inlineStr">
        <is>
          <t>Budget</t>
        </is>
      </c>
      <c r="U6" s="164" t="inlineStr">
        <is>
          <t>Deviation</t>
        </is>
      </c>
      <c r="V6" s="164" t="inlineStr">
        <is>
          <t>Year-a-head notification (2025)</t>
        </is>
      </c>
      <c r="W6" s="164" t="inlineStr">
        <is>
          <t>Real 2024</t>
        </is>
      </c>
      <c r="X6" s="168" t="n"/>
      <c r="Y6" s="26" t="inlineStr">
        <is>
          <t>DATE</t>
        </is>
      </c>
      <c r="Z6" s="169" t="inlineStr">
        <is>
          <t>PPA</t>
        </is>
      </c>
      <c r="AA6" s="307" t="n"/>
      <c r="AB6" s="169" t="inlineStr">
        <is>
          <t>Actual 2025</t>
        </is>
      </c>
      <c r="AC6" s="170" t="inlineStr">
        <is>
          <t>Actual 2024</t>
        </is>
      </c>
    </row>
    <row r="7" ht="20.25" customFormat="1" customHeight="1" s="19">
      <c r="A7" s="20" t="n"/>
      <c r="B7" s="171" t="inlineStr">
        <is>
          <t>MWh</t>
        </is>
      </c>
      <c r="C7" s="172" t="inlineStr">
        <is>
          <t>MWh</t>
        </is>
      </c>
      <c r="D7" s="172" t="inlineStr">
        <is>
          <t>MWh</t>
        </is>
      </c>
      <c r="E7" s="171" t="inlineStr">
        <is>
          <t>%</t>
        </is>
      </c>
      <c r="F7" s="171" t="inlineStr">
        <is>
          <t>MWh</t>
        </is>
      </c>
      <c r="G7" s="171" t="inlineStr">
        <is>
          <t>MWh</t>
        </is>
      </c>
      <c r="H7" s="27" t="inlineStr">
        <is>
          <t>MWh</t>
        </is>
      </c>
      <c r="I7" s="171" t="inlineStr">
        <is>
          <t>%</t>
        </is>
      </c>
      <c r="J7" s="28" t="n"/>
      <c r="K7" s="27" t="inlineStr">
        <is>
          <t>g/KWh</t>
        </is>
      </c>
      <c r="L7" s="310" t="n"/>
      <c r="M7" s="311" t="n"/>
      <c r="N7" s="27" t="inlineStr">
        <is>
          <t>%</t>
        </is>
      </c>
      <c r="O7" s="171" t="inlineStr">
        <is>
          <t>g/KWh</t>
        </is>
      </c>
      <c r="P7" s="310" t="n"/>
      <c r="Q7" s="311" t="n"/>
      <c r="R7" s="27" t="inlineStr">
        <is>
          <t>%</t>
        </is>
      </c>
      <c r="S7" s="175" t="inlineStr">
        <is>
          <t>%</t>
        </is>
      </c>
      <c r="T7" s="304" t="n"/>
      <c r="U7" s="304" t="n"/>
      <c r="V7" s="304" t="n"/>
      <c r="W7" s="312" t="n"/>
      <c r="X7" s="168" t="n"/>
      <c r="Y7" s="27" t="n"/>
      <c r="Z7" s="172" t="inlineStr">
        <is>
          <t>MW</t>
        </is>
      </c>
      <c r="AA7" s="311" t="n"/>
      <c r="AB7" s="172" t="n"/>
      <c r="AC7" s="171" t="inlineStr">
        <is>
          <t>MW</t>
        </is>
      </c>
    </row>
    <row r="8" ht="24" customHeight="1">
      <c r="A8" s="33" t="inlineStr">
        <is>
          <t>Day</t>
        </is>
      </c>
      <c r="B8" s="34" t="n">
        <v>222.52</v>
      </c>
      <c r="C8" s="35" t="n">
        <v>217.7</v>
      </c>
      <c r="D8" s="36">
        <f>B8-C8</f>
        <v/>
      </c>
      <c r="E8" s="35">
        <f>D8/B8*100</f>
        <v/>
      </c>
      <c r="F8" s="37" t="n">
        <v>0.452</v>
      </c>
      <c r="G8" s="178" t="n">
        <v>3.36</v>
      </c>
      <c r="H8" s="40">
        <f>G8+F8</f>
        <v/>
      </c>
      <c r="I8" s="35">
        <f>F8/H8*100</f>
        <v/>
      </c>
      <c r="J8" s="40" t="n"/>
      <c r="K8" s="35">
        <f>(C19+B19+E19)/C8*1000</f>
        <v/>
      </c>
      <c r="L8" s="35">
        <f>(E19)/C8*1000</f>
        <v/>
      </c>
      <c r="M8" s="179" t="n">
        <v>215</v>
      </c>
      <c r="N8" s="41">
        <f>((M8-L8)/M8)*100</f>
        <v/>
      </c>
      <c r="O8" s="42" t="n">
        <v>0</v>
      </c>
      <c r="P8" s="35" t="n">
        <v>0.8</v>
      </c>
      <c r="Q8" s="313" t="n"/>
      <c r="R8" s="35">
        <f>((P8-O8)/P8)*100</f>
        <v/>
      </c>
      <c r="S8" s="35">
        <f>C8/(87*24)*100</f>
        <v/>
      </c>
      <c r="T8" s="179" t="n">
        <v>15</v>
      </c>
      <c r="U8" s="35">
        <f>((S8-T8)/T8)*100</f>
        <v/>
      </c>
      <c r="V8" s="35" t="n"/>
      <c r="W8" s="35" t="n"/>
      <c r="X8" s="270" t="n"/>
      <c r="Y8" s="44" t="inlineStr">
        <is>
          <t>14th Jan 2025</t>
        </is>
      </c>
      <c r="Z8" s="180" t="n">
        <v>87</v>
      </c>
      <c r="AA8" s="314" t="n"/>
      <c r="AB8" s="181" t="n">
        <v>88.84999999999999</v>
      </c>
      <c r="AC8" s="181" t="n">
        <v>87.87</v>
      </c>
    </row>
    <row r="9" ht="22.5" customHeight="1">
      <c r="A9" s="33" t="inlineStr">
        <is>
          <t>Month</t>
        </is>
      </c>
      <c r="B9" s="34" t="n">
        <v>536.816</v>
      </c>
      <c r="C9" s="35" t="n">
        <v>525.9</v>
      </c>
      <c r="D9" s="35">
        <f>B9-C9</f>
        <v/>
      </c>
      <c r="E9" s="35">
        <f>D9/B9*100</f>
        <v/>
      </c>
      <c r="F9" s="37" t="n">
        <v>1.2752</v>
      </c>
      <c r="G9" s="178" t="n">
        <v>7.12</v>
      </c>
      <c r="H9" s="40">
        <f>G9+F9</f>
        <v/>
      </c>
      <c r="I9" s="35">
        <f>F9/H9*100</f>
        <v/>
      </c>
      <c r="J9" s="40" t="n"/>
      <c r="K9" s="46">
        <f>(C20+B20+E20)/C9*1000</f>
        <v/>
      </c>
      <c r="L9" s="46">
        <f>(E20)/C9*1000</f>
        <v/>
      </c>
      <c r="M9" s="179" t="n">
        <v>215</v>
      </c>
      <c r="N9" s="106">
        <f>((M9-L9)/M9)*100</f>
        <v/>
      </c>
      <c r="O9" s="42" t="n">
        <v>0</v>
      </c>
      <c r="P9" s="35" t="n">
        <v>0.8</v>
      </c>
      <c r="Q9" s="313" t="n"/>
      <c r="R9" s="35">
        <f>((P9-O9)/P9)*100</f>
        <v/>
      </c>
      <c r="S9" s="35">
        <f>C9/(87*24*2)*100</f>
        <v/>
      </c>
      <c r="T9" s="179" t="n">
        <v>15</v>
      </c>
      <c r="U9" s="35">
        <f>((S9-T9)/T9)*100</f>
        <v/>
      </c>
      <c r="V9" s="46" t="n">
        <v>7.7</v>
      </c>
      <c r="W9" s="35" t="n"/>
      <c r="X9" s="270" t="n"/>
      <c r="Y9" s="315" t="n"/>
      <c r="Z9" s="316" t="n"/>
      <c r="AA9" s="317" t="n"/>
      <c r="AB9" s="315" t="n"/>
      <c r="AC9" s="315" t="n"/>
    </row>
    <row r="10" ht="27" customHeight="1">
      <c r="A10" s="33" t="inlineStr">
        <is>
          <t>Year</t>
        </is>
      </c>
      <c r="B10" s="34" t="n">
        <v>24667.97199999998</v>
      </c>
      <c r="C10" s="35" t="n">
        <v>24198.2</v>
      </c>
      <c r="D10" s="35">
        <f>B10-C10</f>
        <v/>
      </c>
      <c r="E10" s="35">
        <f>D10/B10*100</f>
        <v/>
      </c>
      <c r="F10" s="37" t="n">
        <v>42.1096</v>
      </c>
      <c r="G10" s="178" t="n">
        <v>191.48</v>
      </c>
      <c r="H10" s="40">
        <f>G10+F10</f>
        <v/>
      </c>
      <c r="I10" s="35">
        <f>F10/H10*100</f>
        <v/>
      </c>
      <c r="J10" s="40" t="n"/>
      <c r="K10" s="46">
        <f>(C21+B21+E21)/C10*1000</f>
        <v/>
      </c>
      <c r="L10" s="46">
        <f>(E21)/C10*1000</f>
        <v/>
      </c>
      <c r="M10" s="179" t="n">
        <v>215</v>
      </c>
      <c r="N10" s="106">
        <f>((M10-L10)/M10)*100</f>
        <v/>
      </c>
      <c r="O10" s="35" t="n">
        <v>0.08840000000000001</v>
      </c>
      <c r="P10" s="35" t="n">
        <v>0.8</v>
      </c>
      <c r="Q10" s="313" t="n"/>
      <c r="R10" s="51">
        <f>((P10-O10)/P10)*100</f>
        <v/>
      </c>
      <c r="S10" s="35" t="n">
        <v>17.01</v>
      </c>
      <c r="T10" s="185" t="n">
        <v>15</v>
      </c>
      <c r="U10" s="35">
        <f>((S10-T10)/T10)*100</f>
        <v/>
      </c>
      <c r="V10" s="46" t="n">
        <v>11.4</v>
      </c>
      <c r="W10" s="35" t="n">
        <v>9.529999999999999</v>
      </c>
      <c r="X10" s="270" t="n"/>
      <c r="Y10" s="143" t="n"/>
      <c r="Z10" s="270" t="n"/>
      <c r="AA10" s="143" t="n"/>
      <c r="AB10" s="270" t="n"/>
      <c r="AC10" s="269" t="n"/>
    </row>
    <row r="11" ht="24" customHeight="1">
      <c r="A11" s="53" t="n"/>
      <c r="B11" s="78" t="n"/>
      <c r="C11" s="186" t="n"/>
      <c r="D11" s="186" t="n"/>
      <c r="E11" s="78" t="n"/>
      <c r="F11" s="54" t="n"/>
      <c r="G11" s="78" t="n"/>
      <c r="H11" s="53" t="n"/>
      <c r="I11" s="57" t="n"/>
      <c r="J11" s="144" t="n"/>
      <c r="K11" s="55" t="n"/>
      <c r="L11" s="55" t="n"/>
      <c r="M11" s="272" t="n"/>
      <c r="N11" s="145" t="n"/>
      <c r="O11" s="56" t="n"/>
      <c r="P11" s="269" t="n"/>
      <c r="Q11" s="143" t="n"/>
      <c r="R11" s="57" t="n"/>
      <c r="S11" s="57" t="n"/>
      <c r="T11" s="270" t="n"/>
      <c r="U11" s="269" t="n"/>
      <c r="V11" s="269" t="n"/>
      <c r="W11" s="269" t="n"/>
      <c r="X11" s="270" t="n"/>
      <c r="Y11" s="58" t="n"/>
      <c r="Z11" s="270" t="n"/>
      <c r="AA11" s="143" t="n"/>
      <c r="AB11" s="270" t="n"/>
      <c r="AC11" s="269" t="n"/>
    </row>
    <row r="12" ht="25.5" customHeight="1">
      <c r="A12" s="53" t="n"/>
      <c r="B12" s="187" t="n"/>
      <c r="C12" s="306" t="n"/>
      <c r="D12" s="306" t="n"/>
      <c r="E12" s="306" t="n"/>
      <c r="F12" s="306" t="n"/>
      <c r="G12" s="307" t="n"/>
      <c r="H12" s="53" t="n"/>
      <c r="I12" s="187" t="inlineStr">
        <is>
          <t>AVAILABILITY</t>
        </is>
      </c>
      <c r="J12" s="306" t="n"/>
      <c r="K12" s="306" t="n"/>
      <c r="L12" s="306" t="n"/>
      <c r="M12" s="306" t="n"/>
      <c r="N12" s="306" t="n"/>
      <c r="O12" s="306" t="n"/>
      <c r="P12" s="307" t="n"/>
      <c r="Q12" s="143" t="n"/>
      <c r="R12" s="57" t="n"/>
      <c r="S12" s="188" t="inlineStr">
        <is>
          <t>PPA AVAILABILITY</t>
        </is>
      </c>
      <c r="T12" s="318" t="n"/>
      <c r="U12" s="318" t="n"/>
      <c r="V12" s="318" t="n"/>
      <c r="W12" s="318" t="n"/>
      <c r="X12" s="318" t="n"/>
      <c r="Y12" s="319" t="n"/>
      <c r="Z12" s="270" t="n"/>
      <c r="AA12" s="143" t="n"/>
      <c r="AB12" s="191" t="n"/>
      <c r="AC12" s="269" t="n"/>
    </row>
    <row r="13" ht="15" customHeight="1">
      <c r="A13" s="53" t="n"/>
      <c r="B13" s="192" t="inlineStr">
        <is>
          <t>GAS-OIL (AGO) (MT)</t>
        </is>
      </c>
      <c r="C13" s="320" t="n"/>
      <c r="D13" s="194" t="inlineStr">
        <is>
          <t>HFO (MT)</t>
        </is>
      </c>
      <c r="E13" s="320" t="n"/>
      <c r="F13" s="192" t="inlineStr">
        <is>
          <t>LO (MT)</t>
        </is>
      </c>
      <c r="G13" s="320" t="n"/>
      <c r="H13" s="53" t="n"/>
      <c r="I13" s="196" t="inlineStr">
        <is>
          <t>Unavailable E</t>
        </is>
      </c>
      <c r="J13" s="321" t="n"/>
      <c r="K13" s="321" t="n"/>
      <c r="L13" s="322" t="n"/>
      <c r="M13" s="197" t="inlineStr">
        <is>
          <t>Incidents</t>
        </is>
      </c>
      <c r="N13" s="320" t="n"/>
      <c r="O13" s="198" t="inlineStr">
        <is>
          <t>Availability</t>
        </is>
      </c>
      <c r="P13" s="320" t="n"/>
      <c r="Q13" s="143" t="n"/>
      <c r="R13" s="143" t="n"/>
      <c r="S13" s="198" t="inlineStr">
        <is>
          <t>Real</t>
        </is>
      </c>
      <c r="T13" s="321" t="n"/>
      <c r="U13" s="321" t="n"/>
      <c r="V13" s="321" t="n"/>
      <c r="W13" s="321" t="n"/>
      <c r="X13" s="321" t="n"/>
      <c r="Y13" s="320" t="n"/>
      <c r="Z13" s="270" t="n"/>
      <c r="AA13" s="143" t="n"/>
      <c r="AB13" s="270" t="n"/>
      <c r="AC13" s="57" t="n"/>
    </row>
    <row r="14" ht="15" customHeight="1">
      <c r="A14" s="53" t="n"/>
      <c r="B14" s="323" t="n"/>
      <c r="C14" s="324" t="n"/>
      <c r="D14" s="323" t="n"/>
      <c r="E14" s="324" t="n"/>
      <c r="F14" s="323" t="n"/>
      <c r="G14" s="324" t="n"/>
      <c r="H14" s="53" t="n"/>
      <c r="I14" s="323" t="n"/>
      <c r="L14" s="325" t="n"/>
      <c r="M14" s="326" t="n"/>
      <c r="N14" s="324" t="n"/>
      <c r="O14" s="323" t="n"/>
      <c r="P14" s="324" t="n"/>
      <c r="Q14" s="143" t="n"/>
      <c r="R14" s="143" t="n"/>
      <c r="S14" s="327" t="n"/>
      <c r="T14" s="328" t="n"/>
      <c r="U14" s="328" t="n"/>
      <c r="V14" s="328" t="n"/>
      <c r="W14" s="328" t="n"/>
      <c r="X14" s="328" t="n"/>
      <c r="Y14" s="329" t="n"/>
      <c r="Z14" s="270" t="n"/>
      <c r="AA14" s="143" t="n"/>
      <c r="AB14" s="270" t="n"/>
      <c r="AC14" s="57" t="n"/>
    </row>
    <row r="15" ht="18.75" customHeight="1">
      <c r="A15" s="53" t="n"/>
      <c r="B15" s="323" t="n"/>
      <c r="C15" s="324" t="n"/>
      <c r="D15" s="323" t="n"/>
      <c r="E15" s="324" t="n"/>
      <c r="F15" s="323" t="n"/>
      <c r="G15" s="324" t="n"/>
      <c r="H15" s="53" t="n"/>
      <c r="I15" s="323" t="n"/>
      <c r="L15" s="325" t="n"/>
      <c r="M15" s="326" t="n"/>
      <c r="N15" s="324" t="n"/>
      <c r="O15" s="323" t="n"/>
      <c r="P15" s="324" t="n"/>
      <c r="Q15" s="143" t="n"/>
      <c r="R15" s="143" t="n"/>
      <c r="S15" s="206" t="inlineStr">
        <is>
          <t>Real</t>
        </is>
      </c>
      <c r="T15" s="311" t="n"/>
      <c r="U15" s="207" t="inlineStr">
        <is>
          <t>PPA</t>
        </is>
      </c>
      <c r="V15" s="307" t="n"/>
      <c r="W15" s="207" t="inlineStr">
        <is>
          <t>Desv</t>
        </is>
      </c>
      <c r="X15" s="306" t="n"/>
      <c r="Y15" s="307" t="n"/>
      <c r="Z15" s="270" t="n"/>
      <c r="AA15" s="143" t="n"/>
      <c r="AB15" s="270" t="n"/>
      <c r="AC15" s="57" t="n"/>
    </row>
    <row r="16" ht="26.25" customHeight="1">
      <c r="A16" s="75" t="n"/>
      <c r="B16" s="327" t="n"/>
      <c r="C16" s="329" t="n"/>
      <c r="D16" s="327" t="n"/>
      <c r="E16" s="329" t="n"/>
      <c r="F16" s="327" t="n"/>
      <c r="G16" s="329" t="n"/>
      <c r="H16" s="53" t="n"/>
      <c r="I16" s="327" t="n"/>
      <c r="J16" s="328" t="n"/>
      <c r="K16" s="328" t="n"/>
      <c r="L16" s="330" t="n"/>
      <c r="M16" s="331" t="n"/>
      <c r="N16" s="329" t="n"/>
      <c r="O16" s="327" t="n"/>
      <c r="P16" s="329" t="n"/>
      <c r="Q16" s="143" t="n"/>
      <c r="R16" s="76" t="inlineStr">
        <is>
          <t>1 Month(March)</t>
        </is>
      </c>
      <c r="S16" s="35" t="n">
        <v>100</v>
      </c>
      <c r="T16" s="313" t="n"/>
      <c r="U16" s="185" t="n">
        <v>85</v>
      </c>
      <c r="V16" s="313" t="n"/>
      <c r="W16" s="35">
        <f>S16-U16</f>
        <v/>
      </c>
      <c r="X16" s="179" t="n"/>
      <c r="Y16" s="313" t="n"/>
      <c r="Z16" s="270" t="n"/>
      <c r="AA16" s="143" t="n"/>
      <c r="AB16" s="270" t="n"/>
      <c r="AC16" s="57" t="n"/>
    </row>
    <row r="17" ht="18.75" customHeight="1">
      <c r="A17" s="53" t="n"/>
      <c r="B17" s="212" t="n"/>
      <c r="C17" s="307" t="n"/>
      <c r="D17" s="214" t="n"/>
      <c r="E17" s="307" t="n"/>
      <c r="F17" s="212" t="n"/>
      <c r="G17" s="307" t="n"/>
      <c r="H17" s="78" t="n"/>
      <c r="I17" s="215" t="n"/>
      <c r="J17" s="308" t="n"/>
      <c r="K17" s="308" t="n"/>
      <c r="L17" s="332" t="n"/>
      <c r="M17" s="214" t="n"/>
      <c r="N17" s="307" t="n"/>
      <c r="O17" s="207" t="n"/>
      <c r="P17" s="307" t="n"/>
      <c r="Q17" s="143" t="n"/>
      <c r="R17" s="80" t="inlineStr">
        <is>
          <t>3 Month(December 24-February 25)</t>
        </is>
      </c>
      <c r="S17" s="35" t="n">
        <v>96.5</v>
      </c>
      <c r="T17" s="313" t="n"/>
      <c r="U17" s="185" t="n">
        <v>85</v>
      </c>
      <c r="V17" s="313" t="n"/>
      <c r="W17" s="35">
        <f>S17-U17</f>
        <v/>
      </c>
      <c r="X17" s="216" t="n"/>
      <c r="Y17" s="82" t="n"/>
      <c r="Z17" s="217" t="n"/>
      <c r="AA17" s="143" t="n"/>
      <c r="AB17" s="270" t="n"/>
      <c r="AC17" s="57" t="n"/>
    </row>
    <row r="18" ht="27.75" customHeight="1">
      <c r="A18" s="53" t="n"/>
      <c r="B18" s="171" t="inlineStr">
        <is>
          <t>Aux Boiler</t>
        </is>
      </c>
      <c r="C18" s="172" t="inlineStr">
        <is>
          <t>Engines</t>
        </is>
      </c>
      <c r="D18" s="172" t="inlineStr">
        <is>
          <t>Aux Boiler</t>
        </is>
      </c>
      <c r="E18" s="171" t="inlineStr">
        <is>
          <t>Engines</t>
        </is>
      </c>
      <c r="F18" s="171" t="inlineStr">
        <is>
          <t>Engines</t>
        </is>
      </c>
      <c r="G18" s="311" t="n"/>
      <c r="H18" s="53" t="n"/>
      <c r="I18" s="218" t="inlineStr">
        <is>
          <t>MWh</t>
        </is>
      </c>
      <c r="J18" s="333" t="n"/>
      <c r="K18" s="333" t="n"/>
      <c r="L18" s="334" t="n"/>
      <c r="M18" s="172" t="inlineStr">
        <is>
          <t>Number</t>
        </is>
      </c>
      <c r="N18" s="311" t="n"/>
      <c r="O18" s="219" t="inlineStr">
        <is>
          <t>%</t>
        </is>
      </c>
      <c r="P18" s="311" t="n"/>
      <c r="Q18" s="143" t="n"/>
      <c r="R18" s="80" t="inlineStr">
        <is>
          <t>5 Month(October 24 -February 25)</t>
        </is>
      </c>
      <c r="S18" s="35" t="n">
        <v>97.76000000000001</v>
      </c>
      <c r="T18" s="313" t="n"/>
      <c r="U18" s="185" t="n">
        <v>85</v>
      </c>
      <c r="V18" s="313" t="n"/>
      <c r="W18" s="35">
        <f>S18-U18</f>
        <v/>
      </c>
      <c r="X18" s="216" t="n"/>
      <c r="Y18" s="82" t="n"/>
      <c r="Z18" s="217" t="n"/>
      <c r="AA18" s="143" t="n"/>
      <c r="AB18" s="270" t="n"/>
      <c r="AC18" s="57" t="n"/>
    </row>
    <row r="19" ht="20.25" customHeight="1">
      <c r="A19" s="33" t="inlineStr">
        <is>
          <t>Day</t>
        </is>
      </c>
      <c r="B19" s="35" t="n">
        <v>0.39</v>
      </c>
      <c r="C19" s="179" t="n">
        <v>0</v>
      </c>
      <c r="D19" s="179" t="n">
        <v>0</v>
      </c>
      <c r="E19" s="35" t="n">
        <v>44.17</v>
      </c>
      <c r="F19" s="35" t="n">
        <v>0</v>
      </c>
      <c r="G19" s="313" t="n"/>
      <c r="H19" s="87" t="inlineStr">
        <is>
          <t>Day</t>
        </is>
      </c>
      <c r="I19" s="88" t="n">
        <v>0</v>
      </c>
      <c r="J19" s="333" t="n"/>
      <c r="K19" s="333" t="n"/>
      <c r="L19" s="334" t="n"/>
      <c r="M19" s="179" t="n">
        <v>0</v>
      </c>
      <c r="N19" s="313" t="n"/>
      <c r="O19" s="90" t="n">
        <v>100</v>
      </c>
      <c r="P19" s="313" t="n"/>
      <c r="Q19" s="143" t="n"/>
      <c r="R19" s="91" t="inlineStr">
        <is>
          <t>Annual</t>
        </is>
      </c>
      <c r="S19" s="35" t="n">
        <v>97.44</v>
      </c>
      <c r="T19" s="313" t="n"/>
      <c r="U19" s="185" t="n">
        <v>85</v>
      </c>
      <c r="V19" s="313" t="n"/>
      <c r="W19" s="35">
        <f>S19-U19</f>
        <v/>
      </c>
      <c r="X19" s="216" t="n"/>
      <c r="Y19" s="82" t="n"/>
      <c r="Z19" s="217" t="n"/>
      <c r="AA19" s="143" t="n"/>
      <c r="AB19" s="270" t="n"/>
      <c r="AC19" s="57" t="n"/>
    </row>
    <row r="20" ht="24" customHeight="1">
      <c r="A20" s="33" t="inlineStr">
        <is>
          <t>Month</t>
        </is>
      </c>
      <c r="B20" s="35" t="n">
        <v>0.53</v>
      </c>
      <c r="C20" s="179" t="n">
        <v>0</v>
      </c>
      <c r="D20" s="179" t="n">
        <v>0</v>
      </c>
      <c r="E20" s="35" t="n">
        <v>108.92</v>
      </c>
      <c r="F20" s="35" t="n">
        <v>0</v>
      </c>
      <c r="G20" s="313" t="n"/>
      <c r="H20" s="87" t="inlineStr">
        <is>
          <t>Month</t>
        </is>
      </c>
      <c r="I20" s="92">
        <f>F55</f>
        <v/>
      </c>
      <c r="J20" s="333" t="n"/>
      <c r="K20" s="333" t="n"/>
      <c r="L20" s="333" t="n"/>
      <c r="M20" s="179" t="n">
        <v>0</v>
      </c>
      <c r="N20" s="313" t="n"/>
      <c r="O20" s="90" t="n">
        <v>100</v>
      </c>
      <c r="P20" s="313" t="n"/>
      <c r="Q20" s="143" t="n"/>
      <c r="R20" s="143" t="n"/>
      <c r="S20" s="269" t="n"/>
      <c r="T20" s="270" t="n"/>
      <c r="U20" s="269" t="n"/>
      <c r="V20" s="269" t="n"/>
      <c r="W20" s="269" t="n"/>
      <c r="X20" s="270" t="n"/>
      <c r="Y20" s="143" t="n"/>
      <c r="Z20" s="270" t="n"/>
      <c r="AA20" s="143" t="n"/>
      <c r="AB20" s="270" t="n"/>
      <c r="AC20" s="57" t="n"/>
    </row>
    <row r="21" ht="22.5" customHeight="1">
      <c r="A21" s="33" t="inlineStr">
        <is>
          <t>Year</t>
        </is>
      </c>
      <c r="B21" s="35" t="n">
        <v>37.96</v>
      </c>
      <c r="C21" s="220" t="n">
        <v>0</v>
      </c>
      <c r="D21" s="179" t="n">
        <v>0</v>
      </c>
      <c r="E21" s="35" t="n">
        <v>4929.16</v>
      </c>
      <c r="F21" s="35" t="n">
        <v>2.11</v>
      </c>
      <c r="G21" s="313" t="n"/>
      <c r="H21" s="87" t="inlineStr">
        <is>
          <t>Year</t>
        </is>
      </c>
      <c r="I21" s="90" t="n">
        <v>40263.08</v>
      </c>
      <c r="J21" s="333" t="n"/>
      <c r="K21" s="333" t="n"/>
      <c r="L21" s="313" t="n"/>
      <c r="M21" s="179" t="n">
        <v>16</v>
      </c>
      <c r="N21" s="313" t="n"/>
      <c r="O21" s="90" t="n">
        <v>97.44</v>
      </c>
      <c r="P21" s="313" t="n"/>
      <c r="Q21" s="143" t="n"/>
      <c r="R21" s="57" t="n"/>
      <c r="S21" s="269" t="n"/>
      <c r="T21" s="94" t="n"/>
      <c r="U21" s="269" t="n"/>
      <c r="V21" s="269" t="n"/>
      <c r="W21" s="269" t="n"/>
      <c r="X21" s="270" t="n"/>
      <c r="Y21" s="143" t="n"/>
      <c r="Z21" s="270" t="n"/>
      <c r="AA21" s="143" t="n"/>
      <c r="AB21" s="57" t="n"/>
      <c r="AC21" s="57" t="n"/>
    </row>
    <row r="22" ht="18.75" customHeight="1">
      <c r="A22" s="143" t="n"/>
      <c r="B22" s="57" t="n"/>
      <c r="C22" s="57" t="n"/>
      <c r="D22" s="57" t="n"/>
      <c r="E22" s="57" t="n"/>
      <c r="F22" s="57" t="n"/>
      <c r="G22" s="271" t="n"/>
      <c r="H22" s="144" t="n"/>
      <c r="I22" s="271" t="n"/>
      <c r="J22" s="144" t="n"/>
      <c r="K22" s="57" t="n"/>
      <c r="L22" s="143" t="n"/>
      <c r="M22" s="272" t="n"/>
      <c r="N22" s="145" t="n"/>
      <c r="O22" s="269" t="n"/>
      <c r="P22" s="269" t="n"/>
      <c r="Q22" s="143" t="n"/>
      <c r="R22" s="57" t="n"/>
      <c r="S22" s="269" t="n"/>
      <c r="T22" s="270" t="n"/>
      <c r="U22" s="269" t="n"/>
      <c r="V22" s="269" t="n"/>
      <c r="W22" s="269" t="n"/>
      <c r="X22" s="270" t="n"/>
      <c r="Y22" s="143" t="n"/>
      <c r="Z22" s="270" t="n"/>
      <c r="AA22" s="143" t="n"/>
      <c r="AB22" s="270" t="n"/>
      <c r="AC22" s="57" t="n"/>
    </row>
    <row r="23" ht="25.5" customHeight="1">
      <c r="A23" s="57" t="n"/>
      <c r="B23" s="57" t="n"/>
      <c r="C23" s="57" t="n"/>
      <c r="D23" s="57" t="n"/>
      <c r="E23" s="57" t="n"/>
      <c r="F23" s="57" t="n"/>
      <c r="G23" s="57" t="n"/>
      <c r="H23" s="57" t="n"/>
      <c r="I23" s="95" t="n"/>
      <c r="J23" s="328" t="n"/>
      <c r="K23" s="328" t="n"/>
      <c r="L23" s="328" t="n"/>
      <c r="M23" s="221" t="n"/>
      <c r="N23" s="96" t="n"/>
      <c r="O23" s="57" t="n"/>
      <c r="P23" s="269" t="n"/>
      <c r="Q23" s="143" t="n"/>
      <c r="R23" s="97" t="n"/>
      <c r="S23" s="57" t="n"/>
      <c r="T23" s="270" t="n"/>
      <c r="U23" s="269" t="n"/>
      <c r="V23" s="269" t="n"/>
      <c r="W23" s="269" t="n"/>
      <c r="X23" s="270" t="n"/>
      <c r="Y23" s="143" t="n"/>
      <c r="Z23" s="270" t="n"/>
      <c r="AA23" s="143" t="n"/>
      <c r="AB23" s="270" t="n"/>
      <c r="AC23" s="269" t="n"/>
    </row>
    <row r="24" ht="42.75" customHeight="1">
      <c r="A24" s="59" t="n"/>
      <c r="B24" s="306" t="n"/>
      <c r="C24" s="306" t="n"/>
      <c r="D24" s="306" t="n"/>
      <c r="E24" s="306" t="n"/>
      <c r="F24" s="306" t="n"/>
      <c r="G24" s="306" t="n"/>
      <c r="H24" s="306" t="n"/>
      <c r="I24" s="306" t="n"/>
      <c r="J24" s="306" t="n"/>
      <c r="K24" s="306" t="n"/>
      <c r="L24" s="306" t="n"/>
      <c r="M24" s="306" t="n"/>
      <c r="N24" s="306" t="n"/>
      <c r="O24" s="306" t="n"/>
      <c r="P24" s="307" t="n"/>
      <c r="Q24" s="143" t="n"/>
      <c r="R24" s="98" t="inlineStr">
        <is>
          <t>STOCK</t>
        </is>
      </c>
      <c r="S24" s="306" t="n"/>
      <c r="T24" s="306" t="n"/>
      <c r="U24" s="306" t="n"/>
      <c r="V24" s="306" t="n"/>
      <c r="W24" s="306" t="n"/>
      <c r="X24" s="306" t="n"/>
      <c r="Y24" s="307" t="n"/>
      <c r="Z24" s="270" t="n"/>
      <c r="AA24" s="99" t="inlineStr">
        <is>
          <t>TRIPS</t>
        </is>
      </c>
      <c r="AB24" s="321" t="n"/>
      <c r="AC24" s="320" t="n"/>
    </row>
    <row r="25" ht="31.5" customHeight="1">
      <c r="A25" s="100" t="inlineStr">
        <is>
          <t>Start time</t>
        </is>
      </c>
      <c r="B25" s="222" t="inlineStr">
        <is>
          <t>End time</t>
        </is>
      </c>
      <c r="C25" s="223" t="inlineStr">
        <is>
          <t>Affected engines</t>
        </is>
      </c>
      <c r="D25" s="321" t="n"/>
      <c r="E25" s="320" t="n"/>
      <c r="F25" s="224" t="inlineStr">
        <is>
          <t>MWh</t>
        </is>
      </c>
      <c r="G25" s="320" t="n"/>
      <c r="H25" s="100" t="inlineStr">
        <is>
          <t>code</t>
        </is>
      </c>
      <c r="I25" s="225" t="inlineStr">
        <is>
          <t>Comment</t>
        </is>
      </c>
      <c r="J25" s="321" t="n"/>
      <c r="K25" s="321" t="n"/>
      <c r="L25" s="321" t="n"/>
      <c r="M25" s="321" t="n"/>
      <c r="N25" s="321" t="n"/>
      <c r="O25" s="321" t="n"/>
      <c r="P25" s="320" t="n"/>
      <c r="Q25" s="143" t="n"/>
      <c r="R25" s="69" t="inlineStr">
        <is>
          <t>FUEL &amp; OIL</t>
        </is>
      </c>
      <c r="S25" s="321" t="n"/>
      <c r="T25" s="321" t="n"/>
      <c r="U25" s="321" t="n"/>
      <c r="V25" s="321" t="n"/>
      <c r="W25" s="321" t="n"/>
      <c r="X25" s="321" t="n"/>
      <c r="Y25" s="320" t="n"/>
      <c r="Z25" s="270" t="n"/>
      <c r="AA25" s="323" t="n"/>
      <c r="AC25" s="324" t="n"/>
    </row>
    <row r="26" ht="16.5" customHeight="1">
      <c r="A26" s="335" t="n"/>
      <c r="B26" s="336" t="n"/>
      <c r="C26" s="327" t="n"/>
      <c r="D26" s="328" t="n"/>
      <c r="E26" s="329" t="n"/>
      <c r="F26" s="327" t="n"/>
      <c r="G26" s="329" t="n"/>
      <c r="H26" s="335" t="n"/>
      <c r="I26" s="327" t="n"/>
      <c r="J26" s="328" t="n"/>
      <c r="K26" s="328" t="n"/>
      <c r="L26" s="328" t="n"/>
      <c r="M26" s="328" t="n"/>
      <c r="N26" s="328" t="n"/>
      <c r="O26" s="328" t="n"/>
      <c r="P26" s="329" t="n"/>
      <c r="Q26" s="143" t="n"/>
      <c r="R26" s="327" t="n"/>
      <c r="S26" s="328" t="n"/>
      <c r="T26" s="328" t="n"/>
      <c r="U26" s="328" t="n"/>
      <c r="V26" s="328" t="n"/>
      <c r="W26" s="328" t="n"/>
      <c r="X26" s="328" t="n"/>
      <c r="Y26" s="329" t="n"/>
      <c r="Z26" s="270" t="n"/>
      <c r="AA26" s="327" t="n"/>
      <c r="AB26" s="328" t="n"/>
      <c r="AC26" s="329" t="n"/>
    </row>
    <row r="27" ht="22.5" customHeight="1">
      <c r="A27" s="105" t="n"/>
      <c r="B27" s="105" t="n"/>
      <c r="C27" s="227" t="n"/>
      <c r="D27" s="333" t="n"/>
      <c r="E27" s="313" t="n"/>
      <c r="F27" s="35" t="n"/>
      <c r="G27" s="313" t="n"/>
      <c r="H27" s="40" t="n"/>
      <c r="I27" s="35" t="n"/>
      <c r="J27" s="333" t="n"/>
      <c r="K27" s="333" t="n"/>
      <c r="L27" s="333" t="n"/>
      <c r="M27" s="333" t="n"/>
      <c r="N27" s="333" t="n"/>
      <c r="O27" s="333" t="n"/>
      <c r="P27" s="313" t="n"/>
      <c r="Q27" s="143" t="n"/>
      <c r="R27" s="107" t="n"/>
      <c r="S27" s="230" t="inlineStr">
        <is>
          <t>HFO</t>
        </is>
      </c>
      <c r="T27" s="307" t="n"/>
      <c r="U27" s="230" t="inlineStr">
        <is>
          <t>LFO</t>
        </is>
      </c>
      <c r="V27" s="307" t="n"/>
      <c r="W27" s="230" t="inlineStr">
        <is>
          <t>LO</t>
        </is>
      </c>
      <c r="X27" s="306" t="n"/>
      <c r="Y27" s="307" t="n"/>
      <c r="Z27" s="270" t="n"/>
      <c r="AA27" s="108" t="inlineStr">
        <is>
          <t>INTERNAL TRIPS</t>
        </is>
      </c>
      <c r="AB27" s="306" t="n"/>
      <c r="AC27" s="307" t="n"/>
    </row>
    <row r="28" ht="20.25" customHeight="1">
      <c r="A28" s="105" t="n"/>
      <c r="B28" s="105" t="n"/>
      <c r="C28" s="231" t="n"/>
      <c r="D28" s="333" t="n"/>
      <c r="E28" s="313" t="n"/>
      <c r="F28" s="232" t="n"/>
      <c r="G28" s="313" t="n"/>
      <c r="H28" s="109" t="n"/>
      <c r="I28" s="233" t="n"/>
      <c r="J28" s="333" t="n"/>
      <c r="K28" s="333" t="n"/>
      <c r="L28" s="333" t="n"/>
      <c r="M28" s="333" t="n"/>
      <c r="N28" s="333" t="n"/>
      <c r="O28" s="333" t="n"/>
      <c r="P28" s="313" t="n"/>
      <c r="Q28" s="143" t="n"/>
      <c r="R28" s="11" t="n"/>
      <c r="S28" s="234" t="inlineStr">
        <is>
          <t>Ton</t>
        </is>
      </c>
      <c r="T28" s="235" t="inlineStr">
        <is>
          <t>%</t>
        </is>
      </c>
      <c r="U28" s="234" t="inlineStr">
        <is>
          <t>Ton</t>
        </is>
      </c>
      <c r="V28" s="234" t="inlineStr">
        <is>
          <t>%</t>
        </is>
      </c>
      <c r="W28" s="234" t="inlineStr">
        <is>
          <t>Ton</t>
        </is>
      </c>
      <c r="X28" s="235" t="inlineStr">
        <is>
          <t>%</t>
        </is>
      </c>
      <c r="Y28" s="337" t="n"/>
      <c r="Z28" s="270" t="n"/>
      <c r="AA28" s="113" t="n"/>
      <c r="AB28" s="236" t="inlineStr">
        <is>
          <t>Actual 2025</t>
        </is>
      </c>
      <c r="AC28" s="230" t="inlineStr">
        <is>
          <t>Actual 2024</t>
        </is>
      </c>
    </row>
    <row r="29" ht="20.25" customHeight="1">
      <c r="A29" s="105" t="n"/>
      <c r="B29" s="105" t="n"/>
      <c r="C29" s="231" t="n"/>
      <c r="D29" s="333" t="n"/>
      <c r="E29" s="313" t="n"/>
      <c r="F29" s="232" t="n"/>
      <c r="G29" s="313" t="n"/>
      <c r="H29" s="40" t="n"/>
      <c r="I29" s="233" t="n"/>
      <c r="J29" s="333" t="n"/>
      <c r="K29" s="333" t="n"/>
      <c r="L29" s="333" t="n"/>
      <c r="M29" s="333" t="n"/>
      <c r="N29" s="333" t="n"/>
      <c r="O29" s="333" t="n"/>
      <c r="P29" s="313" t="n"/>
      <c r="Q29" s="143" t="n"/>
      <c r="R29" s="11" t="n"/>
      <c r="S29" s="338" t="n"/>
      <c r="T29" s="338" t="n"/>
      <c r="U29" s="338" t="n"/>
      <c r="V29" s="338" t="n"/>
      <c r="W29" s="338" t="n"/>
      <c r="X29" s="339" t="n"/>
      <c r="Y29" s="340" t="n"/>
      <c r="Z29" s="270" t="n"/>
      <c r="AA29" s="113" t="n"/>
      <c r="AB29" s="240" t="n"/>
      <c r="AC29" s="241" t="n"/>
    </row>
    <row r="30" ht="20.25" customHeight="1">
      <c r="A30" s="105" t="n"/>
      <c r="B30" s="105" t="n"/>
      <c r="C30" s="231" t="n"/>
      <c r="D30" s="333" t="n"/>
      <c r="E30" s="313" t="n"/>
      <c r="F30" s="232" t="n"/>
      <c r="G30" s="313" t="n"/>
      <c r="H30" s="40" t="n"/>
      <c r="I30" s="233" t="n"/>
      <c r="J30" s="333" t="n"/>
      <c r="K30" s="333" t="n"/>
      <c r="L30" s="333" t="n"/>
      <c r="M30" s="333" t="n"/>
      <c r="N30" s="333" t="n"/>
      <c r="O30" s="333" t="n"/>
      <c r="P30" s="313" t="n"/>
      <c r="Q30" s="143" t="n"/>
      <c r="R30" s="118" t="inlineStr">
        <is>
          <t>Initial</t>
        </is>
      </c>
      <c r="S30" s="35" t="n">
        <v>4661.82</v>
      </c>
      <c r="T30" s="179" t="n"/>
      <c r="U30" s="46" t="n">
        <v>29.94</v>
      </c>
      <c r="V30" s="35" t="n"/>
      <c r="W30" s="35" t="n">
        <v>20.67</v>
      </c>
      <c r="X30" s="179" t="n"/>
      <c r="Y30" s="313" t="n"/>
      <c r="Z30" s="270" t="n"/>
      <c r="AA30" s="33" t="inlineStr">
        <is>
          <t>Day</t>
        </is>
      </c>
      <c r="AB30" s="179" t="n"/>
      <c r="AC30" s="181" t="n"/>
    </row>
    <row r="31" ht="21.75" customHeight="1">
      <c r="A31" s="105" t="n"/>
      <c r="B31" s="105" t="n"/>
      <c r="C31" s="231" t="n"/>
      <c r="D31" s="333" t="n"/>
      <c r="E31" s="313" t="n"/>
      <c r="F31" s="232" t="n"/>
      <c r="G31" s="313" t="n"/>
      <c r="H31" s="40" t="n"/>
      <c r="I31" s="233" t="n"/>
      <c r="J31" s="333" t="n"/>
      <c r="K31" s="333" t="n"/>
      <c r="L31" s="333" t="n"/>
      <c r="M31" s="333" t="n"/>
      <c r="N31" s="333" t="n"/>
      <c r="O31" s="333" t="n"/>
      <c r="P31" s="313" t="n"/>
      <c r="Q31" s="143" t="n"/>
      <c r="R31" s="118" t="inlineStr">
        <is>
          <t>Input</t>
        </is>
      </c>
      <c r="S31" s="35" t="n">
        <v>0</v>
      </c>
      <c r="T31" s="242" t="n"/>
      <c r="U31" s="46" t="n"/>
      <c r="V31" s="35" t="n"/>
      <c r="W31" s="35" t="n">
        <v>0</v>
      </c>
      <c r="X31" s="242" t="n"/>
      <c r="Y31" s="314" t="n"/>
      <c r="Z31" s="243" t="n"/>
      <c r="AA31" s="33" t="inlineStr">
        <is>
          <t>Month</t>
        </is>
      </c>
      <c r="AB31" s="179" t="n"/>
      <c r="AC31" s="341" t="n"/>
    </row>
    <row r="32" ht="20.25" customHeight="1">
      <c r="A32" s="105" t="n"/>
      <c r="B32" s="105" t="n"/>
      <c r="C32" s="231" t="n"/>
      <c r="D32" s="333" t="n"/>
      <c r="E32" s="313" t="n"/>
      <c r="F32" s="232" t="n"/>
      <c r="G32" s="313" t="n"/>
      <c r="H32" s="40" t="n"/>
      <c r="I32" s="233" t="n"/>
      <c r="J32" s="333" t="n"/>
      <c r="K32" s="333" t="n"/>
      <c r="L32" s="333" t="n"/>
      <c r="M32" s="333" t="n"/>
      <c r="N32" s="333" t="n"/>
      <c r="O32" s="333" t="n"/>
      <c r="P32" s="313" t="n"/>
      <c r="Q32" s="143" t="n"/>
      <c r="R32" s="118" t="inlineStr">
        <is>
          <t>Consumption</t>
        </is>
      </c>
      <c r="S32" s="35">
        <f>S30+S31-S33</f>
        <v/>
      </c>
      <c r="T32" s="315" t="n"/>
      <c r="U32" s="46">
        <f>U30+U31-U33</f>
        <v/>
      </c>
      <c r="V32" s="35" t="n"/>
      <c r="W32" s="35">
        <f>W30+W31-W33</f>
        <v/>
      </c>
      <c r="X32" s="316" t="n"/>
      <c r="Y32" s="317" t="n"/>
      <c r="Z32" s="243" t="n"/>
      <c r="AA32" s="33" t="inlineStr">
        <is>
          <t>Year</t>
        </is>
      </c>
      <c r="AB32" s="179" t="n">
        <v>3</v>
      </c>
      <c r="AC32" s="315" t="n"/>
    </row>
    <row r="33" ht="20.25" customHeight="1">
      <c r="A33" s="105" t="n"/>
      <c r="B33" s="105" t="n"/>
      <c r="C33" s="231" t="n"/>
      <c r="D33" s="333" t="n"/>
      <c r="E33" s="313" t="n"/>
      <c r="F33" s="232" t="n"/>
      <c r="G33" s="313" t="n"/>
      <c r="H33" s="40" t="n"/>
      <c r="I33" s="233" t="n"/>
      <c r="J33" s="333" t="n"/>
      <c r="K33" s="333" t="n"/>
      <c r="L33" s="333" t="n"/>
      <c r="M33" s="333" t="n"/>
      <c r="N33" s="333" t="n"/>
      <c r="O33" s="333" t="n"/>
      <c r="P33" s="313" t="n"/>
      <c r="Q33" s="143" t="n"/>
      <c r="R33" s="118" t="inlineStr">
        <is>
          <t>Final</t>
        </is>
      </c>
      <c r="S33" s="35" t="n">
        <v>4617.65</v>
      </c>
      <c r="T33" s="245" t="n"/>
      <c r="U33" s="46" t="n">
        <v>29.55</v>
      </c>
      <c r="V33" s="35" t="n"/>
      <c r="W33" s="35" t="n">
        <v>20.67</v>
      </c>
      <c r="X33" s="246" t="n"/>
      <c r="Y33" s="123" t="n"/>
      <c r="Z33" s="243" t="n"/>
      <c r="AA33" s="124" t="n"/>
      <c r="AB33" s="270" t="n"/>
      <c r="AC33" s="269" t="n"/>
    </row>
    <row r="34" ht="20.25" customHeight="1">
      <c r="A34" s="105" t="n"/>
      <c r="B34" s="105" t="n"/>
      <c r="C34" s="231" t="n"/>
      <c r="D34" s="333" t="n"/>
      <c r="E34" s="313" t="n"/>
      <c r="F34" s="232" t="n"/>
      <c r="G34" s="313" t="n"/>
      <c r="H34" s="40" t="n"/>
      <c r="I34" s="233" t="n"/>
      <c r="J34" s="333" t="n"/>
      <c r="K34" s="333" t="n"/>
      <c r="L34" s="333" t="n"/>
      <c r="M34" s="333" t="n"/>
      <c r="N34" s="333" t="n"/>
      <c r="O34" s="333" t="n"/>
      <c r="P34" s="313" t="n"/>
      <c r="Q34" s="143" t="n"/>
      <c r="R34" s="57" t="n"/>
      <c r="S34" s="247" t="n"/>
      <c r="T34" s="333" t="n"/>
      <c r="U34" s="333" t="n"/>
      <c r="V34" s="333" t="n"/>
      <c r="W34" s="333" t="n"/>
      <c r="X34" s="333" t="n"/>
      <c r="Y34" s="334" t="n"/>
      <c r="Z34" s="270" t="n"/>
      <c r="AA34" s="108" t="inlineStr">
        <is>
          <t>EXTERNAL TRIPS</t>
        </is>
      </c>
      <c r="AB34" s="306" t="n"/>
      <c r="AC34" s="307" t="n"/>
    </row>
    <row r="35" ht="18.75" customHeight="1">
      <c r="A35" s="105" t="n"/>
      <c r="B35" s="105" t="n"/>
      <c r="C35" s="231" t="n"/>
      <c r="D35" s="333" t="n"/>
      <c r="E35" s="313" t="n"/>
      <c r="F35" s="232" t="n"/>
      <c r="G35" s="313" t="n"/>
      <c r="H35" s="40" t="n"/>
      <c r="I35" s="233" t="n"/>
      <c r="J35" s="333" t="n"/>
      <c r="K35" s="333" t="n"/>
      <c r="L35" s="333" t="n"/>
      <c r="M35" s="333" t="n"/>
      <c r="N35" s="333" t="n"/>
      <c r="O35" s="333" t="n"/>
      <c r="P35" s="313" t="n"/>
      <c r="Q35" s="143" t="n"/>
      <c r="R35" s="126" t="n"/>
      <c r="S35" s="248" t="inlineStr">
        <is>
          <t>HFO SLUDGE</t>
        </is>
      </c>
      <c r="T35" s="249" t="inlineStr">
        <is>
          <t>m3</t>
        </is>
      </c>
      <c r="U35" s="35" t="n"/>
      <c r="V35" s="248" t="inlineStr">
        <is>
          <t>USED OIL</t>
        </is>
      </c>
      <c r="W35" s="250" t="inlineStr">
        <is>
          <t>m3</t>
        </is>
      </c>
      <c r="X35" s="179" t="n"/>
      <c r="Y35" s="313" t="n"/>
      <c r="Z35" s="270" t="n"/>
      <c r="AA35" s="113" t="n"/>
      <c r="AB35" s="240" t="inlineStr">
        <is>
          <t>Actual 2025</t>
        </is>
      </c>
      <c r="AC35" s="241" t="inlineStr">
        <is>
          <t>Actual 2024</t>
        </is>
      </c>
    </row>
    <row r="36" ht="20.25" customHeight="1">
      <c r="A36" s="105" t="n"/>
      <c r="B36" s="105" t="n"/>
      <c r="C36" s="231" t="n"/>
      <c r="D36" s="333" t="n"/>
      <c r="E36" s="313" t="n"/>
      <c r="F36" s="232" t="n"/>
      <c r="G36" s="313" t="n"/>
      <c r="H36" s="40" t="n"/>
      <c r="I36" s="233" t="n"/>
      <c r="J36" s="333" t="n"/>
      <c r="K36" s="333" t="n"/>
      <c r="L36" s="333" t="n"/>
      <c r="M36" s="333" t="n"/>
      <c r="N36" s="333" t="n"/>
      <c r="O36" s="333" t="n"/>
      <c r="P36" s="313" t="n"/>
      <c r="Q36" s="143" t="n"/>
      <c r="R36" s="57" t="n"/>
      <c r="S36" s="315" t="n"/>
      <c r="T36" s="249" t="inlineStr">
        <is>
          <t>%</t>
        </is>
      </c>
      <c r="U36" s="179" t="n">
        <v>13</v>
      </c>
      <c r="V36" s="315" t="n"/>
      <c r="W36" s="250" t="inlineStr">
        <is>
          <t>%</t>
        </is>
      </c>
      <c r="X36" s="179" t="n">
        <v>3</v>
      </c>
      <c r="Y36" s="313" t="n"/>
      <c r="Z36" s="270" t="n"/>
      <c r="AA36" s="33" t="inlineStr">
        <is>
          <t>Day</t>
        </is>
      </c>
      <c r="AB36" s="179" t="n"/>
      <c r="AC36" s="181" t="n"/>
    </row>
    <row r="37" ht="20.25" customHeight="1">
      <c r="A37" s="105" t="n"/>
      <c r="B37" s="105" t="n"/>
      <c r="C37" s="231" t="n"/>
      <c r="D37" s="333" t="n"/>
      <c r="E37" s="313" t="n"/>
      <c r="F37" s="35" t="n"/>
      <c r="G37" s="313" t="n"/>
      <c r="H37" s="40" t="n"/>
      <c r="I37" s="251" t="n"/>
      <c r="J37" s="333" t="n"/>
      <c r="K37" s="333" t="n"/>
      <c r="L37" s="333" t="n"/>
      <c r="M37" s="333" t="n"/>
      <c r="N37" s="333" t="n"/>
      <c r="O37" s="333" t="n"/>
      <c r="P37" s="313" t="n"/>
      <c r="Q37" s="143" t="n"/>
      <c r="R37" s="57" t="n"/>
      <c r="S37" s="269" t="n"/>
      <c r="T37" s="270" t="n"/>
      <c r="U37" s="269" t="n"/>
      <c r="V37" s="269" t="n"/>
      <c r="W37" s="269" t="n"/>
      <c r="X37" s="270" t="n"/>
      <c r="Y37" s="143" t="n"/>
      <c r="Z37" s="270" t="n"/>
      <c r="AA37" s="33" t="inlineStr">
        <is>
          <t>Month</t>
        </is>
      </c>
      <c r="AB37" s="179" t="n">
        <v>1</v>
      </c>
      <c r="AC37" s="341" t="n"/>
    </row>
    <row r="38" ht="20.25" customHeight="1">
      <c r="A38" s="105" t="n"/>
      <c r="B38" s="105" t="n"/>
      <c r="C38" s="231" t="n"/>
      <c r="D38" s="333" t="n"/>
      <c r="E38" s="313" t="n"/>
      <c r="F38" s="35" t="n"/>
      <c r="G38" s="313" t="n"/>
      <c r="H38" s="40" t="n"/>
      <c r="I38" s="233" t="n"/>
      <c r="J38" s="333" t="n"/>
      <c r="K38" s="333" t="n"/>
      <c r="L38" s="333" t="n"/>
      <c r="M38" s="333" t="n"/>
      <c r="N38" s="333" t="n"/>
      <c r="O38" s="333" t="n"/>
      <c r="P38" s="313" t="n"/>
      <c r="Q38" s="143" t="n"/>
      <c r="R38" s="126" t="n"/>
      <c r="S38" s="57" t="n"/>
      <c r="T38" s="270" t="n"/>
      <c r="U38" s="57" t="n"/>
      <c r="V38" s="126" t="n"/>
      <c r="W38" s="269" t="n"/>
      <c r="X38" s="270" t="n"/>
      <c r="Y38" s="143" t="n"/>
      <c r="Z38" s="270" t="n"/>
      <c r="AA38" s="33" t="inlineStr">
        <is>
          <t>Year</t>
        </is>
      </c>
      <c r="AB38" s="179" t="n">
        <v>1</v>
      </c>
      <c r="AC38" s="341" t="n"/>
    </row>
    <row r="39" ht="22.5" customHeight="1">
      <c r="A39" s="105" t="n"/>
      <c r="B39" s="105" t="n"/>
      <c r="C39" s="231" t="n"/>
      <c r="D39" s="333" t="n"/>
      <c r="E39" s="313" t="n"/>
      <c r="F39" s="35" t="n"/>
      <c r="G39" s="313" t="n"/>
      <c r="H39" s="40" t="n"/>
      <c r="I39" s="233" t="n"/>
      <c r="J39" s="333" t="n"/>
      <c r="K39" s="333" t="n"/>
      <c r="L39" s="333" t="n"/>
      <c r="M39" s="333" t="n"/>
      <c r="N39" s="333" t="n"/>
      <c r="O39" s="333" t="n"/>
      <c r="P39" s="313" t="n"/>
      <c r="Q39" s="143" t="n"/>
      <c r="R39" s="143" t="n"/>
      <c r="S39" s="252" t="inlineStr">
        <is>
          <t>FUEL LIQUIDATED DAMAGES</t>
        </is>
      </c>
      <c r="T39" s="342" t="n"/>
      <c r="U39" s="342" t="n"/>
      <c r="V39" s="342" t="n"/>
      <c r="W39" s="342" t="n"/>
      <c r="X39" s="342" t="n"/>
      <c r="Y39" s="343" t="n"/>
      <c r="Z39" s="270" t="n"/>
      <c r="AA39" s="33" t="n"/>
      <c r="AB39" s="179" t="n"/>
      <c r="AC39" s="315" t="n"/>
    </row>
    <row r="40" ht="20.25" customHeight="1">
      <c r="A40" s="105" t="n"/>
      <c r="B40" s="105" t="n"/>
      <c r="C40" s="231" t="n"/>
      <c r="D40" s="333" t="n"/>
      <c r="E40" s="313" t="n"/>
      <c r="F40" s="35" t="n"/>
      <c r="G40" s="313" t="n"/>
      <c r="H40" s="40" t="n"/>
      <c r="I40" s="251" t="n"/>
      <c r="J40" s="333" t="n"/>
      <c r="K40" s="333" t="n"/>
      <c r="L40" s="333" t="n"/>
      <c r="M40" s="333" t="n"/>
      <c r="N40" s="333" t="n"/>
      <c r="O40" s="333" t="n"/>
      <c r="P40" s="313" t="n"/>
      <c r="Q40" s="143" t="n"/>
      <c r="R40" s="143" t="n"/>
      <c r="S40" s="255" t="inlineStr">
        <is>
          <t>Day</t>
        </is>
      </c>
      <c r="T40" s="313" t="n"/>
      <c r="U40" s="179" t="n">
        <v>0</v>
      </c>
      <c r="V40" s="313" t="n"/>
      <c r="W40" s="35">
        <f>U40</f>
        <v/>
      </c>
      <c r="X40" s="179" t="n"/>
      <c r="Y40" s="40" t="n"/>
      <c r="Z40" s="270" t="n"/>
      <c r="AA40" s="132" t="n"/>
      <c r="AB40" s="256" t="inlineStr">
        <is>
          <t>1=</t>
        </is>
      </c>
      <c r="AC40" s="257" t="n"/>
    </row>
    <row r="41" ht="18.75" customHeight="1">
      <c r="A41" s="105" t="n"/>
      <c r="B41" s="105" t="n"/>
      <c r="C41" s="231" t="n"/>
      <c r="D41" s="333" t="n"/>
      <c r="E41" s="313" t="n"/>
      <c r="F41" s="35" t="n"/>
      <c r="G41" s="313" t="n"/>
      <c r="H41" s="40" t="n"/>
      <c r="I41" s="251" t="n"/>
      <c r="J41" s="333" t="n"/>
      <c r="K41" s="333" t="n"/>
      <c r="L41" s="333" t="n"/>
      <c r="M41" s="333" t="n"/>
      <c r="N41" s="333" t="n"/>
      <c r="O41" s="333" t="n"/>
      <c r="P41" s="313" t="n"/>
      <c r="Q41" s="143" t="n"/>
      <c r="R41" s="143" t="n"/>
      <c r="S41" s="255" t="inlineStr">
        <is>
          <t>Month</t>
        </is>
      </c>
      <c r="T41" s="313" t="n"/>
      <c r="U41" s="35" t="n"/>
      <c r="V41" s="313" t="n"/>
      <c r="W41" s="35" t="n"/>
      <c r="X41" s="179" t="n"/>
      <c r="Y41" s="40" t="n"/>
      <c r="Z41" s="270" t="n"/>
      <c r="AA41" s="132" t="n"/>
      <c r="AB41" s="256">
        <f>AB40+U41</f>
        <v/>
      </c>
      <c r="AC41" s="258" t="n"/>
    </row>
    <row r="42" ht="20.25" customHeight="1">
      <c r="A42" s="105" t="n"/>
      <c r="B42" s="105" t="n"/>
      <c r="C42" s="231" t="n"/>
      <c r="D42" s="333" t="n"/>
      <c r="E42" s="313" t="n"/>
      <c r="F42" s="35" t="n"/>
      <c r="G42" s="313" t="n"/>
      <c r="H42" s="40" t="n"/>
      <c r="I42" s="251" t="n"/>
      <c r="J42" s="333" t="n"/>
      <c r="K42" s="333" t="n"/>
      <c r="L42" s="333" t="n"/>
      <c r="M42" s="333" t="n"/>
      <c r="N42" s="333" t="n"/>
      <c r="O42" s="333" t="n"/>
      <c r="P42" s="313" t="n"/>
      <c r="Q42" s="143" t="n"/>
      <c r="R42" s="55" t="n"/>
      <c r="S42" s="255" t="inlineStr">
        <is>
          <t>Year</t>
        </is>
      </c>
      <c r="T42" s="313" t="n"/>
      <c r="U42" s="35" t="n">
        <v>559.72</v>
      </c>
      <c r="V42" s="313" t="n"/>
      <c r="W42" s="35">
        <f>U42</f>
        <v/>
      </c>
      <c r="X42" s="179" t="n"/>
      <c r="Y42" s="40" t="n"/>
      <c r="Z42" s="270" t="n"/>
      <c r="AA42" s="135" t="n"/>
      <c r="AB42" s="256" t="n"/>
    </row>
    <row r="43" ht="21.75" customHeight="1">
      <c r="A43" s="105" t="n"/>
      <c r="B43" s="105" t="n"/>
      <c r="C43" s="231" t="n"/>
      <c r="D43" s="333" t="n"/>
      <c r="E43" s="313" t="n"/>
      <c r="F43" s="35" t="n"/>
      <c r="G43" s="313" t="n"/>
      <c r="H43" s="40" t="n"/>
      <c r="I43" s="251" t="n"/>
      <c r="J43" s="333" t="n"/>
      <c r="K43" s="333" t="n"/>
      <c r="L43" s="333" t="n"/>
      <c r="M43" s="333" t="n"/>
      <c r="N43" s="333" t="n"/>
      <c r="O43" s="333" t="n"/>
      <c r="P43" s="313" t="n"/>
      <c r="Q43" s="143" t="n"/>
      <c r="R43" s="143" t="n"/>
      <c r="S43" s="269" t="n"/>
      <c r="T43" s="270" t="n"/>
      <c r="U43" s="57" t="n"/>
      <c r="V43" s="57" t="n"/>
      <c r="W43" s="57" t="n"/>
      <c r="X43" s="221" t="n"/>
      <c r="Y43" s="55" t="n"/>
      <c r="Z43" s="221" t="n"/>
      <c r="AA43" s="55" t="n"/>
      <c r="AB43" s="221" t="n"/>
      <c r="AC43" s="257" t="n"/>
    </row>
    <row r="44" ht="24.75" customHeight="1">
      <c r="A44" s="136" t="n"/>
      <c r="B44" s="136" t="n"/>
      <c r="C44" s="179" t="n"/>
      <c r="D44" s="333" t="n"/>
      <c r="E44" s="313" t="n"/>
      <c r="F44" s="35">
        <f>(B44-A44)*24*16.3</f>
        <v/>
      </c>
      <c r="G44" s="313" t="n"/>
      <c r="H44" s="40" t="n"/>
      <c r="I44" s="35" t="n"/>
      <c r="J44" s="333" t="n"/>
      <c r="K44" s="333" t="n"/>
      <c r="L44" s="333" t="n"/>
      <c r="M44" s="333" t="n"/>
      <c r="N44" s="333" t="n"/>
      <c r="O44" s="333" t="n"/>
      <c r="P44" s="313" t="n"/>
      <c r="Q44" s="143" t="n"/>
      <c r="R44" s="143" t="n"/>
      <c r="S44" s="269" t="n"/>
      <c r="T44" s="270" t="n"/>
      <c r="U44" s="57" t="n"/>
      <c r="V44" s="57" t="n"/>
      <c r="W44" s="57" t="n"/>
      <c r="X44" s="221" t="n"/>
      <c r="Y44" s="55" t="n"/>
      <c r="Z44" s="221" t="n"/>
      <c r="AA44" s="55" t="n"/>
      <c r="AB44" s="221" t="n"/>
      <c r="AC44" s="269" t="n"/>
    </row>
    <row r="45" ht="24.75" customHeight="1">
      <c r="A45" s="136" t="n"/>
      <c r="B45" s="136" t="n"/>
      <c r="C45" s="179" t="n"/>
      <c r="D45" s="333" t="n"/>
      <c r="E45" s="313" t="n"/>
      <c r="F45" s="35">
        <f>(B45-A45)*24*16.3</f>
        <v/>
      </c>
      <c r="G45" s="313" t="n"/>
      <c r="H45" s="40" t="n"/>
      <c r="I45" s="35" t="n"/>
      <c r="J45" s="333" t="n"/>
      <c r="K45" s="333" t="n"/>
      <c r="L45" s="333" t="n"/>
      <c r="M45" s="333" t="n"/>
      <c r="N45" s="333" t="n"/>
      <c r="O45" s="333" t="n"/>
      <c r="P45" s="313" t="n"/>
      <c r="Q45" s="143" t="n"/>
      <c r="R45" s="143" t="n"/>
      <c r="S45" s="269" t="n"/>
      <c r="T45" s="270" t="n"/>
      <c r="U45" s="57" t="n"/>
      <c r="V45" s="269" t="n"/>
      <c r="W45" s="57" t="n"/>
      <c r="X45" s="270" t="n"/>
      <c r="Y45" s="143" t="n"/>
      <c r="Z45" s="270" t="n"/>
      <c r="AA45" s="143" t="n"/>
      <c r="AB45" s="270" t="n"/>
      <c r="AC45" s="269" t="n"/>
    </row>
    <row r="46" ht="24.75" customHeight="1">
      <c r="A46" s="136" t="n"/>
      <c r="B46" s="136" t="n"/>
      <c r="C46" s="179" t="n"/>
      <c r="D46" s="333" t="n"/>
      <c r="E46" s="313" t="n"/>
      <c r="F46" s="35">
        <f>(B46-A46)*24*16.3</f>
        <v/>
      </c>
      <c r="G46" s="313" t="n"/>
      <c r="H46" s="40" t="n"/>
      <c r="I46" s="35" t="n"/>
      <c r="J46" s="333" t="n"/>
      <c r="K46" s="333" t="n"/>
      <c r="L46" s="333" t="n"/>
      <c r="M46" s="333" t="n"/>
      <c r="N46" s="333" t="n"/>
      <c r="O46" s="333" t="n"/>
      <c r="P46" s="313" t="n"/>
      <c r="Q46" s="143" t="n"/>
      <c r="R46" s="143" t="n"/>
      <c r="S46" s="269" t="n"/>
      <c r="T46" s="270" t="n"/>
      <c r="U46" s="57" t="n"/>
      <c r="V46" s="269" t="n"/>
      <c r="W46" s="57" t="n"/>
      <c r="X46" s="270" t="n"/>
      <c r="Y46" s="143" t="n"/>
      <c r="Z46" s="270" t="n"/>
      <c r="AA46" s="143" t="n"/>
      <c r="AB46" s="270" t="n"/>
      <c r="AC46" s="269" t="n"/>
    </row>
    <row r="47" ht="24.75" customHeight="1">
      <c r="A47" s="136" t="n"/>
      <c r="B47" s="136" t="n"/>
      <c r="C47" s="179" t="n"/>
      <c r="D47" s="333" t="n"/>
      <c r="E47" s="313" t="n"/>
      <c r="F47" s="35">
        <f>(B47-A47)*24*16.3</f>
        <v/>
      </c>
      <c r="G47" s="313" t="n"/>
      <c r="H47" s="40" t="n"/>
      <c r="I47" s="35" t="n"/>
      <c r="J47" s="333" t="n"/>
      <c r="K47" s="333" t="n"/>
      <c r="L47" s="333" t="n"/>
      <c r="M47" s="333" t="n"/>
      <c r="N47" s="333" t="n"/>
      <c r="O47" s="333" t="n"/>
      <c r="P47" s="313" t="n"/>
      <c r="Q47" s="143" t="n"/>
      <c r="R47" s="143" t="n"/>
      <c r="S47" s="269" t="n"/>
      <c r="T47" s="270" t="n"/>
      <c r="U47" s="57" t="n"/>
      <c r="V47" s="269" t="n"/>
      <c r="W47" s="57" t="n"/>
      <c r="X47" s="270" t="n"/>
      <c r="Y47" s="143" t="n"/>
      <c r="Z47" s="270" t="n"/>
      <c r="AA47" s="143" t="n"/>
      <c r="AB47" s="270" t="n"/>
      <c r="AC47" s="269" t="n"/>
    </row>
    <row r="48" ht="24.75" customHeight="1">
      <c r="A48" s="136" t="n"/>
      <c r="B48" s="136" t="n"/>
      <c r="C48" s="179" t="n"/>
      <c r="D48" s="333" t="n"/>
      <c r="E48" s="313" t="n"/>
      <c r="F48" s="35">
        <f>(B48-A48)*24*16.3</f>
        <v/>
      </c>
      <c r="G48" s="313" t="n"/>
      <c r="H48" s="40" t="n"/>
      <c r="I48" s="35" t="n"/>
      <c r="J48" s="333" t="n"/>
      <c r="K48" s="333" t="n"/>
      <c r="L48" s="333" t="n"/>
      <c r="M48" s="333" t="n"/>
      <c r="N48" s="333" t="n"/>
      <c r="O48" s="333" t="n"/>
      <c r="P48" s="313" t="n"/>
      <c r="Q48" s="143" t="n"/>
      <c r="R48" s="143" t="n"/>
      <c r="S48" s="269" t="n"/>
      <c r="T48" s="270" t="n"/>
      <c r="U48" s="57" t="n"/>
      <c r="V48" s="269" t="n"/>
      <c r="W48" s="57" t="n"/>
      <c r="X48" s="270" t="n"/>
      <c r="Y48" s="143" t="n"/>
      <c r="Z48" s="270" t="n"/>
      <c r="AA48" s="143" t="n"/>
      <c r="AB48" s="270" t="n"/>
      <c r="AC48" s="269" t="n"/>
    </row>
    <row r="49" ht="24.75" customHeight="1">
      <c r="A49" s="136" t="n"/>
      <c r="B49" s="136" t="n"/>
      <c r="C49" s="179" t="n"/>
      <c r="D49" s="333" t="n"/>
      <c r="E49" s="313" t="n"/>
      <c r="F49" s="35">
        <f>(B49-A49)*24*16.3</f>
        <v/>
      </c>
      <c r="G49" s="313" t="n"/>
      <c r="H49" s="40" t="n"/>
      <c r="I49" s="35" t="n"/>
      <c r="J49" s="333" t="n"/>
      <c r="K49" s="333" t="n"/>
      <c r="L49" s="333" t="n"/>
      <c r="M49" s="333" t="n"/>
      <c r="N49" s="333" t="n"/>
      <c r="O49" s="333" t="n"/>
      <c r="P49" s="313" t="n"/>
      <c r="Q49" s="143" t="n"/>
      <c r="R49" s="143" t="n"/>
      <c r="S49" s="269" t="n"/>
      <c r="T49" s="270" t="n"/>
      <c r="U49" s="57" t="n"/>
      <c r="V49" s="269" t="n"/>
      <c r="W49" s="57" t="n"/>
      <c r="X49" s="270" t="n"/>
      <c r="Y49" s="143" t="n"/>
      <c r="Z49" s="270" t="n"/>
      <c r="AA49" s="143" t="n"/>
      <c r="AB49" s="270" t="n"/>
      <c r="AC49" s="269" t="n"/>
    </row>
    <row r="50" ht="24.75" customHeight="1">
      <c r="A50" s="136" t="n"/>
      <c r="B50" s="136" t="n"/>
      <c r="C50" s="179" t="n"/>
      <c r="D50" s="333" t="n"/>
      <c r="E50" s="313" t="n"/>
      <c r="F50" s="35">
        <f>(B50-A50)*24*16.3</f>
        <v/>
      </c>
      <c r="G50" s="313" t="n"/>
      <c r="H50" s="40" t="n"/>
      <c r="I50" s="35" t="n"/>
      <c r="J50" s="333" t="n"/>
      <c r="K50" s="333" t="n"/>
      <c r="L50" s="333" t="n"/>
      <c r="M50" s="333" t="n"/>
      <c r="N50" s="333" t="n"/>
      <c r="O50" s="333" t="n"/>
      <c r="P50" s="313" t="n"/>
      <c r="Q50" s="143" t="n"/>
      <c r="R50" s="143" t="n"/>
      <c r="S50" s="269" t="n"/>
      <c r="T50" s="270" t="n"/>
      <c r="U50" s="57" t="n"/>
      <c r="V50" s="269" t="n"/>
      <c r="W50" s="57" t="n"/>
      <c r="X50" s="270" t="n"/>
      <c r="Y50" s="143" t="n"/>
      <c r="Z50" s="270" t="n"/>
      <c r="AA50" s="143" t="n"/>
      <c r="AB50" s="270" t="n"/>
      <c r="AC50" s="269" t="n"/>
    </row>
    <row r="51" ht="24.75" customHeight="1">
      <c r="A51" s="136" t="n"/>
      <c r="B51" s="136" t="n"/>
      <c r="C51" s="179" t="n"/>
      <c r="D51" s="333" t="n"/>
      <c r="E51" s="313" t="n"/>
      <c r="F51" s="35">
        <f>(B51-A51)*24*16.3</f>
        <v/>
      </c>
      <c r="G51" s="313" t="n"/>
      <c r="H51" s="40" t="n"/>
      <c r="I51" s="35" t="n"/>
      <c r="J51" s="333" t="n"/>
      <c r="K51" s="333" t="n"/>
      <c r="L51" s="333" t="n"/>
      <c r="M51" s="333" t="n"/>
      <c r="N51" s="333" t="n"/>
      <c r="O51" s="333" t="n"/>
      <c r="P51" s="313" t="n"/>
      <c r="Q51" s="143" t="n"/>
      <c r="R51" s="143" t="n"/>
      <c r="S51" s="269" t="n"/>
      <c r="T51" s="270" t="n"/>
      <c r="U51" s="57" t="n"/>
      <c r="V51" s="269" t="n"/>
      <c r="W51" s="57" t="n"/>
      <c r="X51" s="270" t="n"/>
      <c r="Y51" s="143" t="n"/>
      <c r="Z51" s="270" t="n"/>
      <c r="AA51" s="143" t="n"/>
      <c r="AB51" s="270" t="n"/>
      <c r="AC51" s="269" t="n"/>
    </row>
    <row r="52" ht="24.75" customHeight="1">
      <c r="A52" s="136" t="n"/>
      <c r="B52" s="136" t="n"/>
      <c r="C52" s="179" t="n"/>
      <c r="D52" s="333" t="n"/>
      <c r="E52" s="313" t="n"/>
      <c r="F52" s="35">
        <f>(B52-A52)*24*16.3</f>
        <v/>
      </c>
      <c r="G52" s="313" t="n"/>
      <c r="H52" s="40" t="n"/>
      <c r="I52" s="35" t="n"/>
      <c r="J52" s="333" t="n"/>
      <c r="K52" s="333" t="n"/>
      <c r="L52" s="333" t="n"/>
      <c r="M52" s="333" t="n"/>
      <c r="N52" s="333" t="n"/>
      <c r="O52" s="333" t="n"/>
      <c r="P52" s="333" t="n"/>
      <c r="Q52" s="313" t="n"/>
      <c r="R52" s="143" t="n"/>
      <c r="S52" s="269" t="n"/>
      <c r="T52" s="270" t="n"/>
      <c r="U52" s="57" t="n"/>
      <c r="V52" s="269" t="n"/>
      <c r="W52" s="57" t="n"/>
      <c r="X52" s="270" t="n"/>
      <c r="Y52" s="143" t="n"/>
      <c r="Z52" s="270" t="n"/>
      <c r="AA52" s="143" t="n"/>
      <c r="AB52" s="270" t="n"/>
      <c r="AC52" s="269" t="n"/>
    </row>
    <row r="53" ht="24.75" customHeight="1">
      <c r="A53" s="136" t="n"/>
      <c r="B53" s="136" t="n"/>
      <c r="C53" s="179" t="n"/>
      <c r="D53" s="333" t="n"/>
      <c r="E53" s="313" t="n"/>
      <c r="F53" s="35">
        <f>(B53-A53)*24*16.3</f>
        <v/>
      </c>
      <c r="G53" s="313" t="n"/>
      <c r="H53" s="40" t="n"/>
      <c r="I53" s="35" t="n"/>
      <c r="J53" s="333" t="n"/>
      <c r="K53" s="333" t="n"/>
      <c r="L53" s="333" t="n"/>
      <c r="M53" s="333" t="n"/>
      <c r="N53" s="333" t="n"/>
      <c r="O53" s="333" t="n"/>
      <c r="P53" s="313" t="n"/>
      <c r="Q53" s="143" t="n"/>
      <c r="R53" s="143" t="n"/>
      <c r="S53" s="269" t="n"/>
      <c r="T53" s="270" t="n"/>
      <c r="U53" s="57" t="n"/>
      <c r="V53" s="269" t="n"/>
      <c r="W53" s="57" t="n"/>
      <c r="X53" s="270" t="n"/>
      <c r="Y53" s="143" t="n"/>
      <c r="Z53" s="270" t="n"/>
      <c r="AA53" s="143" t="n"/>
      <c r="AB53" s="270" t="n"/>
      <c r="AC53" s="269" t="n"/>
    </row>
    <row r="54" ht="24.75" customHeight="1">
      <c r="A54" s="136" t="n"/>
      <c r="B54" s="136" t="n"/>
      <c r="C54" s="179" t="n"/>
      <c r="D54" s="333" t="n"/>
      <c r="E54" s="313" t="n"/>
      <c r="F54" s="35">
        <f>(B54-A54)*24*16.3</f>
        <v/>
      </c>
      <c r="G54" s="313" t="n"/>
      <c r="H54" s="40" t="n"/>
      <c r="I54" s="35" t="n"/>
      <c r="J54" s="333" t="n"/>
      <c r="K54" s="333" t="n"/>
      <c r="L54" s="333" t="n"/>
      <c r="M54" s="333" t="n"/>
      <c r="N54" s="333" t="n"/>
      <c r="O54" s="333" t="n"/>
      <c r="P54" s="313" t="n"/>
      <c r="Q54" s="143" t="n"/>
      <c r="R54" s="143" t="n"/>
      <c r="S54" s="269" t="n"/>
      <c r="T54" s="270" t="n"/>
      <c r="U54" s="57" t="n"/>
      <c r="V54" s="269" t="n"/>
      <c r="W54" s="57" t="n"/>
      <c r="X54" s="270" t="n"/>
      <c r="Y54" s="143" t="n"/>
      <c r="Z54" s="270" t="n"/>
      <c r="AA54" s="143" t="n"/>
      <c r="AB54" s="270" t="n"/>
      <c r="AC54" s="269" t="n"/>
    </row>
    <row r="55" ht="22.5" customHeight="1">
      <c r="A55" s="136" t="n"/>
      <c r="B55" s="35" t="n"/>
      <c r="C55" s="179" t="n"/>
      <c r="D55" s="333" t="n"/>
      <c r="E55" s="313" t="n"/>
      <c r="F55" s="259">
        <f>SUM(F27:G54)</f>
        <v/>
      </c>
      <c r="G55" s="313" t="n"/>
      <c r="H55" s="40" t="n"/>
      <c r="I55" s="35" t="n"/>
      <c r="J55" s="333" t="n"/>
      <c r="K55" s="333" t="n"/>
      <c r="L55" s="333" t="n"/>
      <c r="M55" s="333" t="n"/>
      <c r="N55" s="333" t="n"/>
      <c r="O55" s="333" t="n"/>
      <c r="P55" s="313" t="n"/>
      <c r="Q55" s="143" t="n"/>
      <c r="R55" s="143" t="n"/>
      <c r="S55" s="269" t="n"/>
      <c r="T55" s="270" t="n"/>
      <c r="U55" s="57" t="n"/>
      <c r="V55" s="269" t="n"/>
      <c r="W55" s="269" t="n"/>
      <c r="X55" s="270" t="n"/>
      <c r="Y55" s="143" t="n"/>
      <c r="Z55" s="270" t="n"/>
      <c r="AA55" s="143" t="n"/>
      <c r="AB55" s="270" t="n"/>
      <c r="AC55" s="269" t="n"/>
    </row>
    <row r="56" ht="19.5" customHeight="1">
      <c r="A56" s="143" t="n"/>
      <c r="B56" s="260" t="n"/>
      <c r="C56" s="261" t="n"/>
      <c r="D56" s="261" t="n"/>
      <c r="E56" s="260" t="n"/>
      <c r="F56" s="262" t="n"/>
      <c r="N56" s="145" t="n"/>
      <c r="O56" s="269" t="n"/>
      <c r="P56" s="269" t="n"/>
      <c r="Q56" s="143" t="n"/>
      <c r="R56" s="143" t="n"/>
      <c r="S56" s="269" t="n"/>
      <c r="T56" s="270" t="n"/>
      <c r="U56" s="269" t="n"/>
      <c r="V56" s="269" t="n"/>
      <c r="W56" s="269" t="n"/>
      <c r="X56" s="270" t="n"/>
      <c r="Y56" s="143" t="n"/>
      <c r="Z56" s="270" t="n"/>
      <c r="AA56" s="143" t="n"/>
      <c r="AB56" s="270" t="n"/>
      <c r="AC56" s="269" t="n"/>
    </row>
    <row r="57" ht="18" customHeight="1">
      <c r="A57" s="143" t="n"/>
      <c r="B57" s="260" t="n"/>
      <c r="C57" s="263" t="n"/>
      <c r="D57" s="263" t="n"/>
      <c r="E57" s="264" t="n"/>
      <c r="N57" s="145" t="n"/>
      <c r="O57" s="269" t="n"/>
      <c r="P57" s="269" t="n"/>
      <c r="Q57" s="143" t="n"/>
      <c r="R57" s="143" t="n"/>
      <c r="S57" s="269" t="n"/>
      <c r="T57" s="270" t="n"/>
      <c r="U57" s="269" t="n"/>
      <c r="V57" s="269" t="n"/>
      <c r="W57" s="269" t="n"/>
      <c r="X57" s="270" t="n"/>
      <c r="Y57" s="143" t="n"/>
      <c r="Z57" s="270" t="n"/>
      <c r="AA57" s="143" t="n"/>
      <c r="AB57" s="270" t="n"/>
      <c r="AC57" s="269" t="n"/>
    </row>
    <row r="58" ht="21" customHeight="1">
      <c r="A58" s="143" t="n"/>
      <c r="B58" s="265" t="n"/>
      <c r="C58" s="263" t="n"/>
      <c r="D58" s="263" t="n"/>
      <c r="E58" s="264" t="n"/>
      <c r="F58" s="57" t="n"/>
      <c r="L58" s="143" t="n"/>
      <c r="M58" s="57" t="n"/>
      <c r="N58" s="145" t="n"/>
      <c r="O58" s="269" t="n"/>
      <c r="P58" s="269" t="n"/>
      <c r="Q58" s="143" t="n"/>
      <c r="R58" s="143" t="n"/>
      <c r="S58" s="269" t="n"/>
      <c r="T58" s="270" t="n"/>
      <c r="U58" s="269" t="n"/>
      <c r="V58" s="269" t="n"/>
      <c r="W58" s="269" t="n"/>
      <c r="X58" s="270" t="n"/>
      <c r="Y58" s="143" t="n"/>
      <c r="Z58" s="270" t="n"/>
      <c r="AA58" s="143" t="n"/>
      <c r="AB58" s="270" t="n"/>
      <c r="AC58" s="269" t="n"/>
    </row>
    <row r="59" ht="15" customHeight="1">
      <c r="A59" s="143" t="n"/>
      <c r="B59" s="265" t="n"/>
      <c r="C59" s="217" t="n"/>
      <c r="D59" s="217" t="n"/>
      <c r="E59" s="57" t="n"/>
      <c r="F59" s="271" t="n"/>
      <c r="G59" s="271" t="n"/>
      <c r="H59" s="144" t="n"/>
      <c r="I59" s="271" t="n"/>
      <c r="J59" s="144" t="n"/>
      <c r="K59" s="143" t="n"/>
      <c r="L59" s="143" t="n"/>
      <c r="M59" s="272" t="n"/>
      <c r="N59" s="138" t="n"/>
      <c r="O59" s="269" t="n"/>
      <c r="P59" s="269" t="n"/>
      <c r="Q59" s="143" t="n"/>
      <c r="R59" s="143" t="n"/>
      <c r="S59" s="269" t="n"/>
      <c r="T59" s="270" t="n"/>
      <c r="U59" s="269" t="n"/>
      <c r="V59" s="266" t="n"/>
      <c r="AB59" s="270" t="n"/>
      <c r="AC59" s="269" t="n"/>
    </row>
    <row r="60" ht="25.5" customHeight="1">
      <c r="A60" s="143" t="n"/>
      <c r="B60" s="269" t="n"/>
      <c r="C60" s="270" t="n"/>
      <c r="D60" s="221" t="n"/>
      <c r="E60" s="271" t="n"/>
      <c r="F60" s="260" t="n"/>
      <c r="G60" s="260" t="n"/>
      <c r="H60" s="138" t="n"/>
      <c r="I60" s="260" t="n"/>
      <c r="J60" s="138" t="n"/>
      <c r="K60" s="138" t="n"/>
      <c r="L60" s="138" t="n"/>
      <c r="M60" s="272" t="n"/>
      <c r="N60" s="138" t="n"/>
      <c r="O60" s="269" t="n"/>
      <c r="P60" s="269" t="n"/>
      <c r="Q60" s="143" t="n"/>
      <c r="R60" s="143" t="n"/>
      <c r="S60" s="269" t="n"/>
      <c r="T60" s="270" t="n"/>
      <c r="U60" s="269" t="n"/>
      <c r="AB60" s="270" t="n"/>
      <c r="AC60" s="269" t="n"/>
    </row>
    <row r="61" ht="12.75" customHeight="1">
      <c r="A61" s="143" t="n"/>
      <c r="B61" s="269" t="n"/>
      <c r="C61" s="270" t="n"/>
      <c r="D61" s="270" t="n"/>
      <c r="E61" s="271" t="n"/>
      <c r="F61" s="260" t="n"/>
      <c r="G61" s="260" t="n"/>
      <c r="H61" s="138" t="n"/>
      <c r="I61" s="260" t="n"/>
      <c r="J61" s="138" t="n"/>
      <c r="K61" s="138" t="n"/>
      <c r="L61" s="138" t="n"/>
      <c r="M61" s="272" t="n"/>
      <c r="N61" s="138" t="n"/>
      <c r="O61" s="269" t="n"/>
      <c r="P61" s="269" t="n"/>
      <c r="Q61" s="143" t="n"/>
      <c r="R61" s="143" t="n"/>
      <c r="S61" s="269" t="n"/>
      <c r="T61" s="270" t="n"/>
      <c r="U61" s="269" t="n"/>
      <c r="V61" s="260" t="n"/>
      <c r="W61" s="260" t="n"/>
      <c r="X61" s="261" t="n"/>
      <c r="Y61" s="138" t="n"/>
      <c r="Z61" s="261" t="n"/>
      <c r="AA61" s="138" t="n"/>
      <c r="AB61" s="270" t="n"/>
      <c r="AC61" s="269" t="n"/>
    </row>
    <row r="62" ht="18.75" customHeight="1">
      <c r="A62" s="143" t="n"/>
      <c r="B62" s="269" t="n"/>
      <c r="C62" s="270" t="n"/>
      <c r="D62" s="270" t="n"/>
      <c r="E62" s="271" t="n"/>
      <c r="F62" s="271" t="n"/>
      <c r="G62" s="271" t="n"/>
      <c r="H62" s="144" t="n"/>
      <c r="I62" s="271" t="n"/>
      <c r="J62" s="144" t="n"/>
      <c r="K62" s="143" t="n"/>
      <c r="L62" s="143" t="n"/>
      <c r="M62" s="221" t="n"/>
      <c r="N62" s="145" t="n"/>
      <c r="O62" s="269" t="n"/>
      <c r="P62" s="269" t="n"/>
      <c r="Q62" s="143" t="n"/>
      <c r="R62" s="143" t="n"/>
      <c r="S62" s="269" t="n"/>
      <c r="T62" s="270" t="n"/>
      <c r="U62" s="269" t="n"/>
      <c r="V62" s="269" t="n"/>
      <c r="W62" s="269" t="n"/>
      <c r="X62" s="270" t="n"/>
      <c r="Y62" s="143" t="n"/>
      <c r="Z62" s="270" t="n"/>
      <c r="AA62" s="143" t="n"/>
      <c r="AB62" s="270" t="n"/>
      <c r="AC62" s="269" t="n"/>
    </row>
    <row r="63" ht="18.75" customHeight="1">
      <c r="A63" s="143" t="n"/>
      <c r="B63" s="269" t="n"/>
      <c r="C63" s="270" t="n"/>
      <c r="D63" s="270" t="n"/>
      <c r="E63" s="271" t="n"/>
      <c r="F63" s="271" t="n"/>
      <c r="G63" s="271" t="n"/>
      <c r="H63" s="144" t="n"/>
      <c r="I63" s="271" t="n"/>
      <c r="J63" s="144" t="n"/>
      <c r="K63" s="143" t="n"/>
      <c r="L63" s="143" t="n"/>
      <c r="M63" s="272" t="n"/>
      <c r="N63" s="145" t="n"/>
      <c r="O63" s="269" t="n"/>
      <c r="P63" s="269" t="n"/>
      <c r="Q63" s="143" t="n"/>
      <c r="R63" s="143" t="n"/>
      <c r="S63" s="269" t="n"/>
      <c r="T63" s="270" t="n"/>
      <c r="U63" s="269" t="n"/>
      <c r="V63" s="269" t="n"/>
      <c r="W63" s="269" t="n"/>
      <c r="X63" s="270" t="n"/>
      <c r="Y63" s="143" t="n"/>
      <c r="Z63" s="270" t="n"/>
      <c r="AA63" s="143" t="n"/>
      <c r="AB63" s="270" t="n"/>
      <c r="AC63" s="269" t="n"/>
    </row>
    <row r="64" ht="18.75" customHeight="1">
      <c r="A64" s="143" t="n"/>
      <c r="B64" s="269" t="n"/>
      <c r="C64" s="270" t="n"/>
      <c r="D64" s="270" t="n"/>
      <c r="E64" s="271" t="n"/>
      <c r="F64" s="271" t="n"/>
      <c r="G64" s="271" t="n"/>
      <c r="H64" s="144" t="n"/>
      <c r="I64" s="271" t="n"/>
      <c r="J64" s="144" t="n"/>
      <c r="K64" s="143" t="n"/>
      <c r="L64" s="143" t="n"/>
      <c r="M64" s="272" t="n"/>
      <c r="N64" s="145" t="n"/>
      <c r="O64" s="269" t="n"/>
      <c r="P64" s="269" t="n"/>
      <c r="Q64" s="143" t="n"/>
      <c r="R64" s="143" t="n"/>
      <c r="S64" s="269" t="n"/>
      <c r="T64" s="270" t="n"/>
      <c r="U64" s="269" t="n"/>
      <c r="V64" s="269" t="n"/>
      <c r="W64" s="269" t="n"/>
      <c r="X64" s="270" t="n"/>
      <c r="Y64" s="143" t="n"/>
      <c r="Z64" s="270" t="n"/>
      <c r="AA64" s="143" t="n"/>
      <c r="AB64" s="270" t="n"/>
      <c r="AC64" s="269" t="n"/>
    </row>
    <row r="65" ht="18.75" customHeight="1">
      <c r="A65" s="143" t="n"/>
      <c r="B65" s="269" t="n"/>
      <c r="C65" s="270" t="n"/>
      <c r="D65" s="270" t="n"/>
      <c r="E65" s="271" t="n"/>
      <c r="F65" s="271" t="n"/>
      <c r="G65" s="271" t="n"/>
      <c r="H65" s="144" t="n"/>
      <c r="I65" s="271" t="n"/>
      <c r="J65" s="144" t="n"/>
      <c r="K65" s="143" t="n"/>
      <c r="L65" s="143" t="n"/>
      <c r="M65" s="272" t="n"/>
      <c r="N65" s="145" t="n"/>
      <c r="O65" s="269" t="n"/>
      <c r="P65" s="269" t="n"/>
      <c r="Q65" s="143" t="n"/>
      <c r="R65" s="143" t="n"/>
      <c r="S65" s="269" t="n"/>
      <c r="T65" s="270" t="n"/>
      <c r="U65" s="269" t="n"/>
      <c r="V65" s="269" t="n"/>
      <c r="W65" s="269" t="n"/>
      <c r="X65" s="270" t="n"/>
      <c r="Y65" s="143" t="n"/>
      <c r="Z65" s="270" t="n"/>
      <c r="AA65" s="143" t="n"/>
      <c r="AB65" s="270" t="n"/>
      <c r="AC65" s="269" t="n"/>
    </row>
    <row r="66" ht="18.75" customHeight="1">
      <c r="A66" s="143" t="n"/>
      <c r="B66" s="269" t="n"/>
      <c r="C66" s="270" t="n"/>
      <c r="D66" s="270" t="n"/>
      <c r="E66" s="271" t="n"/>
      <c r="F66" s="271" t="n"/>
      <c r="G66" s="271" t="n"/>
      <c r="H66" s="144" t="n"/>
      <c r="I66" s="271" t="n"/>
      <c r="J66" s="144" t="n"/>
      <c r="K66" s="143" t="n"/>
      <c r="L66" s="143" t="n"/>
      <c r="M66" s="272" t="n"/>
      <c r="N66" s="145" t="n"/>
      <c r="O66" s="269" t="n"/>
      <c r="P66" s="269" t="n"/>
      <c r="Q66" s="143" t="n"/>
      <c r="R66" s="143" t="n"/>
      <c r="S66" s="269" t="n"/>
      <c r="T66" s="270" t="n"/>
      <c r="U66" s="269" t="n"/>
      <c r="V66" s="269" t="n"/>
      <c r="W66" s="269" t="n"/>
      <c r="X66" s="270" t="n"/>
      <c r="Y66" s="143" t="n"/>
      <c r="Z66" s="270" t="n"/>
      <c r="AA66" s="143" t="n"/>
      <c r="AB66" s="270" t="n"/>
      <c r="AC66" s="269" t="n"/>
    </row>
    <row r="67" ht="15.6" customHeight="1">
      <c r="A67" s="143" t="n"/>
      <c r="B67" s="260" t="n"/>
      <c r="C67" s="261" t="n"/>
      <c r="D67" s="261" t="n"/>
      <c r="E67" s="267" t="n"/>
      <c r="F67" s="267" t="n"/>
      <c r="G67" s="267" t="n"/>
      <c r="H67" s="142" t="n"/>
      <c r="I67" s="267" t="n"/>
      <c r="J67" s="142" t="n"/>
      <c r="K67" s="142" t="n"/>
      <c r="L67" s="142" t="n"/>
      <c r="M67" s="268" t="n"/>
      <c r="N67" s="142" t="n"/>
      <c r="O67" s="269" t="n"/>
      <c r="P67" s="269" t="n"/>
      <c r="Q67" s="138" t="n"/>
      <c r="R67" s="138" t="n"/>
      <c r="S67" s="260" t="n"/>
      <c r="T67" s="261" t="n"/>
      <c r="U67" s="262" t="n"/>
      <c r="AB67" s="270" t="n"/>
      <c r="AC67" s="269" t="n"/>
    </row>
    <row r="68" ht="15.6" customHeight="1">
      <c r="A68" s="143" t="n"/>
      <c r="B68" s="264" t="n"/>
      <c r="E68" s="267" t="n"/>
      <c r="F68" s="267" t="n"/>
      <c r="G68" s="267" t="n"/>
      <c r="H68" s="142" t="n"/>
      <c r="I68" s="267" t="n"/>
      <c r="J68" s="142" t="n"/>
      <c r="K68" s="142" t="n"/>
      <c r="L68" s="142" t="n"/>
      <c r="M68" s="268" t="n"/>
      <c r="N68" s="142" t="n"/>
      <c r="O68" s="269" t="n"/>
      <c r="P68" s="269" t="n"/>
      <c r="Q68" s="138" t="n"/>
      <c r="R68" s="141" t="n"/>
      <c r="AB68" s="270" t="n"/>
      <c r="AC68" s="269" t="n"/>
    </row>
    <row r="69" ht="15.6" customHeight="1">
      <c r="A69" s="143" t="n"/>
      <c r="B69" s="260" t="n"/>
      <c r="C69" s="261" t="n"/>
      <c r="D69" s="261" t="n"/>
      <c r="E69" s="267" t="n"/>
      <c r="F69" s="267" t="n"/>
      <c r="G69" s="267" t="n"/>
      <c r="H69" s="142" t="n"/>
      <c r="I69" s="267" t="n"/>
      <c r="J69" s="142" t="n"/>
      <c r="K69" s="143" t="n"/>
      <c r="L69" s="143" t="n"/>
      <c r="M69" s="272" t="n"/>
      <c r="N69" s="145" t="n"/>
      <c r="O69" s="269" t="n"/>
      <c r="P69" s="269" t="n"/>
      <c r="Q69" s="83" t="n"/>
      <c r="U69" s="57" t="n"/>
      <c r="AA69" s="143" t="n"/>
      <c r="AB69" s="270" t="n"/>
      <c r="AC69" s="269" t="n"/>
    </row>
    <row r="70" ht="15.6" customHeight="1">
      <c r="A70" s="143" t="n"/>
      <c r="B70" s="265" t="n"/>
      <c r="C70" s="217" t="n"/>
      <c r="D70" s="221" t="n"/>
      <c r="E70" s="271" t="n"/>
      <c r="F70" s="271" t="n"/>
      <c r="G70" s="271" t="n"/>
      <c r="H70" s="144" t="n"/>
      <c r="I70" s="271" t="n"/>
      <c r="J70" s="144" t="n"/>
      <c r="K70" s="143" t="n"/>
      <c r="L70" s="143" t="n"/>
      <c r="M70" s="261" t="n"/>
      <c r="N70" s="145" t="n"/>
      <c r="O70" s="269" t="n"/>
      <c r="P70" s="269" t="n"/>
      <c r="Q70" s="143" t="n"/>
      <c r="R70" s="143" t="n"/>
      <c r="S70" s="269" t="n"/>
      <c r="T70" s="270" t="n"/>
      <c r="U70" s="266" t="n"/>
      <c r="AA70" s="143" t="n"/>
      <c r="AB70" s="270" t="n"/>
      <c r="AC70" s="269" t="n"/>
    </row>
    <row r="71" ht="15.6" customHeight="1">
      <c r="A71" s="143" t="n"/>
      <c r="B71" s="269" t="n"/>
      <c r="C71" s="270" t="n"/>
      <c r="D71" s="270" t="n"/>
      <c r="E71" s="260" t="n"/>
      <c r="F71" s="260" t="n"/>
      <c r="G71" s="260" t="n"/>
      <c r="H71" s="138" t="n"/>
      <c r="I71" s="260" t="n"/>
      <c r="J71" s="138" t="n"/>
      <c r="K71" s="143" t="n"/>
      <c r="L71" s="143" t="n"/>
      <c r="M71" s="261" t="n"/>
      <c r="N71" s="145" t="n"/>
      <c r="O71" s="269" t="n"/>
      <c r="P71" s="269" t="n"/>
      <c r="Q71" s="143" t="n"/>
      <c r="R71" s="143" t="n"/>
      <c r="S71" s="269" t="n"/>
      <c r="T71" s="270" t="n"/>
      <c r="AA71" s="143" t="n"/>
      <c r="AB71" s="270" t="n"/>
      <c r="AC71" s="269" t="n"/>
    </row>
    <row r="72" ht="15.6" customHeight="1">
      <c r="A72" s="143" t="n"/>
      <c r="B72" s="269" t="n"/>
      <c r="C72" s="270" t="n"/>
      <c r="D72" s="270" t="n"/>
      <c r="E72" s="260" t="n"/>
      <c r="F72" s="260" t="n"/>
      <c r="G72" s="260" t="n"/>
      <c r="H72" s="138" t="n"/>
      <c r="I72" s="260" t="n"/>
      <c r="J72" s="138" t="n"/>
      <c r="K72" s="143" t="n"/>
      <c r="L72" s="143" t="n"/>
      <c r="M72" s="261" t="n"/>
      <c r="N72" s="55" t="n"/>
      <c r="O72" s="269" t="n"/>
      <c r="P72" s="269" t="n"/>
      <c r="Q72" s="143" t="n"/>
      <c r="R72" s="143" t="n"/>
      <c r="S72" s="269" t="n"/>
      <c r="T72" s="270" t="n"/>
      <c r="U72" s="260" t="n"/>
      <c r="V72" s="260" t="n"/>
      <c r="W72" s="260" t="n"/>
      <c r="X72" s="261" t="n"/>
      <c r="Y72" s="138" t="n"/>
      <c r="Z72" s="261" t="n"/>
      <c r="AA72" s="143" t="n"/>
      <c r="AB72" s="270" t="n"/>
      <c r="AC72" s="269" t="n"/>
    </row>
  </sheetData>
  <mergeCells count="201">
    <mergeCell ref="I34:P34"/>
    <mergeCell ref="U40:V40"/>
    <mergeCell ref="C44:E44"/>
    <mergeCell ref="R68:T69"/>
    <mergeCell ref="F29:G29"/>
    <mergeCell ref="C31:E31"/>
    <mergeCell ref="U15:V15"/>
    <mergeCell ref="C40:E40"/>
    <mergeCell ref="I49:P49"/>
    <mergeCell ref="I36:P36"/>
    <mergeCell ref="M13:N16"/>
    <mergeCell ref="I45:P45"/>
    <mergeCell ref="V35:V36"/>
    <mergeCell ref="C51:E51"/>
    <mergeCell ref="D6:E6"/>
    <mergeCell ref="P6:Q6"/>
    <mergeCell ref="R24:Y24"/>
    <mergeCell ref="I47:P47"/>
    <mergeCell ref="U16:V16"/>
    <mergeCell ref="I52:Q52"/>
    <mergeCell ref="I28:P28"/>
    <mergeCell ref="I37:P37"/>
    <mergeCell ref="U70:Z71"/>
    <mergeCell ref="O13:P16"/>
    <mergeCell ref="X30:Y30"/>
    <mergeCell ref="I12:P12"/>
    <mergeCell ref="S19:T19"/>
    <mergeCell ref="S39:Y39"/>
    <mergeCell ref="C49:E49"/>
    <mergeCell ref="M18:N18"/>
    <mergeCell ref="U42:V42"/>
    <mergeCell ref="C34:E34"/>
    <mergeCell ref="M17:N17"/>
    <mergeCell ref="C42:E42"/>
    <mergeCell ref="F43:G43"/>
    <mergeCell ref="O17:P17"/>
    <mergeCell ref="S35:S36"/>
    <mergeCell ref="I18:L18"/>
    <mergeCell ref="I38:P38"/>
    <mergeCell ref="B25:B26"/>
    <mergeCell ref="B5:I5"/>
    <mergeCell ref="M19:N19"/>
    <mergeCell ref="B12:G12"/>
    <mergeCell ref="AA34:AC34"/>
    <mergeCell ref="W28:W29"/>
    <mergeCell ref="I40:P40"/>
    <mergeCell ref="AA24:AC26"/>
    <mergeCell ref="K3:O3"/>
    <mergeCell ref="C29:E29"/>
    <mergeCell ref="Z8:AA9"/>
    <mergeCell ref="F54:G54"/>
    <mergeCell ref="F19:G19"/>
    <mergeCell ref="F34:G34"/>
    <mergeCell ref="P10:Q10"/>
    <mergeCell ref="I20:L20"/>
    <mergeCell ref="I27:P27"/>
    <mergeCell ref="C46:E46"/>
    <mergeCell ref="P9:Q9"/>
    <mergeCell ref="F30:G30"/>
    <mergeCell ref="C52:E52"/>
    <mergeCell ref="F20:G20"/>
    <mergeCell ref="F18:G18"/>
    <mergeCell ref="F33:G33"/>
    <mergeCell ref="C39:E39"/>
    <mergeCell ref="F45:G45"/>
    <mergeCell ref="C48:E48"/>
    <mergeCell ref="F42:G42"/>
    <mergeCell ref="B68:D68"/>
    <mergeCell ref="U41:V41"/>
    <mergeCell ref="F58:K58"/>
    <mergeCell ref="K7:M7"/>
    <mergeCell ref="F17:G17"/>
    <mergeCell ref="C32:E32"/>
    <mergeCell ref="C38:E38"/>
    <mergeCell ref="I53:P53"/>
    <mergeCell ref="M21:N21"/>
    <mergeCell ref="S40:T40"/>
    <mergeCell ref="F47:G47"/>
    <mergeCell ref="O21:P21"/>
    <mergeCell ref="S15:T15"/>
    <mergeCell ref="F31:G31"/>
    <mergeCell ref="F46:G46"/>
    <mergeCell ref="O7:Q7"/>
    <mergeCell ref="F28:G28"/>
    <mergeCell ref="I55:P55"/>
    <mergeCell ref="U69:Z69"/>
    <mergeCell ref="U18:V18"/>
    <mergeCell ref="I39:P39"/>
    <mergeCell ref="T31:T32"/>
    <mergeCell ref="F25:G26"/>
    <mergeCell ref="F39:G39"/>
    <mergeCell ref="C33:E33"/>
    <mergeCell ref="I48:P48"/>
    <mergeCell ref="F48:G48"/>
    <mergeCell ref="I29:P29"/>
    <mergeCell ref="T28:T29"/>
    <mergeCell ref="AA27:AC27"/>
    <mergeCell ref="F44:G44"/>
    <mergeCell ref="C35:E35"/>
    <mergeCell ref="U19:V19"/>
    <mergeCell ref="AC41:AC42"/>
    <mergeCell ref="I31:P31"/>
    <mergeCell ref="C50:E50"/>
    <mergeCell ref="I17:L17"/>
    <mergeCell ref="O19:P19"/>
    <mergeCell ref="C55:E55"/>
    <mergeCell ref="A1:Y2"/>
    <mergeCell ref="S42:T42"/>
    <mergeCell ref="I19:L19"/>
    <mergeCell ref="F13:G16"/>
    <mergeCell ref="F21:G21"/>
    <mergeCell ref="C36:E36"/>
    <mergeCell ref="Z7:AA7"/>
    <mergeCell ref="X16:Y16"/>
    <mergeCell ref="I54:P54"/>
    <mergeCell ref="O20:P20"/>
    <mergeCell ref="I41:P41"/>
    <mergeCell ref="AB8:AB9"/>
    <mergeCell ref="Y5:AC5"/>
    <mergeCell ref="F36:G36"/>
    <mergeCell ref="X31:Y32"/>
    <mergeCell ref="B17:C17"/>
    <mergeCell ref="S28:S29"/>
    <mergeCell ref="F50:G50"/>
    <mergeCell ref="D17:E17"/>
    <mergeCell ref="K5:N5"/>
    <mergeCell ref="I43:P43"/>
    <mergeCell ref="C28:E28"/>
    <mergeCell ref="C37:E37"/>
    <mergeCell ref="V59:AA60"/>
    <mergeCell ref="I33:P33"/>
    <mergeCell ref="O5:R5"/>
    <mergeCell ref="I42:P42"/>
    <mergeCell ref="C30:E30"/>
    <mergeCell ref="U67:AA68"/>
    <mergeCell ref="I35:P35"/>
    <mergeCell ref="Y8:Y9"/>
    <mergeCell ref="I13:L16"/>
    <mergeCell ref="W15:Y15"/>
    <mergeCell ref="I21:L21"/>
    <mergeCell ref="I44:P44"/>
    <mergeCell ref="F49:G49"/>
    <mergeCell ref="S34:Y34"/>
    <mergeCell ref="S41:T41"/>
    <mergeCell ref="X36:Y36"/>
    <mergeCell ref="I23:L23"/>
    <mergeCell ref="C54:E54"/>
    <mergeCell ref="I25:P26"/>
    <mergeCell ref="S16:T16"/>
    <mergeCell ref="Z6:AA6"/>
    <mergeCell ref="C41:E41"/>
    <mergeCell ref="X28:Y29"/>
    <mergeCell ref="I30:P30"/>
    <mergeCell ref="F56:M57"/>
    <mergeCell ref="AC8:AC9"/>
    <mergeCell ref="O18:P18"/>
    <mergeCell ref="I46:P46"/>
    <mergeCell ref="S18:T18"/>
    <mergeCell ref="S27:T27"/>
    <mergeCell ref="B13:C16"/>
    <mergeCell ref="U27:V27"/>
    <mergeCell ref="V28:V29"/>
    <mergeCell ref="D13:E16"/>
    <mergeCell ref="F40:G40"/>
    <mergeCell ref="C43:E43"/>
    <mergeCell ref="F55:G55"/>
    <mergeCell ref="S17:T17"/>
    <mergeCell ref="C27:E27"/>
    <mergeCell ref="U17:V17"/>
    <mergeCell ref="M20:N20"/>
    <mergeCell ref="A25:A26"/>
    <mergeCell ref="S13:Y14"/>
    <mergeCell ref="W27:Y27"/>
    <mergeCell ref="U28:U29"/>
    <mergeCell ref="S7:W7"/>
    <mergeCell ref="P8:Q8"/>
    <mergeCell ref="F51:G51"/>
    <mergeCell ref="I32:P32"/>
    <mergeCell ref="S12:Y12"/>
    <mergeCell ref="F32:G32"/>
    <mergeCell ref="F41:G41"/>
    <mergeCell ref="F35:G35"/>
    <mergeCell ref="A24:P24"/>
    <mergeCell ref="F38:G38"/>
    <mergeCell ref="C53:E53"/>
    <mergeCell ref="C25:E26"/>
    <mergeCell ref="F27:G27"/>
    <mergeCell ref="F52:G52"/>
    <mergeCell ref="X35:Y35"/>
    <mergeCell ref="F37:G37"/>
    <mergeCell ref="I51:P51"/>
    <mergeCell ref="AC30:AC32"/>
    <mergeCell ref="C45:E45"/>
    <mergeCell ref="S5:W5"/>
    <mergeCell ref="A4:AC4"/>
    <mergeCell ref="I50:P50"/>
    <mergeCell ref="AC36:AC39"/>
    <mergeCell ref="H25:H26"/>
    <mergeCell ref="R25:Y26"/>
    <mergeCell ref="F53:G53"/>
    <mergeCell ref="C47:E4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/>
    <pageSetUpPr/>
  </sheetPr>
  <dimension ref="A1:AC72"/>
  <sheetViews>
    <sheetView tabSelected="1" workbookViewId="0">
      <selection activeCell="A1" sqref="A1"/>
    </sheetView>
  </sheetViews>
  <sheetFormatPr baseColWidth="8" defaultRowHeight="15"/>
  <cols>
    <col width="26.005" bestFit="1" customWidth="1" style="143" min="1" max="1"/>
    <col width="25.14785714285714" bestFit="1" customWidth="1" style="143" min="2" max="2"/>
    <col width="14.14785714285714" bestFit="1" customWidth="1" style="143" min="3" max="3"/>
    <col width="12.43357142857143" bestFit="1" customWidth="1" style="143" min="4" max="4"/>
    <col width="12.005" bestFit="1" customWidth="1" style="144" min="5" max="5"/>
    <col width="16.71928571428571" bestFit="1" customWidth="1" style="144" min="6" max="6"/>
    <col width="16.29071428571428" bestFit="1" customWidth="1" style="144" min="7" max="7"/>
    <col width="18.71928571428571" bestFit="1" customWidth="1" style="144" min="8" max="8"/>
    <col width="13.14785714285714" bestFit="1" customWidth="1" style="144" min="9" max="9"/>
    <col hidden="1" width="13.57642857142857" bestFit="1" customWidth="1" style="144" min="10" max="10"/>
    <col width="20.43357142857143" bestFit="1" customWidth="1" style="143" min="11" max="11"/>
    <col width="12.71928571428571" bestFit="1" customWidth="1" style="143" min="12" max="12"/>
    <col width="15.14785714285714" bestFit="1" customWidth="1" style="144" min="13" max="13"/>
    <col width="11.43357142857143" bestFit="1" customWidth="1" style="145" min="14" max="14"/>
    <col width="12.57642857142857" bestFit="1" customWidth="1" style="143" min="15" max="15"/>
    <col width="9.147857142857141" bestFit="1" customWidth="1" style="143" min="16" max="16"/>
    <col width="0.7192857142857143" bestFit="1" customWidth="1" style="143" min="17" max="17"/>
    <col width="31.14785714285714" bestFit="1" customWidth="1" style="143" min="18" max="18"/>
    <col width="12.14785714285714" bestFit="1" customWidth="1" style="143" min="19" max="19"/>
    <col width="9.147857142857141" bestFit="1" customWidth="1" style="143" min="20" max="20"/>
    <col width="19.43357142857143" bestFit="1" customWidth="1" style="143" min="21" max="21"/>
    <col width="13.57642857142857" bestFit="1" customWidth="1" style="143" min="22" max="22"/>
    <col width="14.14785714285714" bestFit="1" customWidth="1" style="143" min="23" max="23"/>
    <col width="1.862142857142857" bestFit="1" customWidth="1" style="143" min="24" max="24"/>
    <col width="13.57642857142857" bestFit="1" customWidth="1" style="143" min="25" max="25"/>
    <col width="1.005" bestFit="1" customWidth="1" style="143" min="26" max="26"/>
    <col width="12.43357142857143" bestFit="1" customWidth="1" style="143" min="27" max="27"/>
    <col width="16.005" bestFit="1" customWidth="1" style="143" min="28" max="28"/>
    <col width="19.29071428571428" bestFit="1" customWidth="1" style="143" min="29" max="29"/>
  </cols>
  <sheetData>
    <row r="1" ht="18.75" customHeight="1">
      <c r="A1" s="1" t="inlineStr">
        <is>
          <t>DAILY PRODUCTION REPORT</t>
        </is>
      </c>
      <c r="B1" s="299" t="n"/>
      <c r="C1" s="299" t="n"/>
      <c r="D1" s="299" t="n"/>
      <c r="E1" s="299" t="n"/>
      <c r="F1" s="299" t="n"/>
      <c r="G1" s="299" t="n"/>
      <c r="H1" s="299" t="n"/>
      <c r="I1" s="299" t="n"/>
      <c r="J1" s="299" t="n"/>
      <c r="K1" s="299" t="n"/>
      <c r="L1" s="299" t="n"/>
      <c r="M1" s="299" t="n"/>
      <c r="N1" s="299" t="n"/>
      <c r="O1" s="299" t="n"/>
      <c r="P1" s="299" t="n"/>
      <c r="Q1" s="299" t="n"/>
      <c r="R1" s="299" t="n"/>
      <c r="S1" s="299" t="n"/>
      <c r="T1" s="299" t="n"/>
      <c r="U1" s="299" t="n"/>
      <c r="V1" s="299" t="n"/>
      <c r="W1" s="299" t="n"/>
      <c r="X1" s="299" t="n"/>
      <c r="Y1" s="300" t="n"/>
      <c r="Z1" s="5" t="n"/>
      <c r="AA1" s="5" t="n"/>
      <c r="AB1" s="5" t="n"/>
      <c r="AC1" s="5" t="n"/>
    </row>
    <row r="2" ht="18.75" customHeight="1">
      <c r="A2" s="301" t="n"/>
      <c r="B2" s="302" t="n"/>
      <c r="C2" s="302" t="n"/>
      <c r="D2" s="302" t="n"/>
      <c r="E2" s="302" t="n"/>
      <c r="F2" s="302" t="n"/>
      <c r="G2" s="302" t="n"/>
      <c r="H2" s="302" t="n"/>
      <c r="I2" s="302" t="n"/>
      <c r="J2" s="302" t="n"/>
      <c r="K2" s="302" t="n"/>
      <c r="L2" s="302" t="n"/>
      <c r="M2" s="302" t="n"/>
      <c r="N2" s="302" t="n"/>
      <c r="O2" s="302" t="n"/>
      <c r="P2" s="302" t="n"/>
      <c r="Q2" s="302" t="n"/>
      <c r="R2" s="302" t="n"/>
      <c r="S2" s="302" t="n"/>
      <c r="T2" s="302" t="n"/>
      <c r="U2" s="302" t="n"/>
      <c r="V2" s="302" t="n"/>
      <c r="W2" s="302" t="n"/>
      <c r="X2" s="302" t="n"/>
      <c r="Y2" s="303" t="n"/>
      <c r="Z2" s="6" t="n"/>
      <c r="AA2" s="6" t="n"/>
      <c r="AB2" s="6" t="n"/>
      <c r="AC2" s="6" t="n"/>
    </row>
    <row r="3" ht="23.25" customHeight="1">
      <c r="A3" s="7" t="inlineStr">
        <is>
          <t>DOC REF: TPL-OPS-08A</t>
        </is>
      </c>
      <c r="B3" s="8" t="inlineStr">
        <is>
          <t>2nd March 2025</t>
        </is>
      </c>
      <c r="C3" s="9" t="n"/>
      <c r="D3" s="9" t="n"/>
      <c r="E3" s="9" t="n"/>
      <c r="F3" s="6" t="n"/>
      <c r="G3" s="6" t="n"/>
      <c r="H3" s="6" t="n"/>
      <c r="I3" s="6" t="n"/>
      <c r="J3" s="6" t="n"/>
      <c r="K3" s="10" t="n"/>
      <c r="L3" s="304" t="n"/>
      <c r="M3" s="304" t="n"/>
      <c r="N3" s="304" t="n"/>
      <c r="O3" s="305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</row>
    <row r="4" ht="18.75" customHeight="1">
      <c r="A4" s="11" t="n"/>
      <c r="B4" s="306" t="n"/>
      <c r="C4" s="306" t="n"/>
      <c r="D4" s="306" t="n"/>
      <c r="E4" s="306" t="n"/>
      <c r="F4" s="306" t="n"/>
      <c r="G4" s="306" t="n"/>
      <c r="H4" s="306" t="n"/>
      <c r="I4" s="306" t="n"/>
      <c r="J4" s="306" t="n"/>
      <c r="K4" s="306" t="n"/>
      <c r="L4" s="306" t="n"/>
      <c r="M4" s="306" t="n"/>
      <c r="N4" s="306" t="n"/>
      <c r="O4" s="306" t="n"/>
      <c r="P4" s="306" t="n"/>
      <c r="Q4" s="306" t="n"/>
      <c r="R4" s="306" t="n"/>
      <c r="S4" s="306" t="n"/>
      <c r="T4" s="306" t="n"/>
      <c r="U4" s="306" t="n"/>
      <c r="V4" s="306" t="n"/>
      <c r="W4" s="306" t="n"/>
      <c r="X4" s="306" t="n"/>
      <c r="Y4" s="306" t="n"/>
      <c r="Z4" s="306" t="n"/>
      <c r="AA4" s="306" t="n"/>
      <c r="AB4" s="306" t="n"/>
      <c r="AC4" s="307" t="n"/>
    </row>
    <row r="5" ht="18.75" customHeight="1">
      <c r="A5" s="143" t="n"/>
      <c r="B5" s="14" t="inlineStr">
        <is>
          <t>ENERGY BALANCE</t>
        </is>
      </c>
      <c r="C5" s="308" t="n"/>
      <c r="D5" s="308" t="n"/>
      <c r="E5" s="308" t="n"/>
      <c r="F5" s="308" t="n"/>
      <c r="G5" s="308" t="n"/>
      <c r="H5" s="308" t="n"/>
      <c r="I5" s="309" t="n"/>
      <c r="J5" s="133" t="n"/>
      <c r="K5" s="14" t="inlineStr">
        <is>
          <t>SFOC (HFO+AGO)</t>
        </is>
      </c>
      <c r="L5" s="308" t="n"/>
      <c r="M5" s="308" t="n"/>
      <c r="N5" s="309" t="n"/>
      <c r="O5" s="14" t="inlineStr">
        <is>
          <t>SLOC</t>
        </is>
      </c>
      <c r="P5" s="308" t="n"/>
      <c r="Q5" s="308" t="n"/>
      <c r="R5" s="309" t="n"/>
      <c r="S5" s="14" t="inlineStr">
        <is>
          <t>UTILIZATION FACTOR</t>
        </is>
      </c>
      <c r="T5" s="308" t="n"/>
      <c r="U5" s="308" t="n"/>
      <c r="V5" s="308" t="n"/>
      <c r="W5" s="309" t="n"/>
      <c r="X5" s="143" t="n"/>
      <c r="Y5" s="18" t="inlineStr">
        <is>
          <t>CAPACITY TEST (MW)</t>
        </is>
      </c>
      <c r="Z5" s="308" t="n"/>
      <c r="AA5" s="308" t="n"/>
      <c r="AB5" s="308" t="n"/>
      <c r="AC5" s="309" t="n"/>
    </row>
    <row r="6" ht="40.5" customFormat="1" customHeight="1" s="19">
      <c r="A6" s="20" t="n"/>
      <c r="B6" s="21" t="inlineStr">
        <is>
          <t>Gross Energy</t>
        </is>
      </c>
      <c r="C6" s="21" t="inlineStr">
        <is>
          <t>Net Energy</t>
        </is>
      </c>
      <c r="D6" s="21" t="inlineStr">
        <is>
          <t>Auxiliary Consumption</t>
        </is>
      </c>
      <c r="E6" s="307" t="n"/>
      <c r="F6" s="21" t="inlineStr">
        <is>
          <t>Solar PV Energy</t>
        </is>
      </c>
      <c r="G6" s="21" t="inlineStr">
        <is>
          <t>Received Energy (back feed)</t>
        </is>
      </c>
      <c r="H6" s="21" t="inlineStr">
        <is>
          <t>Total Auxilliary consumption</t>
        </is>
      </c>
      <c r="I6" s="21" t="inlineStr">
        <is>
          <t>Solar PV Contribution</t>
        </is>
      </c>
      <c r="J6" s="23" t="n"/>
      <c r="K6" s="21" t="inlineStr">
        <is>
          <t>Real(Net Energy) HFO+DO</t>
        </is>
      </c>
      <c r="L6" s="21" t="inlineStr">
        <is>
          <t>Real(Net Energy) HFO</t>
        </is>
      </c>
      <c r="M6" s="21" t="inlineStr">
        <is>
          <t>PPA</t>
        </is>
      </c>
      <c r="N6" s="21" t="inlineStr">
        <is>
          <t>Deviation</t>
        </is>
      </c>
      <c r="O6" s="21" t="inlineStr">
        <is>
          <t>Real</t>
        </is>
      </c>
      <c r="P6" s="21" t="inlineStr">
        <is>
          <t>PPA</t>
        </is>
      </c>
      <c r="Q6" s="307" t="n"/>
      <c r="R6" s="24" t="inlineStr">
        <is>
          <t>Deviation</t>
        </is>
      </c>
      <c r="S6" s="21" t="inlineStr">
        <is>
          <t>Real 2025</t>
        </is>
      </c>
      <c r="T6" s="25" t="inlineStr">
        <is>
          <t>Budget</t>
        </is>
      </c>
      <c r="U6" s="21" t="inlineStr">
        <is>
          <t>Deviation</t>
        </is>
      </c>
      <c r="V6" s="21" t="inlineStr">
        <is>
          <t>Year-a-head notification (2025)</t>
        </is>
      </c>
      <c r="W6" s="21" t="inlineStr">
        <is>
          <t>Real 2024</t>
        </is>
      </c>
      <c r="X6" s="20" t="n"/>
      <c r="Y6" s="26" t="inlineStr">
        <is>
          <t>DATE</t>
        </is>
      </c>
      <c r="Z6" s="26" t="inlineStr">
        <is>
          <t>PPA</t>
        </is>
      </c>
      <c r="AA6" s="307" t="n"/>
      <c r="AB6" s="26" t="inlineStr">
        <is>
          <t>Actual 2025</t>
        </is>
      </c>
      <c r="AC6" s="26" t="inlineStr">
        <is>
          <t>Actual 2024</t>
        </is>
      </c>
    </row>
    <row r="7" ht="18.75" customFormat="1" customHeight="1" s="19">
      <c r="A7" s="20" t="n"/>
      <c r="B7" s="27" t="inlineStr">
        <is>
          <t>MWh</t>
        </is>
      </c>
      <c r="C7" s="27" t="inlineStr">
        <is>
          <t>MWh</t>
        </is>
      </c>
      <c r="D7" s="27" t="inlineStr">
        <is>
          <t>MWh</t>
        </is>
      </c>
      <c r="E7" s="27" t="inlineStr">
        <is>
          <t>%</t>
        </is>
      </c>
      <c r="F7" s="27" t="inlineStr">
        <is>
          <t>MWh</t>
        </is>
      </c>
      <c r="G7" s="27" t="inlineStr">
        <is>
          <t>MWh</t>
        </is>
      </c>
      <c r="H7" s="27" t="inlineStr">
        <is>
          <t>MWh</t>
        </is>
      </c>
      <c r="I7" s="27" t="inlineStr">
        <is>
          <t>%</t>
        </is>
      </c>
      <c r="J7" s="28" t="n"/>
      <c r="K7" s="27" t="inlineStr">
        <is>
          <t>g/KWh</t>
        </is>
      </c>
      <c r="L7" s="310" t="n"/>
      <c r="M7" s="311" t="n"/>
      <c r="N7" s="27" t="inlineStr">
        <is>
          <t>%</t>
        </is>
      </c>
      <c r="O7" s="27" t="inlineStr">
        <is>
          <t>g/KWh</t>
        </is>
      </c>
      <c r="P7" s="310" t="n"/>
      <c r="Q7" s="311" t="n"/>
      <c r="R7" s="27" t="inlineStr">
        <is>
          <t>%</t>
        </is>
      </c>
      <c r="S7" s="31" t="inlineStr">
        <is>
          <t>%</t>
        </is>
      </c>
      <c r="T7" s="304" t="n"/>
      <c r="U7" s="304" t="n"/>
      <c r="V7" s="304" t="n"/>
      <c r="W7" s="312" t="n"/>
      <c r="X7" s="20" t="n"/>
      <c r="Y7" s="27" t="n"/>
      <c r="Z7" s="27" t="inlineStr">
        <is>
          <t>MW</t>
        </is>
      </c>
      <c r="AA7" s="311" t="n"/>
      <c r="AB7" s="27" t="n"/>
      <c r="AC7" s="27" t="inlineStr">
        <is>
          <t>MW</t>
        </is>
      </c>
    </row>
    <row r="8" ht="18.75" customHeight="1">
      <c r="A8" s="33" t="inlineStr">
        <is>
          <t>Day</t>
        </is>
      </c>
      <c r="B8" s="34" t="n"/>
      <c r="C8" s="35" t="n"/>
      <c r="D8" s="36">
        <f>B8-C8</f>
        <v/>
      </c>
      <c r="E8" s="35">
        <f>D8/B8*100</f>
        <v/>
      </c>
      <c r="F8" s="37" t="n"/>
      <c r="G8" s="38" t="n"/>
      <c r="H8" s="40">
        <f>G8+F8</f>
        <v/>
      </c>
      <c r="I8" s="35">
        <f>F8/H8*100</f>
        <v/>
      </c>
      <c r="J8" s="40" t="n"/>
      <c r="K8" s="35">
        <f>(C19+B19+E19)/C8*1000</f>
        <v/>
      </c>
      <c r="L8" s="35">
        <f>(E19)/C8*1000</f>
        <v/>
      </c>
      <c r="M8" s="40" t="n"/>
      <c r="N8" s="41">
        <f>((M8-L8)/M8)*100</f>
        <v/>
      </c>
      <c r="O8" s="42" t="n"/>
      <c r="P8" s="40" t="n"/>
      <c r="Q8" s="313" t="n"/>
      <c r="R8" s="35">
        <f>((P8-O8)/P8)*100</f>
        <v/>
      </c>
      <c r="S8" s="35">
        <f>C8/(87*24)*100</f>
        <v/>
      </c>
      <c r="T8" s="40" t="n"/>
      <c r="U8" s="35">
        <f>((S8-T8)/T8)*100</f>
        <v/>
      </c>
      <c r="V8" s="40" t="n"/>
      <c r="W8" s="40" t="n"/>
      <c r="X8" s="143" t="n"/>
      <c r="Y8" s="44" t="inlineStr">
        <is>
          <t>14th Jan 2025</t>
        </is>
      </c>
      <c r="Z8" s="44" t="n"/>
      <c r="AA8" s="314" t="n"/>
      <c r="AB8" s="44" t="n"/>
      <c r="AC8" s="44" t="n"/>
    </row>
    <row r="9" ht="18.75" customHeight="1">
      <c r="A9" s="33" t="inlineStr">
        <is>
          <t>Month</t>
        </is>
      </c>
      <c r="B9" s="34" t="n"/>
      <c r="C9" s="35" t="n"/>
      <c r="D9" s="35">
        <f>B9-C9</f>
        <v/>
      </c>
      <c r="E9" s="35">
        <f>D9/B9*100</f>
        <v/>
      </c>
      <c r="F9" s="37" t="n"/>
      <c r="G9" s="38" t="n"/>
      <c r="H9" s="40">
        <f>G9+F9</f>
        <v/>
      </c>
      <c r="I9" s="35">
        <f>F9/H9*100</f>
        <v/>
      </c>
      <c r="J9" s="40" t="n"/>
      <c r="K9" s="46">
        <f>(C20+B20+E20)/C9*1000</f>
        <v/>
      </c>
      <c r="L9" s="46">
        <f>(E20)/C9*1000</f>
        <v/>
      </c>
      <c r="M9" s="40" t="n"/>
      <c r="N9" s="106">
        <f>((M9-L9)/M9)*100</f>
        <v/>
      </c>
      <c r="O9" s="42" t="n"/>
      <c r="P9" s="40" t="n"/>
      <c r="Q9" s="313" t="n"/>
      <c r="R9" s="35">
        <f>((P9-O9)/P9)*100</f>
        <v/>
      </c>
      <c r="S9" s="35">
        <f>C9/(87*24*2)*100</f>
        <v/>
      </c>
      <c r="T9" s="40" t="n"/>
      <c r="U9" s="35">
        <f>((S9-T9)/T9)*100</f>
        <v/>
      </c>
      <c r="V9" s="46" t="n"/>
      <c r="W9" s="35" t="n"/>
      <c r="X9" s="143" t="n"/>
      <c r="Y9" s="315" t="n"/>
      <c r="Z9" s="316" t="n"/>
      <c r="AA9" s="317" t="n"/>
      <c r="AB9" s="315" t="n"/>
      <c r="AC9" s="315" t="n"/>
    </row>
    <row r="10" ht="18.75" customHeight="1">
      <c r="A10" s="33" t="inlineStr">
        <is>
          <t>Year</t>
        </is>
      </c>
      <c r="B10" s="34" t="n"/>
      <c r="C10" s="35" t="n"/>
      <c r="D10" s="35">
        <f>B10-C10</f>
        <v/>
      </c>
      <c r="E10" s="35">
        <f>D10/B10*100</f>
        <v/>
      </c>
      <c r="F10" s="37" t="n"/>
      <c r="G10" s="38" t="n"/>
      <c r="H10" s="40">
        <f>G10+F10</f>
        <v/>
      </c>
      <c r="I10" s="35">
        <f>F10/H10*100</f>
        <v/>
      </c>
      <c r="J10" s="40" t="n"/>
      <c r="K10" s="46">
        <f>(C21+B21+E21)/C10*1000</f>
        <v/>
      </c>
      <c r="L10" s="46">
        <f>(E21)/C10*1000</f>
        <v/>
      </c>
      <c r="M10" s="40" t="n"/>
      <c r="N10" s="106">
        <f>((M10-L10)/M10)*100</f>
        <v/>
      </c>
      <c r="O10" s="35" t="n"/>
      <c r="P10" s="40" t="n"/>
      <c r="Q10" s="313" t="n"/>
      <c r="R10" s="51">
        <f>((P10-O10)/P10)*100</f>
        <v/>
      </c>
      <c r="S10" s="35" t="n"/>
      <c r="T10" s="52" t="n"/>
      <c r="U10" s="35">
        <f>((S10-T10)/T10)*100</f>
        <v/>
      </c>
      <c r="V10" s="46" t="n"/>
      <c r="W10" s="40" t="n"/>
      <c r="X10" s="143" t="n"/>
      <c r="Y10" s="143" t="n"/>
      <c r="Z10" s="143" t="n"/>
      <c r="AA10" s="143" t="n"/>
      <c r="AB10" s="143" t="n"/>
      <c r="AC10" s="143" t="n"/>
    </row>
    <row r="11" ht="18.75" customHeight="1">
      <c r="A11" s="53" t="n"/>
      <c r="B11" s="53" t="n"/>
      <c r="C11" s="53" t="n"/>
      <c r="D11" s="53" t="n"/>
      <c r="E11" s="53" t="n"/>
      <c r="F11" s="54" t="n"/>
      <c r="G11" s="53" t="n"/>
      <c r="H11" s="53" t="n"/>
      <c r="I11" s="55" t="n"/>
      <c r="J11" s="144" t="n"/>
      <c r="K11" s="55" t="n"/>
      <c r="L11" s="55" t="n"/>
      <c r="M11" s="144" t="n"/>
      <c r="N11" s="145" t="n"/>
      <c r="O11" s="56" t="n"/>
      <c r="P11" s="143" t="n"/>
      <c r="Q11" s="143" t="n"/>
      <c r="R11" s="57" t="n"/>
      <c r="S11" s="55" t="n"/>
      <c r="T11" s="143" t="n"/>
      <c r="U11" s="143" t="n"/>
      <c r="V11" s="143" t="n"/>
      <c r="W11" s="143" t="n"/>
      <c r="X11" s="143" t="n"/>
      <c r="Y11" s="58" t="n"/>
      <c r="Z11" s="143" t="n"/>
      <c r="AA11" s="143" t="n"/>
      <c r="AB11" s="143" t="n"/>
      <c r="AC11" s="143" t="n"/>
    </row>
    <row r="12" ht="18.75" customHeight="1">
      <c r="A12" s="53" t="n"/>
      <c r="B12" s="59" t="n"/>
      <c r="C12" s="306" t="n"/>
      <c r="D12" s="306" t="n"/>
      <c r="E12" s="306" t="n"/>
      <c r="F12" s="306" t="n"/>
      <c r="G12" s="307" t="n"/>
      <c r="H12" s="53" t="n"/>
      <c r="I12" s="59" t="inlineStr">
        <is>
          <t>AVAILABILITY</t>
        </is>
      </c>
      <c r="J12" s="306" t="n"/>
      <c r="K12" s="306" t="n"/>
      <c r="L12" s="306" t="n"/>
      <c r="M12" s="306" t="n"/>
      <c r="N12" s="306" t="n"/>
      <c r="O12" s="306" t="n"/>
      <c r="P12" s="307" t="n"/>
      <c r="Q12" s="143" t="n"/>
      <c r="R12" s="57" t="n"/>
      <c r="S12" s="60" t="inlineStr">
        <is>
          <t>PPA AVAILABILITY</t>
        </is>
      </c>
      <c r="T12" s="318" t="n"/>
      <c r="U12" s="318" t="n"/>
      <c r="V12" s="318" t="n"/>
      <c r="W12" s="318" t="n"/>
      <c r="X12" s="318" t="n"/>
      <c r="Y12" s="319" t="n"/>
      <c r="Z12" s="143" t="n"/>
      <c r="AA12" s="143" t="n"/>
      <c r="AB12" s="63" t="n"/>
      <c r="AC12" s="143" t="n"/>
    </row>
    <row r="13" ht="18.75" customHeight="1">
      <c r="A13" s="53" t="n"/>
      <c r="B13" s="64" t="inlineStr">
        <is>
          <t>GAS-OIL (AGO) (MT)</t>
        </is>
      </c>
      <c r="C13" s="320" t="n"/>
      <c r="D13" s="64" t="inlineStr">
        <is>
          <t>HFO (MT)</t>
        </is>
      </c>
      <c r="E13" s="320" t="n"/>
      <c r="F13" s="64" t="inlineStr">
        <is>
          <t>LO (MT)</t>
        </is>
      </c>
      <c r="G13" s="320" t="n"/>
      <c r="H13" s="53" t="n"/>
      <c r="I13" s="66" t="inlineStr">
        <is>
          <t>Unavailable E</t>
        </is>
      </c>
      <c r="J13" s="321" t="n"/>
      <c r="K13" s="321" t="n"/>
      <c r="L13" s="322" t="n"/>
      <c r="M13" s="68" t="inlineStr">
        <is>
          <t>Incidents</t>
        </is>
      </c>
      <c r="N13" s="320" t="n"/>
      <c r="O13" s="69" t="inlineStr">
        <is>
          <t>Availability</t>
        </is>
      </c>
      <c r="P13" s="320" t="n"/>
      <c r="Q13" s="143" t="n"/>
      <c r="R13" s="143" t="n"/>
      <c r="S13" s="69" t="inlineStr">
        <is>
          <t>Real</t>
        </is>
      </c>
      <c r="T13" s="321" t="n"/>
      <c r="U13" s="321" t="n"/>
      <c r="V13" s="321" t="n"/>
      <c r="W13" s="321" t="n"/>
      <c r="X13" s="321" t="n"/>
      <c r="Y13" s="320" t="n"/>
      <c r="Z13" s="143" t="n"/>
      <c r="AA13" s="143" t="n"/>
      <c r="AB13" s="143" t="n"/>
      <c r="AC13" s="55" t="n"/>
    </row>
    <row r="14" ht="18.75" customHeight="1">
      <c r="A14" s="53" t="n"/>
      <c r="B14" s="323" t="n"/>
      <c r="C14" s="324" t="n"/>
      <c r="D14" s="323" t="n"/>
      <c r="E14" s="324" t="n"/>
      <c r="F14" s="323" t="n"/>
      <c r="G14" s="324" t="n"/>
      <c r="H14" s="53" t="n"/>
      <c r="I14" s="323" t="n"/>
      <c r="L14" s="325" t="n"/>
      <c r="M14" s="326" t="n"/>
      <c r="N14" s="324" t="n"/>
      <c r="O14" s="323" t="n"/>
      <c r="P14" s="324" t="n"/>
      <c r="Q14" s="143" t="n"/>
      <c r="R14" s="143" t="n"/>
      <c r="S14" s="327" t="n"/>
      <c r="T14" s="328" t="n"/>
      <c r="U14" s="328" t="n"/>
      <c r="V14" s="328" t="n"/>
      <c r="W14" s="328" t="n"/>
      <c r="X14" s="328" t="n"/>
      <c r="Y14" s="329" t="n"/>
      <c r="Z14" s="143" t="n"/>
      <c r="AA14" s="143" t="n"/>
      <c r="AB14" s="143" t="n"/>
      <c r="AC14" s="55" t="n"/>
    </row>
    <row r="15" ht="18.75" customHeight="1">
      <c r="A15" s="53" t="n"/>
      <c r="B15" s="323" t="n"/>
      <c r="C15" s="324" t="n"/>
      <c r="D15" s="323" t="n"/>
      <c r="E15" s="324" t="n"/>
      <c r="F15" s="323" t="n"/>
      <c r="G15" s="324" t="n"/>
      <c r="H15" s="53" t="n"/>
      <c r="I15" s="323" t="n"/>
      <c r="L15" s="325" t="n"/>
      <c r="M15" s="326" t="n"/>
      <c r="N15" s="324" t="n"/>
      <c r="O15" s="323" t="n"/>
      <c r="P15" s="324" t="n"/>
      <c r="Q15" s="143" t="n"/>
      <c r="R15" s="143" t="n"/>
      <c r="S15" s="73" t="inlineStr">
        <is>
          <t>Real</t>
        </is>
      </c>
      <c r="T15" s="311" t="n"/>
      <c r="U15" s="74" t="inlineStr">
        <is>
          <t>PPA</t>
        </is>
      </c>
      <c r="V15" s="307" t="n"/>
      <c r="W15" s="74" t="inlineStr">
        <is>
          <t>Desv</t>
        </is>
      </c>
      <c r="X15" s="306" t="n"/>
      <c r="Y15" s="307" t="n"/>
      <c r="Z15" s="143" t="n"/>
      <c r="AA15" s="143" t="n"/>
      <c r="AB15" s="143" t="n"/>
      <c r="AC15" s="55" t="n"/>
    </row>
    <row r="16" ht="18.75" customHeight="1">
      <c r="A16" s="75" t="n"/>
      <c r="B16" s="327" t="n"/>
      <c r="C16" s="329" t="n"/>
      <c r="D16" s="327" t="n"/>
      <c r="E16" s="329" t="n"/>
      <c r="F16" s="327" t="n"/>
      <c r="G16" s="329" t="n"/>
      <c r="H16" s="53" t="n"/>
      <c r="I16" s="327" t="n"/>
      <c r="J16" s="328" t="n"/>
      <c r="K16" s="328" t="n"/>
      <c r="L16" s="330" t="n"/>
      <c r="M16" s="331" t="n"/>
      <c r="N16" s="329" t="n"/>
      <c r="O16" s="327" t="n"/>
      <c r="P16" s="329" t="n"/>
      <c r="Q16" s="143" t="n"/>
      <c r="R16" s="76" t="inlineStr">
        <is>
          <t>1 Month(March)</t>
        </is>
      </c>
      <c r="S16" s="35" t="n"/>
      <c r="T16" s="313" t="n"/>
      <c r="U16" s="52" t="n"/>
      <c r="V16" s="313" t="n"/>
      <c r="W16" s="40">
        <f>S16-U16</f>
        <v/>
      </c>
      <c r="X16" s="40" t="n"/>
      <c r="Y16" s="313" t="n"/>
      <c r="Z16" s="143" t="n"/>
      <c r="AA16" s="143" t="n"/>
      <c r="AB16" s="143" t="n"/>
      <c r="AC16" s="55" t="n"/>
    </row>
    <row r="17" ht="18.75" customHeight="1">
      <c r="A17" s="53" t="n"/>
      <c r="B17" s="77" t="n"/>
      <c r="C17" s="307" t="n"/>
      <c r="D17" s="77" t="n"/>
      <c r="E17" s="307" t="n"/>
      <c r="F17" s="77" t="n"/>
      <c r="G17" s="307" t="n"/>
      <c r="H17" s="78" t="n"/>
      <c r="I17" s="79" t="n"/>
      <c r="J17" s="308" t="n"/>
      <c r="K17" s="308" t="n"/>
      <c r="L17" s="332" t="n"/>
      <c r="M17" s="77" t="n"/>
      <c r="N17" s="307" t="n"/>
      <c r="O17" s="74" t="n"/>
      <c r="P17" s="307" t="n"/>
      <c r="Q17" s="143" t="n"/>
      <c r="R17" s="80" t="inlineStr">
        <is>
          <t>3 Month(December 24-February 25)</t>
        </is>
      </c>
      <c r="S17" s="40" t="n"/>
      <c r="T17" s="313" t="n"/>
      <c r="U17" s="52" t="n"/>
      <c r="V17" s="313" t="n"/>
      <c r="W17" s="40">
        <f>S17-U17</f>
        <v/>
      </c>
      <c r="X17" s="81" t="n"/>
      <c r="Y17" s="82" t="n"/>
      <c r="Z17" s="83" t="n"/>
      <c r="AA17" s="143" t="n"/>
      <c r="AB17" s="143" t="n"/>
      <c r="AC17" s="55" t="n"/>
    </row>
    <row r="18" ht="18.75" customHeight="1">
      <c r="A18" s="53" t="n"/>
      <c r="B18" s="27" t="inlineStr">
        <is>
          <t>Aux Boiler</t>
        </is>
      </c>
      <c r="C18" s="27" t="inlineStr">
        <is>
          <t>Engines</t>
        </is>
      </c>
      <c r="D18" s="27" t="inlineStr">
        <is>
          <t>Aux Boiler</t>
        </is>
      </c>
      <c r="E18" s="27" t="inlineStr">
        <is>
          <t>Engines</t>
        </is>
      </c>
      <c r="F18" s="27" t="inlineStr">
        <is>
          <t>Engines</t>
        </is>
      </c>
      <c r="G18" s="311" t="n"/>
      <c r="H18" s="53" t="n"/>
      <c r="I18" s="84" t="inlineStr">
        <is>
          <t>MWh</t>
        </is>
      </c>
      <c r="J18" s="333" t="n"/>
      <c r="K18" s="333" t="n"/>
      <c r="L18" s="334" t="n"/>
      <c r="M18" s="27" t="inlineStr">
        <is>
          <t>Number</t>
        </is>
      </c>
      <c r="N18" s="311" t="n"/>
      <c r="O18" s="86" t="inlineStr">
        <is>
          <t>%</t>
        </is>
      </c>
      <c r="P18" s="311" t="n"/>
      <c r="Q18" s="143" t="n"/>
      <c r="R18" s="80" t="inlineStr">
        <is>
          <t>5 Month(October 24 -February 25)</t>
        </is>
      </c>
      <c r="S18" s="40" t="n"/>
      <c r="T18" s="313" t="n"/>
      <c r="U18" s="52" t="n"/>
      <c r="V18" s="313" t="n"/>
      <c r="W18" s="40">
        <f>S18-U18</f>
        <v/>
      </c>
      <c r="X18" s="81" t="n"/>
      <c r="Y18" s="82" t="n"/>
      <c r="Z18" s="83" t="n"/>
      <c r="AA18" s="143" t="n"/>
      <c r="AB18" s="143" t="n"/>
      <c r="AC18" s="55" t="n"/>
    </row>
    <row r="19" ht="18.75" customHeight="1">
      <c r="A19" s="33" t="inlineStr">
        <is>
          <t>Day</t>
        </is>
      </c>
      <c r="B19" s="35" t="n"/>
      <c r="C19" s="40" t="n"/>
      <c r="D19" s="40" t="n"/>
      <c r="E19" s="35" t="n"/>
      <c r="F19" s="35" t="n"/>
      <c r="G19" s="313" t="n"/>
      <c r="H19" s="87" t="inlineStr">
        <is>
          <t>Day</t>
        </is>
      </c>
      <c r="I19" s="88" t="n"/>
      <c r="J19" s="333" t="n"/>
      <c r="K19" s="333" t="n"/>
      <c r="L19" s="334" t="n"/>
      <c r="M19" s="40" t="n"/>
      <c r="N19" s="313" t="n"/>
      <c r="O19" s="90" t="n"/>
      <c r="P19" s="313" t="n"/>
      <c r="Q19" s="143" t="n"/>
      <c r="R19" s="91" t="inlineStr">
        <is>
          <t>Annual</t>
        </is>
      </c>
      <c r="S19" s="35" t="n"/>
      <c r="T19" s="313" t="n"/>
      <c r="U19" s="52" t="n"/>
      <c r="V19" s="313" t="n"/>
      <c r="W19" s="40">
        <f>S19-U19</f>
        <v/>
      </c>
      <c r="X19" s="81" t="n"/>
      <c r="Y19" s="82" t="n"/>
      <c r="Z19" s="83" t="n"/>
      <c r="AA19" s="143" t="n"/>
      <c r="AB19" s="143" t="n"/>
      <c r="AC19" s="55" t="n"/>
    </row>
    <row r="20" ht="18.75" customHeight="1">
      <c r="A20" s="33" t="inlineStr">
        <is>
          <t>Month</t>
        </is>
      </c>
      <c r="B20" s="35" t="n"/>
      <c r="C20" s="40" t="n"/>
      <c r="D20" s="40" t="n"/>
      <c r="E20" s="35" t="n"/>
      <c r="F20" s="35" t="n"/>
      <c r="G20" s="313" t="n"/>
      <c r="H20" s="87" t="inlineStr">
        <is>
          <t>Month</t>
        </is>
      </c>
      <c r="I20" s="92">
        <f>F55</f>
        <v/>
      </c>
      <c r="J20" s="333" t="n"/>
      <c r="K20" s="333" t="n"/>
      <c r="L20" s="333" t="n"/>
      <c r="M20" s="40" t="n"/>
      <c r="N20" s="313" t="n"/>
      <c r="O20" s="90" t="n"/>
      <c r="P20" s="313" t="n"/>
      <c r="Q20" s="143" t="n"/>
      <c r="R20" s="143" t="n"/>
      <c r="S20" s="143" t="n"/>
      <c r="T20" s="143" t="n"/>
      <c r="U20" s="143" t="n"/>
      <c r="V20" s="143" t="n"/>
      <c r="W20" s="143" t="n"/>
      <c r="X20" s="143" t="n"/>
      <c r="Y20" s="143" t="n"/>
      <c r="Z20" s="143" t="n"/>
      <c r="AA20" s="143" t="n"/>
      <c r="AB20" s="143" t="n"/>
      <c r="AC20" s="55" t="n"/>
    </row>
    <row r="21" ht="22.5" customHeight="1">
      <c r="A21" s="33" t="inlineStr">
        <is>
          <t>Year</t>
        </is>
      </c>
      <c r="B21" s="35" t="n"/>
      <c r="C21" s="93" t="n"/>
      <c r="D21" s="40" t="n"/>
      <c r="E21" s="35" t="n"/>
      <c r="F21" s="35" t="n"/>
      <c r="G21" s="313" t="n"/>
      <c r="H21" s="87" t="inlineStr">
        <is>
          <t>Year</t>
        </is>
      </c>
      <c r="I21" s="90" t="n"/>
      <c r="J21" s="333" t="n"/>
      <c r="K21" s="333" t="n"/>
      <c r="L21" s="313" t="n"/>
      <c r="M21" s="40" t="n"/>
      <c r="N21" s="313" t="n"/>
      <c r="O21" s="90" t="n"/>
      <c r="P21" s="313" t="n"/>
      <c r="Q21" s="143" t="n"/>
      <c r="R21" s="57" t="n"/>
      <c r="S21" s="143" t="n"/>
      <c r="T21" s="94" t="n"/>
      <c r="U21" s="143" t="n"/>
      <c r="V21" s="143" t="n"/>
      <c r="W21" s="143" t="n"/>
      <c r="X21" s="143" t="n"/>
      <c r="Y21" s="143" t="n"/>
      <c r="Z21" s="143" t="n"/>
      <c r="AA21" s="143" t="n"/>
      <c r="AB21" s="57" t="n"/>
      <c r="AC21" s="55" t="n"/>
    </row>
    <row r="22" ht="18.75" customHeight="1">
      <c r="A22" s="143" t="n"/>
      <c r="B22" s="57" t="n"/>
      <c r="C22" s="57" t="n"/>
      <c r="D22" s="57" t="n"/>
      <c r="E22" s="57" t="n"/>
      <c r="F22" s="57" t="n"/>
      <c r="G22" s="144" t="n"/>
      <c r="H22" s="144" t="n"/>
      <c r="I22" s="144" t="n"/>
      <c r="J22" s="144" t="n"/>
      <c r="K22" s="57" t="n"/>
      <c r="L22" s="143" t="n"/>
      <c r="M22" s="144" t="n"/>
      <c r="N22" s="145" t="n"/>
      <c r="O22" s="143" t="n"/>
      <c r="P22" s="143" t="n"/>
      <c r="Q22" s="143" t="n"/>
      <c r="R22" s="57" t="n"/>
      <c r="S22" s="143" t="n"/>
      <c r="T22" s="143" t="n"/>
      <c r="U22" s="143" t="n"/>
      <c r="V22" s="143" t="n"/>
      <c r="W22" s="143" t="n"/>
      <c r="X22" s="143" t="n"/>
      <c r="Y22" s="143" t="n"/>
      <c r="Z22" s="143" t="n"/>
      <c r="AA22" s="143" t="n"/>
      <c r="AB22" s="143" t="n"/>
      <c r="AC22" s="55" t="n"/>
    </row>
    <row r="23" ht="25.5" customHeight="1">
      <c r="A23" s="57" t="n"/>
      <c r="B23" s="57" t="n"/>
      <c r="C23" s="57" t="n"/>
      <c r="D23" s="57" t="n"/>
      <c r="E23" s="57" t="n"/>
      <c r="F23" s="57" t="n"/>
      <c r="G23" s="57" t="n"/>
      <c r="H23" s="57" t="n"/>
      <c r="I23" s="95" t="n"/>
      <c r="J23" s="328" t="n"/>
      <c r="K23" s="328" t="n"/>
      <c r="L23" s="328" t="n"/>
      <c r="M23" s="55" t="n"/>
      <c r="N23" s="96" t="n"/>
      <c r="O23" s="57" t="n"/>
      <c r="P23" s="143" t="n"/>
      <c r="Q23" s="143" t="n"/>
      <c r="R23" s="97" t="n"/>
      <c r="S23" s="57" t="n"/>
      <c r="T23" s="143" t="n"/>
      <c r="U23" s="143" t="n"/>
      <c r="V23" s="143" t="n"/>
      <c r="W23" s="143" t="n"/>
      <c r="X23" s="143" t="n"/>
      <c r="Y23" s="143" t="n"/>
      <c r="Z23" s="143" t="n"/>
      <c r="AA23" s="143" t="n"/>
      <c r="AB23" s="143" t="n"/>
      <c r="AC23" s="143" t="n"/>
    </row>
    <row r="24" ht="42.75" customHeight="1">
      <c r="A24" s="59" t="n"/>
      <c r="B24" s="306" t="n"/>
      <c r="C24" s="306" t="n"/>
      <c r="D24" s="306" t="n"/>
      <c r="E24" s="306" t="n"/>
      <c r="F24" s="306" t="n"/>
      <c r="G24" s="306" t="n"/>
      <c r="H24" s="306" t="n"/>
      <c r="I24" s="306" t="n"/>
      <c r="J24" s="306" t="n"/>
      <c r="K24" s="306" t="n"/>
      <c r="L24" s="306" t="n"/>
      <c r="M24" s="306" t="n"/>
      <c r="N24" s="306" t="n"/>
      <c r="O24" s="306" t="n"/>
      <c r="P24" s="307" t="n"/>
      <c r="Q24" s="143" t="n"/>
      <c r="R24" s="98" t="inlineStr">
        <is>
          <t>STOCK</t>
        </is>
      </c>
      <c r="S24" s="306" t="n"/>
      <c r="T24" s="306" t="n"/>
      <c r="U24" s="306" t="n"/>
      <c r="V24" s="306" t="n"/>
      <c r="W24" s="306" t="n"/>
      <c r="X24" s="306" t="n"/>
      <c r="Y24" s="307" t="n"/>
      <c r="Z24" s="143" t="n"/>
      <c r="AA24" s="99" t="inlineStr">
        <is>
          <t>TRIPS</t>
        </is>
      </c>
      <c r="AB24" s="321" t="n"/>
      <c r="AC24" s="320" t="n"/>
    </row>
    <row r="25" ht="31.5" customHeight="1">
      <c r="A25" s="100" t="inlineStr">
        <is>
          <t>Start time</t>
        </is>
      </c>
      <c r="B25" s="101" t="inlineStr">
        <is>
          <t>End time</t>
        </is>
      </c>
      <c r="C25" s="100" t="inlineStr">
        <is>
          <t>Affected engines</t>
        </is>
      </c>
      <c r="D25" s="321" t="n"/>
      <c r="E25" s="320" t="n"/>
      <c r="F25" s="102" t="inlineStr">
        <is>
          <t>MWh</t>
        </is>
      </c>
      <c r="G25" s="320" t="n"/>
      <c r="H25" s="100" t="inlineStr">
        <is>
          <t>code</t>
        </is>
      </c>
      <c r="I25" s="100" t="inlineStr">
        <is>
          <t>Comment</t>
        </is>
      </c>
      <c r="J25" s="321" t="n"/>
      <c r="K25" s="321" t="n"/>
      <c r="L25" s="321" t="n"/>
      <c r="M25" s="321" t="n"/>
      <c r="N25" s="321" t="n"/>
      <c r="O25" s="321" t="n"/>
      <c r="P25" s="320" t="n"/>
      <c r="Q25" s="143" t="n"/>
      <c r="R25" s="69" t="inlineStr">
        <is>
          <t>FUEL &amp; OIL</t>
        </is>
      </c>
      <c r="S25" s="321" t="n"/>
      <c r="T25" s="321" t="n"/>
      <c r="U25" s="321" t="n"/>
      <c r="V25" s="321" t="n"/>
      <c r="W25" s="321" t="n"/>
      <c r="X25" s="321" t="n"/>
      <c r="Y25" s="320" t="n"/>
      <c r="Z25" s="143" t="n"/>
      <c r="AA25" s="323" t="n"/>
      <c r="AC25" s="324" t="n"/>
    </row>
    <row r="26" ht="16.5" customHeight="1">
      <c r="A26" s="335" t="n"/>
      <c r="B26" s="336" t="n"/>
      <c r="C26" s="327" t="n"/>
      <c r="D26" s="328" t="n"/>
      <c r="E26" s="329" t="n"/>
      <c r="F26" s="327" t="n"/>
      <c r="G26" s="329" t="n"/>
      <c r="H26" s="335" t="n"/>
      <c r="I26" s="327" t="n"/>
      <c r="J26" s="328" t="n"/>
      <c r="K26" s="328" t="n"/>
      <c r="L26" s="328" t="n"/>
      <c r="M26" s="328" t="n"/>
      <c r="N26" s="328" t="n"/>
      <c r="O26" s="328" t="n"/>
      <c r="P26" s="329" t="n"/>
      <c r="Q26" s="143" t="n"/>
      <c r="R26" s="327" t="n"/>
      <c r="S26" s="328" t="n"/>
      <c r="T26" s="328" t="n"/>
      <c r="U26" s="328" t="n"/>
      <c r="V26" s="328" t="n"/>
      <c r="W26" s="328" t="n"/>
      <c r="X26" s="328" t="n"/>
      <c r="Y26" s="329" t="n"/>
      <c r="Z26" s="143" t="n"/>
      <c r="AA26" s="327" t="n"/>
      <c r="AB26" s="328" t="n"/>
      <c r="AC26" s="329" t="n"/>
    </row>
    <row r="27" ht="22.5" customHeight="1">
      <c r="A27" s="105" t="n"/>
      <c r="B27" s="105" t="n"/>
      <c r="C27" s="106" t="n"/>
      <c r="D27" s="333" t="n"/>
      <c r="E27" s="313" t="n"/>
      <c r="F27" s="40" t="n"/>
      <c r="G27" s="313" t="n"/>
      <c r="H27" s="40" t="n"/>
      <c r="I27" s="40" t="n"/>
      <c r="J27" s="333" t="n"/>
      <c r="K27" s="333" t="n"/>
      <c r="L27" s="333" t="n"/>
      <c r="M27" s="333" t="n"/>
      <c r="N27" s="333" t="n"/>
      <c r="O27" s="333" t="n"/>
      <c r="P27" s="313" t="n"/>
      <c r="Q27" s="143" t="n"/>
      <c r="R27" s="107" t="n"/>
      <c r="S27" s="108" t="inlineStr">
        <is>
          <t>HFO</t>
        </is>
      </c>
      <c r="T27" s="307" t="n"/>
      <c r="U27" s="108" t="inlineStr">
        <is>
          <t>LFO</t>
        </is>
      </c>
      <c r="V27" s="307" t="n"/>
      <c r="W27" s="108" t="inlineStr">
        <is>
          <t>LO</t>
        </is>
      </c>
      <c r="X27" s="306" t="n"/>
      <c r="Y27" s="307" t="n"/>
      <c r="Z27" s="143" t="n"/>
      <c r="AA27" s="108" t="inlineStr">
        <is>
          <t>INTERNAL TRIPS</t>
        </is>
      </c>
      <c r="AB27" s="306" t="n"/>
      <c r="AC27" s="307" t="n"/>
    </row>
    <row r="28" ht="20.25" customHeight="1">
      <c r="A28" s="105" t="n"/>
      <c r="B28" s="105" t="n"/>
      <c r="C28" s="109" t="n"/>
      <c r="D28" s="333" t="n"/>
      <c r="E28" s="313" t="n"/>
      <c r="F28" s="110" t="n"/>
      <c r="G28" s="313" t="n"/>
      <c r="H28" s="109" t="n"/>
      <c r="I28" s="111" t="n"/>
      <c r="J28" s="333" t="n"/>
      <c r="K28" s="333" t="n"/>
      <c r="L28" s="333" t="n"/>
      <c r="M28" s="333" t="n"/>
      <c r="N28" s="333" t="n"/>
      <c r="O28" s="333" t="n"/>
      <c r="P28" s="313" t="n"/>
      <c r="Q28" s="143" t="n"/>
      <c r="R28" s="11" t="n"/>
      <c r="S28" s="112" t="inlineStr">
        <is>
          <t>Ton</t>
        </is>
      </c>
      <c r="T28" s="112" t="inlineStr">
        <is>
          <t>%</t>
        </is>
      </c>
      <c r="U28" s="112" t="inlineStr">
        <is>
          <t>Ton</t>
        </is>
      </c>
      <c r="V28" s="112" t="inlineStr">
        <is>
          <t>%</t>
        </is>
      </c>
      <c r="W28" s="112" t="inlineStr">
        <is>
          <t>Ton</t>
        </is>
      </c>
      <c r="X28" s="112" t="inlineStr">
        <is>
          <t>%</t>
        </is>
      </c>
      <c r="Y28" s="337" t="n"/>
      <c r="Z28" s="143" t="n"/>
      <c r="AA28" s="113" t="n"/>
      <c r="AB28" s="108" t="inlineStr">
        <is>
          <t>Actual 2025</t>
        </is>
      </c>
      <c r="AC28" s="108" t="inlineStr">
        <is>
          <t>Actual 2024</t>
        </is>
      </c>
    </row>
    <row r="29" ht="20.25" customHeight="1">
      <c r="A29" s="105" t="n"/>
      <c r="B29" s="105" t="n"/>
      <c r="C29" s="109" t="n"/>
      <c r="D29" s="333" t="n"/>
      <c r="E29" s="313" t="n"/>
      <c r="F29" s="110" t="n"/>
      <c r="G29" s="313" t="n"/>
      <c r="H29" s="40" t="n"/>
      <c r="I29" s="111" t="n"/>
      <c r="J29" s="333" t="n"/>
      <c r="K29" s="333" t="n"/>
      <c r="L29" s="333" t="n"/>
      <c r="M29" s="333" t="n"/>
      <c r="N29" s="333" t="n"/>
      <c r="O29" s="333" t="n"/>
      <c r="P29" s="313" t="n"/>
      <c r="Q29" s="143" t="n"/>
      <c r="R29" s="11" t="n"/>
      <c r="S29" s="338" t="n"/>
      <c r="T29" s="338" t="n"/>
      <c r="U29" s="338" t="n"/>
      <c r="V29" s="338" t="n"/>
      <c r="W29" s="338" t="n"/>
      <c r="X29" s="339" t="n"/>
      <c r="Y29" s="340" t="n"/>
      <c r="Z29" s="143" t="n"/>
      <c r="AA29" s="113" t="n"/>
      <c r="AB29" s="117" t="n"/>
      <c r="AC29" s="117" t="n"/>
    </row>
    <row r="30" ht="20.25" customHeight="1">
      <c r="A30" s="105" t="n"/>
      <c r="B30" s="105" t="n"/>
      <c r="C30" s="109" t="n"/>
      <c r="D30" s="333" t="n"/>
      <c r="E30" s="313" t="n"/>
      <c r="F30" s="110" t="n"/>
      <c r="G30" s="313" t="n"/>
      <c r="H30" s="40" t="n"/>
      <c r="I30" s="111" t="n"/>
      <c r="J30" s="333" t="n"/>
      <c r="K30" s="333" t="n"/>
      <c r="L30" s="333" t="n"/>
      <c r="M30" s="333" t="n"/>
      <c r="N30" s="333" t="n"/>
      <c r="O30" s="333" t="n"/>
      <c r="P30" s="313" t="n"/>
      <c r="Q30" s="143" t="n"/>
      <c r="R30" s="118" t="inlineStr">
        <is>
          <t>Initial</t>
        </is>
      </c>
      <c r="S30" s="35" t="n"/>
      <c r="T30" s="40" t="n"/>
      <c r="U30" s="46" t="n"/>
      <c r="V30" s="40" t="n"/>
      <c r="W30" s="35" t="n"/>
      <c r="X30" s="40" t="n"/>
      <c r="Y30" s="313" t="n"/>
      <c r="Z30" s="143" t="n"/>
      <c r="AA30" s="33" t="inlineStr">
        <is>
          <t>Day</t>
        </is>
      </c>
      <c r="AB30" s="40" t="n"/>
      <c r="AC30" s="44" t="n"/>
    </row>
    <row r="31" ht="21.75" customHeight="1">
      <c r="A31" s="105" t="n"/>
      <c r="B31" s="105" t="n"/>
      <c r="C31" s="109" t="n"/>
      <c r="D31" s="333" t="n"/>
      <c r="E31" s="313" t="n"/>
      <c r="F31" s="110" t="n"/>
      <c r="G31" s="313" t="n"/>
      <c r="H31" s="40" t="n"/>
      <c r="I31" s="111" t="n"/>
      <c r="J31" s="333" t="n"/>
      <c r="K31" s="333" t="n"/>
      <c r="L31" s="333" t="n"/>
      <c r="M31" s="333" t="n"/>
      <c r="N31" s="333" t="n"/>
      <c r="O31" s="333" t="n"/>
      <c r="P31" s="313" t="n"/>
      <c r="Q31" s="143" t="n"/>
      <c r="R31" s="118" t="inlineStr">
        <is>
          <t>Input</t>
        </is>
      </c>
      <c r="S31" s="35" t="n"/>
      <c r="T31" s="119" t="n"/>
      <c r="U31" s="46" t="n"/>
      <c r="V31" s="40" t="n"/>
      <c r="W31" s="35" t="n"/>
      <c r="X31" s="119" t="n"/>
      <c r="Y31" s="314" t="n"/>
      <c r="Z31" s="120" t="n"/>
      <c r="AA31" s="33" t="inlineStr">
        <is>
          <t>Month</t>
        </is>
      </c>
      <c r="AB31" s="40" t="n"/>
      <c r="AC31" s="341" t="n"/>
    </row>
    <row r="32" ht="20.25" customHeight="1">
      <c r="A32" s="105" t="n"/>
      <c r="B32" s="105" t="n"/>
      <c r="C32" s="109" t="n"/>
      <c r="D32" s="333" t="n"/>
      <c r="E32" s="313" t="n"/>
      <c r="F32" s="110" t="n"/>
      <c r="G32" s="313" t="n"/>
      <c r="H32" s="40" t="n"/>
      <c r="I32" s="111" t="n"/>
      <c r="J32" s="333" t="n"/>
      <c r="K32" s="333" t="n"/>
      <c r="L32" s="333" t="n"/>
      <c r="M32" s="333" t="n"/>
      <c r="N32" s="333" t="n"/>
      <c r="O32" s="333" t="n"/>
      <c r="P32" s="313" t="n"/>
      <c r="Q32" s="143" t="n"/>
      <c r="R32" s="118" t="inlineStr">
        <is>
          <t>Consumption</t>
        </is>
      </c>
      <c r="S32" s="35">
        <f>S30+S31-S33</f>
        <v/>
      </c>
      <c r="T32" s="315" t="n"/>
      <c r="U32" s="46">
        <f>U30+U31-U33</f>
        <v/>
      </c>
      <c r="V32" s="40" t="n"/>
      <c r="W32" s="35">
        <f>W30+W31-W33</f>
        <v/>
      </c>
      <c r="X32" s="316" t="n"/>
      <c r="Y32" s="317" t="n"/>
      <c r="Z32" s="120" t="n"/>
      <c r="AA32" s="33" t="inlineStr">
        <is>
          <t>Year</t>
        </is>
      </c>
      <c r="AB32" s="40" t="n"/>
      <c r="AC32" s="315" t="n"/>
    </row>
    <row r="33" ht="20.25" customHeight="1">
      <c r="A33" s="105" t="n"/>
      <c r="B33" s="105" t="n"/>
      <c r="C33" s="109" t="n"/>
      <c r="D33" s="333" t="n"/>
      <c r="E33" s="313" t="n"/>
      <c r="F33" s="110" t="n"/>
      <c r="G33" s="313" t="n"/>
      <c r="H33" s="40" t="n"/>
      <c r="I33" s="111" t="n"/>
      <c r="J33" s="333" t="n"/>
      <c r="K33" s="333" t="n"/>
      <c r="L33" s="333" t="n"/>
      <c r="M33" s="333" t="n"/>
      <c r="N33" s="333" t="n"/>
      <c r="O33" s="333" t="n"/>
      <c r="P33" s="313" t="n"/>
      <c r="Q33" s="143" t="n"/>
      <c r="R33" s="118" t="inlineStr">
        <is>
          <t>Final</t>
        </is>
      </c>
      <c r="S33" s="35" t="n"/>
      <c r="T33" s="122" t="n"/>
      <c r="U33" s="46" t="n"/>
      <c r="V33" s="40" t="n"/>
      <c r="W33" s="35" t="n"/>
      <c r="X33" s="123" t="n"/>
      <c r="Y33" s="123" t="n"/>
      <c r="Z33" s="120" t="n"/>
      <c r="AA33" s="124" t="n"/>
      <c r="AB33" s="143" t="n"/>
      <c r="AC33" s="143" t="n"/>
    </row>
    <row r="34" ht="20.25" customHeight="1">
      <c r="A34" s="105" t="n"/>
      <c r="B34" s="105" t="n"/>
      <c r="C34" s="109" t="n"/>
      <c r="D34" s="333" t="n"/>
      <c r="E34" s="313" t="n"/>
      <c r="F34" s="110" t="n"/>
      <c r="G34" s="313" t="n"/>
      <c r="H34" s="40" t="n"/>
      <c r="I34" s="111" t="n"/>
      <c r="J34" s="333" t="n"/>
      <c r="K34" s="333" t="n"/>
      <c r="L34" s="333" t="n"/>
      <c r="M34" s="333" t="n"/>
      <c r="N34" s="333" t="n"/>
      <c r="O34" s="333" t="n"/>
      <c r="P34" s="313" t="n"/>
      <c r="Q34" s="143" t="n"/>
      <c r="R34" s="57" t="n"/>
      <c r="S34" s="125" t="n"/>
      <c r="T34" s="333" t="n"/>
      <c r="U34" s="333" t="n"/>
      <c r="V34" s="333" t="n"/>
      <c r="W34" s="333" t="n"/>
      <c r="X34" s="333" t="n"/>
      <c r="Y34" s="334" t="n"/>
      <c r="Z34" s="143" t="n"/>
      <c r="AA34" s="108" t="inlineStr">
        <is>
          <t>EXTERNAL TRIPS</t>
        </is>
      </c>
      <c r="AB34" s="306" t="n"/>
      <c r="AC34" s="307" t="n"/>
    </row>
    <row r="35" ht="18.75" customHeight="1">
      <c r="A35" s="105" t="n"/>
      <c r="B35" s="105" t="n"/>
      <c r="C35" s="109" t="n"/>
      <c r="D35" s="333" t="n"/>
      <c r="E35" s="313" t="n"/>
      <c r="F35" s="110" t="n"/>
      <c r="G35" s="313" t="n"/>
      <c r="H35" s="40" t="n"/>
      <c r="I35" s="111" t="n"/>
      <c r="J35" s="333" t="n"/>
      <c r="K35" s="333" t="n"/>
      <c r="L35" s="333" t="n"/>
      <c r="M35" s="333" t="n"/>
      <c r="N35" s="333" t="n"/>
      <c r="O35" s="333" t="n"/>
      <c r="P35" s="313" t="n"/>
      <c r="Q35" s="143" t="n"/>
      <c r="R35" s="126" t="n"/>
      <c r="S35" s="127" t="inlineStr">
        <is>
          <t>HFO SLUDGE</t>
        </is>
      </c>
      <c r="T35" s="128" t="inlineStr">
        <is>
          <t>m3</t>
        </is>
      </c>
      <c r="U35" s="40" t="n"/>
      <c r="V35" s="127" t="inlineStr">
        <is>
          <t>USED OIL</t>
        </is>
      </c>
      <c r="W35" s="128" t="inlineStr">
        <is>
          <t>m3</t>
        </is>
      </c>
      <c r="X35" s="40" t="n"/>
      <c r="Y35" s="313" t="n"/>
      <c r="Z35" s="143" t="n"/>
      <c r="AA35" s="113" t="n"/>
      <c r="AB35" s="117" t="inlineStr">
        <is>
          <t>Actual 2025</t>
        </is>
      </c>
      <c r="AC35" s="117" t="inlineStr">
        <is>
          <t>Actual 2024</t>
        </is>
      </c>
    </row>
    <row r="36" ht="20.25" customHeight="1">
      <c r="A36" s="105" t="n"/>
      <c r="B36" s="105" t="n"/>
      <c r="C36" s="109" t="n"/>
      <c r="D36" s="333" t="n"/>
      <c r="E36" s="313" t="n"/>
      <c r="F36" s="110" t="n"/>
      <c r="G36" s="313" t="n"/>
      <c r="H36" s="40" t="n"/>
      <c r="I36" s="111" t="n"/>
      <c r="J36" s="333" t="n"/>
      <c r="K36" s="333" t="n"/>
      <c r="L36" s="333" t="n"/>
      <c r="M36" s="333" t="n"/>
      <c r="N36" s="333" t="n"/>
      <c r="O36" s="333" t="n"/>
      <c r="P36" s="313" t="n"/>
      <c r="Q36" s="143" t="n"/>
      <c r="R36" s="57" t="n"/>
      <c r="S36" s="315" t="n"/>
      <c r="T36" s="128" t="inlineStr">
        <is>
          <t>%</t>
        </is>
      </c>
      <c r="U36" s="40" t="n"/>
      <c r="V36" s="315" t="n"/>
      <c r="W36" s="128" t="inlineStr">
        <is>
          <t>%</t>
        </is>
      </c>
      <c r="X36" s="40" t="n"/>
      <c r="Y36" s="313" t="n"/>
      <c r="Z36" s="143" t="n"/>
      <c r="AA36" s="33" t="inlineStr">
        <is>
          <t>Day</t>
        </is>
      </c>
      <c r="AB36" s="40" t="n"/>
      <c r="AC36" s="44" t="n"/>
    </row>
    <row r="37" ht="20.25" customHeight="1">
      <c r="A37" s="105" t="n"/>
      <c r="B37" s="105" t="n"/>
      <c r="C37" s="109" t="n"/>
      <c r="D37" s="333" t="n"/>
      <c r="E37" s="313" t="n"/>
      <c r="F37" s="40" t="n"/>
      <c r="G37" s="313" t="n"/>
      <c r="H37" s="40" t="n"/>
      <c r="I37" s="106" t="n"/>
      <c r="J37" s="333" t="n"/>
      <c r="K37" s="333" t="n"/>
      <c r="L37" s="333" t="n"/>
      <c r="M37" s="333" t="n"/>
      <c r="N37" s="333" t="n"/>
      <c r="O37" s="333" t="n"/>
      <c r="P37" s="313" t="n"/>
      <c r="Q37" s="143" t="n"/>
      <c r="R37" s="57" t="n"/>
      <c r="S37" s="143" t="n"/>
      <c r="T37" s="143" t="n"/>
      <c r="U37" s="143" t="n"/>
      <c r="V37" s="143" t="n"/>
      <c r="W37" s="143" t="n"/>
      <c r="X37" s="143" t="n"/>
      <c r="Y37" s="143" t="n"/>
      <c r="Z37" s="143" t="n"/>
      <c r="AA37" s="33" t="inlineStr">
        <is>
          <t>Month</t>
        </is>
      </c>
      <c r="AB37" s="40" t="n"/>
      <c r="AC37" s="341" t="n"/>
    </row>
    <row r="38" ht="20.25" customHeight="1">
      <c r="A38" s="105" t="n"/>
      <c r="B38" s="105" t="n"/>
      <c r="C38" s="109" t="n"/>
      <c r="D38" s="333" t="n"/>
      <c r="E38" s="313" t="n"/>
      <c r="F38" s="40" t="n"/>
      <c r="G38" s="313" t="n"/>
      <c r="H38" s="40" t="n"/>
      <c r="I38" s="111" t="n"/>
      <c r="J38" s="333" t="n"/>
      <c r="K38" s="333" t="n"/>
      <c r="L38" s="333" t="n"/>
      <c r="M38" s="333" t="n"/>
      <c r="N38" s="333" t="n"/>
      <c r="O38" s="333" t="n"/>
      <c r="P38" s="313" t="n"/>
      <c r="Q38" s="143" t="n"/>
      <c r="R38" s="126" t="n"/>
      <c r="S38" s="57" t="n"/>
      <c r="T38" s="143" t="n"/>
      <c r="U38" s="57" t="n"/>
      <c r="V38" s="126" t="n"/>
      <c r="W38" s="143" t="n"/>
      <c r="X38" s="143" t="n"/>
      <c r="Y38" s="143" t="n"/>
      <c r="Z38" s="143" t="n"/>
      <c r="AA38" s="33" t="inlineStr">
        <is>
          <t>Year</t>
        </is>
      </c>
      <c r="AB38" s="40" t="n"/>
      <c r="AC38" s="341" t="n"/>
    </row>
    <row r="39" ht="22.5" customHeight="1">
      <c r="A39" s="105" t="n"/>
      <c r="B39" s="105" t="n"/>
      <c r="C39" s="109" t="n"/>
      <c r="D39" s="333" t="n"/>
      <c r="E39" s="313" t="n"/>
      <c r="F39" s="40" t="n"/>
      <c r="G39" s="313" t="n"/>
      <c r="H39" s="40" t="n"/>
      <c r="I39" s="111" t="n"/>
      <c r="J39" s="333" t="n"/>
      <c r="K39" s="333" t="n"/>
      <c r="L39" s="333" t="n"/>
      <c r="M39" s="333" t="n"/>
      <c r="N39" s="333" t="n"/>
      <c r="O39" s="333" t="n"/>
      <c r="P39" s="313" t="n"/>
      <c r="Q39" s="143" t="n"/>
      <c r="R39" s="143" t="n"/>
      <c r="S39" s="129" t="inlineStr">
        <is>
          <t>FUEL LIQUIDATED DAMAGES</t>
        </is>
      </c>
      <c r="T39" s="342" t="n"/>
      <c r="U39" s="342" t="n"/>
      <c r="V39" s="342" t="n"/>
      <c r="W39" s="342" t="n"/>
      <c r="X39" s="342" t="n"/>
      <c r="Y39" s="343" t="n"/>
      <c r="Z39" s="143" t="n"/>
      <c r="AA39" s="33" t="n"/>
      <c r="AB39" s="40" t="n"/>
      <c r="AC39" s="315" t="n"/>
    </row>
    <row r="40" ht="20.25" customHeight="1">
      <c r="A40" s="105" t="n"/>
      <c r="B40" s="105" t="n"/>
      <c r="C40" s="109" t="n"/>
      <c r="D40" s="333" t="n"/>
      <c r="E40" s="313" t="n"/>
      <c r="F40" s="40" t="n"/>
      <c r="G40" s="313" t="n"/>
      <c r="H40" s="40" t="n"/>
      <c r="I40" s="106" t="n"/>
      <c r="J40" s="333" t="n"/>
      <c r="K40" s="333" t="n"/>
      <c r="L40" s="333" t="n"/>
      <c r="M40" s="333" t="n"/>
      <c r="N40" s="333" t="n"/>
      <c r="O40" s="333" t="n"/>
      <c r="P40" s="313" t="n"/>
      <c r="Q40" s="143" t="n"/>
      <c r="R40" s="143" t="n"/>
      <c r="S40" s="131" t="inlineStr">
        <is>
          <t>Day</t>
        </is>
      </c>
      <c r="T40" s="313" t="n"/>
      <c r="U40" s="40" t="n"/>
      <c r="V40" s="313" t="n"/>
      <c r="W40" s="40">
        <f>U40</f>
        <v/>
      </c>
      <c r="X40" s="40" t="n"/>
      <c r="Y40" s="40" t="n"/>
      <c r="Z40" s="143" t="n"/>
      <c r="AA40" s="132" t="n"/>
      <c r="AB40" s="133" t="inlineStr">
        <is>
          <t>1=</t>
        </is>
      </c>
      <c r="AC40" s="133" t="n"/>
    </row>
    <row r="41" ht="18.75" customHeight="1">
      <c r="A41" s="105" t="n"/>
      <c r="B41" s="105" t="n"/>
      <c r="C41" s="109" t="n"/>
      <c r="D41" s="333" t="n"/>
      <c r="E41" s="313" t="n"/>
      <c r="F41" s="40" t="n"/>
      <c r="G41" s="313" t="n"/>
      <c r="H41" s="40" t="n"/>
      <c r="I41" s="106" t="n"/>
      <c r="J41" s="333" t="n"/>
      <c r="K41" s="333" t="n"/>
      <c r="L41" s="333" t="n"/>
      <c r="M41" s="333" t="n"/>
      <c r="N41" s="333" t="n"/>
      <c r="O41" s="333" t="n"/>
      <c r="P41" s="313" t="n"/>
      <c r="Q41" s="143" t="n"/>
      <c r="R41" s="143" t="n"/>
      <c r="S41" s="131" t="inlineStr">
        <is>
          <t>Month</t>
        </is>
      </c>
      <c r="T41" s="313" t="n"/>
      <c r="U41" s="35" t="n"/>
      <c r="V41" s="313" t="n"/>
      <c r="W41" s="40" t="n"/>
      <c r="X41" s="40" t="n"/>
      <c r="Y41" s="40" t="n"/>
      <c r="Z41" s="143" t="n"/>
      <c r="AA41" s="132" t="n"/>
      <c r="AB41" s="133">
        <f>AB40+U41</f>
        <v/>
      </c>
      <c r="AC41" s="134" t="n"/>
    </row>
    <row r="42" ht="20.25" customHeight="1">
      <c r="A42" s="105" t="n"/>
      <c r="B42" s="105" t="n"/>
      <c r="C42" s="109" t="n"/>
      <c r="D42" s="333" t="n"/>
      <c r="E42" s="313" t="n"/>
      <c r="F42" s="40" t="n"/>
      <c r="G42" s="313" t="n"/>
      <c r="H42" s="40" t="n"/>
      <c r="I42" s="106" t="n"/>
      <c r="J42" s="333" t="n"/>
      <c r="K42" s="333" t="n"/>
      <c r="L42" s="333" t="n"/>
      <c r="M42" s="333" t="n"/>
      <c r="N42" s="333" t="n"/>
      <c r="O42" s="333" t="n"/>
      <c r="P42" s="313" t="n"/>
      <c r="Q42" s="143" t="n"/>
      <c r="R42" s="55" t="n"/>
      <c r="S42" s="131" t="inlineStr">
        <is>
          <t>Year</t>
        </is>
      </c>
      <c r="T42" s="313" t="n"/>
      <c r="U42" s="40" t="n"/>
      <c r="V42" s="313" t="n"/>
      <c r="W42" s="40">
        <f>U42</f>
        <v/>
      </c>
      <c r="X42" s="40" t="n"/>
      <c r="Y42" s="40" t="n"/>
      <c r="Z42" s="143" t="n"/>
      <c r="AA42" s="135" t="n"/>
      <c r="AB42" s="133" t="n"/>
    </row>
    <row r="43" ht="21.75" customHeight="1">
      <c r="A43" s="105" t="n"/>
      <c r="B43" s="105" t="n"/>
      <c r="C43" s="109" t="n"/>
      <c r="D43" s="333" t="n"/>
      <c r="E43" s="313" t="n"/>
      <c r="F43" s="40" t="n"/>
      <c r="G43" s="313" t="n"/>
      <c r="H43" s="40" t="n"/>
      <c r="I43" s="106" t="n"/>
      <c r="J43" s="333" t="n"/>
      <c r="K43" s="333" t="n"/>
      <c r="L43" s="333" t="n"/>
      <c r="M43" s="333" t="n"/>
      <c r="N43" s="333" t="n"/>
      <c r="O43" s="333" t="n"/>
      <c r="P43" s="313" t="n"/>
      <c r="Q43" s="143" t="n"/>
      <c r="R43" s="143" t="n"/>
      <c r="S43" s="143" t="n"/>
      <c r="T43" s="143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133" t="n"/>
    </row>
    <row r="44" ht="24.75" customHeight="1">
      <c r="A44" s="136" t="n"/>
      <c r="B44" s="136" t="n"/>
      <c r="C44" s="40" t="n"/>
      <c r="D44" s="333" t="n"/>
      <c r="E44" s="313" t="n"/>
      <c r="F44" s="40">
        <f>(B44-A44)*24*16.3</f>
        <v/>
      </c>
      <c r="G44" s="313" t="n"/>
      <c r="H44" s="40" t="n"/>
      <c r="I44" s="40" t="n"/>
      <c r="J44" s="333" t="n"/>
      <c r="K44" s="333" t="n"/>
      <c r="L44" s="333" t="n"/>
      <c r="M44" s="333" t="n"/>
      <c r="N44" s="333" t="n"/>
      <c r="O44" s="333" t="n"/>
      <c r="P44" s="313" t="n"/>
      <c r="Q44" s="143" t="n"/>
      <c r="R44" s="143" t="n"/>
      <c r="S44" s="143" t="n"/>
      <c r="T44" s="143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143" t="n"/>
    </row>
    <row r="45" ht="24.75" customHeight="1">
      <c r="A45" s="136" t="n"/>
      <c r="B45" s="136" t="n"/>
      <c r="C45" s="40" t="n"/>
      <c r="D45" s="333" t="n"/>
      <c r="E45" s="313" t="n"/>
      <c r="F45" s="40">
        <f>(B45-A45)*24*16.3</f>
        <v/>
      </c>
      <c r="G45" s="313" t="n"/>
      <c r="H45" s="40" t="n"/>
      <c r="I45" s="40" t="n"/>
      <c r="J45" s="333" t="n"/>
      <c r="K45" s="333" t="n"/>
      <c r="L45" s="333" t="n"/>
      <c r="M45" s="333" t="n"/>
      <c r="N45" s="333" t="n"/>
      <c r="O45" s="333" t="n"/>
      <c r="P45" s="313" t="n"/>
      <c r="Q45" s="143" t="n"/>
      <c r="R45" s="143" t="n"/>
      <c r="S45" s="143" t="n"/>
      <c r="T45" s="143" t="n"/>
      <c r="U45" s="57" t="n"/>
      <c r="V45" s="143" t="n"/>
      <c r="W45" s="57" t="n"/>
      <c r="X45" s="143" t="n"/>
      <c r="Y45" s="143" t="n"/>
      <c r="Z45" s="143" t="n"/>
      <c r="AA45" s="143" t="n"/>
      <c r="AB45" s="143" t="n"/>
      <c r="AC45" s="143" t="n"/>
    </row>
    <row r="46" ht="24.75" customHeight="1">
      <c r="A46" s="136" t="n"/>
      <c r="B46" s="136" t="n"/>
      <c r="C46" s="40" t="n"/>
      <c r="D46" s="333" t="n"/>
      <c r="E46" s="313" t="n"/>
      <c r="F46" s="40">
        <f>(B46-A46)*24*16.3</f>
        <v/>
      </c>
      <c r="G46" s="313" t="n"/>
      <c r="H46" s="40" t="n"/>
      <c r="I46" s="40" t="n"/>
      <c r="J46" s="333" t="n"/>
      <c r="K46" s="333" t="n"/>
      <c r="L46" s="333" t="n"/>
      <c r="M46" s="333" t="n"/>
      <c r="N46" s="333" t="n"/>
      <c r="O46" s="333" t="n"/>
      <c r="P46" s="313" t="n"/>
      <c r="Q46" s="143" t="n"/>
      <c r="R46" s="143" t="n"/>
      <c r="S46" s="143" t="n"/>
      <c r="T46" s="143" t="n"/>
      <c r="U46" s="57" t="n"/>
      <c r="V46" s="143" t="n"/>
      <c r="W46" s="57" t="n"/>
      <c r="X46" s="143" t="n"/>
      <c r="Y46" s="143" t="n"/>
      <c r="Z46" s="143" t="n"/>
      <c r="AA46" s="143" t="n"/>
      <c r="AB46" s="143" t="n"/>
      <c r="AC46" s="143" t="n"/>
    </row>
    <row r="47" ht="24.75" customHeight="1">
      <c r="A47" s="136" t="n"/>
      <c r="B47" s="136" t="n"/>
      <c r="C47" s="40" t="n"/>
      <c r="D47" s="333" t="n"/>
      <c r="E47" s="313" t="n"/>
      <c r="F47" s="40">
        <f>(B47-A47)*24*16.3</f>
        <v/>
      </c>
      <c r="G47" s="313" t="n"/>
      <c r="H47" s="40" t="n"/>
      <c r="I47" s="40" t="n"/>
      <c r="J47" s="333" t="n"/>
      <c r="K47" s="333" t="n"/>
      <c r="L47" s="333" t="n"/>
      <c r="M47" s="333" t="n"/>
      <c r="N47" s="333" t="n"/>
      <c r="O47" s="333" t="n"/>
      <c r="P47" s="313" t="n"/>
      <c r="Q47" s="143" t="n"/>
      <c r="R47" s="143" t="n"/>
      <c r="S47" s="143" t="n"/>
      <c r="T47" s="143" t="n"/>
      <c r="U47" s="57" t="n"/>
      <c r="V47" s="143" t="n"/>
      <c r="W47" s="57" t="n"/>
      <c r="X47" s="143" t="n"/>
      <c r="Y47" s="143" t="n"/>
      <c r="Z47" s="143" t="n"/>
      <c r="AA47" s="143" t="n"/>
      <c r="AB47" s="143" t="n"/>
      <c r="AC47" s="143" t="n"/>
    </row>
    <row r="48" ht="24.75" customHeight="1">
      <c r="A48" s="136" t="n"/>
      <c r="B48" s="136" t="n"/>
      <c r="C48" s="40" t="n"/>
      <c r="D48" s="333" t="n"/>
      <c r="E48" s="313" t="n"/>
      <c r="F48" s="40">
        <f>(B48-A48)*24*16.3</f>
        <v/>
      </c>
      <c r="G48" s="313" t="n"/>
      <c r="H48" s="40" t="n"/>
      <c r="I48" s="40" t="n"/>
      <c r="J48" s="333" t="n"/>
      <c r="K48" s="333" t="n"/>
      <c r="L48" s="333" t="n"/>
      <c r="M48" s="333" t="n"/>
      <c r="N48" s="333" t="n"/>
      <c r="O48" s="333" t="n"/>
      <c r="P48" s="313" t="n"/>
      <c r="Q48" s="143" t="n"/>
      <c r="R48" s="143" t="n"/>
      <c r="S48" s="143" t="n"/>
      <c r="T48" s="143" t="n"/>
      <c r="U48" s="57" t="n"/>
      <c r="V48" s="143" t="n"/>
      <c r="W48" s="57" t="n"/>
      <c r="X48" s="143" t="n"/>
      <c r="Y48" s="143" t="n"/>
      <c r="Z48" s="143" t="n"/>
      <c r="AA48" s="143" t="n"/>
      <c r="AB48" s="143" t="n"/>
      <c r="AC48" s="143" t="n"/>
    </row>
    <row r="49" ht="24.75" customHeight="1">
      <c r="A49" s="136" t="n"/>
      <c r="B49" s="136" t="n"/>
      <c r="C49" s="40" t="n"/>
      <c r="D49" s="333" t="n"/>
      <c r="E49" s="313" t="n"/>
      <c r="F49" s="40">
        <f>(B49-A49)*24*16.3</f>
        <v/>
      </c>
      <c r="G49" s="313" t="n"/>
      <c r="H49" s="40" t="n"/>
      <c r="I49" s="40" t="n"/>
      <c r="J49" s="333" t="n"/>
      <c r="K49" s="333" t="n"/>
      <c r="L49" s="333" t="n"/>
      <c r="M49" s="333" t="n"/>
      <c r="N49" s="333" t="n"/>
      <c r="O49" s="333" t="n"/>
      <c r="P49" s="313" t="n"/>
      <c r="Q49" s="143" t="n"/>
      <c r="R49" s="143" t="n"/>
      <c r="S49" s="143" t="n"/>
      <c r="T49" s="143" t="n"/>
      <c r="U49" s="57" t="n"/>
      <c r="V49" s="143" t="n"/>
      <c r="W49" s="57" t="n"/>
      <c r="X49" s="143" t="n"/>
      <c r="Y49" s="143" t="n"/>
      <c r="Z49" s="143" t="n"/>
      <c r="AA49" s="143" t="n"/>
      <c r="AB49" s="143" t="n"/>
      <c r="AC49" s="143" t="n"/>
    </row>
    <row r="50" ht="24.75" customHeight="1">
      <c r="A50" s="136" t="n"/>
      <c r="B50" s="136" t="n"/>
      <c r="C50" s="40" t="n"/>
      <c r="D50" s="333" t="n"/>
      <c r="E50" s="313" t="n"/>
      <c r="F50" s="40">
        <f>(B50-A50)*24*16.3</f>
        <v/>
      </c>
      <c r="G50" s="313" t="n"/>
      <c r="H50" s="40" t="n"/>
      <c r="I50" s="40" t="n"/>
      <c r="J50" s="333" t="n"/>
      <c r="K50" s="333" t="n"/>
      <c r="L50" s="333" t="n"/>
      <c r="M50" s="333" t="n"/>
      <c r="N50" s="333" t="n"/>
      <c r="O50" s="333" t="n"/>
      <c r="P50" s="313" t="n"/>
      <c r="Q50" s="143" t="n"/>
      <c r="R50" s="143" t="n"/>
      <c r="S50" s="143" t="n"/>
      <c r="T50" s="143" t="n"/>
      <c r="U50" s="57" t="n"/>
      <c r="V50" s="143" t="n"/>
      <c r="W50" s="57" t="n"/>
      <c r="X50" s="143" t="n"/>
      <c r="Y50" s="143" t="n"/>
      <c r="Z50" s="143" t="n"/>
      <c r="AA50" s="143" t="n"/>
      <c r="AB50" s="143" t="n"/>
      <c r="AC50" s="143" t="n"/>
    </row>
    <row r="51" ht="24.75" customHeight="1">
      <c r="A51" s="136" t="n"/>
      <c r="B51" s="136" t="n"/>
      <c r="C51" s="40" t="n"/>
      <c r="D51" s="333" t="n"/>
      <c r="E51" s="313" t="n"/>
      <c r="F51" s="40">
        <f>(B51-A51)*24*16.3</f>
        <v/>
      </c>
      <c r="G51" s="313" t="n"/>
      <c r="H51" s="40" t="n"/>
      <c r="I51" s="40" t="n"/>
      <c r="J51" s="333" t="n"/>
      <c r="K51" s="333" t="n"/>
      <c r="L51" s="333" t="n"/>
      <c r="M51" s="333" t="n"/>
      <c r="N51" s="333" t="n"/>
      <c r="O51" s="333" t="n"/>
      <c r="P51" s="313" t="n"/>
      <c r="Q51" s="143" t="n"/>
      <c r="R51" s="143" t="n"/>
      <c r="S51" s="143" t="n"/>
      <c r="T51" s="143" t="n"/>
      <c r="U51" s="57" t="n"/>
      <c r="V51" s="143" t="n"/>
      <c r="W51" s="57" t="n"/>
      <c r="X51" s="143" t="n"/>
      <c r="Y51" s="143" t="n"/>
      <c r="Z51" s="143" t="n"/>
      <c r="AA51" s="143" t="n"/>
      <c r="AB51" s="143" t="n"/>
      <c r="AC51" s="143" t="n"/>
    </row>
    <row r="52" ht="24.75" customHeight="1">
      <c r="A52" s="136" t="n"/>
      <c r="B52" s="136" t="n"/>
      <c r="C52" s="40" t="n"/>
      <c r="D52" s="333" t="n"/>
      <c r="E52" s="313" t="n"/>
      <c r="F52" s="40">
        <f>(B52-A52)*24*16.3</f>
        <v/>
      </c>
      <c r="G52" s="313" t="n"/>
      <c r="H52" s="40" t="n"/>
      <c r="I52" s="40" t="n"/>
      <c r="J52" s="333" t="n"/>
      <c r="K52" s="333" t="n"/>
      <c r="L52" s="333" t="n"/>
      <c r="M52" s="333" t="n"/>
      <c r="N52" s="333" t="n"/>
      <c r="O52" s="333" t="n"/>
      <c r="P52" s="333" t="n"/>
      <c r="Q52" s="313" t="n"/>
      <c r="R52" s="143" t="n"/>
      <c r="S52" s="143" t="n"/>
      <c r="T52" s="143" t="n"/>
      <c r="U52" s="57" t="n"/>
      <c r="V52" s="143" t="n"/>
      <c r="W52" s="57" t="n"/>
      <c r="X52" s="143" t="n"/>
      <c r="Y52" s="143" t="n"/>
      <c r="Z52" s="143" t="n"/>
      <c r="AA52" s="143" t="n"/>
      <c r="AB52" s="143" t="n"/>
      <c r="AC52" s="143" t="n"/>
    </row>
    <row r="53" ht="24.75" customHeight="1">
      <c r="A53" s="136" t="n"/>
      <c r="B53" s="136" t="n"/>
      <c r="C53" s="40" t="n"/>
      <c r="D53" s="333" t="n"/>
      <c r="E53" s="313" t="n"/>
      <c r="F53" s="40">
        <f>(B53-A53)*24*16.3</f>
        <v/>
      </c>
      <c r="G53" s="313" t="n"/>
      <c r="H53" s="40" t="n"/>
      <c r="I53" s="40" t="n"/>
      <c r="J53" s="333" t="n"/>
      <c r="K53" s="333" t="n"/>
      <c r="L53" s="333" t="n"/>
      <c r="M53" s="333" t="n"/>
      <c r="N53" s="333" t="n"/>
      <c r="O53" s="333" t="n"/>
      <c r="P53" s="313" t="n"/>
      <c r="Q53" s="143" t="n"/>
      <c r="R53" s="143" t="n"/>
      <c r="S53" s="143" t="n"/>
      <c r="T53" s="143" t="n"/>
      <c r="U53" s="57" t="n"/>
      <c r="V53" s="143" t="n"/>
      <c r="W53" s="57" t="n"/>
      <c r="X53" s="143" t="n"/>
      <c r="Y53" s="143" t="n"/>
      <c r="Z53" s="143" t="n"/>
      <c r="AA53" s="143" t="n"/>
      <c r="AB53" s="143" t="n"/>
      <c r="AC53" s="143" t="n"/>
    </row>
    <row r="54" ht="24.75" customHeight="1">
      <c r="A54" s="136" t="n"/>
      <c r="B54" s="136" t="n"/>
      <c r="C54" s="40" t="n"/>
      <c r="D54" s="333" t="n"/>
      <c r="E54" s="313" t="n"/>
      <c r="F54" s="40">
        <f>(B54-A54)*24*16.3</f>
        <v/>
      </c>
      <c r="G54" s="313" t="n"/>
      <c r="H54" s="40" t="n"/>
      <c r="I54" s="40" t="n"/>
      <c r="J54" s="333" t="n"/>
      <c r="K54" s="333" t="n"/>
      <c r="L54" s="333" t="n"/>
      <c r="M54" s="333" t="n"/>
      <c r="N54" s="333" t="n"/>
      <c r="O54" s="333" t="n"/>
      <c r="P54" s="313" t="n"/>
      <c r="Q54" s="143" t="n"/>
      <c r="R54" s="143" t="n"/>
      <c r="S54" s="143" t="n"/>
      <c r="T54" s="143" t="n"/>
      <c r="U54" s="57" t="n"/>
      <c r="V54" s="143" t="n"/>
      <c r="W54" s="57" t="n"/>
      <c r="X54" s="143" t="n"/>
      <c r="Y54" s="143" t="n"/>
      <c r="Z54" s="143" t="n"/>
      <c r="AA54" s="143" t="n"/>
      <c r="AB54" s="143" t="n"/>
      <c r="AC54" s="143" t="n"/>
    </row>
    <row r="55" ht="22.5" customHeight="1">
      <c r="A55" s="136" t="n"/>
      <c r="B55" s="40" t="n"/>
      <c r="C55" s="40" t="n"/>
      <c r="D55" s="333" t="n"/>
      <c r="E55" s="313" t="n"/>
      <c r="F55" s="137">
        <f>SUM(F27:G54)</f>
        <v/>
      </c>
      <c r="G55" s="313" t="n"/>
      <c r="H55" s="40" t="n"/>
      <c r="I55" s="40" t="n"/>
      <c r="J55" s="333" t="n"/>
      <c r="K55" s="333" t="n"/>
      <c r="L55" s="333" t="n"/>
      <c r="M55" s="333" t="n"/>
      <c r="N55" s="333" t="n"/>
      <c r="O55" s="333" t="n"/>
      <c r="P55" s="313" t="n"/>
      <c r="Q55" s="143" t="n"/>
      <c r="R55" s="143" t="n"/>
      <c r="S55" s="143" t="n"/>
      <c r="T55" s="143" t="n"/>
      <c r="U55" s="57" t="n"/>
      <c r="V55" s="143" t="n"/>
      <c r="W55" s="143" t="n"/>
      <c r="X55" s="143" t="n"/>
      <c r="Y55" s="143" t="n"/>
      <c r="Z55" s="143" t="n"/>
      <c r="AA55" s="143" t="n"/>
      <c r="AB55" s="143" t="n"/>
      <c r="AC55" s="143" t="n"/>
    </row>
    <row r="56" ht="19.5" customHeight="1">
      <c r="A56" s="143" t="n"/>
      <c r="B56" s="138" t="n"/>
      <c r="C56" s="138" t="n"/>
      <c r="D56" s="138" t="n"/>
      <c r="E56" s="138" t="n"/>
      <c r="F56" s="139" t="n"/>
      <c r="N56" s="145" t="n"/>
      <c r="O56" s="143" t="n"/>
      <c r="P56" s="143" t="n"/>
      <c r="Q56" s="143" t="n"/>
      <c r="R56" s="143" t="n"/>
      <c r="S56" s="143" t="n"/>
      <c r="T56" s="143" t="n"/>
      <c r="U56" s="143" t="n"/>
      <c r="V56" s="143" t="n"/>
      <c r="W56" s="143" t="n"/>
      <c r="X56" s="143" t="n"/>
      <c r="Y56" s="143" t="n"/>
      <c r="Z56" s="143" t="n"/>
      <c r="AA56" s="143" t="n"/>
      <c r="AB56" s="143" t="n"/>
      <c r="AC56" s="143" t="n"/>
    </row>
    <row r="57" ht="18" customHeight="1">
      <c r="A57" s="143" t="n"/>
      <c r="B57" s="138" t="n"/>
      <c r="C57" s="140" t="n"/>
      <c r="D57" s="140" t="n"/>
      <c r="E57" s="140" t="n"/>
      <c r="N57" s="145" t="n"/>
      <c r="O57" s="143" t="n"/>
      <c r="P57" s="143" t="n"/>
      <c r="Q57" s="143" t="n"/>
      <c r="R57" s="143" t="n"/>
      <c r="S57" s="143" t="n"/>
      <c r="T57" s="143" t="n"/>
      <c r="U57" s="143" t="n"/>
      <c r="V57" s="143" t="n"/>
      <c r="W57" s="143" t="n"/>
      <c r="X57" s="143" t="n"/>
      <c r="Y57" s="143" t="n"/>
      <c r="Z57" s="143" t="n"/>
      <c r="AA57" s="143" t="n"/>
      <c r="AB57" s="143" t="n"/>
      <c r="AC57" s="143" t="n"/>
    </row>
    <row r="58" ht="21" customHeight="1">
      <c r="A58" s="143" t="n"/>
      <c r="B58" s="83" t="n"/>
      <c r="C58" s="140" t="n"/>
      <c r="D58" s="140" t="n"/>
      <c r="E58" s="140" t="n"/>
      <c r="F58" s="55" t="n"/>
      <c r="L58" s="143" t="n"/>
      <c r="M58" s="57" t="n"/>
      <c r="N58" s="145" t="n"/>
      <c r="O58" s="143" t="n"/>
      <c r="P58" s="143" t="n"/>
      <c r="Q58" s="143" t="n"/>
      <c r="R58" s="143" t="n"/>
      <c r="S58" s="143" t="n"/>
      <c r="T58" s="143" t="n"/>
      <c r="U58" s="143" t="n"/>
      <c r="V58" s="143" t="n"/>
      <c r="W58" s="143" t="n"/>
      <c r="X58" s="143" t="n"/>
      <c r="Y58" s="143" t="n"/>
      <c r="Z58" s="143" t="n"/>
      <c r="AA58" s="143" t="n"/>
      <c r="AB58" s="143" t="n"/>
      <c r="AC58" s="143" t="n"/>
    </row>
    <row r="59" ht="15" customHeight="1">
      <c r="A59" s="143" t="n"/>
      <c r="B59" s="83" t="n"/>
      <c r="C59" s="83" t="n"/>
      <c r="D59" s="83" t="n"/>
      <c r="E59" s="55" t="n"/>
      <c r="F59" s="144" t="n"/>
      <c r="G59" s="144" t="n"/>
      <c r="H59" s="144" t="n"/>
      <c r="I59" s="144" t="n"/>
      <c r="J59" s="144" t="n"/>
      <c r="K59" s="143" t="n"/>
      <c r="L59" s="143" t="n"/>
      <c r="M59" s="144" t="n"/>
      <c r="N59" s="138" t="n"/>
      <c r="O59" s="143" t="n"/>
      <c r="P59" s="143" t="n"/>
      <c r="Q59" s="143" t="n"/>
      <c r="R59" s="143" t="n"/>
      <c r="S59" s="143" t="n"/>
      <c r="T59" s="143" t="n"/>
      <c r="U59" s="143" t="n"/>
      <c r="V59" s="141" t="n"/>
      <c r="AB59" s="143" t="n"/>
      <c r="AC59" s="143" t="n"/>
    </row>
    <row r="60" ht="25.5" customHeight="1">
      <c r="A60" s="143" t="n"/>
      <c r="B60" s="143" t="n"/>
      <c r="C60" s="143" t="n"/>
      <c r="D60" s="55" t="n"/>
      <c r="E60" s="144" t="n"/>
      <c r="F60" s="138" t="n"/>
      <c r="G60" s="138" t="n"/>
      <c r="H60" s="138" t="n"/>
      <c r="I60" s="138" t="n"/>
      <c r="J60" s="138" t="n"/>
      <c r="K60" s="138" t="n"/>
      <c r="L60" s="138" t="n"/>
      <c r="M60" s="144" t="n"/>
      <c r="N60" s="138" t="n"/>
      <c r="O60" s="143" t="n"/>
      <c r="P60" s="143" t="n"/>
      <c r="Q60" s="143" t="n"/>
      <c r="R60" s="143" t="n"/>
      <c r="S60" s="143" t="n"/>
      <c r="T60" s="143" t="n"/>
      <c r="U60" s="143" t="n"/>
      <c r="AB60" s="143" t="n"/>
      <c r="AC60" s="143" t="n"/>
    </row>
    <row r="61" ht="12.75" customHeight="1">
      <c r="A61" s="143" t="n"/>
      <c r="B61" s="143" t="n"/>
      <c r="C61" s="143" t="n"/>
      <c r="D61" s="143" t="n"/>
      <c r="E61" s="144" t="n"/>
      <c r="F61" s="138" t="n"/>
      <c r="G61" s="138" t="n"/>
      <c r="H61" s="138" t="n"/>
      <c r="I61" s="138" t="n"/>
      <c r="J61" s="138" t="n"/>
      <c r="K61" s="138" t="n"/>
      <c r="L61" s="138" t="n"/>
      <c r="M61" s="144" t="n"/>
      <c r="N61" s="138" t="n"/>
      <c r="O61" s="143" t="n"/>
      <c r="P61" s="143" t="n"/>
      <c r="Q61" s="143" t="n"/>
      <c r="R61" s="143" t="n"/>
      <c r="S61" s="143" t="n"/>
      <c r="T61" s="143" t="n"/>
      <c r="U61" s="143" t="n"/>
      <c r="V61" s="138" t="n"/>
      <c r="W61" s="138" t="n"/>
      <c r="X61" s="138" t="n"/>
      <c r="Y61" s="138" t="n"/>
      <c r="Z61" s="138" t="n"/>
      <c r="AA61" s="138" t="n"/>
      <c r="AB61" s="143" t="n"/>
      <c r="AC61" s="143" t="n"/>
    </row>
    <row r="62" ht="18.75" customHeight="1">
      <c r="A62" s="143" t="n"/>
      <c r="B62" s="143" t="n"/>
      <c r="C62" s="143" t="n"/>
      <c r="D62" s="143" t="n"/>
      <c r="E62" s="144" t="n"/>
      <c r="F62" s="144" t="n"/>
      <c r="G62" s="144" t="n"/>
      <c r="H62" s="144" t="n"/>
      <c r="I62" s="144" t="n"/>
      <c r="J62" s="144" t="n"/>
      <c r="K62" s="143" t="n"/>
      <c r="L62" s="143" t="n"/>
      <c r="M62" s="55" t="n"/>
      <c r="N62" s="145" t="n"/>
      <c r="O62" s="143" t="n"/>
      <c r="P62" s="143" t="n"/>
      <c r="Q62" s="143" t="n"/>
      <c r="R62" s="143" t="n"/>
      <c r="S62" s="143" t="n"/>
      <c r="T62" s="143" t="n"/>
      <c r="U62" s="143" t="n"/>
      <c r="V62" s="143" t="n"/>
      <c r="W62" s="143" t="n"/>
      <c r="X62" s="143" t="n"/>
      <c r="Y62" s="143" t="n"/>
      <c r="Z62" s="143" t="n"/>
      <c r="AA62" s="143" t="n"/>
      <c r="AB62" s="143" t="n"/>
      <c r="AC62" s="143" t="n"/>
    </row>
    <row r="63" ht="18.75" customHeight="1">
      <c r="A63" s="143" t="n"/>
      <c r="B63" s="143" t="n"/>
      <c r="C63" s="143" t="n"/>
      <c r="D63" s="143" t="n"/>
      <c r="E63" s="144" t="n"/>
      <c r="F63" s="144" t="n"/>
      <c r="G63" s="144" t="n"/>
      <c r="H63" s="144" t="n"/>
      <c r="I63" s="144" t="n"/>
      <c r="J63" s="144" t="n"/>
      <c r="K63" s="143" t="n"/>
      <c r="L63" s="143" t="n"/>
      <c r="M63" s="144" t="n"/>
      <c r="N63" s="145" t="n"/>
      <c r="O63" s="143" t="n"/>
      <c r="P63" s="143" t="n"/>
      <c r="Q63" s="143" t="n"/>
      <c r="R63" s="143" t="n"/>
      <c r="S63" s="143" t="n"/>
      <c r="T63" s="143" t="n"/>
      <c r="U63" s="143" t="n"/>
      <c r="V63" s="143" t="n"/>
      <c r="W63" s="143" t="n"/>
      <c r="X63" s="143" t="n"/>
      <c r="Y63" s="143" t="n"/>
      <c r="Z63" s="143" t="n"/>
      <c r="AA63" s="143" t="n"/>
      <c r="AB63" s="143" t="n"/>
      <c r="AC63" s="143" t="n"/>
    </row>
    <row r="64" ht="18.75" customHeight="1">
      <c r="A64" s="143" t="n"/>
      <c r="B64" s="143" t="n"/>
      <c r="C64" s="143" t="n"/>
      <c r="D64" s="143" t="n"/>
      <c r="E64" s="144" t="n"/>
      <c r="F64" s="144" t="n"/>
      <c r="G64" s="144" t="n"/>
      <c r="H64" s="144" t="n"/>
      <c r="I64" s="144" t="n"/>
      <c r="J64" s="144" t="n"/>
      <c r="K64" s="143" t="n"/>
      <c r="L64" s="143" t="n"/>
      <c r="M64" s="144" t="n"/>
      <c r="N64" s="145" t="n"/>
      <c r="O64" s="143" t="n"/>
      <c r="P64" s="143" t="n"/>
      <c r="Q64" s="143" t="n"/>
      <c r="R64" s="143" t="n"/>
      <c r="S64" s="143" t="n"/>
      <c r="T64" s="143" t="n"/>
      <c r="U64" s="143" t="n"/>
      <c r="V64" s="143" t="n"/>
      <c r="W64" s="143" t="n"/>
      <c r="X64" s="143" t="n"/>
      <c r="Y64" s="143" t="n"/>
      <c r="Z64" s="143" t="n"/>
      <c r="AA64" s="143" t="n"/>
      <c r="AB64" s="143" t="n"/>
      <c r="AC64" s="143" t="n"/>
    </row>
    <row r="65" ht="18.75" customHeight="1">
      <c r="A65" s="143" t="n"/>
      <c r="B65" s="143" t="n"/>
      <c r="C65" s="143" t="n"/>
      <c r="D65" s="143" t="n"/>
      <c r="E65" s="144" t="n"/>
      <c r="F65" s="144" t="n"/>
      <c r="G65" s="144" t="n"/>
      <c r="H65" s="144" t="n"/>
      <c r="I65" s="144" t="n"/>
      <c r="J65" s="144" t="n"/>
      <c r="K65" s="143" t="n"/>
      <c r="L65" s="143" t="n"/>
      <c r="M65" s="144" t="n"/>
      <c r="N65" s="145" t="n"/>
      <c r="O65" s="143" t="n"/>
      <c r="P65" s="143" t="n"/>
      <c r="Q65" s="143" t="n"/>
      <c r="R65" s="143" t="n"/>
      <c r="S65" s="143" t="n"/>
      <c r="T65" s="143" t="n"/>
      <c r="U65" s="143" t="n"/>
      <c r="V65" s="143" t="n"/>
      <c r="W65" s="143" t="n"/>
      <c r="X65" s="143" t="n"/>
      <c r="Y65" s="143" t="n"/>
      <c r="Z65" s="143" t="n"/>
      <c r="AA65" s="143" t="n"/>
      <c r="AB65" s="143" t="n"/>
      <c r="AC65" s="143" t="n"/>
    </row>
    <row r="66" ht="18.75" customHeight="1">
      <c r="A66" s="143" t="n"/>
      <c r="B66" s="143" t="n"/>
      <c r="C66" s="143" t="n"/>
      <c r="D66" s="143" t="n"/>
      <c r="E66" s="144" t="n"/>
      <c r="F66" s="144" t="n"/>
      <c r="G66" s="144" t="n"/>
      <c r="H66" s="144" t="n"/>
      <c r="I66" s="144" t="n"/>
      <c r="J66" s="144" t="n"/>
      <c r="K66" s="143" t="n"/>
      <c r="L66" s="143" t="n"/>
      <c r="M66" s="144" t="n"/>
      <c r="N66" s="145" t="n"/>
      <c r="O66" s="143" t="n"/>
      <c r="P66" s="143" t="n"/>
      <c r="Q66" s="143" t="n"/>
      <c r="R66" s="143" t="n"/>
      <c r="S66" s="143" t="n"/>
      <c r="T66" s="143" t="n"/>
      <c r="U66" s="143" t="n"/>
      <c r="V66" s="143" t="n"/>
      <c r="W66" s="143" t="n"/>
      <c r="X66" s="143" t="n"/>
      <c r="Y66" s="143" t="n"/>
      <c r="Z66" s="143" t="n"/>
      <c r="AA66" s="143" t="n"/>
      <c r="AB66" s="143" t="n"/>
      <c r="AC66" s="143" t="n"/>
    </row>
    <row r="67" ht="15.6" customHeight="1">
      <c r="A67" s="143" t="n"/>
      <c r="B67" s="138" t="n"/>
      <c r="C67" s="138" t="n"/>
      <c r="D67" s="138" t="n"/>
      <c r="E67" s="142" t="n"/>
      <c r="F67" s="142" t="n"/>
      <c r="G67" s="142" t="n"/>
      <c r="H67" s="142" t="n"/>
      <c r="I67" s="142" t="n"/>
      <c r="J67" s="142" t="n"/>
      <c r="K67" s="142" t="n"/>
      <c r="L67" s="142" t="n"/>
      <c r="M67" s="142" t="n"/>
      <c r="N67" s="142" t="n"/>
      <c r="O67" s="143" t="n"/>
      <c r="P67" s="143" t="n"/>
      <c r="Q67" s="138" t="n"/>
      <c r="R67" s="138" t="n"/>
      <c r="S67" s="138" t="n"/>
      <c r="T67" s="138" t="n"/>
      <c r="U67" s="139" t="n"/>
      <c r="AB67" s="143" t="n"/>
      <c r="AC67" s="143" t="n"/>
    </row>
    <row r="68" ht="15.6" customHeight="1">
      <c r="A68" s="143" t="n"/>
      <c r="B68" s="140" t="n"/>
      <c r="E68" s="142" t="n"/>
      <c r="F68" s="142" t="n"/>
      <c r="G68" s="142" t="n"/>
      <c r="H68" s="142" t="n"/>
      <c r="I68" s="142" t="n"/>
      <c r="J68" s="142" t="n"/>
      <c r="K68" s="142" t="n"/>
      <c r="L68" s="142" t="n"/>
      <c r="M68" s="142" t="n"/>
      <c r="N68" s="142" t="n"/>
      <c r="O68" s="143" t="n"/>
      <c r="P68" s="143" t="n"/>
      <c r="Q68" s="138" t="n"/>
      <c r="R68" s="141" t="n"/>
      <c r="AB68" s="143" t="n"/>
      <c r="AC68" s="143" t="n"/>
    </row>
    <row r="69" ht="15.6" customHeight="1">
      <c r="A69" s="143" t="n"/>
      <c r="B69" s="138" t="n"/>
      <c r="C69" s="138" t="n"/>
      <c r="D69" s="138" t="n"/>
      <c r="E69" s="142" t="n"/>
      <c r="F69" s="142" t="n"/>
      <c r="G69" s="142" t="n"/>
      <c r="H69" s="142" t="n"/>
      <c r="I69" s="142" t="n"/>
      <c r="J69" s="142" t="n"/>
      <c r="K69" s="143" t="n"/>
      <c r="L69" s="143" t="n"/>
      <c r="M69" s="144" t="n"/>
      <c r="N69" s="145" t="n"/>
      <c r="O69" s="143" t="n"/>
      <c r="P69" s="143" t="n"/>
      <c r="Q69" s="83" t="n"/>
      <c r="U69" s="55" t="n"/>
      <c r="AA69" s="143" t="n"/>
      <c r="AB69" s="143" t="n"/>
      <c r="AC69" s="143" t="n"/>
    </row>
    <row r="70" ht="15.6" customHeight="1">
      <c r="A70" s="143" t="n"/>
      <c r="B70" s="83" t="n"/>
      <c r="C70" s="83" t="n"/>
      <c r="D70" s="55" t="n"/>
      <c r="E70" s="144" t="n"/>
      <c r="F70" s="144" t="n"/>
      <c r="G70" s="144" t="n"/>
      <c r="H70" s="144" t="n"/>
      <c r="I70" s="144" t="n"/>
      <c r="J70" s="144" t="n"/>
      <c r="K70" s="143" t="n"/>
      <c r="L70" s="143" t="n"/>
      <c r="M70" s="138" t="n"/>
      <c r="N70" s="145" t="n"/>
      <c r="O70" s="143" t="n"/>
      <c r="P70" s="143" t="n"/>
      <c r="Q70" s="143" t="n"/>
      <c r="R70" s="143" t="n"/>
      <c r="S70" s="143" t="n"/>
      <c r="T70" s="143" t="n"/>
      <c r="U70" s="141" t="n"/>
      <c r="AA70" s="143" t="n"/>
      <c r="AB70" s="143" t="n"/>
      <c r="AC70" s="143" t="n"/>
    </row>
    <row r="71" ht="15.6" customHeight="1">
      <c r="A71" s="143" t="n"/>
      <c r="B71" s="143" t="n"/>
      <c r="C71" s="143" t="n"/>
      <c r="D71" s="143" t="n"/>
      <c r="E71" s="138" t="n"/>
      <c r="F71" s="138" t="n"/>
      <c r="G71" s="138" t="n"/>
      <c r="H71" s="138" t="n"/>
      <c r="I71" s="138" t="n"/>
      <c r="J71" s="138" t="n"/>
      <c r="K71" s="143" t="n"/>
      <c r="L71" s="143" t="n"/>
      <c r="M71" s="138" t="n"/>
      <c r="N71" s="145" t="n"/>
      <c r="O71" s="143" t="n"/>
      <c r="P71" s="143" t="n"/>
      <c r="Q71" s="143" t="n"/>
      <c r="R71" s="143" t="n"/>
      <c r="S71" s="143" t="n"/>
      <c r="T71" s="143" t="n"/>
      <c r="AA71" s="143" t="n"/>
      <c r="AB71" s="143" t="n"/>
      <c r="AC71" s="143" t="n"/>
    </row>
    <row r="72" ht="15.6" customHeight="1">
      <c r="A72" s="143" t="n"/>
      <c r="B72" s="143" t="n"/>
      <c r="C72" s="143" t="n"/>
      <c r="D72" s="143" t="n"/>
      <c r="E72" s="138" t="n"/>
      <c r="F72" s="138" t="n"/>
      <c r="G72" s="138" t="n"/>
      <c r="H72" s="138" t="n"/>
      <c r="I72" s="138" t="n"/>
      <c r="J72" s="138" t="n"/>
      <c r="K72" s="143" t="n"/>
      <c r="L72" s="143" t="n"/>
      <c r="M72" s="138" t="n"/>
      <c r="N72" s="55" t="n"/>
      <c r="O72" s="143" t="n"/>
      <c r="P72" s="143" t="n"/>
      <c r="Q72" s="143" t="n"/>
      <c r="R72" s="143" t="n"/>
      <c r="S72" s="143" t="n"/>
      <c r="T72" s="143" t="n"/>
      <c r="U72" s="138" t="n"/>
      <c r="V72" s="138" t="n"/>
      <c r="W72" s="138" t="n"/>
      <c r="X72" s="138" t="n"/>
      <c r="Y72" s="138" t="n"/>
      <c r="Z72" s="138" t="n"/>
      <c r="AA72" s="143" t="n"/>
      <c r="AB72" s="143" t="n"/>
      <c r="AC72" s="143" t="n"/>
    </row>
  </sheetData>
  <mergeCells count="201">
    <mergeCell ref="I34:P34"/>
    <mergeCell ref="U40:V40"/>
    <mergeCell ref="C44:E44"/>
    <mergeCell ref="R68:T69"/>
    <mergeCell ref="F29:G29"/>
    <mergeCell ref="C31:E31"/>
    <mergeCell ref="U15:V15"/>
    <mergeCell ref="C40:E40"/>
    <mergeCell ref="I49:P49"/>
    <mergeCell ref="I36:P36"/>
    <mergeCell ref="M13:N16"/>
    <mergeCell ref="I45:P45"/>
    <mergeCell ref="V35:V36"/>
    <mergeCell ref="C51:E51"/>
    <mergeCell ref="D6:E6"/>
    <mergeCell ref="P6:Q6"/>
    <mergeCell ref="R24:Y24"/>
    <mergeCell ref="I47:P47"/>
    <mergeCell ref="U16:V16"/>
    <mergeCell ref="I52:Q52"/>
    <mergeCell ref="I28:P28"/>
    <mergeCell ref="I37:P37"/>
    <mergeCell ref="U70:Z71"/>
    <mergeCell ref="O13:P16"/>
    <mergeCell ref="X30:Y30"/>
    <mergeCell ref="I12:P12"/>
    <mergeCell ref="S19:T19"/>
    <mergeCell ref="S39:Y39"/>
    <mergeCell ref="C49:E49"/>
    <mergeCell ref="M18:N18"/>
    <mergeCell ref="U42:V42"/>
    <mergeCell ref="C34:E34"/>
    <mergeCell ref="M17:N17"/>
    <mergeCell ref="C42:E42"/>
    <mergeCell ref="F43:G43"/>
    <mergeCell ref="O17:P17"/>
    <mergeCell ref="S35:S36"/>
    <mergeCell ref="I18:L18"/>
    <mergeCell ref="I38:P38"/>
    <mergeCell ref="B25:B26"/>
    <mergeCell ref="B5:I5"/>
    <mergeCell ref="M19:N19"/>
    <mergeCell ref="B12:G12"/>
    <mergeCell ref="AA34:AC34"/>
    <mergeCell ref="W28:W29"/>
    <mergeCell ref="I40:P40"/>
    <mergeCell ref="AA24:AC26"/>
    <mergeCell ref="K3:O3"/>
    <mergeCell ref="C29:E29"/>
    <mergeCell ref="Z8:AA9"/>
    <mergeCell ref="F54:G54"/>
    <mergeCell ref="F19:G19"/>
    <mergeCell ref="F34:G34"/>
    <mergeCell ref="P10:Q10"/>
    <mergeCell ref="I20:L20"/>
    <mergeCell ref="I27:P27"/>
    <mergeCell ref="C46:E46"/>
    <mergeCell ref="P9:Q9"/>
    <mergeCell ref="F30:G30"/>
    <mergeCell ref="C52:E52"/>
    <mergeCell ref="F20:G20"/>
    <mergeCell ref="F18:G18"/>
    <mergeCell ref="F33:G33"/>
    <mergeCell ref="C39:E39"/>
    <mergeCell ref="F45:G45"/>
    <mergeCell ref="C48:E48"/>
    <mergeCell ref="F42:G42"/>
    <mergeCell ref="B68:D68"/>
    <mergeCell ref="U41:V41"/>
    <mergeCell ref="F58:K58"/>
    <mergeCell ref="K7:M7"/>
    <mergeCell ref="F17:G17"/>
    <mergeCell ref="C32:E32"/>
    <mergeCell ref="C38:E38"/>
    <mergeCell ref="I53:P53"/>
    <mergeCell ref="M21:N21"/>
    <mergeCell ref="S40:T40"/>
    <mergeCell ref="F47:G47"/>
    <mergeCell ref="O21:P21"/>
    <mergeCell ref="S15:T15"/>
    <mergeCell ref="F31:G31"/>
    <mergeCell ref="F46:G46"/>
    <mergeCell ref="O7:Q7"/>
    <mergeCell ref="F28:G28"/>
    <mergeCell ref="I55:P55"/>
    <mergeCell ref="U69:Z69"/>
    <mergeCell ref="U18:V18"/>
    <mergeCell ref="I39:P39"/>
    <mergeCell ref="T31:T32"/>
    <mergeCell ref="F25:G26"/>
    <mergeCell ref="F39:G39"/>
    <mergeCell ref="C33:E33"/>
    <mergeCell ref="I48:P48"/>
    <mergeCell ref="F48:G48"/>
    <mergeCell ref="I29:P29"/>
    <mergeCell ref="T28:T29"/>
    <mergeCell ref="AA27:AC27"/>
    <mergeCell ref="F44:G44"/>
    <mergeCell ref="C35:E35"/>
    <mergeCell ref="U19:V19"/>
    <mergeCell ref="AC41:AC42"/>
    <mergeCell ref="I31:P31"/>
    <mergeCell ref="C50:E50"/>
    <mergeCell ref="I17:L17"/>
    <mergeCell ref="O19:P19"/>
    <mergeCell ref="C55:E55"/>
    <mergeCell ref="A1:Y2"/>
    <mergeCell ref="S42:T42"/>
    <mergeCell ref="I19:L19"/>
    <mergeCell ref="F13:G16"/>
    <mergeCell ref="F21:G21"/>
    <mergeCell ref="C36:E36"/>
    <mergeCell ref="Z7:AA7"/>
    <mergeCell ref="X16:Y16"/>
    <mergeCell ref="I54:P54"/>
    <mergeCell ref="O20:P20"/>
    <mergeCell ref="I41:P41"/>
    <mergeCell ref="AB8:AB9"/>
    <mergeCell ref="Y5:AC5"/>
    <mergeCell ref="F36:G36"/>
    <mergeCell ref="X31:Y32"/>
    <mergeCell ref="B17:C17"/>
    <mergeCell ref="S28:S29"/>
    <mergeCell ref="F50:G50"/>
    <mergeCell ref="D17:E17"/>
    <mergeCell ref="K5:N5"/>
    <mergeCell ref="I43:P43"/>
    <mergeCell ref="C28:E28"/>
    <mergeCell ref="C37:E37"/>
    <mergeCell ref="V59:AA60"/>
    <mergeCell ref="I33:P33"/>
    <mergeCell ref="O5:R5"/>
    <mergeCell ref="I42:P42"/>
    <mergeCell ref="C30:E30"/>
    <mergeCell ref="U67:AA68"/>
    <mergeCell ref="I35:P35"/>
    <mergeCell ref="Y8:Y9"/>
    <mergeCell ref="I13:L16"/>
    <mergeCell ref="W15:Y15"/>
    <mergeCell ref="I21:L21"/>
    <mergeCell ref="I44:P44"/>
    <mergeCell ref="F49:G49"/>
    <mergeCell ref="S34:Y34"/>
    <mergeCell ref="S41:T41"/>
    <mergeCell ref="X36:Y36"/>
    <mergeCell ref="I23:L23"/>
    <mergeCell ref="C54:E54"/>
    <mergeCell ref="I25:P26"/>
    <mergeCell ref="S16:T16"/>
    <mergeCell ref="Z6:AA6"/>
    <mergeCell ref="C41:E41"/>
    <mergeCell ref="X28:Y29"/>
    <mergeCell ref="I30:P30"/>
    <mergeCell ref="F56:M57"/>
    <mergeCell ref="AC8:AC9"/>
    <mergeCell ref="O18:P18"/>
    <mergeCell ref="I46:P46"/>
    <mergeCell ref="S18:T18"/>
    <mergeCell ref="S27:T27"/>
    <mergeCell ref="B13:C16"/>
    <mergeCell ref="U27:V27"/>
    <mergeCell ref="V28:V29"/>
    <mergeCell ref="D13:E16"/>
    <mergeCell ref="F40:G40"/>
    <mergeCell ref="C43:E43"/>
    <mergeCell ref="F55:G55"/>
    <mergeCell ref="S17:T17"/>
    <mergeCell ref="C27:E27"/>
    <mergeCell ref="U17:V17"/>
    <mergeCell ref="M20:N20"/>
    <mergeCell ref="A25:A26"/>
    <mergeCell ref="S13:Y14"/>
    <mergeCell ref="W27:Y27"/>
    <mergeCell ref="U28:U29"/>
    <mergeCell ref="S7:W7"/>
    <mergeCell ref="P8:Q8"/>
    <mergeCell ref="F51:G51"/>
    <mergeCell ref="I32:P32"/>
    <mergeCell ref="S12:Y12"/>
    <mergeCell ref="F32:G32"/>
    <mergeCell ref="F41:G41"/>
    <mergeCell ref="F35:G35"/>
    <mergeCell ref="A24:P24"/>
    <mergeCell ref="F38:G38"/>
    <mergeCell ref="C53:E53"/>
    <mergeCell ref="C25:E26"/>
    <mergeCell ref="F27:G27"/>
    <mergeCell ref="F52:G52"/>
    <mergeCell ref="X35:Y35"/>
    <mergeCell ref="F37:G37"/>
    <mergeCell ref="I51:P51"/>
    <mergeCell ref="AC30:AC32"/>
    <mergeCell ref="C45:E45"/>
    <mergeCell ref="S5:W5"/>
    <mergeCell ref="A4:AC4"/>
    <mergeCell ref="I50:P50"/>
    <mergeCell ref="AC36:AC39"/>
    <mergeCell ref="H25:H26"/>
    <mergeCell ref="R25:Y26"/>
    <mergeCell ref="F53:G53"/>
    <mergeCell ref="C47:E4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0"/>
    <pageSetUpPr/>
  </sheetPr>
  <dimension ref="A1:AC72"/>
  <sheetViews>
    <sheetView workbookViewId="0">
      <selection activeCell="A1" sqref="A1"/>
    </sheetView>
  </sheetViews>
  <sheetFormatPr baseColWidth="8" defaultRowHeight="15"/>
  <cols>
    <col width="26.005" bestFit="1" customWidth="1" style="143" min="1" max="1"/>
    <col width="25.14785714285714" bestFit="1" customWidth="1" style="269" min="2" max="2"/>
    <col width="14.14785714285714" bestFit="1" customWidth="1" style="270" min="3" max="3"/>
    <col width="12.43357142857143" bestFit="1" customWidth="1" style="270" min="4" max="4"/>
    <col width="12.005" bestFit="1" customWidth="1" style="271" min="5" max="5"/>
    <col width="16.71928571428571" bestFit="1" customWidth="1" style="271" min="6" max="6"/>
    <col width="16.29071428571428" bestFit="1" customWidth="1" style="271" min="7" max="7"/>
    <col width="18.71928571428571" bestFit="1" customWidth="1" style="144" min="8" max="8"/>
    <col width="13.14785714285714" bestFit="1" customWidth="1" style="271" min="9" max="9"/>
    <col hidden="1" width="13.57642857142857" bestFit="1" customWidth="1" style="144" min="10" max="10"/>
    <col width="20.43357142857143" bestFit="1" customWidth="1" style="143" min="11" max="11"/>
    <col width="12.71928571428571" bestFit="1" customWidth="1" style="143" min="12" max="12"/>
    <col width="15.14785714285714" bestFit="1" customWidth="1" style="272" min="13" max="13"/>
    <col width="11.43357142857143" bestFit="1" customWidth="1" style="145" min="14" max="14"/>
    <col width="12.57642857142857" bestFit="1" customWidth="1" style="269" min="15" max="15"/>
    <col width="9.147857142857141" bestFit="1" customWidth="1" style="269" min="16" max="16"/>
    <col width="0.7192857142857143" bestFit="1" customWidth="1" style="143" min="17" max="17"/>
    <col width="31.14785714285714" bestFit="1" customWidth="1" style="143" min="18" max="18"/>
    <col width="12.14785714285714" bestFit="1" customWidth="1" style="269" min="19" max="19"/>
    <col width="9.147857142857141" bestFit="1" customWidth="1" style="270" min="20" max="20"/>
    <col width="19.43357142857143" bestFit="1" customWidth="1" style="269" min="21" max="21"/>
    <col width="13.57642857142857" bestFit="1" customWidth="1" style="269" min="22" max="22"/>
    <col width="14.14785714285714" bestFit="1" customWidth="1" style="269" min="23" max="23"/>
    <col width="1.862142857142857" bestFit="1" customWidth="1" style="270" min="24" max="24"/>
    <col width="13.57642857142857" bestFit="1" customWidth="1" style="143" min="25" max="25"/>
    <col width="1.005" bestFit="1" customWidth="1" style="270" min="26" max="26"/>
    <col width="12.43357142857143" bestFit="1" customWidth="1" style="143" min="27" max="27"/>
    <col width="16.005" bestFit="1" customWidth="1" style="270" min="28" max="28"/>
    <col width="19.29071428571428" bestFit="1" customWidth="1" style="269" min="29" max="29"/>
  </cols>
  <sheetData>
    <row r="1" ht="21.75" customHeight="1">
      <c r="A1" s="1" t="inlineStr">
        <is>
          <t>DAILY PRODUCTION REPORT</t>
        </is>
      </c>
      <c r="B1" s="299" t="n"/>
      <c r="C1" s="299" t="n"/>
      <c r="D1" s="299" t="n"/>
      <c r="E1" s="299" t="n"/>
      <c r="F1" s="299" t="n"/>
      <c r="G1" s="299" t="n"/>
      <c r="H1" s="299" t="n"/>
      <c r="I1" s="299" t="n"/>
      <c r="J1" s="299" t="n"/>
      <c r="K1" s="299" t="n"/>
      <c r="L1" s="299" t="n"/>
      <c r="M1" s="299" t="n"/>
      <c r="N1" s="299" t="n"/>
      <c r="O1" s="299" t="n"/>
      <c r="P1" s="299" t="n"/>
      <c r="Q1" s="299" t="n"/>
      <c r="R1" s="299" t="n"/>
      <c r="S1" s="299" t="n"/>
      <c r="T1" s="299" t="n"/>
      <c r="U1" s="299" t="n"/>
      <c r="V1" s="299" t="n"/>
      <c r="W1" s="299" t="n"/>
      <c r="X1" s="299" t="n"/>
      <c r="Y1" s="300" t="n"/>
      <c r="Z1" s="150" t="n"/>
      <c r="AA1" s="5" t="n"/>
      <c r="AB1" s="150" t="n"/>
      <c r="AC1" s="151" t="n"/>
    </row>
    <row r="2" ht="21" customHeight="1">
      <c r="A2" s="301" t="n"/>
      <c r="B2" s="302" t="n"/>
      <c r="C2" s="302" t="n"/>
      <c r="D2" s="302" t="n"/>
      <c r="E2" s="302" t="n"/>
      <c r="F2" s="302" t="n"/>
      <c r="G2" s="302" t="n"/>
      <c r="H2" s="302" t="n"/>
      <c r="I2" s="302" t="n"/>
      <c r="J2" s="302" t="n"/>
      <c r="K2" s="302" t="n"/>
      <c r="L2" s="302" t="n"/>
      <c r="M2" s="302" t="n"/>
      <c r="N2" s="302" t="n"/>
      <c r="O2" s="302" t="n"/>
      <c r="P2" s="302" t="n"/>
      <c r="Q2" s="302" t="n"/>
      <c r="R2" s="302" t="n"/>
      <c r="S2" s="302" t="n"/>
      <c r="T2" s="302" t="n"/>
      <c r="U2" s="302" t="n"/>
      <c r="V2" s="302" t="n"/>
      <c r="W2" s="302" t="n"/>
      <c r="X2" s="302" t="n"/>
      <c r="Y2" s="303" t="n"/>
      <c r="Z2" s="152" t="n"/>
      <c r="AA2" s="6" t="n"/>
      <c r="AB2" s="152" t="n"/>
      <c r="AC2" s="153" t="n"/>
    </row>
    <row r="3" ht="18" customHeight="1">
      <c r="A3" s="7" t="inlineStr">
        <is>
          <t>DOC REF: TPL-OPS-08A</t>
        </is>
      </c>
      <c r="B3" s="154" t="inlineStr">
        <is>
          <t>2nd March 2025</t>
        </is>
      </c>
      <c r="C3" s="155" t="n"/>
      <c r="D3" s="155" t="n"/>
      <c r="E3" s="156" t="n"/>
      <c r="F3" s="153" t="n"/>
      <c r="G3" s="153" t="n"/>
      <c r="H3" s="6" t="n"/>
      <c r="I3" s="153" t="n"/>
      <c r="J3" s="6" t="n"/>
      <c r="K3" s="10" t="n"/>
      <c r="L3" s="304" t="n"/>
      <c r="M3" s="304" t="n"/>
      <c r="N3" s="304" t="n"/>
      <c r="O3" s="305" t="n"/>
      <c r="P3" s="153" t="n"/>
      <c r="Q3" s="6" t="n"/>
      <c r="R3" s="6" t="n"/>
      <c r="S3" s="153" t="n"/>
      <c r="T3" s="152" t="n"/>
      <c r="U3" s="153" t="n"/>
      <c r="V3" s="153" t="n"/>
      <c r="W3" s="153" t="n"/>
      <c r="X3" s="152" t="n"/>
      <c r="Y3" s="6" t="n"/>
      <c r="Z3" s="152" t="n"/>
      <c r="AA3" s="6" t="n"/>
      <c r="AB3" s="152" t="n"/>
      <c r="AC3" s="153" t="n"/>
    </row>
    <row r="4" ht="18.75" customHeight="1">
      <c r="A4" s="11" t="n"/>
      <c r="B4" s="306" t="n"/>
      <c r="C4" s="306" t="n"/>
      <c r="D4" s="306" t="n"/>
      <c r="E4" s="306" t="n"/>
      <c r="F4" s="306" t="n"/>
      <c r="G4" s="306" t="n"/>
      <c r="H4" s="306" t="n"/>
      <c r="I4" s="306" t="n"/>
      <c r="J4" s="306" t="n"/>
      <c r="K4" s="306" t="n"/>
      <c r="L4" s="306" t="n"/>
      <c r="M4" s="306" t="n"/>
      <c r="N4" s="306" t="n"/>
      <c r="O4" s="306" t="n"/>
      <c r="P4" s="306" t="n"/>
      <c r="Q4" s="306" t="n"/>
      <c r="R4" s="306" t="n"/>
      <c r="S4" s="306" t="n"/>
      <c r="T4" s="306" t="n"/>
      <c r="U4" s="306" t="n"/>
      <c r="V4" s="306" t="n"/>
      <c r="W4" s="306" t="n"/>
      <c r="X4" s="306" t="n"/>
      <c r="Y4" s="306" t="n"/>
      <c r="Z4" s="306" t="n"/>
      <c r="AA4" s="306" t="n"/>
      <c r="AB4" s="306" t="n"/>
      <c r="AC4" s="307" t="n"/>
    </row>
    <row r="5" ht="25.5" customHeight="1">
      <c r="A5" s="344" t="n"/>
      <c r="B5" s="160" t="inlineStr">
        <is>
          <t>ENERGY BALANCE</t>
        </is>
      </c>
      <c r="C5" s="308" t="n"/>
      <c r="D5" s="308" t="n"/>
      <c r="E5" s="308" t="n"/>
      <c r="F5" s="308" t="n"/>
      <c r="G5" s="308" t="n"/>
      <c r="H5" s="308" t="n"/>
      <c r="I5" s="309" t="n"/>
      <c r="J5" s="133" t="n"/>
      <c r="K5" s="14" t="inlineStr">
        <is>
          <t>SFOC (HFO+AGO)</t>
        </is>
      </c>
      <c r="L5" s="308" t="n"/>
      <c r="M5" s="308" t="n"/>
      <c r="N5" s="309" t="n"/>
      <c r="O5" s="160" t="inlineStr">
        <is>
          <t>SLOC</t>
        </is>
      </c>
      <c r="P5" s="308" t="n"/>
      <c r="Q5" s="308" t="n"/>
      <c r="R5" s="309" t="n"/>
      <c r="S5" s="160" t="inlineStr">
        <is>
          <t>UTILIZATION FACTOR</t>
        </is>
      </c>
      <c r="T5" s="308" t="n"/>
      <c r="U5" s="308" t="n"/>
      <c r="V5" s="308" t="n"/>
      <c r="W5" s="309" t="n"/>
      <c r="X5" s="345" t="n"/>
      <c r="Y5" s="18" t="inlineStr">
        <is>
          <t>CAPACITY TEST (MW)</t>
        </is>
      </c>
      <c r="Z5" s="308" t="n"/>
      <c r="AA5" s="308" t="n"/>
      <c r="AB5" s="308" t="n"/>
      <c r="AC5" s="309" t="n"/>
    </row>
    <row r="6" ht="46.20000000000001" customFormat="1" customHeight="1" s="19">
      <c r="A6" s="346" t="n"/>
      <c r="B6" s="164" t="inlineStr">
        <is>
          <t>Gross Energy</t>
        </is>
      </c>
      <c r="C6" s="165" t="inlineStr">
        <is>
          <t>Net Energy</t>
        </is>
      </c>
      <c r="D6" s="165" t="inlineStr">
        <is>
          <t>Auxiliary Consumption</t>
        </is>
      </c>
      <c r="E6" s="307" t="n"/>
      <c r="F6" s="164" t="inlineStr">
        <is>
          <t>Solar PV Energy</t>
        </is>
      </c>
      <c r="G6" s="164" t="inlineStr">
        <is>
          <t>Received Energy (back feed)</t>
        </is>
      </c>
      <c r="H6" s="21" t="inlineStr">
        <is>
          <t>Total Auxilliary consumption</t>
        </is>
      </c>
      <c r="I6" s="164" t="inlineStr">
        <is>
          <t>Solar PV Contribution</t>
        </is>
      </c>
      <c r="J6" s="23" t="n"/>
      <c r="K6" s="21" t="inlineStr">
        <is>
          <t>Real(Net Energy) HFO+DO</t>
        </is>
      </c>
      <c r="L6" s="21" t="inlineStr">
        <is>
          <t>Real(Net Energy) HFO</t>
        </is>
      </c>
      <c r="M6" s="165" t="inlineStr">
        <is>
          <t>PPA</t>
        </is>
      </c>
      <c r="N6" s="21" t="inlineStr">
        <is>
          <t>Deviation</t>
        </is>
      </c>
      <c r="O6" s="164" t="inlineStr">
        <is>
          <t>Real</t>
        </is>
      </c>
      <c r="P6" s="164" t="inlineStr">
        <is>
          <t>PPA</t>
        </is>
      </c>
      <c r="Q6" s="307" t="n"/>
      <c r="R6" s="24" t="inlineStr">
        <is>
          <t>Deviation</t>
        </is>
      </c>
      <c r="S6" s="164" t="inlineStr">
        <is>
          <t>Real 2025</t>
        </is>
      </c>
      <c r="T6" s="167" t="inlineStr">
        <is>
          <t>Budget</t>
        </is>
      </c>
      <c r="U6" s="164" t="inlineStr">
        <is>
          <t>Deviation</t>
        </is>
      </c>
      <c r="V6" s="164" t="inlineStr">
        <is>
          <t>Year-a-head notification (2025)</t>
        </is>
      </c>
      <c r="W6" s="164" t="inlineStr">
        <is>
          <t>Real 2024</t>
        </is>
      </c>
      <c r="X6" s="347" t="n"/>
      <c r="Y6" s="26" t="inlineStr">
        <is>
          <t>DATE</t>
        </is>
      </c>
      <c r="Z6" s="169" t="inlineStr">
        <is>
          <t>PPA</t>
        </is>
      </c>
      <c r="AA6" s="307" t="n"/>
      <c r="AB6" s="169" t="inlineStr">
        <is>
          <t>Actual 2025</t>
        </is>
      </c>
      <c r="AC6" s="170" t="inlineStr">
        <is>
          <t>Actual 2024</t>
        </is>
      </c>
    </row>
    <row r="7" ht="20.25" customFormat="1" customHeight="1" s="19">
      <c r="A7" s="346" t="n"/>
      <c r="B7" s="171" t="inlineStr">
        <is>
          <t>MWh</t>
        </is>
      </c>
      <c r="C7" s="172" t="inlineStr">
        <is>
          <t>MWh</t>
        </is>
      </c>
      <c r="D7" s="172" t="inlineStr">
        <is>
          <t>MWh</t>
        </is>
      </c>
      <c r="E7" s="171" t="inlineStr">
        <is>
          <t>%</t>
        </is>
      </c>
      <c r="F7" s="171" t="inlineStr">
        <is>
          <t>MWh</t>
        </is>
      </c>
      <c r="G7" s="171" t="inlineStr">
        <is>
          <t>MWh</t>
        </is>
      </c>
      <c r="H7" s="27" t="inlineStr">
        <is>
          <t>MWh</t>
        </is>
      </c>
      <c r="I7" s="171" t="inlineStr">
        <is>
          <t>%</t>
        </is>
      </c>
      <c r="J7" s="348" t="n"/>
      <c r="K7" s="27" t="inlineStr">
        <is>
          <t>g/KWh</t>
        </is>
      </c>
      <c r="L7" s="310" t="n"/>
      <c r="M7" s="311" t="n"/>
      <c r="N7" s="27" t="inlineStr">
        <is>
          <t>%</t>
        </is>
      </c>
      <c r="O7" s="171" t="inlineStr">
        <is>
          <t>g/KWh</t>
        </is>
      </c>
      <c r="P7" s="310" t="n"/>
      <c r="Q7" s="311" t="n"/>
      <c r="R7" s="27" t="inlineStr">
        <is>
          <t>%</t>
        </is>
      </c>
      <c r="S7" s="175" t="inlineStr">
        <is>
          <t>%</t>
        </is>
      </c>
      <c r="T7" s="304" t="n"/>
      <c r="U7" s="304" t="n"/>
      <c r="V7" s="304" t="n"/>
      <c r="W7" s="312" t="n"/>
      <c r="X7" s="347" t="n"/>
      <c r="Y7" s="27" t="n"/>
      <c r="Z7" s="172" t="inlineStr">
        <is>
          <t>MW</t>
        </is>
      </c>
      <c r="AA7" s="311" t="n"/>
      <c r="AB7" s="172" t="n"/>
      <c r="AC7" s="171" t="inlineStr">
        <is>
          <t>MW</t>
        </is>
      </c>
    </row>
    <row r="8" ht="24" customHeight="1">
      <c r="A8" s="33" t="inlineStr">
        <is>
          <t>Day</t>
        </is>
      </c>
      <c r="B8" s="34" t="n">
        <v>599.9880000000121</v>
      </c>
      <c r="C8" s="35" t="n"/>
      <c r="D8" s="36">
        <f>=B8-C8</f>
        <v/>
      </c>
      <c r="E8" s="35">
        <f>=D8/B8*100</f>
        <v/>
      </c>
      <c r="F8" s="37" t="n"/>
      <c r="G8" s="178" t="n"/>
      <c r="H8" s="40">
        <f>=G8+F8</f>
        <v/>
      </c>
      <c r="I8" s="35">
        <f>=F8/H8*100</f>
        <v/>
      </c>
      <c r="J8" s="40" t="n"/>
      <c r="K8" s="35">
        <f>=(C19+B19+E19)/C8*1000</f>
        <v/>
      </c>
      <c r="L8" s="35">
        <f>=(E19)/C8*1000</f>
        <v/>
      </c>
      <c r="M8" s="179" t="n"/>
      <c r="N8" s="41">
        <f>=((M8-L8)/M8)*100</f>
        <v/>
      </c>
      <c r="O8" s="42" t="n"/>
      <c r="P8" s="35" t="n"/>
      <c r="Q8" s="313" t="n"/>
      <c r="R8" s="35">
        <f>=((P8-O8)/P8)*100</f>
        <v/>
      </c>
      <c r="S8" s="35">
        <f>=C8/(87*24)*100</f>
        <v/>
      </c>
      <c r="T8" s="179" t="n"/>
      <c r="U8" s="35">
        <f>=((S8-T8)/T8)*100</f>
        <v/>
      </c>
      <c r="V8" s="35" t="n"/>
      <c r="W8" s="35" t="n"/>
      <c r="X8" s="345" t="n"/>
      <c r="Y8" s="44" t="inlineStr">
        <is>
          <t>14th Jan 2025</t>
        </is>
      </c>
      <c r="Z8" s="180" t="n"/>
      <c r="AA8" s="314" t="n"/>
      <c r="AB8" s="181" t="n"/>
      <c r="AC8" s="181" t="n"/>
    </row>
    <row r="9" ht="22.5" customHeight="1">
      <c r="A9" s="33" t="inlineStr">
        <is>
          <t>Month</t>
        </is>
      </c>
      <c r="B9" s="34" t="n"/>
      <c r="C9" s="35" t="n"/>
      <c r="D9" s="35">
        <f>=B9-C9</f>
        <v/>
      </c>
      <c r="E9" s="35">
        <f>=D9/B9*100</f>
        <v/>
      </c>
      <c r="F9" s="37" t="n"/>
      <c r="G9" s="178" t="n"/>
      <c r="H9" s="40">
        <f>=G9+F9</f>
        <v/>
      </c>
      <c r="I9" s="35">
        <f>=F9/H9*100</f>
        <v/>
      </c>
      <c r="J9" s="40" t="n"/>
      <c r="K9" s="46">
        <f>=(C20+B20+E20)/C9*1000</f>
        <v/>
      </c>
      <c r="L9" s="46">
        <f>=(E20)/C9*1000</f>
        <v/>
      </c>
      <c r="M9" s="179" t="n"/>
      <c r="N9" s="106">
        <f>=((M9-L9)/M9)*100</f>
        <v/>
      </c>
      <c r="O9" s="42" t="n"/>
      <c r="P9" s="35" t="n"/>
      <c r="Q9" s="313" t="n"/>
      <c r="R9" s="35">
        <f>=((P9-O9)/P9)*100</f>
        <v/>
      </c>
      <c r="S9" s="35">
        <f>=C9/(87*24*2)*100</f>
        <v/>
      </c>
      <c r="T9" s="179" t="n"/>
      <c r="U9" s="35">
        <f>=((S9-T9)/T9)*100</f>
        <v/>
      </c>
      <c r="V9" s="46" t="n"/>
      <c r="W9" s="35" t="n"/>
      <c r="X9" s="345" t="n"/>
      <c r="Y9" s="315" t="n"/>
      <c r="Z9" s="316" t="n"/>
      <c r="AA9" s="317" t="n"/>
      <c r="AB9" s="315" t="n"/>
      <c r="AC9" s="315" t="n"/>
    </row>
    <row r="10" ht="27" customHeight="1">
      <c r="A10" s="33" t="inlineStr">
        <is>
          <t>Year</t>
        </is>
      </c>
      <c r="B10" s="34" t="n"/>
      <c r="C10" s="35" t="n"/>
      <c r="D10" s="35">
        <f>=B10-C10</f>
        <v/>
      </c>
      <c r="E10" s="35">
        <f>=D10/B10*100</f>
        <v/>
      </c>
      <c r="F10" s="37" t="n"/>
      <c r="G10" s="178" t="n"/>
      <c r="H10" s="40">
        <f>=G10+F10</f>
        <v/>
      </c>
      <c r="I10" s="35">
        <f>=F10/H10*100</f>
        <v/>
      </c>
      <c r="J10" s="40" t="n"/>
      <c r="K10" s="46">
        <f>=(C21+B21+E21)/C10*1000</f>
        <v/>
      </c>
      <c r="L10" s="46">
        <f>=(E21)/C10*1000</f>
        <v/>
      </c>
      <c r="M10" s="179" t="n"/>
      <c r="N10" s="106">
        <f>=((M10-L10)/M10)*100</f>
        <v/>
      </c>
      <c r="O10" s="35" t="n"/>
      <c r="P10" s="35" t="n"/>
      <c r="Q10" s="313" t="n"/>
      <c r="R10" s="51">
        <f>=((P10-O10)/P10)*100</f>
        <v/>
      </c>
      <c r="S10" s="35" t="n"/>
      <c r="T10" s="185" t="n"/>
      <c r="U10" s="35">
        <f>=((S10-T10)/T10)*100</f>
        <v/>
      </c>
      <c r="V10" s="46" t="n"/>
      <c r="W10" s="35" t="n"/>
      <c r="X10" s="345" t="n"/>
      <c r="Y10" s="344" t="n"/>
      <c r="Z10" s="345" t="n"/>
      <c r="AA10" s="344" t="n"/>
      <c r="AB10" s="345" t="n"/>
      <c r="AC10" s="349" t="n"/>
    </row>
    <row r="11" ht="24" customHeight="1">
      <c r="A11" s="53" t="n"/>
      <c r="B11" s="78" t="n"/>
      <c r="C11" s="186" t="n"/>
      <c r="D11" s="186" t="n"/>
      <c r="E11" s="78" t="n"/>
      <c r="F11" s="54" t="n"/>
      <c r="G11" s="78" t="n"/>
      <c r="H11" s="53" t="n"/>
      <c r="I11" s="57" t="n"/>
      <c r="J11" s="350" t="n"/>
      <c r="K11" s="55" t="n"/>
      <c r="L11" s="55" t="n"/>
      <c r="M11" s="351" t="n"/>
      <c r="N11" s="352" t="n"/>
      <c r="O11" s="56" t="n"/>
      <c r="P11" s="349" t="n"/>
      <c r="Q11" s="344" t="n"/>
      <c r="R11" s="57" t="n"/>
      <c r="S11" s="57" t="n"/>
      <c r="T11" s="345" t="n"/>
      <c r="U11" s="349" t="n"/>
      <c r="V11" s="349" t="n"/>
      <c r="W11" s="349" t="n"/>
      <c r="X11" s="345" t="n"/>
      <c r="Y11" s="58" t="n"/>
      <c r="Z11" s="345" t="n"/>
      <c r="AA11" s="344" t="n"/>
      <c r="AB11" s="345" t="n"/>
      <c r="AC11" s="349" t="n"/>
    </row>
    <row r="12" ht="25.5" customHeight="1">
      <c r="A12" s="53" t="n"/>
      <c r="B12" s="187" t="n"/>
      <c r="C12" s="306" t="n"/>
      <c r="D12" s="306" t="n"/>
      <c r="E12" s="306" t="n"/>
      <c r="F12" s="306" t="n"/>
      <c r="G12" s="307" t="n"/>
      <c r="H12" s="53" t="n"/>
      <c r="I12" s="187" t="inlineStr">
        <is>
          <t>AVAILABILITY</t>
        </is>
      </c>
      <c r="J12" s="306" t="n"/>
      <c r="K12" s="306" t="n"/>
      <c r="L12" s="306" t="n"/>
      <c r="M12" s="306" t="n"/>
      <c r="N12" s="306" t="n"/>
      <c r="O12" s="306" t="n"/>
      <c r="P12" s="307" t="n"/>
      <c r="Q12" s="344" t="n"/>
      <c r="R12" s="57" t="n"/>
      <c r="S12" s="188" t="inlineStr">
        <is>
          <t>PPA AVAILABILITY</t>
        </is>
      </c>
      <c r="T12" s="318" t="n"/>
      <c r="U12" s="318" t="n"/>
      <c r="V12" s="318" t="n"/>
      <c r="W12" s="318" t="n"/>
      <c r="X12" s="318" t="n"/>
      <c r="Y12" s="319" t="n"/>
      <c r="Z12" s="345" t="n"/>
      <c r="AA12" s="344" t="n"/>
      <c r="AB12" s="191" t="n"/>
      <c r="AC12" s="349" t="n"/>
    </row>
    <row r="13" ht="15" customHeight="1">
      <c r="A13" s="53" t="n"/>
      <c r="B13" s="192" t="inlineStr">
        <is>
          <t>GAS-OIL (AGO) (MT)</t>
        </is>
      </c>
      <c r="C13" s="320" t="n"/>
      <c r="D13" s="194" t="inlineStr">
        <is>
          <t>HFO (MT)</t>
        </is>
      </c>
      <c r="E13" s="320" t="n"/>
      <c r="F13" s="192" t="inlineStr">
        <is>
          <t>LO (MT)</t>
        </is>
      </c>
      <c r="G13" s="320" t="n"/>
      <c r="H13" s="53" t="n"/>
      <c r="I13" s="196" t="inlineStr">
        <is>
          <t>Unavailable E</t>
        </is>
      </c>
      <c r="J13" s="321" t="n"/>
      <c r="K13" s="321" t="n"/>
      <c r="L13" s="322" t="n"/>
      <c r="M13" s="197" t="inlineStr">
        <is>
          <t>Incidents</t>
        </is>
      </c>
      <c r="N13" s="320" t="n"/>
      <c r="O13" s="198" t="inlineStr">
        <is>
          <t>Availability</t>
        </is>
      </c>
      <c r="P13" s="320" t="n"/>
      <c r="Q13" s="344" t="n"/>
      <c r="R13" s="344" t="n"/>
      <c r="S13" s="198" t="inlineStr">
        <is>
          <t>Real</t>
        </is>
      </c>
      <c r="T13" s="321" t="n"/>
      <c r="U13" s="321" t="n"/>
      <c r="V13" s="321" t="n"/>
      <c r="W13" s="321" t="n"/>
      <c r="X13" s="321" t="n"/>
      <c r="Y13" s="320" t="n"/>
      <c r="Z13" s="345" t="n"/>
      <c r="AA13" s="344" t="n"/>
      <c r="AB13" s="345" t="n"/>
      <c r="AC13" s="57" t="n"/>
    </row>
    <row r="14" ht="15" customHeight="1">
      <c r="A14" s="53" t="n"/>
      <c r="B14" s="323" t="n"/>
      <c r="C14" s="324" t="n"/>
      <c r="D14" s="323" t="n"/>
      <c r="E14" s="324" t="n"/>
      <c r="F14" s="323" t="n"/>
      <c r="G14" s="324" t="n"/>
      <c r="H14" s="53" t="n"/>
      <c r="I14" s="323" t="n"/>
      <c r="L14" s="325" t="n"/>
      <c r="M14" s="326" t="n"/>
      <c r="N14" s="324" t="n"/>
      <c r="O14" s="323" t="n"/>
      <c r="P14" s="324" t="n"/>
      <c r="Q14" s="344" t="n"/>
      <c r="R14" s="344" t="n"/>
      <c r="S14" s="327" t="n"/>
      <c r="T14" s="328" t="n"/>
      <c r="U14" s="328" t="n"/>
      <c r="V14" s="328" t="n"/>
      <c r="W14" s="328" t="n"/>
      <c r="X14" s="328" t="n"/>
      <c r="Y14" s="329" t="n"/>
      <c r="Z14" s="345" t="n"/>
      <c r="AA14" s="344" t="n"/>
      <c r="AB14" s="345" t="n"/>
      <c r="AC14" s="57" t="n"/>
    </row>
    <row r="15" ht="18.75" customHeight="1">
      <c r="A15" s="53" t="n"/>
      <c r="B15" s="323" t="n"/>
      <c r="C15" s="324" t="n"/>
      <c r="D15" s="323" t="n"/>
      <c r="E15" s="324" t="n"/>
      <c r="F15" s="323" t="n"/>
      <c r="G15" s="324" t="n"/>
      <c r="H15" s="53" t="n"/>
      <c r="I15" s="323" t="n"/>
      <c r="L15" s="325" t="n"/>
      <c r="M15" s="326" t="n"/>
      <c r="N15" s="324" t="n"/>
      <c r="O15" s="323" t="n"/>
      <c r="P15" s="324" t="n"/>
      <c r="Q15" s="344" t="n"/>
      <c r="R15" s="344" t="n"/>
      <c r="S15" s="206" t="inlineStr">
        <is>
          <t>Real</t>
        </is>
      </c>
      <c r="T15" s="311" t="n"/>
      <c r="U15" s="207" t="inlineStr">
        <is>
          <t>PPA</t>
        </is>
      </c>
      <c r="V15" s="307" t="n"/>
      <c r="W15" s="207" t="inlineStr">
        <is>
          <t>Desv</t>
        </is>
      </c>
      <c r="X15" s="306" t="n"/>
      <c r="Y15" s="307" t="n"/>
      <c r="Z15" s="345" t="n"/>
      <c r="AA15" s="344" t="n"/>
      <c r="AB15" s="345" t="n"/>
      <c r="AC15" s="57" t="n"/>
    </row>
    <row r="16" ht="26.25" customHeight="1">
      <c r="A16" s="75" t="n"/>
      <c r="B16" s="327" t="n"/>
      <c r="C16" s="329" t="n"/>
      <c r="D16" s="327" t="n"/>
      <c r="E16" s="329" t="n"/>
      <c r="F16" s="327" t="n"/>
      <c r="G16" s="329" t="n"/>
      <c r="H16" s="53" t="n"/>
      <c r="I16" s="327" t="n"/>
      <c r="J16" s="328" t="n"/>
      <c r="K16" s="328" t="n"/>
      <c r="L16" s="330" t="n"/>
      <c r="M16" s="331" t="n"/>
      <c r="N16" s="329" t="n"/>
      <c r="O16" s="327" t="n"/>
      <c r="P16" s="329" t="n"/>
      <c r="Q16" s="344" t="n"/>
      <c r="R16" s="76" t="inlineStr">
        <is>
          <t>1 Month(March)</t>
        </is>
      </c>
      <c r="S16" s="35" t="n"/>
      <c r="T16" s="313" t="n"/>
      <c r="U16" s="185" t="n"/>
      <c r="V16" s="313" t="n"/>
      <c r="W16" s="35">
        <f>=S16-U16</f>
        <v/>
      </c>
      <c r="X16" s="179" t="n"/>
      <c r="Y16" s="313" t="n"/>
      <c r="Z16" s="345" t="n"/>
      <c r="AA16" s="344" t="n"/>
      <c r="AB16" s="345" t="n"/>
      <c r="AC16" s="57" t="n"/>
    </row>
    <row r="17" ht="18.75" customHeight="1">
      <c r="A17" s="53" t="n"/>
      <c r="B17" s="212" t="n"/>
      <c r="C17" s="307" t="n"/>
      <c r="D17" s="214" t="n"/>
      <c r="E17" s="307" t="n"/>
      <c r="F17" s="212" t="n"/>
      <c r="G17" s="307" t="n"/>
      <c r="H17" s="78" t="n"/>
      <c r="I17" s="215" t="n"/>
      <c r="J17" s="308" t="n"/>
      <c r="K17" s="308" t="n"/>
      <c r="L17" s="332" t="n"/>
      <c r="M17" s="214" t="n"/>
      <c r="N17" s="307" t="n"/>
      <c r="O17" s="207" t="n"/>
      <c r="P17" s="307" t="n"/>
      <c r="Q17" s="344" t="n"/>
      <c r="R17" s="80" t="inlineStr">
        <is>
          <t>3 Month(December 24-February 25)</t>
        </is>
      </c>
      <c r="S17" s="35" t="n"/>
      <c r="T17" s="313" t="n"/>
      <c r="U17" s="185" t="n"/>
      <c r="V17" s="313" t="n"/>
      <c r="W17" s="35">
        <f>=S17-U17</f>
        <v/>
      </c>
      <c r="X17" s="216" t="n"/>
      <c r="Y17" s="82" t="n"/>
      <c r="Z17" s="217" t="n"/>
      <c r="AA17" s="344" t="n"/>
      <c r="AB17" s="345" t="n"/>
      <c r="AC17" s="57" t="n"/>
    </row>
    <row r="18" ht="27.75" customHeight="1">
      <c r="A18" s="53" t="n"/>
      <c r="B18" s="171" t="inlineStr">
        <is>
          <t>Aux Boiler</t>
        </is>
      </c>
      <c r="C18" s="172" t="inlineStr">
        <is>
          <t>Engines</t>
        </is>
      </c>
      <c r="D18" s="172" t="inlineStr">
        <is>
          <t>Aux Boiler</t>
        </is>
      </c>
      <c r="E18" s="171" t="inlineStr">
        <is>
          <t>Engines</t>
        </is>
      </c>
      <c r="F18" s="171" t="inlineStr">
        <is>
          <t>Engines</t>
        </is>
      </c>
      <c r="G18" s="311" t="n"/>
      <c r="H18" s="53" t="n"/>
      <c r="I18" s="218" t="inlineStr">
        <is>
          <t>MWh</t>
        </is>
      </c>
      <c r="J18" s="333" t="n"/>
      <c r="K18" s="333" t="n"/>
      <c r="L18" s="334" t="n"/>
      <c r="M18" s="172" t="inlineStr">
        <is>
          <t>Number</t>
        </is>
      </c>
      <c r="N18" s="311" t="n"/>
      <c r="O18" s="219" t="inlineStr">
        <is>
          <t>%</t>
        </is>
      </c>
      <c r="P18" s="311" t="n"/>
      <c r="Q18" s="344" t="n"/>
      <c r="R18" s="80" t="inlineStr">
        <is>
          <t>5 Month(October 24 -February 25)</t>
        </is>
      </c>
      <c r="S18" s="35" t="n"/>
      <c r="T18" s="313" t="n"/>
      <c r="U18" s="185" t="n"/>
      <c r="V18" s="313" t="n"/>
      <c r="W18" s="35">
        <f>=S18-U18</f>
        <v/>
      </c>
      <c r="X18" s="216" t="n"/>
      <c r="Y18" s="82" t="n"/>
      <c r="Z18" s="217" t="n"/>
      <c r="AA18" s="344" t="n"/>
      <c r="AB18" s="345" t="n"/>
      <c r="AC18" s="57" t="n"/>
    </row>
    <row r="19" ht="20.25" customHeight="1">
      <c r="A19" s="33" t="inlineStr">
        <is>
          <t>Day</t>
        </is>
      </c>
      <c r="B19" s="35" t="n"/>
      <c r="C19" s="179" t="n"/>
      <c r="D19" s="179" t="n"/>
      <c r="E19" s="35" t="n"/>
      <c r="F19" s="35" t="n"/>
      <c r="G19" s="313" t="n"/>
      <c r="H19" s="87" t="inlineStr">
        <is>
          <t>Day</t>
        </is>
      </c>
      <c r="I19" s="88" t="n"/>
      <c r="J19" s="333" t="n"/>
      <c r="K19" s="333" t="n"/>
      <c r="L19" s="334" t="n"/>
      <c r="M19" s="179" t="n"/>
      <c r="N19" s="313" t="n"/>
      <c r="O19" s="90" t="n"/>
      <c r="P19" s="313" t="n"/>
      <c r="Q19" s="344" t="n"/>
      <c r="R19" s="91" t="inlineStr">
        <is>
          <t>Annual</t>
        </is>
      </c>
      <c r="S19" s="35" t="n"/>
      <c r="T19" s="313" t="n"/>
      <c r="U19" s="185" t="n"/>
      <c r="V19" s="313" t="n"/>
      <c r="W19" s="35">
        <f>=S19-U19</f>
        <v/>
      </c>
      <c r="X19" s="216" t="n"/>
      <c r="Y19" s="82" t="n"/>
      <c r="Z19" s="217" t="n"/>
      <c r="AA19" s="344" t="n"/>
      <c r="AB19" s="345" t="n"/>
      <c r="AC19" s="57" t="n"/>
    </row>
    <row r="20" ht="24" customHeight="1">
      <c r="A20" s="33" t="inlineStr">
        <is>
          <t>Month</t>
        </is>
      </c>
      <c r="B20" s="35" t="n"/>
      <c r="C20" s="179" t="n"/>
      <c r="D20" s="179" t="n"/>
      <c r="E20" s="35" t="n"/>
      <c r="F20" s="35" t="n"/>
      <c r="G20" s="313" t="n"/>
      <c r="H20" s="87" t="inlineStr">
        <is>
          <t>Month</t>
        </is>
      </c>
      <c r="I20" s="92">
        <f>=F55</f>
        <v/>
      </c>
      <c r="J20" s="333" t="n"/>
      <c r="K20" s="333" t="n"/>
      <c r="L20" s="333" t="n"/>
      <c r="M20" s="179" t="n"/>
      <c r="N20" s="313" t="n"/>
      <c r="O20" s="90" t="n"/>
      <c r="P20" s="313" t="n"/>
      <c r="Q20" s="344" t="n"/>
      <c r="R20" s="344" t="n"/>
      <c r="S20" s="349" t="n"/>
      <c r="T20" s="345" t="n"/>
      <c r="U20" s="349" t="n"/>
      <c r="V20" s="349" t="n"/>
      <c r="W20" s="349" t="n"/>
      <c r="X20" s="345" t="n"/>
      <c r="Y20" s="344" t="n"/>
      <c r="Z20" s="345" t="n"/>
      <c r="AA20" s="344" t="n"/>
      <c r="AB20" s="345" t="n"/>
      <c r="AC20" s="57" t="n"/>
    </row>
    <row r="21" ht="22.5" customHeight="1">
      <c r="A21" s="33" t="inlineStr">
        <is>
          <t>Year</t>
        </is>
      </c>
      <c r="B21" s="35" t="n"/>
      <c r="C21" s="220" t="n"/>
      <c r="D21" s="179" t="n"/>
      <c r="E21" s="35" t="n"/>
      <c r="F21" s="35" t="n"/>
      <c r="G21" s="313" t="n"/>
      <c r="H21" s="87" t="inlineStr">
        <is>
          <t>Year</t>
        </is>
      </c>
      <c r="I21" s="90" t="n"/>
      <c r="J21" s="333" t="n"/>
      <c r="K21" s="333" t="n"/>
      <c r="L21" s="313" t="n"/>
      <c r="M21" s="179" t="n"/>
      <c r="N21" s="313" t="n"/>
      <c r="O21" s="90" t="n"/>
      <c r="P21" s="313" t="n"/>
      <c r="Q21" s="344" t="n"/>
      <c r="R21" s="57" t="n"/>
      <c r="S21" s="349" t="n"/>
      <c r="T21" s="94" t="n"/>
      <c r="U21" s="349" t="n"/>
      <c r="V21" s="349" t="n"/>
      <c r="W21" s="349" t="n"/>
      <c r="X21" s="345" t="n"/>
      <c r="Y21" s="344" t="n"/>
      <c r="Z21" s="345" t="n"/>
      <c r="AA21" s="344" t="n"/>
      <c r="AB21" s="57" t="n"/>
      <c r="AC21" s="57" t="n"/>
    </row>
    <row r="22" ht="18.75" customHeight="1">
      <c r="A22" s="344" t="n"/>
      <c r="B22" s="57" t="n"/>
      <c r="C22" s="57" t="n"/>
      <c r="D22" s="57" t="n"/>
      <c r="E22" s="57" t="n"/>
      <c r="F22" s="57" t="n"/>
      <c r="G22" s="353" t="n"/>
      <c r="H22" s="350" t="n"/>
      <c r="I22" s="353" t="n"/>
      <c r="J22" s="350" t="n"/>
      <c r="K22" s="57" t="n"/>
      <c r="L22" s="344" t="n"/>
      <c r="M22" s="351" t="n"/>
      <c r="N22" s="352" t="n"/>
      <c r="O22" s="349" t="n"/>
      <c r="P22" s="349" t="n"/>
      <c r="Q22" s="344" t="n"/>
      <c r="R22" s="57" t="n"/>
      <c r="S22" s="349" t="n"/>
      <c r="T22" s="345" t="n"/>
      <c r="U22" s="349" t="n"/>
      <c r="V22" s="349" t="n"/>
      <c r="W22" s="349" t="n"/>
      <c r="X22" s="345" t="n"/>
      <c r="Y22" s="344" t="n"/>
      <c r="Z22" s="345" t="n"/>
      <c r="AA22" s="344" t="n"/>
      <c r="AB22" s="345" t="n"/>
      <c r="AC22" s="57" t="n"/>
    </row>
    <row r="23" ht="25.5" customHeight="1">
      <c r="A23" s="57" t="n"/>
      <c r="B23" s="57" t="n"/>
      <c r="C23" s="57" t="n"/>
      <c r="D23" s="57" t="n"/>
      <c r="E23" s="57" t="n"/>
      <c r="F23" s="57" t="n"/>
      <c r="G23" s="57" t="n"/>
      <c r="H23" s="57" t="n"/>
      <c r="I23" s="95" t="n"/>
      <c r="J23" s="328" t="n"/>
      <c r="K23" s="328" t="n"/>
      <c r="L23" s="328" t="n"/>
      <c r="M23" s="221" t="n"/>
      <c r="N23" s="96" t="n"/>
      <c r="O23" s="57" t="n"/>
      <c r="P23" s="349" t="n"/>
      <c r="Q23" s="344" t="n"/>
      <c r="R23" s="97" t="n"/>
      <c r="S23" s="57" t="n"/>
      <c r="T23" s="345" t="n"/>
      <c r="U23" s="349" t="n"/>
      <c r="V23" s="349" t="n"/>
      <c r="W23" s="349" t="n"/>
      <c r="X23" s="345" t="n"/>
      <c r="Y23" s="344" t="n"/>
      <c r="Z23" s="345" t="n"/>
      <c r="AA23" s="344" t="n"/>
      <c r="AB23" s="345" t="n"/>
      <c r="AC23" s="349" t="n"/>
    </row>
    <row r="24" ht="42.75" customHeight="1">
      <c r="A24" s="59" t="n"/>
      <c r="B24" s="306" t="n"/>
      <c r="C24" s="306" t="n"/>
      <c r="D24" s="306" t="n"/>
      <c r="E24" s="306" t="n"/>
      <c r="F24" s="306" t="n"/>
      <c r="G24" s="306" t="n"/>
      <c r="H24" s="306" t="n"/>
      <c r="I24" s="306" t="n"/>
      <c r="J24" s="306" t="n"/>
      <c r="K24" s="306" t="n"/>
      <c r="L24" s="306" t="n"/>
      <c r="M24" s="306" t="n"/>
      <c r="N24" s="306" t="n"/>
      <c r="O24" s="306" t="n"/>
      <c r="P24" s="307" t="n"/>
      <c r="Q24" s="344" t="n"/>
      <c r="R24" s="98" t="inlineStr">
        <is>
          <t>STOCK</t>
        </is>
      </c>
      <c r="S24" s="306" t="n"/>
      <c r="T24" s="306" t="n"/>
      <c r="U24" s="306" t="n"/>
      <c r="V24" s="306" t="n"/>
      <c r="W24" s="306" t="n"/>
      <c r="X24" s="306" t="n"/>
      <c r="Y24" s="307" t="n"/>
      <c r="Z24" s="345" t="n"/>
      <c r="AA24" s="99" t="inlineStr">
        <is>
          <t>TRIPS</t>
        </is>
      </c>
      <c r="AB24" s="321" t="n"/>
      <c r="AC24" s="320" t="n"/>
    </row>
    <row r="25" ht="31.5" customHeight="1">
      <c r="A25" s="100" t="inlineStr">
        <is>
          <t>Start time</t>
        </is>
      </c>
      <c r="B25" s="222" t="inlineStr">
        <is>
          <t>End time</t>
        </is>
      </c>
      <c r="C25" s="223" t="inlineStr">
        <is>
          <t>Affected engines</t>
        </is>
      </c>
      <c r="D25" s="321" t="n"/>
      <c r="E25" s="320" t="n"/>
      <c r="F25" s="224" t="inlineStr">
        <is>
          <t>MWh</t>
        </is>
      </c>
      <c r="G25" s="320" t="n"/>
      <c r="H25" s="100" t="inlineStr">
        <is>
          <t>code</t>
        </is>
      </c>
      <c r="I25" s="225" t="inlineStr">
        <is>
          <t>Comment</t>
        </is>
      </c>
      <c r="J25" s="321" t="n"/>
      <c r="K25" s="321" t="n"/>
      <c r="L25" s="321" t="n"/>
      <c r="M25" s="321" t="n"/>
      <c r="N25" s="321" t="n"/>
      <c r="O25" s="321" t="n"/>
      <c r="P25" s="320" t="n"/>
      <c r="Q25" s="344" t="n"/>
      <c r="R25" s="69" t="inlineStr">
        <is>
          <t>FUEL &amp; OIL</t>
        </is>
      </c>
      <c r="S25" s="321" t="n"/>
      <c r="T25" s="321" t="n"/>
      <c r="U25" s="321" t="n"/>
      <c r="V25" s="321" t="n"/>
      <c r="W25" s="321" t="n"/>
      <c r="X25" s="321" t="n"/>
      <c r="Y25" s="320" t="n"/>
      <c r="Z25" s="345" t="n"/>
      <c r="AA25" s="323" t="n"/>
      <c r="AC25" s="324" t="n"/>
    </row>
    <row r="26" ht="16.5" customHeight="1">
      <c r="A26" s="335" t="n"/>
      <c r="B26" s="336" t="n"/>
      <c r="C26" s="327" t="n"/>
      <c r="D26" s="328" t="n"/>
      <c r="E26" s="329" t="n"/>
      <c r="F26" s="327" t="n"/>
      <c r="G26" s="329" t="n"/>
      <c r="H26" s="335" t="n"/>
      <c r="I26" s="327" t="n"/>
      <c r="J26" s="328" t="n"/>
      <c r="K26" s="328" t="n"/>
      <c r="L26" s="328" t="n"/>
      <c r="M26" s="328" t="n"/>
      <c r="N26" s="328" t="n"/>
      <c r="O26" s="328" t="n"/>
      <c r="P26" s="329" t="n"/>
      <c r="Q26" s="344" t="n"/>
      <c r="R26" s="327" t="n"/>
      <c r="S26" s="328" t="n"/>
      <c r="T26" s="328" t="n"/>
      <c r="U26" s="328" t="n"/>
      <c r="V26" s="328" t="n"/>
      <c r="W26" s="328" t="n"/>
      <c r="X26" s="328" t="n"/>
      <c r="Y26" s="329" t="n"/>
      <c r="Z26" s="345" t="n"/>
      <c r="AA26" s="327" t="n"/>
      <c r="AB26" s="328" t="n"/>
      <c r="AC26" s="329" t="n"/>
    </row>
    <row r="27" ht="22.5" customHeight="1">
      <c r="A27" s="105" t="n"/>
      <c r="B27" s="105" t="n"/>
      <c r="C27" s="227" t="n"/>
      <c r="D27" s="333" t="n"/>
      <c r="E27" s="313" t="n"/>
      <c r="F27" s="35" t="n"/>
      <c r="G27" s="313" t="n"/>
      <c r="H27" s="40" t="n"/>
      <c r="I27" s="35" t="n"/>
      <c r="J27" s="333" t="n"/>
      <c r="K27" s="333" t="n"/>
      <c r="L27" s="333" t="n"/>
      <c r="M27" s="333" t="n"/>
      <c r="N27" s="333" t="n"/>
      <c r="O27" s="333" t="n"/>
      <c r="P27" s="313" t="n"/>
      <c r="Q27" s="344" t="n"/>
      <c r="R27" s="107" t="n"/>
      <c r="S27" s="230" t="inlineStr">
        <is>
          <t>HFO</t>
        </is>
      </c>
      <c r="T27" s="307" t="n"/>
      <c r="U27" s="230" t="inlineStr">
        <is>
          <t>LFO</t>
        </is>
      </c>
      <c r="V27" s="307" t="n"/>
      <c r="W27" s="230" t="inlineStr">
        <is>
          <t>LO</t>
        </is>
      </c>
      <c r="X27" s="306" t="n"/>
      <c r="Y27" s="307" t="n"/>
      <c r="Z27" s="345" t="n"/>
      <c r="AA27" s="108" t="inlineStr">
        <is>
          <t>INTERNAL TRIPS</t>
        </is>
      </c>
      <c r="AB27" s="306" t="n"/>
      <c r="AC27" s="307" t="n"/>
    </row>
    <row r="28" ht="20.25" customHeight="1">
      <c r="A28" s="105" t="n"/>
      <c r="B28" s="105" t="n"/>
      <c r="C28" s="231" t="n"/>
      <c r="D28" s="333" t="n"/>
      <c r="E28" s="313" t="n"/>
      <c r="F28" s="232" t="n"/>
      <c r="G28" s="313" t="n"/>
      <c r="H28" s="109" t="n"/>
      <c r="I28" s="233" t="n"/>
      <c r="J28" s="333" t="n"/>
      <c r="K28" s="333" t="n"/>
      <c r="L28" s="333" t="n"/>
      <c r="M28" s="333" t="n"/>
      <c r="N28" s="333" t="n"/>
      <c r="O28" s="333" t="n"/>
      <c r="P28" s="313" t="n"/>
      <c r="Q28" s="344" t="n"/>
      <c r="R28" s="11" t="n"/>
      <c r="S28" s="234" t="inlineStr">
        <is>
          <t>Ton</t>
        </is>
      </c>
      <c r="T28" s="235" t="inlineStr">
        <is>
          <t>%</t>
        </is>
      </c>
      <c r="U28" s="234" t="inlineStr">
        <is>
          <t>Ton</t>
        </is>
      </c>
      <c r="V28" s="234" t="inlineStr">
        <is>
          <t>%</t>
        </is>
      </c>
      <c r="W28" s="234" t="inlineStr">
        <is>
          <t>Ton</t>
        </is>
      </c>
      <c r="X28" s="235" t="inlineStr">
        <is>
          <t>%</t>
        </is>
      </c>
      <c r="Y28" s="337" t="n"/>
      <c r="Z28" s="345" t="n"/>
      <c r="AA28" s="113" t="n"/>
      <c r="AB28" s="236" t="inlineStr">
        <is>
          <t>Actual 2025</t>
        </is>
      </c>
      <c r="AC28" s="230" t="inlineStr">
        <is>
          <t>Actual 2024</t>
        </is>
      </c>
    </row>
    <row r="29" ht="20.25" customHeight="1">
      <c r="A29" s="105" t="n"/>
      <c r="B29" s="105" t="n"/>
      <c r="C29" s="231" t="n"/>
      <c r="D29" s="333" t="n"/>
      <c r="E29" s="313" t="n"/>
      <c r="F29" s="232" t="n"/>
      <c r="G29" s="313" t="n"/>
      <c r="H29" s="40" t="n"/>
      <c r="I29" s="233" t="n"/>
      <c r="J29" s="333" t="n"/>
      <c r="K29" s="333" t="n"/>
      <c r="L29" s="333" t="n"/>
      <c r="M29" s="333" t="n"/>
      <c r="N29" s="333" t="n"/>
      <c r="O29" s="333" t="n"/>
      <c r="P29" s="313" t="n"/>
      <c r="Q29" s="344" t="n"/>
      <c r="R29" s="11" t="n"/>
      <c r="S29" s="338" t="n"/>
      <c r="T29" s="338" t="n"/>
      <c r="U29" s="338" t="n"/>
      <c r="V29" s="338" t="n"/>
      <c r="W29" s="338" t="n"/>
      <c r="X29" s="339" t="n"/>
      <c r="Y29" s="340" t="n"/>
      <c r="Z29" s="345" t="n"/>
      <c r="AA29" s="113" t="n"/>
      <c r="AB29" s="240" t="n"/>
      <c r="AC29" s="241" t="n"/>
    </row>
    <row r="30" ht="20.25" customHeight="1">
      <c r="A30" s="105" t="n"/>
      <c r="B30" s="105" t="n"/>
      <c r="C30" s="231" t="n"/>
      <c r="D30" s="333" t="n"/>
      <c r="E30" s="313" t="n"/>
      <c r="F30" s="232" t="n"/>
      <c r="G30" s="313" t="n"/>
      <c r="H30" s="40" t="n"/>
      <c r="I30" s="233" t="n"/>
      <c r="J30" s="333" t="n"/>
      <c r="K30" s="333" t="n"/>
      <c r="L30" s="333" t="n"/>
      <c r="M30" s="333" t="n"/>
      <c r="N30" s="333" t="n"/>
      <c r="O30" s="333" t="n"/>
      <c r="P30" s="313" t="n"/>
      <c r="Q30" s="344" t="n"/>
      <c r="R30" s="118" t="inlineStr">
        <is>
          <t>Initial</t>
        </is>
      </c>
      <c r="S30" s="35" t="n"/>
      <c r="T30" s="179" t="n"/>
      <c r="U30" s="46" t="n"/>
      <c r="V30" s="35" t="n"/>
      <c r="W30" s="35" t="n"/>
      <c r="X30" s="179" t="n"/>
      <c r="Y30" s="313" t="n"/>
      <c r="Z30" s="345" t="n"/>
      <c r="AA30" s="33" t="inlineStr">
        <is>
          <t>Day</t>
        </is>
      </c>
      <c r="AB30" s="179" t="n"/>
      <c r="AC30" s="181" t="n"/>
    </row>
    <row r="31" ht="21.75" customHeight="1">
      <c r="A31" s="105" t="n"/>
      <c r="B31" s="105" t="n"/>
      <c r="C31" s="231" t="n"/>
      <c r="D31" s="333" t="n"/>
      <c r="E31" s="313" t="n"/>
      <c r="F31" s="232" t="n"/>
      <c r="G31" s="313" t="n"/>
      <c r="H31" s="40" t="n"/>
      <c r="I31" s="233" t="n"/>
      <c r="J31" s="333" t="n"/>
      <c r="K31" s="333" t="n"/>
      <c r="L31" s="333" t="n"/>
      <c r="M31" s="333" t="n"/>
      <c r="N31" s="333" t="n"/>
      <c r="O31" s="333" t="n"/>
      <c r="P31" s="313" t="n"/>
      <c r="Q31" s="344" t="n"/>
      <c r="R31" s="118" t="inlineStr">
        <is>
          <t>Input</t>
        </is>
      </c>
      <c r="S31" s="35" t="n"/>
      <c r="T31" s="242" t="n"/>
      <c r="U31" s="46" t="n"/>
      <c r="V31" s="35" t="n"/>
      <c r="W31" s="35" t="n"/>
      <c r="X31" s="242" t="n"/>
      <c r="Y31" s="314" t="n"/>
      <c r="Z31" s="243" t="n"/>
      <c r="AA31" s="33" t="inlineStr">
        <is>
          <t>Month</t>
        </is>
      </c>
      <c r="AB31" s="179" t="n"/>
      <c r="AC31" s="341" t="n"/>
    </row>
    <row r="32" ht="20.25" customHeight="1">
      <c r="A32" s="105" t="n"/>
      <c r="B32" s="105" t="n"/>
      <c r="C32" s="231" t="n"/>
      <c r="D32" s="333" t="n"/>
      <c r="E32" s="313" t="n"/>
      <c r="F32" s="232" t="n"/>
      <c r="G32" s="313" t="n"/>
      <c r="H32" s="40" t="n"/>
      <c r="I32" s="233" t="n"/>
      <c r="J32" s="333" t="n"/>
      <c r="K32" s="333" t="n"/>
      <c r="L32" s="333" t="n"/>
      <c r="M32" s="333" t="n"/>
      <c r="N32" s="333" t="n"/>
      <c r="O32" s="333" t="n"/>
      <c r="P32" s="313" t="n"/>
      <c r="Q32" s="344" t="n"/>
      <c r="R32" s="118" t="inlineStr">
        <is>
          <t>Consumption</t>
        </is>
      </c>
      <c r="S32" s="35">
        <f>=S30+S31-S33</f>
        <v/>
      </c>
      <c r="T32" s="315" t="n"/>
      <c r="U32" s="46">
        <f>=U30+U31-U33</f>
        <v/>
      </c>
      <c r="V32" s="35" t="n"/>
      <c r="W32" s="35">
        <f>=W30+W31-W33</f>
        <v/>
      </c>
      <c r="X32" s="316" t="n"/>
      <c r="Y32" s="317" t="n"/>
      <c r="Z32" s="243" t="n"/>
      <c r="AA32" s="33" t="inlineStr">
        <is>
          <t>Year</t>
        </is>
      </c>
      <c r="AB32" s="179" t="n"/>
      <c r="AC32" s="315" t="n"/>
    </row>
    <row r="33" ht="20.25" customHeight="1">
      <c r="A33" s="105" t="n"/>
      <c r="B33" s="105" t="n"/>
      <c r="C33" s="231" t="n"/>
      <c r="D33" s="333" t="n"/>
      <c r="E33" s="313" t="n"/>
      <c r="F33" s="232" t="n"/>
      <c r="G33" s="313" t="n"/>
      <c r="H33" s="40" t="n"/>
      <c r="I33" s="233" t="n"/>
      <c r="J33" s="333" t="n"/>
      <c r="K33" s="333" t="n"/>
      <c r="L33" s="333" t="n"/>
      <c r="M33" s="333" t="n"/>
      <c r="N33" s="333" t="n"/>
      <c r="O33" s="333" t="n"/>
      <c r="P33" s="313" t="n"/>
      <c r="Q33" s="344" t="n"/>
      <c r="R33" s="118" t="inlineStr">
        <is>
          <t>Final</t>
        </is>
      </c>
      <c r="S33" s="35" t="n"/>
      <c r="T33" s="245" t="n"/>
      <c r="U33" s="46" t="n"/>
      <c r="V33" s="35" t="n"/>
      <c r="W33" s="35" t="n"/>
      <c r="X33" s="246" t="n"/>
      <c r="Y33" s="123" t="n"/>
      <c r="Z33" s="243" t="n"/>
      <c r="AA33" s="124" t="n"/>
      <c r="AB33" s="345" t="n"/>
      <c r="AC33" s="349" t="n"/>
    </row>
    <row r="34" ht="20.25" customHeight="1">
      <c r="A34" s="105" t="n"/>
      <c r="B34" s="105" t="n"/>
      <c r="C34" s="231" t="n"/>
      <c r="D34" s="333" t="n"/>
      <c r="E34" s="313" t="n"/>
      <c r="F34" s="232" t="n"/>
      <c r="G34" s="313" t="n"/>
      <c r="H34" s="40" t="n"/>
      <c r="I34" s="233" t="n"/>
      <c r="J34" s="333" t="n"/>
      <c r="K34" s="333" t="n"/>
      <c r="L34" s="333" t="n"/>
      <c r="M34" s="333" t="n"/>
      <c r="N34" s="333" t="n"/>
      <c r="O34" s="333" t="n"/>
      <c r="P34" s="313" t="n"/>
      <c r="Q34" s="344" t="n"/>
      <c r="R34" s="57" t="n"/>
      <c r="S34" s="247" t="n"/>
      <c r="T34" s="333" t="n"/>
      <c r="U34" s="333" t="n"/>
      <c r="V34" s="333" t="n"/>
      <c r="W34" s="333" t="n"/>
      <c r="X34" s="333" t="n"/>
      <c r="Y34" s="334" t="n"/>
      <c r="Z34" s="345" t="n"/>
      <c r="AA34" s="108" t="inlineStr">
        <is>
          <t>EXTERNAL TRIPS</t>
        </is>
      </c>
      <c r="AB34" s="306" t="n"/>
      <c r="AC34" s="307" t="n"/>
    </row>
    <row r="35" ht="18.75" customHeight="1">
      <c r="A35" s="105" t="n"/>
      <c r="B35" s="105" t="n"/>
      <c r="C35" s="231" t="n"/>
      <c r="D35" s="333" t="n"/>
      <c r="E35" s="313" t="n"/>
      <c r="F35" s="232" t="n"/>
      <c r="G35" s="313" t="n"/>
      <c r="H35" s="40" t="n"/>
      <c r="I35" s="233" t="n"/>
      <c r="J35" s="333" t="n"/>
      <c r="K35" s="333" t="n"/>
      <c r="L35" s="333" t="n"/>
      <c r="M35" s="333" t="n"/>
      <c r="N35" s="333" t="n"/>
      <c r="O35" s="333" t="n"/>
      <c r="P35" s="313" t="n"/>
      <c r="Q35" s="344" t="n"/>
      <c r="R35" s="126" t="n"/>
      <c r="S35" s="248" t="inlineStr">
        <is>
          <t>HFO SLUDGE</t>
        </is>
      </c>
      <c r="T35" s="249" t="inlineStr">
        <is>
          <t>m3</t>
        </is>
      </c>
      <c r="U35" s="35" t="n"/>
      <c r="V35" s="248" t="inlineStr">
        <is>
          <t>USED OIL</t>
        </is>
      </c>
      <c r="W35" s="250" t="inlineStr">
        <is>
          <t>m3</t>
        </is>
      </c>
      <c r="X35" s="179" t="n"/>
      <c r="Y35" s="313" t="n"/>
      <c r="Z35" s="345" t="n"/>
      <c r="AA35" s="113" t="n"/>
      <c r="AB35" s="240" t="inlineStr">
        <is>
          <t>Actual 2025</t>
        </is>
      </c>
      <c r="AC35" s="241" t="inlineStr">
        <is>
          <t>Actual 2024</t>
        </is>
      </c>
    </row>
    <row r="36" ht="20.25" customHeight="1">
      <c r="A36" s="105" t="n"/>
      <c r="B36" s="105" t="n"/>
      <c r="C36" s="231" t="n"/>
      <c r="D36" s="333" t="n"/>
      <c r="E36" s="313" t="n"/>
      <c r="F36" s="232" t="n"/>
      <c r="G36" s="313" t="n"/>
      <c r="H36" s="40" t="n"/>
      <c r="I36" s="233" t="n"/>
      <c r="J36" s="333" t="n"/>
      <c r="K36" s="333" t="n"/>
      <c r="L36" s="333" t="n"/>
      <c r="M36" s="333" t="n"/>
      <c r="N36" s="333" t="n"/>
      <c r="O36" s="333" t="n"/>
      <c r="P36" s="313" t="n"/>
      <c r="Q36" s="344" t="n"/>
      <c r="R36" s="57" t="n"/>
      <c r="S36" s="315" t="n"/>
      <c r="T36" s="249" t="inlineStr">
        <is>
          <t>%</t>
        </is>
      </c>
      <c r="U36" s="179" t="n"/>
      <c r="V36" s="315" t="n"/>
      <c r="W36" s="250" t="inlineStr">
        <is>
          <t>%</t>
        </is>
      </c>
      <c r="X36" s="179" t="n"/>
      <c r="Y36" s="313" t="n"/>
      <c r="Z36" s="345" t="n"/>
      <c r="AA36" s="33" t="inlineStr">
        <is>
          <t>Day</t>
        </is>
      </c>
      <c r="AB36" s="179" t="n"/>
      <c r="AC36" s="181" t="n"/>
    </row>
    <row r="37" ht="20.25" customHeight="1">
      <c r="A37" s="105" t="n"/>
      <c r="B37" s="105" t="n"/>
      <c r="C37" s="231" t="n"/>
      <c r="D37" s="333" t="n"/>
      <c r="E37" s="313" t="n"/>
      <c r="F37" s="35" t="n"/>
      <c r="G37" s="313" t="n"/>
      <c r="H37" s="40" t="n"/>
      <c r="I37" s="251" t="n"/>
      <c r="J37" s="333" t="n"/>
      <c r="K37" s="333" t="n"/>
      <c r="L37" s="333" t="n"/>
      <c r="M37" s="333" t="n"/>
      <c r="N37" s="333" t="n"/>
      <c r="O37" s="333" t="n"/>
      <c r="P37" s="313" t="n"/>
      <c r="Q37" s="344" t="n"/>
      <c r="R37" s="57" t="n"/>
      <c r="S37" s="349" t="n"/>
      <c r="T37" s="345" t="n"/>
      <c r="U37" s="349" t="n"/>
      <c r="V37" s="349" t="n"/>
      <c r="W37" s="349" t="n"/>
      <c r="X37" s="345" t="n"/>
      <c r="Y37" s="344" t="n"/>
      <c r="Z37" s="345" t="n"/>
      <c r="AA37" s="33" t="inlineStr">
        <is>
          <t>Month</t>
        </is>
      </c>
      <c r="AB37" s="179" t="n"/>
      <c r="AC37" s="341" t="n"/>
    </row>
    <row r="38" ht="20.25" customHeight="1">
      <c r="A38" s="105" t="n"/>
      <c r="B38" s="105" t="n"/>
      <c r="C38" s="231" t="n"/>
      <c r="D38" s="333" t="n"/>
      <c r="E38" s="313" t="n"/>
      <c r="F38" s="35" t="n"/>
      <c r="G38" s="313" t="n"/>
      <c r="H38" s="40" t="n"/>
      <c r="I38" s="233" t="n"/>
      <c r="J38" s="333" t="n"/>
      <c r="K38" s="333" t="n"/>
      <c r="L38" s="333" t="n"/>
      <c r="M38" s="333" t="n"/>
      <c r="N38" s="333" t="n"/>
      <c r="O38" s="333" t="n"/>
      <c r="P38" s="313" t="n"/>
      <c r="Q38" s="344" t="n"/>
      <c r="R38" s="126" t="n"/>
      <c r="S38" s="57" t="n"/>
      <c r="T38" s="345" t="n"/>
      <c r="U38" s="57" t="n"/>
      <c r="V38" s="126" t="n"/>
      <c r="W38" s="349" t="n"/>
      <c r="X38" s="345" t="n"/>
      <c r="Y38" s="344" t="n"/>
      <c r="Z38" s="345" t="n"/>
      <c r="AA38" s="33" t="inlineStr">
        <is>
          <t>Year</t>
        </is>
      </c>
      <c r="AB38" s="179" t="n"/>
      <c r="AC38" s="341" t="n"/>
    </row>
    <row r="39" ht="22.5" customHeight="1">
      <c r="A39" s="105" t="n"/>
      <c r="B39" s="105" t="n"/>
      <c r="C39" s="231" t="n"/>
      <c r="D39" s="333" t="n"/>
      <c r="E39" s="313" t="n"/>
      <c r="F39" s="35" t="n"/>
      <c r="G39" s="313" t="n"/>
      <c r="H39" s="40" t="n"/>
      <c r="I39" s="233" t="n"/>
      <c r="J39" s="333" t="n"/>
      <c r="K39" s="333" t="n"/>
      <c r="L39" s="333" t="n"/>
      <c r="M39" s="333" t="n"/>
      <c r="N39" s="333" t="n"/>
      <c r="O39" s="333" t="n"/>
      <c r="P39" s="313" t="n"/>
      <c r="Q39" s="344" t="n"/>
      <c r="R39" s="344" t="n"/>
      <c r="S39" s="252" t="inlineStr">
        <is>
          <t>FUEL LIQUIDATED DAMAGES</t>
        </is>
      </c>
      <c r="T39" s="342" t="n"/>
      <c r="U39" s="342" t="n"/>
      <c r="V39" s="342" t="n"/>
      <c r="W39" s="342" t="n"/>
      <c r="X39" s="342" t="n"/>
      <c r="Y39" s="343" t="n"/>
      <c r="Z39" s="345" t="n"/>
      <c r="AA39" s="33" t="n"/>
      <c r="AB39" s="179" t="n"/>
      <c r="AC39" s="315" t="n"/>
    </row>
    <row r="40" ht="20.25" customHeight="1">
      <c r="A40" s="105" t="n"/>
      <c r="B40" s="105" t="n"/>
      <c r="C40" s="231" t="n"/>
      <c r="D40" s="333" t="n"/>
      <c r="E40" s="313" t="n"/>
      <c r="F40" s="35" t="n"/>
      <c r="G40" s="313" t="n"/>
      <c r="H40" s="40" t="n"/>
      <c r="I40" s="251" t="n"/>
      <c r="J40" s="333" t="n"/>
      <c r="K40" s="333" t="n"/>
      <c r="L40" s="333" t="n"/>
      <c r="M40" s="333" t="n"/>
      <c r="N40" s="333" t="n"/>
      <c r="O40" s="333" t="n"/>
      <c r="P40" s="313" t="n"/>
      <c r="Q40" s="344" t="n"/>
      <c r="R40" s="344" t="n"/>
      <c r="S40" s="255" t="inlineStr">
        <is>
          <t>Day</t>
        </is>
      </c>
      <c r="T40" s="313" t="n"/>
      <c r="U40" s="179" t="n"/>
      <c r="V40" s="313" t="n"/>
      <c r="W40" s="35">
        <f>=U40</f>
        <v/>
      </c>
      <c r="X40" s="179" t="n"/>
      <c r="Y40" s="40" t="n"/>
      <c r="Z40" s="345" t="n"/>
      <c r="AA40" s="132" t="n"/>
      <c r="AB40" s="256" t="inlineStr">
        <is>
          <t>1=</t>
        </is>
      </c>
      <c r="AC40" s="257" t="n"/>
    </row>
    <row r="41" ht="18.75" customHeight="1">
      <c r="A41" s="105" t="n"/>
      <c r="B41" s="105" t="n"/>
      <c r="C41" s="231" t="n"/>
      <c r="D41" s="333" t="n"/>
      <c r="E41" s="313" t="n"/>
      <c r="F41" s="35" t="n"/>
      <c r="G41" s="313" t="n"/>
      <c r="H41" s="40" t="n"/>
      <c r="I41" s="251" t="n"/>
      <c r="J41" s="333" t="n"/>
      <c r="K41" s="333" t="n"/>
      <c r="L41" s="333" t="n"/>
      <c r="M41" s="333" t="n"/>
      <c r="N41" s="333" t="n"/>
      <c r="O41" s="333" t="n"/>
      <c r="P41" s="313" t="n"/>
      <c r="Q41" s="344" t="n"/>
      <c r="R41" s="344" t="n"/>
      <c r="S41" s="255" t="inlineStr">
        <is>
          <t>Month</t>
        </is>
      </c>
      <c r="T41" s="313" t="n"/>
      <c r="U41" s="35" t="n"/>
      <c r="V41" s="313" t="n"/>
      <c r="W41" s="35" t="n"/>
      <c r="X41" s="179" t="n"/>
      <c r="Y41" s="40" t="n"/>
      <c r="Z41" s="345" t="n"/>
      <c r="AA41" s="132" t="n"/>
      <c r="AB41" s="256">
        <f>=AB40+U41</f>
        <v/>
      </c>
      <c r="AC41" s="258" t="n"/>
    </row>
    <row r="42" ht="20.25" customHeight="1">
      <c r="A42" s="105" t="n"/>
      <c r="B42" s="105" t="n"/>
      <c r="C42" s="231" t="n"/>
      <c r="D42" s="333" t="n"/>
      <c r="E42" s="313" t="n"/>
      <c r="F42" s="35" t="n"/>
      <c r="G42" s="313" t="n"/>
      <c r="H42" s="40" t="n"/>
      <c r="I42" s="251" t="n"/>
      <c r="J42" s="333" t="n"/>
      <c r="K42" s="333" t="n"/>
      <c r="L42" s="333" t="n"/>
      <c r="M42" s="333" t="n"/>
      <c r="N42" s="333" t="n"/>
      <c r="O42" s="333" t="n"/>
      <c r="P42" s="313" t="n"/>
      <c r="Q42" s="344" t="n"/>
      <c r="R42" s="55" t="n"/>
      <c r="S42" s="255" t="inlineStr">
        <is>
          <t>Year</t>
        </is>
      </c>
      <c r="T42" s="313" t="n"/>
      <c r="U42" s="35" t="n"/>
      <c r="V42" s="313" t="n"/>
      <c r="W42" s="35">
        <f>=U42</f>
        <v/>
      </c>
      <c r="X42" s="179" t="n"/>
      <c r="Y42" s="40" t="n"/>
      <c r="Z42" s="345" t="n"/>
      <c r="AA42" s="135" t="n"/>
      <c r="AB42" s="256" t="n"/>
    </row>
    <row r="43" ht="21.75" customHeight="1">
      <c r="A43" s="105" t="n"/>
      <c r="B43" s="105" t="n"/>
      <c r="C43" s="231" t="n"/>
      <c r="D43" s="333" t="n"/>
      <c r="E43" s="313" t="n"/>
      <c r="F43" s="35" t="n"/>
      <c r="G43" s="313" t="n"/>
      <c r="H43" s="40" t="n"/>
      <c r="I43" s="251" t="n"/>
      <c r="J43" s="333" t="n"/>
      <c r="K43" s="333" t="n"/>
      <c r="L43" s="333" t="n"/>
      <c r="M43" s="333" t="n"/>
      <c r="N43" s="333" t="n"/>
      <c r="O43" s="333" t="n"/>
      <c r="P43" s="313" t="n"/>
      <c r="Q43" s="344" t="n"/>
      <c r="R43" s="344" t="n"/>
      <c r="S43" s="349" t="n"/>
      <c r="T43" s="345" t="n"/>
      <c r="U43" s="57" t="n"/>
      <c r="V43" s="57" t="n"/>
      <c r="W43" s="57" t="n"/>
      <c r="X43" s="221" t="n"/>
      <c r="Y43" s="55" t="n"/>
      <c r="Z43" s="221" t="n"/>
      <c r="AA43" s="55" t="n"/>
      <c r="AB43" s="221" t="n"/>
      <c r="AC43" s="257" t="n"/>
    </row>
    <row r="44" ht="24.75" customHeight="1">
      <c r="A44" s="136" t="n"/>
      <c r="B44" s="136" t="n"/>
      <c r="C44" s="179" t="n"/>
      <c r="D44" s="333" t="n"/>
      <c r="E44" s="313" t="n"/>
      <c r="F44" s="35">
        <f>=(B44-A44)*24*16.3</f>
        <v/>
      </c>
      <c r="G44" s="313" t="n"/>
      <c r="H44" s="40" t="n"/>
      <c r="I44" s="35" t="n"/>
      <c r="J44" s="333" t="n"/>
      <c r="K44" s="333" t="n"/>
      <c r="L44" s="333" t="n"/>
      <c r="M44" s="333" t="n"/>
      <c r="N44" s="333" t="n"/>
      <c r="O44" s="333" t="n"/>
      <c r="P44" s="313" t="n"/>
      <c r="Q44" s="344" t="n"/>
      <c r="R44" s="344" t="n"/>
      <c r="S44" s="349" t="n"/>
      <c r="T44" s="345" t="n"/>
      <c r="U44" s="57" t="n"/>
      <c r="V44" s="57" t="n"/>
      <c r="W44" s="57" t="n"/>
      <c r="X44" s="221" t="n"/>
      <c r="Y44" s="55" t="n"/>
      <c r="Z44" s="221" t="n"/>
      <c r="AA44" s="55" t="n"/>
      <c r="AB44" s="221" t="n"/>
      <c r="AC44" s="349" t="n"/>
    </row>
    <row r="45" ht="24.75" customHeight="1">
      <c r="A45" s="136" t="n"/>
      <c r="B45" s="136" t="n"/>
      <c r="C45" s="179" t="n"/>
      <c r="D45" s="333" t="n"/>
      <c r="E45" s="313" t="n"/>
      <c r="F45" s="35">
        <f>=(B45-A45)*24*16.3</f>
        <v/>
      </c>
      <c r="G45" s="313" t="n"/>
      <c r="H45" s="40" t="n"/>
      <c r="I45" s="35" t="n"/>
      <c r="J45" s="333" t="n"/>
      <c r="K45" s="333" t="n"/>
      <c r="L45" s="333" t="n"/>
      <c r="M45" s="333" t="n"/>
      <c r="N45" s="333" t="n"/>
      <c r="O45" s="333" t="n"/>
      <c r="P45" s="313" t="n"/>
      <c r="Q45" s="344" t="n"/>
      <c r="R45" s="344" t="n"/>
      <c r="S45" s="349" t="n"/>
      <c r="T45" s="345" t="n"/>
      <c r="U45" s="57" t="n"/>
      <c r="V45" s="349" t="n"/>
      <c r="W45" s="57" t="n"/>
      <c r="X45" s="345" t="n"/>
      <c r="Y45" s="344" t="n"/>
      <c r="Z45" s="345" t="n"/>
      <c r="AA45" s="344" t="n"/>
      <c r="AB45" s="345" t="n"/>
      <c r="AC45" s="349" t="n"/>
    </row>
    <row r="46" ht="24.75" customHeight="1">
      <c r="A46" s="136" t="n"/>
      <c r="B46" s="136" t="n"/>
      <c r="C46" s="179" t="n"/>
      <c r="D46" s="333" t="n"/>
      <c r="E46" s="313" t="n"/>
      <c r="F46" s="35">
        <f>=(B46-A46)*24*16.3</f>
        <v/>
      </c>
      <c r="G46" s="313" t="n"/>
      <c r="H46" s="40" t="n"/>
      <c r="I46" s="35" t="n"/>
      <c r="J46" s="333" t="n"/>
      <c r="K46" s="333" t="n"/>
      <c r="L46" s="333" t="n"/>
      <c r="M46" s="333" t="n"/>
      <c r="N46" s="333" t="n"/>
      <c r="O46" s="333" t="n"/>
      <c r="P46" s="313" t="n"/>
      <c r="Q46" s="344" t="n"/>
      <c r="R46" s="344" t="n"/>
      <c r="S46" s="349" t="n"/>
      <c r="T46" s="345" t="n"/>
      <c r="U46" s="57" t="n"/>
      <c r="V46" s="349" t="n"/>
      <c r="W46" s="57" t="n"/>
      <c r="X46" s="345" t="n"/>
      <c r="Y46" s="344" t="n"/>
      <c r="Z46" s="345" t="n"/>
      <c r="AA46" s="344" t="n"/>
      <c r="AB46" s="345" t="n"/>
      <c r="AC46" s="349" t="n"/>
    </row>
    <row r="47" ht="24.75" customHeight="1">
      <c r="A47" s="136" t="n"/>
      <c r="B47" s="136" t="n"/>
      <c r="C47" s="179" t="n"/>
      <c r="D47" s="333" t="n"/>
      <c r="E47" s="313" t="n"/>
      <c r="F47" s="35">
        <f>=(B47-A47)*24*16.3</f>
        <v/>
      </c>
      <c r="G47" s="313" t="n"/>
      <c r="H47" s="40" t="n"/>
      <c r="I47" s="35" t="n"/>
      <c r="J47" s="333" t="n"/>
      <c r="K47" s="333" t="n"/>
      <c r="L47" s="333" t="n"/>
      <c r="M47" s="333" t="n"/>
      <c r="N47" s="333" t="n"/>
      <c r="O47" s="333" t="n"/>
      <c r="P47" s="313" t="n"/>
      <c r="Q47" s="344" t="n"/>
      <c r="R47" s="344" t="n"/>
      <c r="S47" s="349" t="n"/>
      <c r="T47" s="345" t="n"/>
      <c r="U47" s="57" t="n"/>
      <c r="V47" s="349" t="n"/>
      <c r="W47" s="57" t="n"/>
      <c r="X47" s="345" t="n"/>
      <c r="Y47" s="344" t="n"/>
      <c r="Z47" s="345" t="n"/>
      <c r="AA47" s="344" t="n"/>
      <c r="AB47" s="345" t="n"/>
      <c r="AC47" s="349" t="n"/>
    </row>
    <row r="48" ht="24.75" customHeight="1">
      <c r="A48" s="136" t="n"/>
      <c r="B48" s="136" t="n"/>
      <c r="C48" s="179" t="n"/>
      <c r="D48" s="333" t="n"/>
      <c r="E48" s="313" t="n"/>
      <c r="F48" s="35">
        <f>=(B48-A48)*24*16.3</f>
        <v/>
      </c>
      <c r="G48" s="313" t="n"/>
      <c r="H48" s="40" t="n"/>
      <c r="I48" s="35" t="n"/>
      <c r="J48" s="333" t="n"/>
      <c r="K48" s="333" t="n"/>
      <c r="L48" s="333" t="n"/>
      <c r="M48" s="333" t="n"/>
      <c r="N48" s="333" t="n"/>
      <c r="O48" s="333" t="n"/>
      <c r="P48" s="313" t="n"/>
      <c r="Q48" s="344" t="n"/>
      <c r="R48" s="344" t="n"/>
      <c r="S48" s="349" t="n"/>
      <c r="T48" s="345" t="n"/>
      <c r="U48" s="57" t="n"/>
      <c r="V48" s="349" t="n"/>
      <c r="W48" s="57" t="n"/>
      <c r="X48" s="345" t="n"/>
      <c r="Y48" s="344" t="n"/>
      <c r="Z48" s="345" t="n"/>
      <c r="AA48" s="344" t="n"/>
      <c r="AB48" s="345" t="n"/>
      <c r="AC48" s="349" t="n"/>
    </row>
    <row r="49" ht="24.75" customHeight="1">
      <c r="A49" s="136" t="n"/>
      <c r="B49" s="136" t="n"/>
      <c r="C49" s="179" t="n"/>
      <c r="D49" s="333" t="n"/>
      <c r="E49" s="313" t="n"/>
      <c r="F49" s="35">
        <f>=(B49-A49)*24*16.3</f>
        <v/>
      </c>
      <c r="G49" s="313" t="n"/>
      <c r="H49" s="40" t="n"/>
      <c r="I49" s="35" t="n"/>
      <c r="J49" s="333" t="n"/>
      <c r="K49" s="333" t="n"/>
      <c r="L49" s="333" t="n"/>
      <c r="M49" s="333" t="n"/>
      <c r="N49" s="333" t="n"/>
      <c r="O49" s="333" t="n"/>
      <c r="P49" s="313" t="n"/>
      <c r="Q49" s="344" t="n"/>
      <c r="R49" s="344" t="n"/>
      <c r="S49" s="349" t="n"/>
      <c r="T49" s="345" t="n"/>
      <c r="U49" s="57" t="n"/>
      <c r="V49" s="349" t="n"/>
      <c r="W49" s="57" t="n"/>
      <c r="X49" s="345" t="n"/>
      <c r="Y49" s="344" t="n"/>
      <c r="Z49" s="345" t="n"/>
      <c r="AA49" s="344" t="n"/>
      <c r="AB49" s="345" t="n"/>
      <c r="AC49" s="349" t="n"/>
    </row>
    <row r="50" ht="24.75" customHeight="1">
      <c r="A50" s="136" t="n"/>
      <c r="B50" s="136" t="n"/>
      <c r="C50" s="179" t="n"/>
      <c r="D50" s="333" t="n"/>
      <c r="E50" s="313" t="n"/>
      <c r="F50" s="35">
        <f>=(B50-A50)*24*16.3</f>
        <v/>
      </c>
      <c r="G50" s="313" t="n"/>
      <c r="H50" s="40" t="n"/>
      <c r="I50" s="35" t="n"/>
      <c r="J50" s="333" t="n"/>
      <c r="K50" s="333" t="n"/>
      <c r="L50" s="333" t="n"/>
      <c r="M50" s="333" t="n"/>
      <c r="N50" s="333" t="n"/>
      <c r="O50" s="333" t="n"/>
      <c r="P50" s="313" t="n"/>
      <c r="Q50" s="344" t="n"/>
      <c r="R50" s="344" t="n"/>
      <c r="S50" s="349" t="n"/>
      <c r="T50" s="345" t="n"/>
      <c r="U50" s="57" t="n"/>
      <c r="V50" s="349" t="n"/>
      <c r="W50" s="57" t="n"/>
      <c r="X50" s="345" t="n"/>
      <c r="Y50" s="344" t="n"/>
      <c r="Z50" s="345" t="n"/>
      <c r="AA50" s="344" t="n"/>
      <c r="AB50" s="345" t="n"/>
      <c r="AC50" s="349" t="n"/>
    </row>
    <row r="51" ht="24.75" customHeight="1">
      <c r="A51" s="136" t="n"/>
      <c r="B51" s="136" t="n"/>
      <c r="C51" s="179" t="n"/>
      <c r="D51" s="333" t="n"/>
      <c r="E51" s="313" t="n"/>
      <c r="F51" s="35">
        <f>=(B51-A51)*24*16.3</f>
        <v/>
      </c>
      <c r="G51" s="313" t="n"/>
      <c r="H51" s="40" t="n"/>
      <c r="I51" s="35" t="n"/>
      <c r="J51" s="333" t="n"/>
      <c r="K51" s="333" t="n"/>
      <c r="L51" s="333" t="n"/>
      <c r="M51" s="333" t="n"/>
      <c r="N51" s="333" t="n"/>
      <c r="O51" s="333" t="n"/>
      <c r="P51" s="313" t="n"/>
      <c r="Q51" s="344" t="n"/>
      <c r="R51" s="344" t="n"/>
      <c r="S51" s="349" t="n"/>
      <c r="T51" s="345" t="n"/>
      <c r="U51" s="57" t="n"/>
      <c r="V51" s="349" t="n"/>
      <c r="W51" s="57" t="n"/>
      <c r="X51" s="345" t="n"/>
      <c r="Y51" s="344" t="n"/>
      <c r="Z51" s="345" t="n"/>
      <c r="AA51" s="344" t="n"/>
      <c r="AB51" s="345" t="n"/>
      <c r="AC51" s="349" t="n"/>
    </row>
    <row r="52" ht="24.75" customHeight="1">
      <c r="A52" s="136" t="n"/>
      <c r="B52" s="136" t="n"/>
      <c r="C52" s="179" t="n"/>
      <c r="D52" s="333" t="n"/>
      <c r="E52" s="313" t="n"/>
      <c r="F52" s="35">
        <f>=(B52-A52)*24*16.3</f>
        <v/>
      </c>
      <c r="G52" s="313" t="n"/>
      <c r="H52" s="40" t="n"/>
      <c r="I52" s="35" t="n"/>
      <c r="J52" s="333" t="n"/>
      <c r="K52" s="333" t="n"/>
      <c r="L52" s="333" t="n"/>
      <c r="M52" s="333" t="n"/>
      <c r="N52" s="333" t="n"/>
      <c r="O52" s="333" t="n"/>
      <c r="P52" s="333" t="n"/>
      <c r="Q52" s="313" t="n"/>
      <c r="R52" s="344" t="n"/>
      <c r="S52" s="349" t="n"/>
      <c r="T52" s="345" t="n"/>
      <c r="U52" s="57" t="n"/>
      <c r="V52" s="349" t="n"/>
      <c r="W52" s="57" t="n"/>
      <c r="X52" s="345" t="n"/>
      <c r="Y52" s="344" t="n"/>
      <c r="Z52" s="345" t="n"/>
      <c r="AA52" s="344" t="n"/>
      <c r="AB52" s="345" t="n"/>
      <c r="AC52" s="349" t="n"/>
    </row>
    <row r="53" ht="24.75" customHeight="1">
      <c r="A53" s="136" t="n"/>
      <c r="B53" s="136" t="n"/>
      <c r="C53" s="179" t="n"/>
      <c r="D53" s="333" t="n"/>
      <c r="E53" s="313" t="n"/>
      <c r="F53" s="35">
        <f>=(B53-A53)*24*16.3</f>
        <v/>
      </c>
      <c r="G53" s="313" t="n"/>
      <c r="H53" s="40" t="n"/>
      <c r="I53" s="35" t="n"/>
      <c r="J53" s="333" t="n"/>
      <c r="K53" s="333" t="n"/>
      <c r="L53" s="333" t="n"/>
      <c r="M53" s="333" t="n"/>
      <c r="N53" s="333" t="n"/>
      <c r="O53" s="333" t="n"/>
      <c r="P53" s="313" t="n"/>
      <c r="Q53" s="344" t="n"/>
      <c r="R53" s="344" t="n"/>
      <c r="S53" s="349" t="n"/>
      <c r="T53" s="345" t="n"/>
      <c r="U53" s="57" t="n"/>
      <c r="V53" s="349" t="n"/>
      <c r="W53" s="57" t="n"/>
      <c r="X53" s="345" t="n"/>
      <c r="Y53" s="344" t="n"/>
      <c r="Z53" s="345" t="n"/>
      <c r="AA53" s="344" t="n"/>
      <c r="AB53" s="345" t="n"/>
      <c r="AC53" s="349" t="n"/>
    </row>
    <row r="54" ht="24.75" customHeight="1">
      <c r="A54" s="136" t="n"/>
      <c r="B54" s="136" t="n"/>
      <c r="C54" s="179" t="n"/>
      <c r="D54" s="333" t="n"/>
      <c r="E54" s="313" t="n"/>
      <c r="F54" s="35">
        <f>=(B54-A54)*24*16.3</f>
        <v/>
      </c>
      <c r="G54" s="313" t="n"/>
      <c r="H54" s="40" t="n"/>
      <c r="I54" s="35" t="n"/>
      <c r="J54" s="333" t="n"/>
      <c r="K54" s="333" t="n"/>
      <c r="L54" s="333" t="n"/>
      <c r="M54" s="333" t="n"/>
      <c r="N54" s="333" t="n"/>
      <c r="O54" s="333" t="n"/>
      <c r="P54" s="313" t="n"/>
      <c r="Q54" s="344" t="n"/>
      <c r="R54" s="344" t="n"/>
      <c r="S54" s="349" t="n"/>
      <c r="T54" s="345" t="n"/>
      <c r="U54" s="57" t="n"/>
      <c r="V54" s="349" t="n"/>
      <c r="W54" s="57" t="n"/>
      <c r="X54" s="345" t="n"/>
      <c r="Y54" s="344" t="n"/>
      <c r="Z54" s="345" t="n"/>
      <c r="AA54" s="344" t="n"/>
      <c r="AB54" s="345" t="n"/>
      <c r="AC54" s="349" t="n"/>
    </row>
    <row r="55" ht="22.5" customHeight="1">
      <c r="A55" s="136" t="n"/>
      <c r="B55" s="35" t="n"/>
      <c r="C55" s="179" t="n"/>
      <c r="D55" s="333" t="n"/>
      <c r="E55" s="313" t="n"/>
      <c r="F55" s="259">
        <f>=SUM(F27:G54)</f>
        <v/>
      </c>
      <c r="G55" s="313" t="n"/>
      <c r="H55" s="40" t="n"/>
      <c r="I55" s="35" t="n"/>
      <c r="J55" s="333" t="n"/>
      <c r="K55" s="333" t="n"/>
      <c r="L55" s="333" t="n"/>
      <c r="M55" s="333" t="n"/>
      <c r="N55" s="333" t="n"/>
      <c r="O55" s="333" t="n"/>
      <c r="P55" s="313" t="n"/>
      <c r="Q55" s="344" t="n"/>
      <c r="R55" s="344" t="n"/>
      <c r="S55" s="349" t="n"/>
      <c r="T55" s="345" t="n"/>
      <c r="U55" s="57" t="n"/>
      <c r="V55" s="349" t="n"/>
      <c r="W55" s="349" t="n"/>
      <c r="X55" s="345" t="n"/>
      <c r="Y55" s="344" t="n"/>
      <c r="Z55" s="345" t="n"/>
      <c r="AA55" s="344" t="n"/>
      <c r="AB55" s="345" t="n"/>
      <c r="AC55" s="349" t="n"/>
    </row>
    <row r="56" ht="19.5" customHeight="1">
      <c r="A56" s="344" t="n"/>
      <c r="B56" s="260" t="n"/>
      <c r="C56" s="261" t="n"/>
      <c r="D56" s="261" t="n"/>
      <c r="E56" s="260" t="n"/>
      <c r="F56" s="262" t="n"/>
      <c r="N56" s="352" t="n"/>
      <c r="O56" s="349" t="n"/>
      <c r="P56" s="349" t="n"/>
      <c r="Q56" s="344" t="n"/>
      <c r="R56" s="344" t="n"/>
      <c r="S56" s="349" t="n"/>
      <c r="T56" s="345" t="n"/>
      <c r="U56" s="349" t="n"/>
      <c r="V56" s="349" t="n"/>
      <c r="W56" s="349" t="n"/>
      <c r="X56" s="345" t="n"/>
      <c r="Y56" s="344" t="n"/>
      <c r="Z56" s="345" t="n"/>
      <c r="AA56" s="344" t="n"/>
      <c r="AB56" s="345" t="n"/>
      <c r="AC56" s="349" t="n"/>
    </row>
    <row r="57" ht="18" customHeight="1">
      <c r="A57" s="344" t="n"/>
      <c r="B57" s="260" t="n"/>
      <c r="C57" s="263" t="n"/>
      <c r="D57" s="263" t="n"/>
      <c r="E57" s="264" t="n"/>
      <c r="N57" s="352" t="n"/>
      <c r="O57" s="349" t="n"/>
      <c r="P57" s="349" t="n"/>
      <c r="Q57" s="344" t="n"/>
      <c r="R57" s="344" t="n"/>
      <c r="S57" s="349" t="n"/>
      <c r="T57" s="345" t="n"/>
      <c r="U57" s="349" t="n"/>
      <c r="V57" s="349" t="n"/>
      <c r="W57" s="349" t="n"/>
      <c r="X57" s="345" t="n"/>
      <c r="Y57" s="344" t="n"/>
      <c r="Z57" s="345" t="n"/>
      <c r="AA57" s="344" t="n"/>
      <c r="AB57" s="345" t="n"/>
      <c r="AC57" s="349" t="n"/>
    </row>
    <row r="58" ht="21" customHeight="1">
      <c r="A58" s="344" t="n"/>
      <c r="B58" s="265" t="n"/>
      <c r="C58" s="263" t="n"/>
      <c r="D58" s="263" t="n"/>
      <c r="E58" s="264" t="n"/>
      <c r="F58" s="57" t="n"/>
      <c r="L58" s="344" t="n"/>
      <c r="M58" s="57" t="n"/>
      <c r="N58" s="352" t="n"/>
      <c r="O58" s="349" t="n"/>
      <c r="P58" s="349" t="n"/>
      <c r="Q58" s="344" t="n"/>
      <c r="R58" s="344" t="n"/>
      <c r="S58" s="349" t="n"/>
      <c r="T58" s="345" t="n"/>
      <c r="U58" s="349" t="n"/>
      <c r="V58" s="349" t="n"/>
      <c r="W58" s="349" t="n"/>
      <c r="X58" s="345" t="n"/>
      <c r="Y58" s="344" t="n"/>
      <c r="Z58" s="345" t="n"/>
      <c r="AA58" s="344" t="n"/>
      <c r="AB58" s="345" t="n"/>
      <c r="AC58" s="349" t="n"/>
    </row>
    <row r="59" ht="15" customHeight="1">
      <c r="A59" s="344" t="n"/>
      <c r="B59" s="265" t="n"/>
      <c r="C59" s="217" t="n"/>
      <c r="D59" s="217" t="n"/>
      <c r="E59" s="57" t="n"/>
      <c r="F59" s="353" t="n"/>
      <c r="G59" s="353" t="n"/>
      <c r="H59" s="350" t="n"/>
      <c r="I59" s="353" t="n"/>
      <c r="J59" s="350" t="n"/>
      <c r="K59" s="344" t="n"/>
      <c r="L59" s="344" t="n"/>
      <c r="M59" s="351" t="n"/>
      <c r="N59" s="138" t="n"/>
      <c r="O59" s="349" t="n"/>
      <c r="P59" s="349" t="n"/>
      <c r="Q59" s="344" t="n"/>
      <c r="R59" s="344" t="n"/>
      <c r="S59" s="349" t="n"/>
      <c r="T59" s="345" t="n"/>
      <c r="U59" s="349" t="n"/>
      <c r="V59" s="266" t="n"/>
      <c r="AB59" s="345" t="n"/>
      <c r="AC59" s="349" t="n"/>
    </row>
    <row r="60" ht="25.5" customHeight="1">
      <c r="A60" s="344" t="n"/>
      <c r="B60" s="349" t="n"/>
      <c r="C60" s="345" t="n"/>
      <c r="D60" s="221" t="n"/>
      <c r="E60" s="353" t="n"/>
      <c r="F60" s="260" t="n"/>
      <c r="G60" s="260" t="n"/>
      <c r="H60" s="138" t="n"/>
      <c r="I60" s="260" t="n"/>
      <c r="J60" s="138" t="n"/>
      <c r="K60" s="138" t="n"/>
      <c r="L60" s="138" t="n"/>
      <c r="M60" s="351" t="n"/>
      <c r="N60" s="138" t="n"/>
      <c r="O60" s="349" t="n"/>
      <c r="P60" s="349" t="n"/>
      <c r="Q60" s="344" t="n"/>
      <c r="R60" s="344" t="n"/>
      <c r="S60" s="349" t="n"/>
      <c r="T60" s="345" t="n"/>
      <c r="U60" s="349" t="n"/>
      <c r="AB60" s="345" t="n"/>
      <c r="AC60" s="349" t="n"/>
    </row>
    <row r="61" ht="12.75" customHeight="1">
      <c r="A61" s="344" t="n"/>
      <c r="B61" s="349" t="n"/>
      <c r="C61" s="345" t="n"/>
      <c r="D61" s="345" t="n"/>
      <c r="E61" s="353" t="n"/>
      <c r="F61" s="260" t="n"/>
      <c r="G61" s="260" t="n"/>
      <c r="H61" s="138" t="n"/>
      <c r="I61" s="260" t="n"/>
      <c r="J61" s="138" t="n"/>
      <c r="K61" s="138" t="n"/>
      <c r="L61" s="138" t="n"/>
      <c r="M61" s="351" t="n"/>
      <c r="N61" s="138" t="n"/>
      <c r="O61" s="349" t="n"/>
      <c r="P61" s="349" t="n"/>
      <c r="Q61" s="344" t="n"/>
      <c r="R61" s="344" t="n"/>
      <c r="S61" s="349" t="n"/>
      <c r="T61" s="345" t="n"/>
      <c r="U61" s="349" t="n"/>
      <c r="V61" s="260" t="n"/>
      <c r="W61" s="260" t="n"/>
      <c r="X61" s="261" t="n"/>
      <c r="Y61" s="138" t="n"/>
      <c r="Z61" s="261" t="n"/>
      <c r="AA61" s="138" t="n"/>
      <c r="AB61" s="345" t="n"/>
      <c r="AC61" s="349" t="n"/>
    </row>
    <row r="62" ht="18.75" customHeight="1">
      <c r="A62" s="344" t="n"/>
      <c r="B62" s="349" t="n"/>
      <c r="C62" s="345" t="n"/>
      <c r="D62" s="345" t="n"/>
      <c r="E62" s="353" t="n"/>
      <c r="F62" s="353" t="n"/>
      <c r="G62" s="353" t="n"/>
      <c r="H62" s="350" t="n"/>
      <c r="I62" s="353" t="n"/>
      <c r="J62" s="350" t="n"/>
      <c r="K62" s="344" t="n"/>
      <c r="L62" s="344" t="n"/>
      <c r="M62" s="221" t="n"/>
      <c r="N62" s="352" t="n"/>
      <c r="O62" s="349" t="n"/>
      <c r="P62" s="349" t="n"/>
      <c r="Q62" s="344" t="n"/>
      <c r="R62" s="344" t="n"/>
      <c r="S62" s="349" t="n"/>
      <c r="T62" s="345" t="n"/>
      <c r="U62" s="349" t="n"/>
      <c r="V62" s="349" t="n"/>
      <c r="W62" s="349" t="n"/>
      <c r="X62" s="345" t="n"/>
      <c r="Y62" s="344" t="n"/>
      <c r="Z62" s="345" t="n"/>
      <c r="AA62" s="344" t="n"/>
      <c r="AB62" s="345" t="n"/>
      <c r="AC62" s="349" t="n"/>
    </row>
    <row r="63" ht="18.75" customHeight="1">
      <c r="A63" s="344" t="n"/>
      <c r="B63" s="349" t="n"/>
      <c r="C63" s="345" t="n"/>
      <c r="D63" s="345" t="n"/>
      <c r="E63" s="353" t="n"/>
      <c r="F63" s="353" t="n"/>
      <c r="G63" s="353" t="n"/>
      <c r="H63" s="350" t="n"/>
      <c r="I63" s="353" t="n"/>
      <c r="J63" s="350" t="n"/>
      <c r="K63" s="344" t="n"/>
      <c r="L63" s="344" t="n"/>
      <c r="M63" s="351" t="n"/>
      <c r="N63" s="352" t="n"/>
      <c r="O63" s="349" t="n"/>
      <c r="P63" s="349" t="n"/>
      <c r="Q63" s="344" t="n"/>
      <c r="R63" s="344" t="n"/>
      <c r="S63" s="349" t="n"/>
      <c r="T63" s="345" t="n"/>
      <c r="U63" s="349" t="n"/>
      <c r="V63" s="349" t="n"/>
      <c r="W63" s="349" t="n"/>
      <c r="X63" s="345" t="n"/>
      <c r="Y63" s="344" t="n"/>
      <c r="Z63" s="345" t="n"/>
      <c r="AA63" s="344" t="n"/>
      <c r="AB63" s="345" t="n"/>
      <c r="AC63" s="349" t="n"/>
    </row>
    <row r="64" ht="18.75" customHeight="1">
      <c r="A64" s="344" t="n"/>
      <c r="B64" s="349" t="n"/>
      <c r="C64" s="345" t="n"/>
      <c r="D64" s="345" t="n"/>
      <c r="E64" s="353" t="n"/>
      <c r="F64" s="353" t="n"/>
      <c r="G64" s="353" t="n"/>
      <c r="H64" s="350" t="n"/>
      <c r="I64" s="353" t="n"/>
      <c r="J64" s="350" t="n"/>
      <c r="K64" s="344" t="n"/>
      <c r="L64" s="344" t="n"/>
      <c r="M64" s="351" t="n"/>
      <c r="N64" s="352" t="n"/>
      <c r="O64" s="349" t="n"/>
      <c r="P64" s="349" t="n"/>
      <c r="Q64" s="344" t="n"/>
      <c r="R64" s="344" t="n"/>
      <c r="S64" s="349" t="n"/>
      <c r="T64" s="345" t="n"/>
      <c r="U64" s="349" t="n"/>
      <c r="V64" s="349" t="n"/>
      <c r="W64" s="349" t="n"/>
      <c r="X64" s="345" t="n"/>
      <c r="Y64" s="344" t="n"/>
      <c r="Z64" s="345" t="n"/>
      <c r="AA64" s="344" t="n"/>
      <c r="AB64" s="345" t="n"/>
      <c r="AC64" s="349" t="n"/>
    </row>
    <row r="65" ht="18.75" customHeight="1">
      <c r="A65" s="344" t="n"/>
      <c r="B65" s="349" t="n"/>
      <c r="C65" s="345" t="n"/>
      <c r="D65" s="345" t="n"/>
      <c r="E65" s="353" t="n"/>
      <c r="F65" s="353" t="n"/>
      <c r="G65" s="353" t="n"/>
      <c r="H65" s="350" t="n"/>
      <c r="I65" s="353" t="n"/>
      <c r="J65" s="350" t="n"/>
      <c r="K65" s="344" t="n"/>
      <c r="L65" s="344" t="n"/>
      <c r="M65" s="351" t="n"/>
      <c r="N65" s="352" t="n"/>
      <c r="O65" s="349" t="n"/>
      <c r="P65" s="349" t="n"/>
      <c r="Q65" s="344" t="n"/>
      <c r="R65" s="344" t="n"/>
      <c r="S65" s="349" t="n"/>
      <c r="T65" s="345" t="n"/>
      <c r="U65" s="349" t="n"/>
      <c r="V65" s="349" t="n"/>
      <c r="W65" s="349" t="n"/>
      <c r="X65" s="345" t="n"/>
      <c r="Y65" s="344" t="n"/>
      <c r="Z65" s="345" t="n"/>
      <c r="AA65" s="344" t="n"/>
      <c r="AB65" s="345" t="n"/>
      <c r="AC65" s="349" t="n"/>
    </row>
    <row r="66" ht="18.75" customHeight="1">
      <c r="A66" s="344" t="n"/>
      <c r="B66" s="349" t="n"/>
      <c r="C66" s="345" t="n"/>
      <c r="D66" s="345" t="n"/>
      <c r="E66" s="353" t="n"/>
      <c r="F66" s="353" t="n"/>
      <c r="G66" s="353" t="n"/>
      <c r="H66" s="350" t="n"/>
      <c r="I66" s="353" t="n"/>
      <c r="J66" s="350" t="n"/>
      <c r="K66" s="344" t="n"/>
      <c r="L66" s="344" t="n"/>
      <c r="M66" s="351" t="n"/>
      <c r="N66" s="352" t="n"/>
      <c r="O66" s="349" t="n"/>
      <c r="P66" s="349" t="n"/>
      <c r="Q66" s="344" t="n"/>
      <c r="R66" s="344" t="n"/>
      <c r="S66" s="349" t="n"/>
      <c r="T66" s="345" t="n"/>
      <c r="U66" s="349" t="n"/>
      <c r="V66" s="349" t="n"/>
      <c r="W66" s="349" t="n"/>
      <c r="X66" s="345" t="n"/>
      <c r="Y66" s="344" t="n"/>
      <c r="Z66" s="345" t="n"/>
      <c r="AA66" s="344" t="n"/>
      <c r="AB66" s="345" t="n"/>
      <c r="AC66" s="349" t="n"/>
    </row>
    <row r="67" ht="15.6" customHeight="1">
      <c r="A67" s="344" t="n"/>
      <c r="B67" s="260" t="n"/>
      <c r="C67" s="261" t="n"/>
      <c r="D67" s="261" t="n"/>
      <c r="E67" s="267" t="n"/>
      <c r="F67" s="267" t="n"/>
      <c r="G67" s="267" t="n"/>
      <c r="H67" s="142" t="n"/>
      <c r="I67" s="267" t="n"/>
      <c r="J67" s="142" t="n"/>
      <c r="K67" s="142" t="n"/>
      <c r="L67" s="142" t="n"/>
      <c r="M67" s="268" t="n"/>
      <c r="N67" s="142" t="n"/>
      <c r="O67" s="349" t="n"/>
      <c r="P67" s="349" t="n"/>
      <c r="Q67" s="138" t="n"/>
      <c r="R67" s="138" t="n"/>
      <c r="S67" s="260" t="n"/>
      <c r="T67" s="261" t="n"/>
      <c r="U67" s="262" t="n"/>
      <c r="AB67" s="345" t="n"/>
      <c r="AC67" s="349" t="n"/>
    </row>
    <row r="68" ht="15.6" customHeight="1">
      <c r="A68" s="344" t="n"/>
      <c r="B68" s="264" t="n"/>
      <c r="E68" s="267" t="n"/>
      <c r="F68" s="267" t="n"/>
      <c r="G68" s="267" t="n"/>
      <c r="H68" s="142" t="n"/>
      <c r="I68" s="267" t="n"/>
      <c r="J68" s="142" t="n"/>
      <c r="K68" s="142" t="n"/>
      <c r="L68" s="142" t="n"/>
      <c r="M68" s="268" t="n"/>
      <c r="N68" s="142" t="n"/>
      <c r="O68" s="349" t="n"/>
      <c r="P68" s="349" t="n"/>
      <c r="Q68" s="138" t="n"/>
      <c r="R68" s="141" t="n"/>
      <c r="AB68" s="345" t="n"/>
      <c r="AC68" s="349" t="n"/>
    </row>
    <row r="69" ht="15.6" customHeight="1">
      <c r="A69" s="344" t="n"/>
      <c r="B69" s="260" t="n"/>
      <c r="C69" s="261" t="n"/>
      <c r="D69" s="261" t="n"/>
      <c r="E69" s="267" t="n"/>
      <c r="F69" s="267" t="n"/>
      <c r="G69" s="267" t="n"/>
      <c r="H69" s="142" t="n"/>
      <c r="I69" s="267" t="n"/>
      <c r="J69" s="142" t="n"/>
      <c r="K69" s="344" t="n"/>
      <c r="L69" s="344" t="n"/>
      <c r="M69" s="351" t="n"/>
      <c r="N69" s="352" t="n"/>
      <c r="O69" s="349" t="n"/>
      <c r="P69" s="349" t="n"/>
      <c r="Q69" s="83" t="n"/>
      <c r="U69" s="57" t="n"/>
      <c r="AA69" s="344" t="n"/>
      <c r="AB69" s="345" t="n"/>
      <c r="AC69" s="349" t="n"/>
    </row>
    <row r="70" ht="15.6" customHeight="1">
      <c r="A70" s="344" t="n"/>
      <c r="B70" s="265" t="n"/>
      <c r="C70" s="217" t="n"/>
      <c r="D70" s="221" t="n"/>
      <c r="E70" s="353" t="n"/>
      <c r="F70" s="353" t="n"/>
      <c r="G70" s="353" t="n"/>
      <c r="H70" s="350" t="n"/>
      <c r="I70" s="353" t="n"/>
      <c r="J70" s="350" t="n"/>
      <c r="K70" s="344" t="n"/>
      <c r="L70" s="344" t="n"/>
      <c r="M70" s="261" t="n"/>
      <c r="N70" s="352" t="n"/>
      <c r="O70" s="349" t="n"/>
      <c r="P70" s="349" t="n"/>
      <c r="Q70" s="344" t="n"/>
      <c r="R70" s="344" t="n"/>
      <c r="S70" s="349" t="n"/>
      <c r="T70" s="345" t="n"/>
      <c r="U70" s="266" t="n"/>
      <c r="AA70" s="344" t="n"/>
      <c r="AB70" s="345" t="n"/>
      <c r="AC70" s="349" t="n"/>
    </row>
    <row r="71" ht="15.6" customHeight="1">
      <c r="A71" s="344" t="n"/>
      <c r="B71" s="349" t="n"/>
      <c r="C71" s="345" t="n"/>
      <c r="D71" s="345" t="n"/>
      <c r="E71" s="260" t="n"/>
      <c r="F71" s="260" t="n"/>
      <c r="G71" s="260" t="n"/>
      <c r="H71" s="138" t="n"/>
      <c r="I71" s="260" t="n"/>
      <c r="J71" s="138" t="n"/>
      <c r="K71" s="344" t="n"/>
      <c r="L71" s="344" t="n"/>
      <c r="M71" s="261" t="n"/>
      <c r="N71" s="352" t="n"/>
      <c r="O71" s="349" t="n"/>
      <c r="P71" s="349" t="n"/>
      <c r="Q71" s="344" t="n"/>
      <c r="R71" s="344" t="n"/>
      <c r="S71" s="349" t="n"/>
      <c r="T71" s="345" t="n"/>
      <c r="AA71" s="344" t="n"/>
      <c r="AB71" s="345" t="n"/>
      <c r="AC71" s="349" t="n"/>
    </row>
    <row r="72" ht="15.6" customHeight="1">
      <c r="A72" s="344" t="n"/>
      <c r="B72" s="349" t="n"/>
      <c r="C72" s="345" t="n"/>
      <c r="D72" s="345" t="n"/>
      <c r="E72" s="260" t="n"/>
      <c r="F72" s="260" t="n"/>
      <c r="G72" s="260" t="n"/>
      <c r="H72" s="138" t="n"/>
      <c r="I72" s="260" t="n"/>
      <c r="J72" s="138" t="n"/>
      <c r="K72" s="344" t="n"/>
      <c r="L72" s="344" t="n"/>
      <c r="M72" s="261" t="n"/>
      <c r="N72" s="55" t="n"/>
      <c r="O72" s="349" t="n"/>
      <c r="P72" s="349" t="n"/>
      <c r="Q72" s="344" t="n"/>
      <c r="R72" s="344" t="n"/>
      <c r="S72" s="349" t="n"/>
      <c r="T72" s="345" t="n"/>
      <c r="U72" s="260" t="n"/>
      <c r="V72" s="260" t="n"/>
      <c r="W72" s="260" t="n"/>
      <c r="X72" s="261" t="n"/>
      <c r="Y72" s="138" t="n"/>
      <c r="Z72" s="261" t="n"/>
      <c r="AA72" s="344" t="n"/>
      <c r="AB72" s="345" t="n"/>
      <c r="AC72" s="349" t="n"/>
    </row>
  </sheetData>
  <mergeCells count="201">
    <mergeCell ref="I34:P34"/>
    <mergeCell ref="U40:V40"/>
    <mergeCell ref="C44:E44"/>
    <mergeCell ref="R68:T69"/>
    <mergeCell ref="F29:G29"/>
    <mergeCell ref="C31:E31"/>
    <mergeCell ref="U15:V15"/>
    <mergeCell ref="C40:E40"/>
    <mergeCell ref="I49:P49"/>
    <mergeCell ref="I36:P36"/>
    <mergeCell ref="M13:N16"/>
    <mergeCell ref="I45:P45"/>
    <mergeCell ref="V35:V36"/>
    <mergeCell ref="C51:E51"/>
    <mergeCell ref="D6:E6"/>
    <mergeCell ref="P6:Q6"/>
    <mergeCell ref="R24:Y24"/>
    <mergeCell ref="I47:P47"/>
    <mergeCell ref="U16:V16"/>
    <mergeCell ref="I52:Q52"/>
    <mergeCell ref="I28:P28"/>
    <mergeCell ref="I37:P37"/>
    <mergeCell ref="U70:Z71"/>
    <mergeCell ref="O13:P16"/>
    <mergeCell ref="X30:Y30"/>
    <mergeCell ref="I12:P12"/>
    <mergeCell ref="S19:T19"/>
    <mergeCell ref="S39:Y39"/>
    <mergeCell ref="C49:E49"/>
    <mergeCell ref="M18:N18"/>
    <mergeCell ref="U42:V42"/>
    <mergeCell ref="C34:E34"/>
    <mergeCell ref="M17:N17"/>
    <mergeCell ref="C42:E42"/>
    <mergeCell ref="F43:G43"/>
    <mergeCell ref="O17:P17"/>
    <mergeCell ref="S35:S36"/>
    <mergeCell ref="I18:L18"/>
    <mergeCell ref="I38:P38"/>
    <mergeCell ref="B25:B26"/>
    <mergeCell ref="B5:I5"/>
    <mergeCell ref="M19:N19"/>
    <mergeCell ref="B12:G12"/>
    <mergeCell ref="AA34:AC34"/>
    <mergeCell ref="W28:W29"/>
    <mergeCell ref="I40:P40"/>
    <mergeCell ref="AA24:AC26"/>
    <mergeCell ref="K3:O3"/>
    <mergeCell ref="C29:E29"/>
    <mergeCell ref="Z8:AA9"/>
    <mergeCell ref="F54:G54"/>
    <mergeCell ref="F19:G19"/>
    <mergeCell ref="F34:G34"/>
    <mergeCell ref="P10:Q10"/>
    <mergeCell ref="I20:L20"/>
    <mergeCell ref="I27:P27"/>
    <mergeCell ref="C46:E46"/>
    <mergeCell ref="P9:Q9"/>
    <mergeCell ref="F30:G30"/>
    <mergeCell ref="C52:E52"/>
    <mergeCell ref="F20:G20"/>
    <mergeCell ref="F18:G18"/>
    <mergeCell ref="F33:G33"/>
    <mergeCell ref="C39:E39"/>
    <mergeCell ref="F45:G45"/>
    <mergeCell ref="C48:E48"/>
    <mergeCell ref="F42:G42"/>
    <mergeCell ref="B68:D68"/>
    <mergeCell ref="U41:V41"/>
    <mergeCell ref="F58:K58"/>
    <mergeCell ref="K7:M7"/>
    <mergeCell ref="F17:G17"/>
    <mergeCell ref="C32:E32"/>
    <mergeCell ref="C38:E38"/>
    <mergeCell ref="I53:P53"/>
    <mergeCell ref="M21:N21"/>
    <mergeCell ref="S40:T40"/>
    <mergeCell ref="F47:G47"/>
    <mergeCell ref="O21:P21"/>
    <mergeCell ref="S15:T15"/>
    <mergeCell ref="F31:G31"/>
    <mergeCell ref="F46:G46"/>
    <mergeCell ref="O7:Q7"/>
    <mergeCell ref="F28:G28"/>
    <mergeCell ref="I55:P55"/>
    <mergeCell ref="U69:Z69"/>
    <mergeCell ref="U18:V18"/>
    <mergeCell ref="I39:P39"/>
    <mergeCell ref="T31:T32"/>
    <mergeCell ref="F25:G26"/>
    <mergeCell ref="F39:G39"/>
    <mergeCell ref="C33:E33"/>
    <mergeCell ref="I48:P48"/>
    <mergeCell ref="F48:G48"/>
    <mergeCell ref="I29:P29"/>
    <mergeCell ref="T28:T29"/>
    <mergeCell ref="AA27:AC27"/>
    <mergeCell ref="F44:G44"/>
    <mergeCell ref="C35:E35"/>
    <mergeCell ref="U19:V19"/>
    <mergeCell ref="AC41:AC42"/>
    <mergeCell ref="I31:P31"/>
    <mergeCell ref="C50:E50"/>
    <mergeCell ref="I17:L17"/>
    <mergeCell ref="O19:P19"/>
    <mergeCell ref="C55:E55"/>
    <mergeCell ref="A1:Y2"/>
    <mergeCell ref="S42:T42"/>
    <mergeCell ref="I19:L19"/>
    <mergeCell ref="F13:G16"/>
    <mergeCell ref="F21:G21"/>
    <mergeCell ref="C36:E36"/>
    <mergeCell ref="Z7:AA7"/>
    <mergeCell ref="X16:Y16"/>
    <mergeCell ref="I54:P54"/>
    <mergeCell ref="O20:P20"/>
    <mergeCell ref="I41:P41"/>
    <mergeCell ref="AB8:AB9"/>
    <mergeCell ref="Y5:AC5"/>
    <mergeCell ref="F36:G36"/>
    <mergeCell ref="X31:Y32"/>
    <mergeCell ref="B17:C17"/>
    <mergeCell ref="S28:S29"/>
    <mergeCell ref="F50:G50"/>
    <mergeCell ref="D17:E17"/>
    <mergeCell ref="K5:N5"/>
    <mergeCell ref="I43:P43"/>
    <mergeCell ref="C28:E28"/>
    <mergeCell ref="C37:E37"/>
    <mergeCell ref="V59:AA60"/>
    <mergeCell ref="I33:P33"/>
    <mergeCell ref="O5:R5"/>
    <mergeCell ref="I42:P42"/>
    <mergeCell ref="C30:E30"/>
    <mergeCell ref="U67:AA68"/>
    <mergeCell ref="I35:P35"/>
    <mergeCell ref="Y8:Y9"/>
    <mergeCell ref="I13:L16"/>
    <mergeCell ref="W15:Y15"/>
    <mergeCell ref="I21:L21"/>
    <mergeCell ref="I44:P44"/>
    <mergeCell ref="F49:G49"/>
    <mergeCell ref="S34:Y34"/>
    <mergeCell ref="S41:T41"/>
    <mergeCell ref="X36:Y36"/>
    <mergeCell ref="I23:L23"/>
    <mergeCell ref="C54:E54"/>
    <mergeCell ref="I25:P26"/>
    <mergeCell ref="S16:T16"/>
    <mergeCell ref="Z6:AA6"/>
    <mergeCell ref="C41:E41"/>
    <mergeCell ref="X28:Y29"/>
    <mergeCell ref="I30:P30"/>
    <mergeCell ref="F56:M57"/>
    <mergeCell ref="AC8:AC9"/>
    <mergeCell ref="O18:P18"/>
    <mergeCell ref="I46:P46"/>
    <mergeCell ref="S18:T18"/>
    <mergeCell ref="S27:T27"/>
    <mergeCell ref="B13:C16"/>
    <mergeCell ref="U27:V27"/>
    <mergeCell ref="V28:V29"/>
    <mergeCell ref="D13:E16"/>
    <mergeCell ref="F40:G40"/>
    <mergeCell ref="C43:E43"/>
    <mergeCell ref="F55:G55"/>
    <mergeCell ref="S17:T17"/>
    <mergeCell ref="C27:E27"/>
    <mergeCell ref="U17:V17"/>
    <mergeCell ref="M20:N20"/>
    <mergeCell ref="A25:A26"/>
    <mergeCell ref="S13:Y14"/>
    <mergeCell ref="W27:Y27"/>
    <mergeCell ref="U28:U29"/>
    <mergeCell ref="S7:W7"/>
    <mergeCell ref="P8:Q8"/>
    <mergeCell ref="F51:G51"/>
    <mergeCell ref="I32:P32"/>
    <mergeCell ref="S12:Y12"/>
    <mergeCell ref="F32:G32"/>
    <mergeCell ref="F41:G41"/>
    <mergeCell ref="F35:G35"/>
    <mergeCell ref="A24:P24"/>
    <mergeCell ref="F38:G38"/>
    <mergeCell ref="C53:E53"/>
    <mergeCell ref="C25:E26"/>
    <mergeCell ref="F27:G27"/>
    <mergeCell ref="F52:G52"/>
    <mergeCell ref="X35:Y35"/>
    <mergeCell ref="F37:G37"/>
    <mergeCell ref="I51:P51"/>
    <mergeCell ref="AC30:AC32"/>
    <mergeCell ref="C45:E45"/>
    <mergeCell ref="S5:W5"/>
    <mergeCell ref="A4:AC4"/>
    <mergeCell ref="I50:P50"/>
    <mergeCell ref="AC36:AC39"/>
    <mergeCell ref="H25:H26"/>
    <mergeCell ref="R25:Y26"/>
    <mergeCell ref="F53:G53"/>
    <mergeCell ref="C47:E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2025-04-10T05:54:37Z</dcterms:created>
  <dcterms:modified xsi:type="dcterms:W3CDTF">2025-04-10T06:31:08Z</dcterms:modified>
</cp:coreProperties>
</file>