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120" yWindow="120" windowWidth="15135" windowHeight="9300"/>
  </bookViews>
  <sheets>
    <sheet name="BienLaiThuTien" sheetId="4" r:id="rId1"/>
    <sheet name="XL4Test5" sheetId="5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1">#REF!</definedName>
    <definedName name="_2">#REF!</definedName>
    <definedName name="_a1" localSheetId="1" hidden="1">{"'Sheet1'!$L$16"}</definedName>
    <definedName name="_a1" hidden="1">{"'Sheet1'!$L$16"}</definedName>
    <definedName name="_A65700">'[1]MTO REV.2(ARMOR)'!#REF!</definedName>
    <definedName name="_A65800">'[1]MTO REV.2(ARMOR)'!#REF!</definedName>
    <definedName name="_A66000">'[1]MTO REV.2(ARMOR)'!#REF!</definedName>
    <definedName name="_A67000">'[1]MTO REV.2(ARMOR)'!#REF!</definedName>
    <definedName name="_A68000">'[1]MTO REV.2(ARMOR)'!#REF!</definedName>
    <definedName name="_A70000">'[1]MTO REV.2(ARMOR)'!#REF!</definedName>
    <definedName name="_A75000">'[1]MTO REV.2(ARMOR)'!#REF!</definedName>
    <definedName name="_A85000">'[1]MTO REV.2(ARMOR)'!#REF!</definedName>
    <definedName name="_CON1">#REF!</definedName>
    <definedName name="_CON2">#REF!</definedName>
    <definedName name="_Fill" hidden="1">#REF!</definedName>
    <definedName name="_NET2">#REF!</definedName>
    <definedName name="_Order1" hidden="1">255</definedName>
    <definedName name="_Order2" hidden="1">255</definedName>
    <definedName name="_oto10">[2]VL!#REF!</definedName>
    <definedName name="_sat10" localSheetId="1">[3]Gia!#REF!</definedName>
    <definedName name="_sat10">[4]Gia!#REF!</definedName>
    <definedName name="_sat14" localSheetId="1">[3]Gia!#REF!</definedName>
    <definedName name="_sat14">[4]Gia!#REF!</definedName>
    <definedName name="_sat6" localSheetId="1">[3]Gia!#REF!</definedName>
    <definedName name="_sat6">[4]Gia!#REF!</definedName>
    <definedName name="_sat8" localSheetId="1">[3]Gia!#REF!</definedName>
    <definedName name="_sat8">[4]Gia!#REF!</definedName>
    <definedName name="_Sort" hidden="1">#REF!</definedName>
    <definedName name="A" localSheetId="1">#REF!</definedName>
    <definedName name="a">[5]Loading!#REF!</definedName>
    <definedName name="a1_" localSheetId="1">'[6]Xuly Data'!#REF!</definedName>
    <definedName name="a1_">'[7]Xuly Data'!#REF!</definedName>
    <definedName name="a2_" localSheetId="1">'[6]Xuly Data'!#REF!</definedName>
    <definedName name="a2_">'[7]Xuly Data'!#REF!</definedName>
    <definedName name="a3_" localSheetId="1">'[6]Xuly Data'!#REF!</definedName>
    <definedName name="a3_">'[7]Xuly Data'!#REF!</definedName>
    <definedName name="a4_" localSheetId="1">'[6]Xuly Data'!#REF!</definedName>
    <definedName name="a4_">'[7]Xuly Data'!#REF!</definedName>
    <definedName name="a5_" localSheetId="1">'[6]Xuly Data'!#REF!</definedName>
    <definedName name="a5_">'[7]Xuly Data'!#REF!</definedName>
    <definedName name="a6_">[8]Solieu!$C$84</definedName>
    <definedName name="a7_" localSheetId="1">'[6]Xuly Data'!#REF!</definedName>
    <definedName name="a7_">'[7]Xuly Data'!#REF!</definedName>
    <definedName name="AAA">'[9]MTL$-INTER'!#REF!</definedName>
    <definedName name="b">'[10]Lç khoan LK1'!$E$13</definedName>
    <definedName name="b1_" localSheetId="1">'[6]Xuly Data'!#REF!</definedName>
    <definedName name="b1_">'[7]Xuly Data'!#REF!</definedName>
    <definedName name="b2_" localSheetId="1">'[6]Xuly Data'!#REF!</definedName>
    <definedName name="b2_">'[7]Xuly Data'!#REF!</definedName>
    <definedName name="b3_" localSheetId="1">'[6]Xuly Data'!#REF!</definedName>
    <definedName name="b3_">'[7]Xuly Data'!#REF!</definedName>
    <definedName name="b4_" localSheetId="1">'[6]Xuly Data'!#REF!</definedName>
    <definedName name="b4_">'[7]Xuly Data'!#REF!</definedName>
    <definedName name="b5_" localSheetId="1">'[6]Xuly Data'!#REF!</definedName>
    <definedName name="b5_">'[7]Xuly Data'!#REF!</definedName>
    <definedName name="b6_" localSheetId="1">'[6]Xuly Data'!#REF!</definedName>
    <definedName name="b6_">'[7]Xuly Data'!#REF!</definedName>
    <definedName name="b7_" localSheetId="1">'[6]Xuly Data'!#REF!</definedName>
    <definedName name="b7_">'[7]Xuly Data'!#REF!</definedName>
    <definedName name="Bar">'[11]B-B'!$B$65:$J$66</definedName>
    <definedName name="betong">[12]Sheet1!#REF!</definedName>
    <definedName name="BOQ">#REF!</definedName>
    <definedName name="Bust" localSheetId="1">XL4Test5!$C$15</definedName>
    <definedName name="BVCISUMMARY">#REF!</definedName>
    <definedName name="c_">#REF!</definedName>
    <definedName name="CABLE2">'[13]MTO REV.0'!$A$1:$Q$570</definedName>
    <definedName name="CDDB" localSheetId="1">'[6]Xuly Data'!#REF!</definedName>
    <definedName name="CDDB">'[7]Xuly Data'!#REF!</definedName>
    <definedName name="CDDT" localSheetId="1">'[6]Xuly Data'!#REF!</definedName>
    <definedName name="CDDT">'[7]Xuly Data'!#REF!</definedName>
    <definedName name="CDMD" localSheetId="1">'[6]Xuly Data'!#REF!</definedName>
    <definedName name="CDMD">'[7]Xuly Data'!#REF!</definedName>
    <definedName name="CH">[2]TN!#REF!</definedName>
    <definedName name="Chu">[2]ND!#REF!</definedName>
    <definedName name="Co">#REF!</definedName>
    <definedName name="COMMON">#REF!</definedName>
    <definedName name="CON_EQP_COS">#REF!</definedName>
    <definedName name="Continue" localSheetId="1">XL4Test5!$C$30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3_" localSheetId="1">[3]Gia!#REF!</definedName>
    <definedName name="ct3_">[4]Gia!#REF!</definedName>
    <definedName name="ct5_" localSheetId="1">[3]Gia!#REF!</definedName>
    <definedName name="ct5_">[4]Gia!#REF!</definedName>
    <definedName name="Ctb">'[10]Lç khoan LK1'!#REF!</definedName>
    <definedName name="Cv">'[10]Lç khoan LK1'!$D$399</definedName>
    <definedName name="d4_">[5]Loading!#REF!</definedName>
    <definedName name="d5_">[5]Loading!#REF!</definedName>
    <definedName name="dadas">'[11]B-B'!#REF!</definedName>
    <definedName name="_xlnm.Database">#REF!</definedName>
    <definedName name="DataFilter">[14]!DataFilter</definedName>
    <definedName name="DataSort">[14]!DataSort</definedName>
    <definedName name="den_bu">#REF!</definedName>
    <definedName name="Document_array" localSheetId="1">{"Book1","BienLaiThuTien_TamUng.xls"}</definedName>
    <definedName name="Documents_array" localSheetId="1">XL4Test5!$B$2:$B$19</definedName>
    <definedName name="DSUMDATA">#REF!</definedName>
    <definedName name="EL2_" localSheetId="1">'[6]Xuly Data'!#REF!</definedName>
    <definedName name="EL2_">'[7]Xuly Data'!#REF!</definedName>
    <definedName name="EL3_" localSheetId="1">'[6]Xuly Data'!#REF!</definedName>
    <definedName name="EL3_">'[7]Xuly Data'!#REF!</definedName>
    <definedName name="EL4_" localSheetId="1">'[6]Xuly Data'!#REF!</definedName>
    <definedName name="EL4_">'[7]Xuly Data'!#REF!</definedName>
    <definedName name="EL5_" localSheetId="1">'[6]Xuly Data'!#REF!</definedName>
    <definedName name="EL5_">'[7]Xuly Data'!#REF!</definedName>
    <definedName name="EL6_">[8]Solieu!$I$84</definedName>
    <definedName name="en">[15]Sheet3!#REF!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f" localSheetId="1">[5]Loading!#REF!</definedName>
    <definedName name="f">'[10]Lç khoan LK1'!#REF!</definedName>
    <definedName name="fb">[11]Analysis!$I$45</definedName>
    <definedName name="Fitb">'[10]Lç khoan LK1'!#REF!</definedName>
    <definedName name="gd">#REF!</definedName>
    <definedName name="gia_tien_BTN">#REF!</definedName>
    <definedName name="GoBack">[14]!GoBack</definedName>
    <definedName name="GPT_GROUNDING_PT">'[16]NEW-PANEL'!#REF!</definedName>
    <definedName name="grC">'[11]C-C'!$J$11</definedName>
    <definedName name="grD">'[11]D-D'!$J$11</definedName>
    <definedName name="gtb">'[10]Lç khoan LK1'!#REF!</definedName>
    <definedName name="GTRI">#REF!</definedName>
    <definedName name="gvl">[17]GVL!$A$6:$F$131</definedName>
    <definedName name="h" localSheetId="1" hidden="1">{"'Sheet1'!$L$16"}</definedName>
    <definedName name="h">[4]Gia!#REF!</definedName>
    <definedName name="h.2" localSheetId="1">[18]Sheet1!#REF!</definedName>
    <definedName name="h.2">[19]Sheet1!#REF!</definedName>
    <definedName name="h1_" localSheetId="1">'[6]Xuly Data'!#REF!</definedName>
    <definedName name="h1_">'[7]Xuly Data'!#REF!</definedName>
    <definedName name="h2_" localSheetId="1">'[6]Xuly Data'!#REF!</definedName>
    <definedName name="h2_">'[7]Xuly Data'!#REF!</definedName>
    <definedName name="h3_" localSheetId="1">'[6]Xuly Data'!#REF!</definedName>
    <definedName name="h3_">'[7]Xuly Data'!#REF!</definedName>
    <definedName name="h4_" localSheetId="1">'[6]Xuly Data'!#REF!</definedName>
    <definedName name="h4_">'[7]Xuly Data'!#REF!</definedName>
    <definedName name="h5_" localSheetId="1">'[6]Xuly Data'!#REF!</definedName>
    <definedName name="h5_">'[7]Xuly Data'!#REF!</definedName>
    <definedName name="h6_" localSheetId="1">'[6]Xuly Data'!#REF!</definedName>
    <definedName name="h6_">'[7]Xuly Data'!#REF!</definedName>
    <definedName name="h7_" localSheetId="1">'[6]Xuly Data'!#REF!</definedName>
    <definedName name="h7_">'[7]Xuly Data'!#REF!</definedName>
    <definedName name="Ha">'[10]Lç khoan LK1'!$G$227</definedName>
    <definedName name="Hb">'[10]Lç khoan LK1'!$E$17</definedName>
    <definedName name="Hello" localSheetId="1">XL4Test5!$A$33</definedName>
    <definedName name="HOME_MANP">#REF!</definedName>
    <definedName name="HOMEOFFICE_COST">#REF!</definedName>
    <definedName name="Hpl">'[10]Lç khoan LK1'!$D$215</definedName>
    <definedName name="hs" localSheetId="1">[3]Gia!#REF!</definedName>
    <definedName name="hs">[4]Gia!#REF!</definedName>
    <definedName name="HSlanxe">[8]Solieu!$D$15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Hy">'[10]Lç khoan LK1'!#REF!</definedName>
    <definedName name="IDLAB_COST">#REF!</definedName>
    <definedName name="INDMANP">#REF!</definedName>
    <definedName name="Khocau" localSheetId="1">'[6]Xuly Data'!#REF!</definedName>
    <definedName name="Khocau">'[7]Xuly Data'!#REF!</definedName>
    <definedName name="l" localSheetId="1">[18]Sheet1!#REF!</definedName>
    <definedName name="L">'[10]Lç khoan LK1'!$E$16</definedName>
    <definedName name="l_1">#REF!</definedName>
    <definedName name="Lf">'[5]Check C'!#REF!</definedName>
    <definedName name="Ltt" localSheetId="1">'[6]Xuly Data'!#REF!</definedName>
    <definedName name="Ltt">'[7]Xuly Data'!#REF!</definedName>
    <definedName name="m" localSheetId="1">#REF!</definedName>
    <definedName name="m">'[10]Lç khoan LK1'!$E$14</definedName>
    <definedName name="MAJ_CON_EQP">#REF!</definedName>
    <definedName name="MG_A">#REF!</definedName>
    <definedName name="MNTHTH">[8]Solieu!$E$27</definedName>
    <definedName name="MNTN" localSheetId="1">'[6]Xuly Data'!#REF!</definedName>
    <definedName name="MNTN">'[7]Xuly Data'!#REF!</definedName>
    <definedName name="MNTT" localSheetId="1">'[6]Xuly Data'!#REF!</definedName>
    <definedName name="MNTT">'[7]Xuly Data'!#REF!</definedName>
    <definedName name="Nc">'[10]Lç khoan LK1'!#REF!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H">#REF!</definedName>
    <definedName name="Nhan_xet_cua_dai">"Picture 1"</definedName>
    <definedName name="NHot">#REF!</definedName>
    <definedName name="No">#REF!</definedName>
    <definedName name="ong" localSheetId="1">[18]Sheet1!#REF!</definedName>
    <definedName name="ong">[19]Sheet1!#REF!</definedName>
    <definedName name="OTHER_PANEL">'[16]NEW-PANEL'!#REF!</definedName>
    <definedName name="PA">#REF!</definedName>
    <definedName name="PL_指示燈___P.B.___REST_P.B._壓扣開關">'[16]NEW-PANEL'!#REF!</definedName>
    <definedName name="PM">[20]IBASE!$AH$16:$AV$110</definedName>
    <definedName name="_xlnm.Print_Area" localSheetId="0">BienLaiThuTien!$A$1:$AE$49</definedName>
    <definedName name="_xlnm.Print_Area" localSheetId="1">XL4Test5!$C$23</definedName>
    <definedName name="_xlnm.Print_Area">'[11]B-B'!$A$1:$K$63</definedName>
    <definedName name="PRINT_AREA_MI">#REF!</definedName>
    <definedName name="_xlnm.Print_Titles" localSheetId="1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s_0">'[10]Lç khoan LK1'!#REF!</definedName>
    <definedName name="s_1">'[10]Lç khoan LK1'!#REF!</definedName>
    <definedName name="SB">[20]IBASE!$AH$7:$AL$14</definedName>
    <definedName name="sc">'[10]Lç khoan LK1'!$K$8</definedName>
    <definedName name="Solan" localSheetId="1">'[6]Xuly Data'!#REF!</definedName>
    <definedName name="Solan">'[7]Xuly Data'!#REF!</definedName>
    <definedName name="SORT">#REF!</definedName>
    <definedName name="SORT_AREA">'[21]DI-ESTI'!$A$8:$R$489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 localSheetId="1">#REF!</definedName>
    <definedName name="t">[5]Loading!#REF!</definedName>
    <definedName name="t_1">'[10]Lç khoan LK1'!#REF!</definedName>
    <definedName name="Taikhoan">'[22]Tai khoan'!$A$3:$C$93</definedName>
    <definedName name="TaxTV">10%</definedName>
    <definedName name="TaxXL">5%</definedName>
    <definedName name="Tien">#REF!</definedName>
    <definedName name="TL">[2]ND!#REF!</definedName>
    <definedName name="Tra_don_gia_KS">#REF!</definedName>
    <definedName name="Tra_phan_tram">[23]Tra_bang!#REF!</definedName>
    <definedName name="TRAM">#REF!</definedName>
    <definedName name="TRANSFORMER">'[16]NEW-PANEL'!#REF!</definedName>
    <definedName name="TRAvH">#REF!</definedName>
    <definedName name="ty_le_BTN">#REF!</definedName>
    <definedName name="VA">[2]ND!#REF!</definedName>
    <definedName name="VARIINST">#REF!</definedName>
    <definedName name="VARIPURC">#REF!</definedName>
    <definedName name="Vr">'[11]B-B'!$F$59</definedName>
    <definedName name="W">#REF!</definedName>
    <definedName name="X">#REF!</definedName>
    <definedName name="Xuat_hien1">[24]DTCT!$A$7:$A$157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I37" i="4" l="1"/>
  <c r="I33" i="4"/>
  <c r="I8" i="4"/>
  <c r="I12" i="4"/>
  <c r="C3" i="5" l="1"/>
  <c r="C4" i="5"/>
  <c r="C5" i="5"/>
  <c r="C6" i="5"/>
  <c r="C7" i="5"/>
  <c r="C8" i="5"/>
  <c r="A10" i="5"/>
  <c r="A11" i="5"/>
  <c r="C11" i="5"/>
  <c r="A12" i="5"/>
  <c r="C12" i="5"/>
  <c r="A13" i="5"/>
  <c r="C13" i="5"/>
  <c r="A14" i="5"/>
  <c r="C14" i="5"/>
  <c r="A15" i="5"/>
  <c r="C15" i="5"/>
  <c r="A16" i="5"/>
  <c r="C16" i="5"/>
  <c r="A17" i="5"/>
  <c r="C17" i="5"/>
  <c r="A18" i="5"/>
  <c r="C18" i="5"/>
  <c r="A19" i="5"/>
  <c r="C19" i="5"/>
  <c r="A20" i="5"/>
  <c r="C20" i="5"/>
  <c r="A21" i="5"/>
  <c r="A22" i="5"/>
  <c r="A23" i="5"/>
  <c r="C23" i="5"/>
  <c r="A24" i="5"/>
  <c r="C24" i="5"/>
  <c r="A25" i="5"/>
  <c r="C25" i="5"/>
  <c r="A26" i="5"/>
  <c r="C26" i="5"/>
  <c r="A27" i="5"/>
  <c r="C27" i="5"/>
  <c r="A28" i="5"/>
  <c r="C28" i="5"/>
  <c r="A29" i="5"/>
  <c r="C29" i="5"/>
  <c r="A30" i="5"/>
  <c r="C30" i="5"/>
  <c r="C31" i="5"/>
  <c r="C32" i="5"/>
  <c r="A33" i="5"/>
  <c r="C33" i="5"/>
  <c r="A34" i="5"/>
  <c r="C34" i="5"/>
  <c r="A35" i="5"/>
  <c r="C35" i="5"/>
</calcChain>
</file>

<file path=xl/sharedStrings.xml><?xml version="1.0" encoding="utf-8"?>
<sst xmlns="http://schemas.openxmlformats.org/spreadsheetml/2006/main" count="65" uniqueCount="38">
  <si>
    <t>Họ và tên bệnh nhân:</t>
  </si>
  <si>
    <t>Địa chỉ:</t>
  </si>
  <si>
    <t xml:space="preserve">Lý do thu: </t>
  </si>
  <si>
    <t>Kế toán</t>
  </si>
  <si>
    <t>Quyển số:</t>
  </si>
  <si>
    <t>Số CT:</t>
  </si>
  <si>
    <t>Mã bệnh nhân:</t>
  </si>
  <si>
    <t>Khoa:</t>
  </si>
  <si>
    <t>Số tiền:</t>
  </si>
  <si>
    <t>Bằng chữ:</t>
  </si>
  <si>
    <t>Người nộp</t>
  </si>
  <si>
    <t>**Our Values and Paths**</t>
  </si>
  <si>
    <t>**Set Our Values and Paths**</t>
  </si>
  <si>
    <t>Book1</t>
  </si>
  <si>
    <t>C:\Documents and Settings\Vien Phi\Application Data\Microsoft\Excel\XLSTART\Book1.</t>
  </si>
  <si>
    <t>**Add New Workbook, Infect It, Save It As Book1.**</t>
  </si>
  <si>
    <t>**Infect Workbook**</t>
  </si>
  <si>
    <t>**Auto and On Sheet Starts Here**</t>
  </si>
  <si>
    <t>BienLaiThuTien_TamUng.xls</t>
  </si>
  <si>
    <t>Liên 1: Lưu</t>
  </si>
  <si>
    <t>Liên 2: Giao cho bệnh nhân</t>
  </si>
  <si>
    <t>(Ký, họ tên)</t>
  </si>
  <si>
    <t xml:space="preserve">Lưu ý: </t>
  </si>
  <si>
    <t>&amp;=[DATA].SOYTE</t>
  </si>
  <si>
    <t>&amp;=[DATA].TENBENHVIEN</t>
  </si>
  <si>
    <t>&amp;=[DATA].BILL_GROUP</t>
  </si>
  <si>
    <t>&amp;=[DATA].BILL_CODE</t>
  </si>
  <si>
    <t>&amp;=[DATA].PATIENTNAME</t>
  </si>
  <si>
    <t>&amp;=[DATA].PATIENTCODE</t>
  </si>
  <si>
    <t>&amp;=[DATA].KHOAPHONG</t>
  </si>
  <si>
    <t>&amp;=[DATA].DIACHI</t>
  </si>
  <si>
    <t>&amp;=[DATA].BILL_REMARK</t>
  </si>
  <si>
    <t>&amp;=[DATA].NAMSINH</t>
  </si>
  <si>
    <t>&amp;=[DATA].SOTIEN</t>
  </si>
  <si>
    <t>&amp;=[DATA].SOTIENBANGCHU</t>
  </si>
  <si>
    <t>&amp;=[DATA].CURRENTDATETIME</t>
  </si>
  <si>
    <t>&amp;=[DATA].CURRENTUSER</t>
  </si>
  <si>
    <t>BIÊN LAI THU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</si>
</sst>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_-;\-* #,##0_-;_-* &quot;-&quot;_-;_-@_-"/>
    <numFmt numFmtId="165" formatCode="_-* #,##0.00_-;\-* #,##0.00_-;_-* &quot;-&quot;??_-;_-@_-"/>
    <numFmt numFmtId="166" formatCode="&quot;.&quot;#,##0_);[Red]\(&quot;.&quot;#,##0\)"/>
    <numFmt numFmtId="167" formatCode="&quot;\&quot;#,##0;[Red]&quot;\&quot;\-#,##0"/>
    <numFmt numFmtId="168" formatCode="&quot;\&quot;#,##0.00;[Red]&quot;\&quot;\-#,##0.00"/>
    <numFmt numFmtId="169" formatCode="\$#,##0\ ;\(\$#,##0\)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_-&quot;.&quot;* #,##0_-;\-&quot;.&quot;* #,##0_-;_-&quot;.&quot;* &quot;-&quot;_-;_-@_-"/>
    <numFmt numFmtId="173" formatCode="_-&quot;.&quot;* #,##0.00_-;\-&quot;.&quot;* #,##0.00_-;_-&quot;.&quot;* &quot;-&quot;??_-;_-@_-"/>
    <numFmt numFmtId="174" formatCode="&quot;VND&quot;#,##0_);[Red]\(&quot;VND&quot;#,##0\)"/>
    <numFmt numFmtId="175" formatCode="00.000"/>
    <numFmt numFmtId="176" formatCode="&quot;?&quot;#,##0;&quot;?&quot;\-#,##0"/>
  </numFmts>
  <fonts count="35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Arial"/>
      <family val="2"/>
    </font>
    <font>
      <sz val="12"/>
      <name val="¹UAAA¼"/>
      <family val="3"/>
      <charset val="129"/>
    </font>
    <font>
      <b/>
      <sz val="12"/>
      <name val="Arial"/>
      <family val="2"/>
    </font>
    <font>
      <sz val="12"/>
      <name val="Arial"/>
      <family val="2"/>
    </font>
    <font>
      <sz val="10"/>
      <name val="VNtimes new roman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0"/>
      <name val=".VnTime"/>
      <family val="2"/>
    </font>
    <font>
      <sz val="10"/>
      <name val="??"/>
      <family val="3"/>
      <charset val="129"/>
    </font>
    <font>
      <b/>
      <sz val="15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175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76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3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2" fontId="14" fillId="0" borderId="0" applyFont="0" applyFill="0" applyBorder="0" applyAlignment="0" applyProtection="0"/>
    <xf numFmtId="0" fontId="16" fillId="0" borderId="1" applyNumberFormat="0" applyAlignment="0" applyProtection="0">
      <alignment horizontal="left" vertical="center"/>
    </xf>
    <xf numFmtId="0" fontId="16" fillId="0" borderId="2">
      <alignment horizontal="left" vertical="center"/>
    </xf>
    <xf numFmtId="0" fontId="17" fillId="0" borderId="0" applyNumberFormat="0" applyFont="0" applyFill="0" applyAlignment="0"/>
    <xf numFmtId="174" fontId="18" fillId="0" borderId="0"/>
    <xf numFmtId="0" fontId="19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8" fillId="0" borderId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5" fillId="0" borderId="0"/>
    <xf numFmtId="0" fontId="17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6" fontId="26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quotePrefix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4" fillId="2" borderId="0" xfId="0" quotePrefix="1" applyFont="1" applyFill="1" applyBorder="1" applyAlignment="1">
      <alignment vertical="center"/>
    </xf>
    <xf numFmtId="0" fontId="14" fillId="0" borderId="0" xfId="9" applyFont="1" applyFill="1"/>
    <xf numFmtId="0" fontId="14" fillId="0" borderId="3" xfId="9" applyFont="1" applyFill="1" applyBorder="1"/>
    <xf numFmtId="0" fontId="29" fillId="0" borderId="4" xfId="9" applyFont="1" applyFill="1" applyBorder="1"/>
    <xf numFmtId="0" fontId="14" fillId="0" borderId="4" xfId="9" quotePrefix="1" applyFont="1" applyFill="1" applyBorder="1"/>
    <xf numFmtId="0" fontId="29" fillId="0" borderId="5" xfId="9" applyFont="1" applyFill="1" applyBorder="1"/>
    <xf numFmtId="0" fontId="14" fillId="0" borderId="5" xfId="9" quotePrefix="1" applyFont="1" applyFill="1" applyBorder="1"/>
    <xf numFmtId="0" fontId="14" fillId="0" borderId="5" xfId="9" applyFont="1" applyFill="1" applyBorder="1"/>
    <xf numFmtId="0" fontId="14" fillId="0" borderId="6" xfId="9" applyFont="1" applyFill="1" applyBorder="1"/>
    <xf numFmtId="0" fontId="14" fillId="0" borderId="6" xfId="9" quotePrefix="1" applyFont="1" applyFill="1" applyBorder="1"/>
    <xf numFmtId="0" fontId="8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3" fillId="2" borderId="0" xfId="0" quotePrefix="1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31" fillId="2" borderId="0" xfId="0" applyFont="1" applyFill="1" applyBorder="1" applyAlignment="1">
      <alignment horizontal="left" vertical="center" wrapText="1"/>
    </xf>
  </cellXfs>
  <cellStyles count="45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95" xfId="7"/>
    <cellStyle name="??_(????)??????" xfId="8"/>
    <cellStyle name="??_kc-elec system check list" xfId="9"/>
    <cellStyle name="AeE­ [0]_INQUIRY ¿μ¾÷AßAø " xfId="10"/>
    <cellStyle name="AeE­_INQUIRY ¿μ¾÷AßAø " xfId="11"/>
    <cellStyle name="AÞ¸¶ [0]_INQUIRY ¿?¾÷AßAø " xfId="12"/>
    <cellStyle name="AÞ¸¶_INQUIRY ¿?¾÷AßAø " xfId="13"/>
    <cellStyle name="C?AØ_¿?¾÷CoE² " xfId="14"/>
    <cellStyle name="C￥AØ_¿μ¾÷CoE² " xfId="15"/>
    <cellStyle name="Comma0" xfId="16"/>
    <cellStyle name="Currency0" xfId="17"/>
    <cellStyle name="Date" xfId="18"/>
    <cellStyle name="Fixed" xfId="19"/>
    <cellStyle name="Header1" xfId="20"/>
    <cellStyle name="Header2" xfId="21"/>
    <cellStyle name="n" xfId="22"/>
    <cellStyle name="Normal" xfId="0" builtinId="0"/>
    <cellStyle name="Normal - Style1" xfId="23"/>
    <cellStyle name="xuan" xfId="24"/>
    <cellStyle name=" [0.00]_ Att. 1- Cover" xfId="25"/>
    <cellStyle name="_ Att. 1- Cover" xfId="26"/>
    <cellStyle name="?_ Att. 1- Cover" xfId="27"/>
    <cellStyle name="똿뗦먛귟 [0.00]_PRODUCT DETAIL Q1" xfId="28"/>
    <cellStyle name="똿뗦먛귟_PRODUCT DETAIL Q1" xfId="29"/>
    <cellStyle name="믅됞 [0.00]_PRODUCT DETAIL Q1" xfId="30"/>
    <cellStyle name="믅됞_PRODUCT DETAIL Q1" xfId="31"/>
    <cellStyle name="백분율_95" xfId="32"/>
    <cellStyle name="뷭?_BOOKSHIP" xfId="33"/>
    <cellStyle name="콤마 [0]_1202" xfId="34"/>
    <cellStyle name="콤마_1202" xfId="35"/>
    <cellStyle name="통화 [0]_1202" xfId="36"/>
    <cellStyle name="통화_1202" xfId="37"/>
    <cellStyle name="표준_(정보부문)월별인원계획" xfId="38"/>
    <cellStyle name="一般_00Q3902REV.1" xfId="39"/>
    <cellStyle name="千分位[0]_00Q3902REV.1" xfId="40"/>
    <cellStyle name="千分位_00Q3902REV.1" xfId="41"/>
    <cellStyle name="貨幣 [0]_00Q3902REV.1" xfId="42"/>
    <cellStyle name="貨幣[0]_BRE" xfId="43"/>
    <cellStyle name="貨幣_00Q3902REV.1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er-body-P5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0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rossh~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Qnam\OngTrang\KTTC-%20Ong%20Trang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n\Anh\My%20Documents\Nguyen\Gia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AVE/nam%202006/Son/Anh/My%20Documents/Nguyen/Gia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phong\traly\tru4\BTINHT4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2(ARMOR)"/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SUM-BQ-REV.2"/>
      <sheetName val="Sheet5"/>
      <sheetName val="Sheet1"/>
      <sheetName val="Sheet2"/>
      <sheetName val="Sheet3"/>
      <sheetName val="KHQ II"/>
      <sheetName val="00000000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chi tiet "/>
      <sheetName val="chi tiet huong"/>
      <sheetName val="TH"/>
      <sheetName val="TH (2)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kl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</sheetNames>
    <sheetDataSet>
      <sheetData sheetId="0" refreshError="1">
        <row r="8">
          <cell r="K8">
            <v>1</v>
          </cell>
        </row>
        <row r="13">
          <cell r="E13">
            <v>4.5</v>
          </cell>
        </row>
        <row r="14">
          <cell r="E14">
            <v>2</v>
          </cell>
        </row>
        <row r="16">
          <cell r="E16">
            <v>0</v>
          </cell>
        </row>
        <row r="17">
          <cell r="E17">
            <v>0</v>
          </cell>
        </row>
        <row r="215">
          <cell r="D215">
            <v>3.1692017254946676</v>
          </cell>
        </row>
        <row r="227">
          <cell r="G227">
            <v>3.1692017254946676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</sheetNames>
    <sheetDataSet>
      <sheetData sheetId="0">
        <row r="45">
          <cell r="I45">
            <v>7.0000000000000007E-2</v>
          </cell>
        </row>
      </sheetData>
      <sheetData sheetId="1">
        <row r="1">
          <cell r="A1" t="str">
            <v>ministry of transport - No. 18 projects management unit</v>
          </cell>
        </row>
        <row r="2">
          <cell r="A2" t="str">
            <v>national highway No. 10 improvement project</v>
          </cell>
        </row>
        <row r="3">
          <cell r="A3" t="str">
            <v>package r5 - hai phong bypass section</v>
          </cell>
        </row>
        <row r="5">
          <cell r="A5" t="str">
            <v>REINFORCED CONCRETE SECTION DESIGN</v>
          </cell>
        </row>
        <row r="6">
          <cell r="C6" t="str">
            <v>(Rectangular Section with Compression Reinforcement)</v>
          </cell>
        </row>
        <row r="7">
          <cell r="C7" t="str">
            <v>(According to AASHTO 1996)</v>
          </cell>
        </row>
        <row r="8">
          <cell r="A8" t="str">
            <v>Bridge:</v>
          </cell>
          <cell r="C8" t="str">
            <v>QUAN TOAN FLYOVER A1, A2</v>
          </cell>
        </row>
        <row r="9">
          <cell r="A9" t="str">
            <v>Structure:</v>
          </cell>
          <cell r="C9" t="str">
            <v>SECTION B-B</v>
          </cell>
        </row>
        <row r="11">
          <cell r="B11" t="str">
            <v>Factored loads for B-B (/1m)</v>
          </cell>
          <cell r="F11" t="str">
            <v>Check section according to group:</v>
          </cell>
          <cell r="J11">
            <v>1</v>
          </cell>
        </row>
        <row r="12">
          <cell r="C12" t="str">
            <v>Shear</v>
          </cell>
          <cell r="D12" t="str">
            <v>Moment</v>
          </cell>
          <cell r="F12" t="str">
            <v>Factored Moment:</v>
          </cell>
          <cell r="J12">
            <v>1700.5001719315139</v>
          </cell>
          <cell r="K12" t="str">
            <v>kN*m</v>
          </cell>
        </row>
        <row r="13">
          <cell r="B13" t="str">
            <v>Group</v>
          </cell>
          <cell r="C13" t="str">
            <v>(kN/m)</v>
          </cell>
          <cell r="D13" t="str">
            <v>(kN•m/m)</v>
          </cell>
          <cell r="F13" t="str">
            <v>Factored Shear force:</v>
          </cell>
          <cell r="J13">
            <v>508.04684812980486</v>
          </cell>
          <cell r="K13" t="str">
            <v>kN</v>
          </cell>
        </row>
        <row r="14">
          <cell r="B14" t="str">
            <v>I</v>
          </cell>
          <cell r="C14">
            <v>508.04684812980486</v>
          </cell>
          <cell r="D14">
            <v>1700.5001719315139</v>
          </cell>
        </row>
        <row r="15">
          <cell r="B15" t="str">
            <v>II</v>
          </cell>
          <cell r="C15">
            <v>415.0351435194541</v>
          </cell>
          <cell r="D15">
            <v>1256.4454529118991</v>
          </cell>
        </row>
        <row r="16">
          <cell r="B16" t="str">
            <v>III</v>
          </cell>
          <cell r="C16">
            <v>474.81242581015812</v>
          </cell>
          <cell r="D16">
            <v>1548.8772123837118</v>
          </cell>
        </row>
        <row r="17">
          <cell r="B17" t="str">
            <v>VII</v>
          </cell>
          <cell r="C17">
            <v>540.0884764934691</v>
          </cell>
          <cell r="D17">
            <v>1797.5708247721295</v>
          </cell>
        </row>
        <row r="19">
          <cell r="A19" t="str">
            <v>Initial Data</v>
          </cell>
        </row>
        <row r="20">
          <cell r="A20" t="str">
            <v xml:space="preserve">  Beam/Effective Web Width</v>
          </cell>
          <cell r="E20" t="str">
            <v>b, bw</v>
          </cell>
          <cell r="F20">
            <v>1000</v>
          </cell>
          <cell r="G20" t="str">
            <v>mm</v>
          </cell>
        </row>
        <row r="21">
          <cell r="A21" t="str">
            <v xml:space="preserve">  Total Beam Depth</v>
          </cell>
          <cell r="E21" t="str">
            <v>h</v>
          </cell>
          <cell r="F21">
            <v>1500</v>
          </cell>
          <cell r="G21" t="str">
            <v>mm</v>
          </cell>
        </row>
        <row r="22">
          <cell r="A22" t="str">
            <v xml:space="preserve">  Depth from to Steel Centroid</v>
          </cell>
          <cell r="E22" t="str">
            <v>d</v>
          </cell>
          <cell r="F22">
            <v>1400</v>
          </cell>
          <cell r="G22" t="str">
            <v>mm</v>
          </cell>
        </row>
        <row r="23">
          <cell r="A23" t="str">
            <v xml:space="preserve">  Distance </v>
          </cell>
          <cell r="E23" t="str">
            <v>d'</v>
          </cell>
          <cell r="F23">
            <v>100</v>
          </cell>
          <cell r="G23" t="str">
            <v>mm</v>
          </cell>
        </row>
        <row r="24">
          <cell r="A24" t="str">
            <v xml:space="preserve">  Dist. from extreme tension fiber to</v>
          </cell>
          <cell r="E24" t="str">
            <v>d1</v>
          </cell>
          <cell r="F24">
            <v>100</v>
          </cell>
          <cell r="G24" t="str">
            <v>mm</v>
          </cell>
        </row>
        <row r="25">
          <cell r="B25" t="str">
            <v xml:space="preserve"> centroid of tension rein.</v>
          </cell>
        </row>
        <row r="26">
          <cell r="A26" t="str">
            <v xml:space="preserve">  Effective Cover to Center of Closest Bar</v>
          </cell>
          <cell r="E26" t="str">
            <v>dc</v>
          </cell>
          <cell r="F26">
            <v>50.8</v>
          </cell>
          <cell r="G26" t="str">
            <v>mm&lt;=2in</v>
          </cell>
        </row>
        <row r="27">
          <cell r="A27" t="str">
            <v xml:space="preserve">  Steel Strength</v>
          </cell>
          <cell r="C27">
            <v>60000</v>
          </cell>
          <cell r="D27" t="str">
            <v>Psi</v>
          </cell>
          <cell r="E27" t="str">
            <v>fy</v>
          </cell>
          <cell r="F27">
            <v>413.7</v>
          </cell>
          <cell r="G27" t="str">
            <v>MPa</v>
          </cell>
        </row>
        <row r="28">
          <cell r="A28" t="str">
            <v xml:space="preserve">  Steel Strength</v>
          </cell>
          <cell r="C28">
            <v>40000</v>
          </cell>
          <cell r="D28" t="str">
            <v>Psi</v>
          </cell>
          <cell r="E28" t="str">
            <v>f'y</v>
          </cell>
          <cell r="F28">
            <v>275.8</v>
          </cell>
          <cell r="G28" t="str">
            <v>MPa</v>
          </cell>
        </row>
        <row r="29">
          <cell r="A29" t="str">
            <v xml:space="preserve">  Concrete Strength</v>
          </cell>
          <cell r="E29" t="str">
            <v>f'c</v>
          </cell>
          <cell r="F29">
            <v>30</v>
          </cell>
          <cell r="G29" t="str">
            <v>MPa</v>
          </cell>
        </row>
        <row r="31">
          <cell r="A31" t="str">
            <v>Moment Capacity</v>
          </cell>
        </row>
        <row r="32">
          <cell r="A32" t="str">
            <v xml:space="preserve">  Reduction Factor</v>
          </cell>
          <cell r="F32" t="str">
            <v>f</v>
          </cell>
          <cell r="G32">
            <v>0.7</v>
          </cell>
        </row>
        <row r="33">
          <cell r="A33" t="str">
            <v xml:space="preserve">  Tension Reinforcement</v>
          </cell>
          <cell r="D33">
            <v>7</v>
          </cell>
          <cell r="E33">
            <v>25</v>
          </cell>
          <cell r="F33" t="str">
            <v>As</v>
          </cell>
          <cell r="G33">
            <v>3549</v>
          </cell>
          <cell r="H33" t="str">
            <v>mm2</v>
          </cell>
        </row>
        <row r="34">
          <cell r="A34" t="str">
            <v xml:space="preserve">  Compression Reinforcement</v>
          </cell>
          <cell r="D34">
            <v>7</v>
          </cell>
          <cell r="E34">
            <v>22</v>
          </cell>
          <cell r="F34" t="str">
            <v>A's</v>
          </cell>
          <cell r="G34">
            <v>2716</v>
          </cell>
          <cell r="H34" t="str">
            <v>mm2</v>
          </cell>
        </row>
        <row r="35">
          <cell r="A35" t="str">
            <v xml:space="preserve">  Reinforcement Ratio</v>
          </cell>
          <cell r="F35" t="str">
            <v>r</v>
          </cell>
          <cell r="G35">
            <v>4.4749999999999998E-3</v>
          </cell>
        </row>
        <row r="36">
          <cell r="A36" t="str">
            <v xml:space="preserve">  Rectangular Stress Block Factor (8.16.2.7)</v>
          </cell>
          <cell r="F36" t="str">
            <v>b1</v>
          </cell>
          <cell r="G36">
            <v>0.85</v>
          </cell>
        </row>
        <row r="37">
          <cell r="A37" t="str">
            <v xml:space="preserve">  Condition to include comp reinf. into Section capacity (8.16.3.4)</v>
          </cell>
        </row>
        <row r="38">
          <cell r="A38" t="str">
            <v xml:space="preserve">  Checking result:</v>
          </cell>
          <cell r="C38" t="str">
            <v>Exculded, so A's must be assumped to be 0</v>
          </cell>
        </row>
        <row r="40">
          <cell r="A40" t="str">
            <v xml:space="preserve">  Rectangular Stress Block Depth</v>
          </cell>
          <cell r="F40" t="str">
            <v>a</v>
          </cell>
          <cell r="G40">
            <v>57.577305882352945</v>
          </cell>
          <cell r="H40" t="str">
            <v>mm</v>
          </cell>
        </row>
        <row r="41">
          <cell r="A41" t="str">
            <v xml:space="preserve">  Check if comp. reinf is in comp. region or not</v>
          </cell>
          <cell r="F41" t="str">
            <v>a</v>
          </cell>
          <cell r="G41" t="str">
            <v>£</v>
          </cell>
          <cell r="H41" t="str">
            <v>2d'</v>
          </cell>
          <cell r="I41" t="str">
            <v>Enter A's = 0</v>
          </cell>
        </row>
        <row r="43">
          <cell r="A43" t="str">
            <v xml:space="preserve">  Moment Capacity</v>
          </cell>
          <cell r="C43" t="str">
            <v>Mr</v>
          </cell>
          <cell r="D43">
            <v>1409.2691945874199</v>
          </cell>
          <cell r="E43" t="str">
            <v>&lt;</v>
          </cell>
          <cell r="F43">
            <v>1700.5001719315139</v>
          </cell>
          <cell r="G43" t="str">
            <v>kN.m</v>
          </cell>
          <cell r="I43" t="str">
            <v>Not enough</v>
          </cell>
        </row>
        <row r="45">
          <cell r="A45" t="str">
            <v xml:space="preserve">  Check Balanced Reinf.</v>
          </cell>
        </row>
        <row r="46">
          <cell r="B46" t="str">
            <v>When A's=0 (8.16.3.1.1)</v>
          </cell>
          <cell r="E46" t="str">
            <v>r   £</v>
          </cell>
          <cell r="F46" t="str">
            <v>0.75rb</v>
          </cell>
          <cell r="G46">
            <v>2.3258229550302264E-2</v>
          </cell>
          <cell r="I46" t="str">
            <v>O.K.</v>
          </cell>
        </row>
        <row r="47">
          <cell r="B47" t="str">
            <v>When A's &lt;&gt; 0 (8.16.3.4.3)</v>
          </cell>
          <cell r="E47" t="str">
            <v>r   £</v>
          </cell>
          <cell r="F47" t="str">
            <v>rb</v>
          </cell>
          <cell r="G47">
            <v>3.2950972733736344E-2</v>
          </cell>
          <cell r="I47" t="str">
            <v>O.K.</v>
          </cell>
        </row>
        <row r="48">
          <cell r="A48" t="str">
            <v xml:space="preserve">  Check Cracking Moment (8.17.1.1)</v>
          </cell>
          <cell r="E48" t="str">
            <v>Mr   ³</v>
          </cell>
          <cell r="F48" t="str">
            <v>1.2Mcr</v>
          </cell>
          <cell r="G48">
            <v>1535.5401899657331</v>
          </cell>
          <cell r="H48" t="str">
            <v>kN•m</v>
          </cell>
          <cell r="I48" t="str">
            <v>Not enough</v>
          </cell>
        </row>
        <row r="50">
          <cell r="A50" t="str">
            <v xml:space="preserve">   * Acceptable if Mr &gt; 1.33Mf</v>
          </cell>
        </row>
        <row r="52">
          <cell r="A52" t="str">
            <v>Shear Capacity</v>
          </cell>
        </row>
        <row r="53">
          <cell r="A53" t="str">
            <v xml:space="preserve">  Reduction Factor for Shear (8.16.1.2.1)</v>
          </cell>
          <cell r="E53" t="str">
            <v>fv</v>
          </cell>
          <cell r="F53">
            <v>0.85</v>
          </cell>
        </row>
        <row r="54">
          <cell r="A54" t="str">
            <v xml:space="preserve">  Total Reinforcment</v>
          </cell>
          <cell r="C54">
            <v>7</v>
          </cell>
          <cell r="D54">
            <v>16</v>
          </cell>
          <cell r="E54" t="str">
            <v>Av</v>
          </cell>
          <cell r="F54">
            <v>1386</v>
          </cell>
          <cell r="G54" t="str">
            <v>mm2</v>
          </cell>
        </row>
        <row r="55">
          <cell r="A55" t="str">
            <v xml:space="preserve">  Shear Reinforcement Spacing</v>
          </cell>
          <cell r="E55" t="str">
            <v>s</v>
          </cell>
          <cell r="F55">
            <v>400</v>
          </cell>
          <cell r="G55" t="str">
            <v>mm</v>
          </cell>
        </row>
        <row r="56">
          <cell r="A56" t="str">
            <v xml:space="preserve">  Shear in Concrete Section (8.16.6.2.1)</v>
          </cell>
          <cell r="E56" t="str">
            <v>Vc</v>
          </cell>
          <cell r="F56">
            <v>1212.6398772014275</v>
          </cell>
          <cell r="G56" t="str">
            <v>kN</v>
          </cell>
        </row>
        <row r="57">
          <cell r="A57" t="str">
            <v xml:space="preserve">  Shear in Reinforcement (8.16.6.3)</v>
          </cell>
          <cell r="E57" t="str">
            <v>Vs</v>
          </cell>
          <cell r="F57">
            <v>1337.9058</v>
          </cell>
          <cell r="G57" t="str">
            <v>kN</v>
          </cell>
        </row>
        <row r="59">
          <cell r="A59" t="str">
            <v xml:space="preserve">  Shear Capacity</v>
          </cell>
          <cell r="E59" t="str">
            <v>Vr</v>
          </cell>
          <cell r="F59">
            <v>2167.9638256212133</v>
          </cell>
          <cell r="G59" t="str">
            <v>kN</v>
          </cell>
          <cell r="I59" t="str">
            <v>O.K.</v>
          </cell>
        </row>
        <row r="61">
          <cell r="A61" t="str">
            <v xml:space="preserve">  Check Minimum Reinf.** (8.19.1.2)</v>
          </cell>
          <cell r="E61" t="str">
            <v>Av   ³</v>
          </cell>
          <cell r="F61" t="str">
            <v>Avmin</v>
          </cell>
          <cell r="G61">
            <v>333.57505438723712</v>
          </cell>
          <cell r="H61" t="str">
            <v>mm2</v>
          </cell>
          <cell r="I61" t="str">
            <v>O.K.</v>
          </cell>
        </row>
        <row r="62">
          <cell r="A62" t="str">
            <v xml:space="preserve">  Check Maximum Spacing (8.19.3)</v>
          </cell>
          <cell r="E62" t="str">
            <v>s   £</v>
          </cell>
          <cell r="F62" t="str">
            <v>smax</v>
          </cell>
          <cell r="G62">
            <v>600</v>
          </cell>
          <cell r="H62" t="str">
            <v>mm</v>
          </cell>
          <cell r="I62" t="str">
            <v>O.K.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>
        <row r="11">
          <cell r="J11">
            <v>1</v>
          </cell>
        </row>
      </sheetData>
      <sheetData sheetId="3">
        <row r="11">
          <cell r="J11">
            <v>7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0"/>
      <sheetName val="CABLE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Do K"/>
      <sheetName val="G hop"/>
      <sheetName val="DCTC"/>
      <sheetName val="T hop"/>
      <sheetName val="Sheet1"/>
      <sheetName val="TPHcat"/>
      <sheetName val="TPH da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Congty"/>
      <sheetName val="VPPN"/>
      <sheetName val="XN74"/>
      <sheetName val="XN54"/>
      <sheetName val="XN33"/>
      <sheetName val="NK96"/>
      <sheetName val="XL4Test5"/>
      <sheetName val="Ha Thanh"/>
      <sheetName val="00000000"/>
    </sheetNames>
    <sheetDataSet>
      <sheetData sheetId="0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??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?? ?????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????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????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(????)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(??)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(???)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SYSTEM(????????????)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SYSTEM(??????????)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40LB??????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???????(????)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???????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????PE???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???????? &amp; ???????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600V????,???,PVC??,????(OVERALL),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PVC????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600V????,???,PVC??,????(OVERALL),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PVC????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600V????,???,PVC??,????(OVERALL),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PVC????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600V????,???,PVC??,????(OVERALL),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PVC????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600V????,???,PVC??,????(OVERALL),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PVC????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600V????,???,PVC??,????(OVERALL),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PVC????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300V????,PVC??,????(OVERALL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????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300V????,PVC??,????(OVERALL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????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300V????,PVC??,????(OVERALL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????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1/4?(??30??)????????????SS316?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???,????20P,FRP??,?????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???,????50P,FRP??,?????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???,????100P,FRP??,?????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100X50X5X7.5X2.4?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???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?3.6M?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?1.95M?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  <cell r="Q546">
            <v>6089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(?????)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XL4Poppy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116(300)"/>
      <sheetName val="116(200)"/>
      <sheetName val="116(150)"/>
      <sheetName val="00000000"/>
      <sheetName val="1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Chi tiet - Dv lap"/>
      <sheetName val="TH KHTC"/>
      <sheetName val="000"/>
      <sheetName val="MD"/>
      <sheetName val="ND"/>
      <sheetName val="CONG"/>
      <sheetName val="DGCT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KH 2003 (moi max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Chart2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Phu luc"/>
      <sheetName val="Gia trÞ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THCT"/>
      <sheetName val="cap cho cac DT"/>
      <sheetName val="Ung - hoan"/>
      <sheetName val="CP may"/>
      <sheetName val="SS"/>
      <sheetName val="NVL"/>
      <sheetName val="C45A-BH"/>
      <sheetName val="C46A-BH"/>
      <sheetName val="C47A-BH"/>
      <sheetName val="C48A-BH"/>
      <sheetName val="S-53-1"/>
      <sheetName val="NAM 2004"/>
    </sheetNames>
    <definedNames>
      <definedName name="DataFilter"/>
      <definedName name="DataSort"/>
      <definedName name="GoBack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-PANEL"/>
      <sheetName val="Sheet1"/>
      <sheetName val="PANEL 南區焚化爐"/>
      <sheetName val="MV-PANEL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Congty"/>
      <sheetName val="VPPN"/>
      <sheetName val="XN74"/>
      <sheetName val="XN54"/>
      <sheetName val="XN33"/>
      <sheetName val="NK96"/>
      <sheetName val="XL4Test5"/>
      <sheetName val="PANEL ????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/>
      <sheetData sheetId="1" refreshError="1">
        <row r="6">
          <cell r="B6" t="str">
            <v>VËt liÖu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B80" t="str">
            <v>M¸y thi c«ng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</row>
        <row r="100">
          <cell r="A100" t="str">
            <v>.</v>
          </cell>
          <cell r="B100" t="str">
            <v>M¸y thi c«ng kh¸c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</row>
        <row r="125">
          <cell r="A125" t="str">
            <v>b</v>
          </cell>
          <cell r="B125" t="str">
            <v>§óc tÊm ®an mèi nèi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</row>
        <row r="130">
          <cell r="A130" t="str">
            <v>b</v>
          </cell>
          <cell r="B130" t="str">
            <v>§óc tÊm ®an mèi nèi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CamPha"/>
      <sheetName val="MongCai"/>
      <sheetName val="10000000"/>
      <sheetName val="20000000"/>
      <sheetName val="30000000"/>
      <sheetName val="40000000"/>
      <sheetName val="50000000"/>
      <sheetName val="60000000"/>
      <sheetName val="7000000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km248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ongty"/>
      <sheetName val="VPPN"/>
      <sheetName val="XN74"/>
      <sheetName val="XN54"/>
      <sheetName val="XN33"/>
      <sheetName val="NK96"/>
      <sheetName val="XL4Test5"/>
      <sheetName val="Sheet6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b1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Tonghop"/>
      <sheetName val="Sheet7"/>
      <sheetName val="Trich Ngang"/>
      <sheetName val="Danh sach Rieng"/>
      <sheetName val="Dia Diem Thuc Tap"/>
      <sheetName val="De Tai Thuc Ta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-ESTI"/>
      <sheetName val="切割 MTL"/>
      <sheetName val="切割 DI"/>
      <sheetName val="ESTI.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TOAN"/>
      <sheetName val="THOP-KL"/>
      <sheetName val="CPHI KKS"/>
      <sheetName val="DG-KSAT"/>
      <sheetName val="TMDAUTU"/>
      <sheetName val="GTXLCHINH"/>
      <sheetName val="CPHI-TT"/>
      <sheetName val="CPHIBUVL"/>
      <sheetName val="CHENH VLCHINH"/>
      <sheetName val="GVLHT"/>
      <sheetName val="DGCT-QCH2"/>
      <sheetName val="XL4Poppy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Sheet1"/>
      <sheetName val="Cmay"/>
      <sheetName val="VL (2)"/>
      <sheetName val="May (2)"/>
      <sheetName val="GVLBo"/>
      <sheetName val="Bthkl"/>
      <sheetName val="KM247"/>
      <sheetName val="km248"/>
      <sheetName val="?? MTL"/>
      <sheetName val="?? DI"/>
    </sheetNames>
    <sheetDataSet>
      <sheetData sheetId="0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NTKL"/>
      <sheetName val="Den bu"/>
      <sheetName val="trabang"/>
      <sheetName val="Dg Dchat"/>
      <sheetName val="Dg Dhinh"/>
      <sheetName val="KLNT"/>
    </sheetNames>
    <sheetDataSet>
      <sheetData sheetId="0"/>
      <sheetData sheetId="1"/>
      <sheetData sheetId="2"/>
      <sheetData sheetId="3" refreshError="1">
        <row r="8">
          <cell r="A8">
            <v>55</v>
          </cell>
        </row>
        <row r="9">
          <cell r="A9">
            <v>56</v>
          </cell>
        </row>
        <row r="10">
          <cell r="A10">
            <v>58</v>
          </cell>
        </row>
        <row r="11">
          <cell r="A11">
            <v>60</v>
          </cell>
        </row>
        <row r="12">
          <cell r="A12">
            <v>59</v>
          </cell>
        </row>
        <row r="13">
          <cell r="A13">
            <v>65</v>
          </cell>
        </row>
        <row r="14">
          <cell r="A14">
            <v>62</v>
          </cell>
        </row>
        <row r="15">
          <cell r="A15">
            <v>63</v>
          </cell>
        </row>
        <row r="16">
          <cell r="A16">
            <v>25</v>
          </cell>
        </row>
        <row r="18">
          <cell r="A18">
            <v>33</v>
          </cell>
        </row>
        <row r="19">
          <cell r="A19">
            <v>34</v>
          </cell>
        </row>
        <row r="20">
          <cell r="A20">
            <v>35</v>
          </cell>
        </row>
        <row r="21">
          <cell r="A21">
            <v>36</v>
          </cell>
        </row>
        <row r="22">
          <cell r="A22">
            <v>37</v>
          </cell>
        </row>
        <row r="23">
          <cell r="A23">
            <v>71</v>
          </cell>
        </row>
        <row r="24">
          <cell r="A24">
            <v>70</v>
          </cell>
        </row>
        <row r="25">
          <cell r="A25">
            <v>80</v>
          </cell>
        </row>
        <row r="26">
          <cell r="A26">
            <v>81</v>
          </cell>
        </row>
        <row r="27">
          <cell r="A27">
            <v>65</v>
          </cell>
        </row>
        <row r="28">
          <cell r="A28">
            <v>10</v>
          </cell>
        </row>
        <row r="30">
          <cell r="A30">
            <v>15</v>
          </cell>
        </row>
        <row r="31">
          <cell r="A31">
            <v>14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40">
          <cell r="A40">
            <v>42</v>
          </cell>
        </row>
        <row r="41">
          <cell r="A41">
            <v>43</v>
          </cell>
        </row>
        <row r="42">
          <cell r="A42">
            <v>52</v>
          </cell>
        </row>
        <row r="43">
          <cell r="A43">
            <v>53</v>
          </cell>
        </row>
        <row r="44">
          <cell r="A44">
            <v>57</v>
          </cell>
        </row>
        <row r="47">
          <cell r="A47">
            <v>54</v>
          </cell>
        </row>
        <row r="48">
          <cell r="A48">
            <v>72</v>
          </cell>
        </row>
        <row r="49">
          <cell r="A49">
            <v>51</v>
          </cell>
        </row>
        <row r="50">
          <cell r="A50">
            <v>63</v>
          </cell>
        </row>
        <row r="51">
          <cell r="A51">
            <v>62</v>
          </cell>
        </row>
        <row r="52">
          <cell r="A52">
            <v>64</v>
          </cell>
        </row>
        <row r="54">
          <cell r="A54">
            <v>88</v>
          </cell>
        </row>
        <row r="55">
          <cell r="A55">
            <v>89</v>
          </cell>
        </row>
        <row r="56">
          <cell r="A56">
            <v>44</v>
          </cell>
        </row>
        <row r="57">
          <cell r="A57">
            <v>87</v>
          </cell>
        </row>
        <row r="59">
          <cell r="A59" t="str">
            <v>VL</v>
          </cell>
        </row>
        <row r="67">
          <cell r="A67">
            <v>41</v>
          </cell>
        </row>
        <row r="69">
          <cell r="A69">
            <v>41</v>
          </cell>
        </row>
        <row r="70">
          <cell r="A70">
            <v>12</v>
          </cell>
        </row>
        <row r="71">
          <cell r="A71">
            <v>32</v>
          </cell>
        </row>
        <row r="72">
          <cell r="A72">
            <v>9</v>
          </cell>
        </row>
        <row r="73">
          <cell r="A73">
            <v>11</v>
          </cell>
        </row>
        <row r="75">
          <cell r="A75">
            <v>39</v>
          </cell>
        </row>
        <row r="76">
          <cell r="A76">
            <v>40</v>
          </cell>
        </row>
        <row r="77">
          <cell r="A77">
            <v>43</v>
          </cell>
        </row>
        <row r="78">
          <cell r="A78">
            <v>38</v>
          </cell>
        </row>
        <row r="79">
          <cell r="A79">
            <v>79</v>
          </cell>
        </row>
        <row r="80">
          <cell r="A80">
            <v>21</v>
          </cell>
        </row>
        <row r="81">
          <cell r="A81">
            <v>23</v>
          </cell>
        </row>
        <row r="82">
          <cell r="A82">
            <v>24</v>
          </cell>
        </row>
        <row r="84">
          <cell r="A84">
            <v>44</v>
          </cell>
        </row>
        <row r="85">
          <cell r="A85">
            <v>49</v>
          </cell>
        </row>
        <row r="86">
          <cell r="A86">
            <v>50</v>
          </cell>
        </row>
        <row r="87">
          <cell r="A87">
            <v>47</v>
          </cell>
        </row>
        <row r="88">
          <cell r="A88">
            <v>61</v>
          </cell>
        </row>
        <row r="89">
          <cell r="A89">
            <v>48</v>
          </cell>
        </row>
        <row r="90">
          <cell r="A90">
            <v>66</v>
          </cell>
        </row>
        <row r="91">
          <cell r="A91">
            <v>67</v>
          </cell>
        </row>
        <row r="92">
          <cell r="A92">
            <v>68</v>
          </cell>
        </row>
        <row r="93">
          <cell r="A93">
            <v>69</v>
          </cell>
        </row>
        <row r="94">
          <cell r="A94">
            <v>51</v>
          </cell>
        </row>
        <row r="95">
          <cell r="A95">
            <v>45</v>
          </cell>
        </row>
        <row r="96">
          <cell r="A96">
            <v>46</v>
          </cell>
        </row>
        <row r="98">
          <cell r="A98">
            <v>85</v>
          </cell>
        </row>
        <row r="99">
          <cell r="A99">
            <v>86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58</v>
          </cell>
        </row>
        <row r="103">
          <cell r="A103">
            <v>59</v>
          </cell>
        </row>
        <row r="104">
          <cell r="A104">
            <v>51</v>
          </cell>
        </row>
        <row r="105">
          <cell r="A105">
            <v>56</v>
          </cell>
        </row>
        <row r="106">
          <cell r="A106">
            <v>84</v>
          </cell>
        </row>
        <row r="107">
          <cell r="A107">
            <v>94</v>
          </cell>
        </row>
        <row r="108">
          <cell r="A108">
            <v>72</v>
          </cell>
        </row>
        <row r="110">
          <cell r="A110">
            <v>85</v>
          </cell>
        </row>
        <row r="111">
          <cell r="A111">
            <v>96</v>
          </cell>
        </row>
        <row r="112">
          <cell r="A112">
            <v>92</v>
          </cell>
        </row>
        <row r="113">
          <cell r="A113">
            <v>95</v>
          </cell>
        </row>
        <row r="114">
          <cell r="A114">
            <v>84</v>
          </cell>
        </row>
        <row r="115">
          <cell r="A115">
            <v>94</v>
          </cell>
        </row>
        <row r="116">
          <cell r="A116">
            <v>12</v>
          </cell>
        </row>
        <row r="117">
          <cell r="A117">
            <v>90</v>
          </cell>
        </row>
        <row r="118">
          <cell r="A118">
            <v>91</v>
          </cell>
        </row>
        <row r="120">
          <cell r="A120">
            <v>85</v>
          </cell>
        </row>
        <row r="121">
          <cell r="A121">
            <v>86</v>
          </cell>
        </row>
        <row r="122">
          <cell r="A122">
            <v>93</v>
          </cell>
        </row>
        <row r="123">
          <cell r="A123">
            <v>94</v>
          </cell>
        </row>
        <row r="124">
          <cell r="A124">
            <v>96</v>
          </cell>
        </row>
        <row r="125">
          <cell r="A125">
            <v>84</v>
          </cell>
        </row>
        <row r="126">
          <cell r="A126">
            <v>12</v>
          </cell>
        </row>
        <row r="128">
          <cell r="A128">
            <v>76</v>
          </cell>
        </row>
        <row r="129">
          <cell r="A129">
            <v>73</v>
          </cell>
        </row>
        <row r="130">
          <cell r="A130">
            <v>74</v>
          </cell>
        </row>
        <row r="131">
          <cell r="A131">
            <v>77</v>
          </cell>
        </row>
        <row r="132">
          <cell r="A132">
            <v>78</v>
          </cell>
        </row>
        <row r="133">
          <cell r="A133">
            <v>75</v>
          </cell>
        </row>
        <row r="135">
          <cell r="A135">
            <v>82</v>
          </cell>
        </row>
        <row r="136">
          <cell r="A136">
            <v>81</v>
          </cell>
        </row>
        <row r="137">
          <cell r="A137">
            <v>16</v>
          </cell>
        </row>
        <row r="139">
          <cell r="A139">
            <v>84</v>
          </cell>
        </row>
        <row r="140">
          <cell r="A140">
            <v>85</v>
          </cell>
        </row>
        <row r="141">
          <cell r="A141">
            <v>94</v>
          </cell>
        </row>
        <row r="142">
          <cell r="A142">
            <v>96</v>
          </cell>
        </row>
        <row r="144">
          <cell r="A144">
            <v>73</v>
          </cell>
        </row>
        <row r="145">
          <cell r="A145">
            <v>74</v>
          </cell>
        </row>
        <row r="146">
          <cell r="A146">
            <v>78</v>
          </cell>
        </row>
        <row r="147">
          <cell r="A147">
            <v>11</v>
          </cell>
        </row>
        <row r="148">
          <cell r="A148">
            <v>10</v>
          </cell>
        </row>
        <row r="149">
          <cell r="A149">
            <v>18</v>
          </cell>
        </row>
        <row r="150">
          <cell r="A150">
            <v>12</v>
          </cell>
        </row>
        <row r="151">
          <cell r="A151">
            <v>75</v>
          </cell>
        </row>
        <row r="152">
          <cell r="A152">
            <v>79</v>
          </cell>
        </row>
        <row r="153">
          <cell r="A153">
            <v>21</v>
          </cell>
        </row>
        <row r="154">
          <cell r="A154">
            <v>22</v>
          </cell>
        </row>
        <row r="155">
          <cell r="A155">
            <v>23</v>
          </cell>
        </row>
        <row r="156">
          <cell r="A156">
            <v>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Be&lt;?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</sheetNames>
    <sheetDataSet>
      <sheetData sheetId="0"/>
      <sheetData sheetId="1" refreshError="1">
        <row r="15">
          <cell r="D15">
            <v>0.9</v>
          </cell>
        </row>
        <row r="27">
          <cell r="E27">
            <v>2.86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Cong cu dung cu"/>
      <sheetName val="Kiem ke Quy"/>
      <sheetName val="Kiem ke TSCD"/>
      <sheetName val="vat tu"/>
      <sheetName val="Cong trinh do dang 2002"/>
      <sheetName val="Sheet6"/>
      <sheetName val="Sheet7"/>
      <sheetName val="Sheet8"/>
      <sheetName val="Sheet9"/>
      <sheetName val="Sheet1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NC10"/>
      <sheetName val="VL10"/>
      <sheetName val="CFmay10"/>
      <sheetName val="627(10)"/>
      <sheetName val="CN"/>
      <sheetName val="Capphoivua"/>
      <sheetName val="cau"/>
      <sheetName val="cong"/>
      <sheetName val="nhua"/>
      <sheetName val="chitiet"/>
      <sheetName val="DuThauSuaLoi"/>
      <sheetName val="TongHopSuaLoi"/>
      <sheetName val="GT"/>
      <sheetName val="TH"/>
      <sheetName val="tienluong"/>
      <sheetName val="00000000"/>
      <sheetName val="T1"/>
      <sheetName val="T.hop -T1"/>
      <sheetName val="T.Hop-T2"/>
      <sheetName val="T.Hop-T3"/>
      <sheetName val="SD1"/>
      <sheetName val="SD2"/>
      <sheetName val="SD7"/>
      <sheetName val="SD8"/>
      <sheetName val="SD9"/>
      <sheetName val="SD11"/>
      <sheetName val="SD12"/>
      <sheetName val="TVS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49"/>
  <sheetViews>
    <sheetView tabSelected="1" view="pageBreakPreview" topLeftCell="A32" zoomScaleNormal="145" zoomScaleSheetLayoutView="145" workbookViewId="0">
      <selection activeCell="Y43" sqref="Y43"/>
    </sheetView>
  </sheetViews>
  <sheetFormatPr defaultColWidth="3.28515625" defaultRowHeight="15"/>
  <cols>
    <col min="1" max="32" width="3.28515625" style="1"/>
    <col min="33" max="33" width="21.5703125" style="1" customWidth="1"/>
    <col min="34" max="40" width="3.28515625" style="1"/>
    <col min="41" max="41" width="11.140625" style="1" customWidth="1"/>
    <col min="42" max="16384" width="3.28515625" style="1"/>
  </cols>
  <sheetData>
    <row r="2" spans="2:41" ht="9.75" customHeight="1"/>
    <row r="3" spans="2:41" ht="15.75">
      <c r="B3" s="31" t="s">
        <v>23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7"/>
      <c r="R3" s="7"/>
      <c r="S3" s="7"/>
      <c r="T3" s="7"/>
      <c r="U3" s="7"/>
      <c r="V3" s="7"/>
      <c r="W3" s="3"/>
      <c r="X3" s="5" t="s">
        <v>4</v>
      </c>
      <c r="Y3" s="36" t="s">
        <v>25</v>
      </c>
      <c r="Z3" s="36"/>
      <c r="AA3" s="36"/>
      <c r="AB3" s="36"/>
      <c r="AC3" s="36"/>
      <c r="AD3" s="36"/>
    </row>
    <row r="4" spans="2:41" ht="15" customHeight="1">
      <c r="B4" s="32" t="s">
        <v>24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10"/>
      <c r="R4" s="10"/>
      <c r="S4" s="10"/>
      <c r="T4" s="10"/>
      <c r="U4" s="10"/>
      <c r="V4" s="3"/>
      <c r="W4" s="3"/>
      <c r="X4" s="5" t="s">
        <v>5</v>
      </c>
      <c r="Y4" s="36" t="s">
        <v>26</v>
      </c>
      <c r="Z4" s="36"/>
      <c r="AA4" s="36"/>
      <c r="AB4" s="36"/>
      <c r="AC4" s="36"/>
      <c r="AD4" s="36"/>
    </row>
    <row r="5" spans="2:41" ht="19.5">
      <c r="B5" s="33" t="s">
        <v>37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2:41" ht="12" customHeight="1">
      <c r="B6" s="30" t="s">
        <v>19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2:41" ht="8.25" customHeight="1"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2:41" ht="20.100000000000001" customHeight="1">
      <c r="B8" s="22" t="s">
        <v>0</v>
      </c>
      <c r="I8" s="24" t="str">
        <f>AG8&amp; " (NS:" &amp;AO8&amp;")"</f>
        <v>&amp;=[DATA].PATIENTNAME (NS:&amp;=[DATA].NAMSINH)</v>
      </c>
      <c r="AA8" s="5"/>
      <c r="AB8" s="11"/>
      <c r="AC8" s="2"/>
      <c r="AD8" s="2"/>
      <c r="AE8" s="2"/>
      <c r="AG8" s="1" t="s">
        <v>27</v>
      </c>
      <c r="AO8" s="1" t="s">
        <v>32</v>
      </c>
    </row>
    <row r="9" spans="2:41" ht="20.100000000000001" customHeight="1">
      <c r="B9" s="22" t="s">
        <v>6</v>
      </c>
      <c r="I9" s="25" t="s">
        <v>28</v>
      </c>
      <c r="Q9" s="27" t="s">
        <v>7</v>
      </c>
      <c r="R9" s="24" t="s">
        <v>29</v>
      </c>
      <c r="T9" s="22"/>
      <c r="W9" s="22"/>
      <c r="X9" s="22"/>
      <c r="Y9" s="22"/>
      <c r="Z9" s="22"/>
      <c r="AA9" s="5"/>
      <c r="AB9" s="9"/>
      <c r="AC9" s="8"/>
      <c r="AD9" s="8"/>
      <c r="AE9" s="8"/>
    </row>
    <row r="10" spans="2:41" ht="20.100000000000001" customHeight="1">
      <c r="B10" s="22" t="s">
        <v>1</v>
      </c>
      <c r="I10" s="22" t="s">
        <v>30</v>
      </c>
    </row>
    <row r="11" spans="2:41" ht="20.100000000000001" customHeight="1">
      <c r="B11" s="22" t="s">
        <v>2</v>
      </c>
      <c r="I11" s="22" t="s">
        <v>31</v>
      </c>
    </row>
    <row r="12" spans="2:41" ht="20.100000000000001" customHeight="1">
      <c r="B12" s="22" t="s">
        <v>8</v>
      </c>
      <c r="I12" s="24" t="str">
        <f>AG12&amp;" đồng"</f>
        <v>&amp;=[DATA].SOTIEN đồng</v>
      </c>
      <c r="AG12" s="1" t="s">
        <v>33</v>
      </c>
    </row>
    <row r="13" spans="2:41" ht="20.100000000000001" customHeight="1">
      <c r="B13" s="22" t="s">
        <v>9</v>
      </c>
      <c r="I13" s="26" t="s">
        <v>34</v>
      </c>
    </row>
    <row r="14" spans="2:41" ht="15.75">
      <c r="S14" s="34" t="s">
        <v>35</v>
      </c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</row>
    <row r="15" spans="2:41" ht="16.5">
      <c r="B15" s="2"/>
      <c r="C15" s="2"/>
      <c r="D15" s="24"/>
      <c r="E15" s="29" t="s">
        <v>10</v>
      </c>
      <c r="F15" s="29"/>
      <c r="G15" s="29"/>
      <c r="H15" s="29"/>
      <c r="I15" s="29"/>
      <c r="J15" s="29"/>
      <c r="K15" s="29"/>
      <c r="L15" s="29"/>
      <c r="M15" s="24"/>
      <c r="N15" s="24"/>
      <c r="O15" s="24"/>
      <c r="P15" s="24"/>
      <c r="Q15" s="24"/>
      <c r="R15" s="24"/>
      <c r="S15" s="29" t="s">
        <v>3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2:41" ht="15.75">
      <c r="E16" s="34" t="s">
        <v>21</v>
      </c>
      <c r="F16" s="34"/>
      <c r="G16" s="34"/>
      <c r="H16" s="34"/>
      <c r="I16" s="34"/>
      <c r="J16" s="34"/>
      <c r="K16" s="34"/>
      <c r="L16" s="34"/>
      <c r="M16" s="23"/>
      <c r="N16" s="23"/>
      <c r="O16" s="21"/>
      <c r="P16" s="21"/>
      <c r="Q16" s="21"/>
      <c r="R16" s="21"/>
      <c r="S16" s="34" t="s">
        <v>21</v>
      </c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</row>
    <row r="17" spans="2:30"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21" spans="2:30" ht="15.75">
      <c r="S21" s="35" t="s">
        <v>36</v>
      </c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 spans="2:30">
      <c r="B22" s="1" t="s">
        <v>22</v>
      </c>
      <c r="D22" s="28"/>
    </row>
    <row r="23" spans="2:30">
      <c r="D23" s="28"/>
    </row>
    <row r="24" spans="2:30" ht="30.75" hidden="1" customHeigh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30" hidden="1"/>
    <row r="27" spans="2:30" ht="10.5" customHeight="1"/>
    <row r="28" spans="2:30" ht="15.75">
      <c r="B28" s="31" t="s">
        <v>23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7"/>
      <c r="R28" s="7"/>
      <c r="S28" s="7"/>
      <c r="T28" s="7"/>
      <c r="U28" s="7"/>
      <c r="V28" s="7"/>
      <c r="W28" s="3"/>
      <c r="X28" s="5" t="s">
        <v>4</v>
      </c>
      <c r="Y28" s="36" t="s">
        <v>25</v>
      </c>
      <c r="Z28" s="36"/>
      <c r="AA28" s="36"/>
      <c r="AB28" s="36"/>
      <c r="AC28" s="36"/>
      <c r="AD28" s="36"/>
    </row>
    <row r="29" spans="2:30" ht="15" customHeight="1">
      <c r="B29" s="32" t="s">
        <v>24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10"/>
      <c r="R29" s="10"/>
      <c r="S29" s="10"/>
      <c r="T29" s="10"/>
      <c r="U29" s="10"/>
      <c r="V29" s="3"/>
      <c r="W29" s="3"/>
      <c r="X29" s="5" t="s">
        <v>5</v>
      </c>
      <c r="Y29" s="36" t="s">
        <v>26</v>
      </c>
      <c r="Z29" s="36"/>
      <c r="AA29" s="36"/>
      <c r="AB29" s="36"/>
      <c r="AC29" s="36"/>
      <c r="AD29" s="36"/>
    </row>
    <row r="30" spans="2:30" ht="19.5">
      <c r="B30" s="33" t="s">
        <v>37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 spans="2:30" ht="12" customHeight="1">
      <c r="B31" s="30" t="s">
        <v>20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2:30" ht="8.25" customHeight="1"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2:31" ht="20.100000000000001" customHeight="1">
      <c r="B33" s="22" t="s">
        <v>0</v>
      </c>
      <c r="I33" s="24" t="str">
        <f>AG8&amp; " (NS:" &amp;AO8&amp;")"</f>
        <v>&amp;=[DATA].PATIENTNAME (NS:&amp;=[DATA].NAMSINH)</v>
      </c>
      <c r="AA33" s="5"/>
      <c r="AB33" s="11"/>
      <c r="AC33" s="2"/>
      <c r="AD33" s="2"/>
      <c r="AE33" s="2"/>
    </row>
    <row r="34" spans="2:31" ht="20.100000000000001" customHeight="1">
      <c r="B34" s="22" t="s">
        <v>6</v>
      </c>
      <c r="I34" s="25" t="s">
        <v>28</v>
      </c>
      <c r="Q34" s="27" t="s">
        <v>7</v>
      </c>
      <c r="R34" s="24" t="s">
        <v>29</v>
      </c>
      <c r="T34" s="22"/>
      <c r="W34" s="22"/>
      <c r="X34" s="22"/>
      <c r="Y34" s="22"/>
      <c r="Z34" s="22"/>
      <c r="AA34" s="5"/>
      <c r="AB34" s="9"/>
      <c r="AC34" s="8"/>
      <c r="AD34" s="8"/>
      <c r="AE34" s="8"/>
    </row>
    <row r="35" spans="2:31" ht="20.100000000000001" customHeight="1">
      <c r="B35" s="22" t="s">
        <v>1</v>
      </c>
      <c r="I35" s="38" t="s">
        <v>30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</row>
    <row r="36" spans="2:31" ht="20.100000000000001" customHeight="1">
      <c r="B36" s="22" t="s">
        <v>2</v>
      </c>
      <c r="I36" s="22" t="s">
        <v>31</v>
      </c>
    </row>
    <row r="37" spans="2:31" ht="20.100000000000001" customHeight="1">
      <c r="B37" s="22" t="s">
        <v>8</v>
      </c>
      <c r="I37" s="24" t="str">
        <f>AG12&amp;" đồng"</f>
        <v>&amp;=[DATA].SOTIEN đồng</v>
      </c>
    </row>
    <row r="38" spans="2:31" ht="20.100000000000001" customHeight="1">
      <c r="B38" s="22" t="s">
        <v>9</v>
      </c>
      <c r="I38" s="26" t="s">
        <v>34</v>
      </c>
    </row>
    <row r="39" spans="2:31" ht="15.75">
      <c r="S39" s="34" t="s">
        <v>35</v>
      </c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</row>
    <row r="40" spans="2:31" ht="16.5">
      <c r="B40" s="2"/>
      <c r="C40" s="2"/>
      <c r="D40" s="24"/>
      <c r="E40" s="29" t="s">
        <v>10</v>
      </c>
      <c r="F40" s="29"/>
      <c r="G40" s="29"/>
      <c r="H40" s="29"/>
      <c r="I40" s="29"/>
      <c r="J40" s="29"/>
      <c r="K40" s="29"/>
      <c r="L40" s="29"/>
      <c r="M40" s="24"/>
      <c r="N40" s="24"/>
      <c r="O40" s="24"/>
      <c r="P40" s="24"/>
      <c r="Q40" s="24"/>
      <c r="R40" s="24"/>
      <c r="S40" s="29" t="s">
        <v>3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 spans="2:31" ht="15.75">
      <c r="E41" s="34" t="s">
        <v>21</v>
      </c>
      <c r="F41" s="34"/>
      <c r="G41" s="34"/>
      <c r="H41" s="34"/>
      <c r="I41" s="34"/>
      <c r="J41" s="34"/>
      <c r="K41" s="34"/>
      <c r="L41" s="34"/>
      <c r="M41" s="23"/>
      <c r="N41" s="23"/>
      <c r="O41" s="21"/>
      <c r="P41" s="21"/>
      <c r="Q41" s="21"/>
      <c r="R41" s="21"/>
      <c r="S41" s="34" t="s">
        <v>21</v>
      </c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</row>
    <row r="42" spans="2:31"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6" spans="2:31" ht="15.75">
      <c r="S46" s="35" t="s">
        <v>36</v>
      </c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</row>
    <row r="47" spans="2:31">
      <c r="B47" s="1" t="s">
        <v>22</v>
      </c>
      <c r="D47" s="28"/>
    </row>
    <row r="48" spans="2:31">
      <c r="D48" s="28"/>
    </row>
    <row r="49" spans="4:27" ht="30.75" hidden="1" customHeight="1"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</sheetData>
  <mergeCells count="27">
    <mergeCell ref="D49:AA49"/>
    <mergeCell ref="B3:P3"/>
    <mergeCell ref="E15:L15"/>
    <mergeCell ref="S15:AD15"/>
    <mergeCell ref="S14:AD14"/>
    <mergeCell ref="B6:AD6"/>
    <mergeCell ref="B4:P4"/>
    <mergeCell ref="B5:AD5"/>
    <mergeCell ref="Y3:AD3"/>
    <mergeCell ref="Y28:AD28"/>
    <mergeCell ref="Y29:AD29"/>
    <mergeCell ref="I35:AE35"/>
    <mergeCell ref="S46:AD46"/>
    <mergeCell ref="E40:L40"/>
    <mergeCell ref="S41:AD41"/>
    <mergeCell ref="E41:L41"/>
    <mergeCell ref="S16:AD16"/>
    <mergeCell ref="S21:AD21"/>
    <mergeCell ref="E16:L16"/>
    <mergeCell ref="Y4:AD4"/>
    <mergeCell ref="S39:AD39"/>
    <mergeCell ref="D24:AA24"/>
    <mergeCell ref="S40:AD40"/>
    <mergeCell ref="B31:AD31"/>
    <mergeCell ref="B28:P28"/>
    <mergeCell ref="B29:P29"/>
    <mergeCell ref="B30:AD30"/>
  </mergeCells>
  <phoneticPr fontId="1" type="noConversion"/>
  <printOptions horizontalCentered="1"/>
  <pageMargins left="0.25" right="0.25" top="0.25" bottom="0.25" header="0" footer="0"/>
  <pageSetup paperSize="11" scale="97" orientation="landscape" horizontalDpi="1200" verticalDpi="1200" r:id="rId1"/>
  <headerFooter alignWithMargins="0"/>
  <rowBreaks count="1" manualBreakCount="1">
    <brk id="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showFormulas="1" workbookViewId="0">
      <selection activeCell="C26" sqref="C26"/>
    </sheetView>
  </sheetViews>
  <sheetFormatPr defaultColWidth="8" defaultRowHeight="12.75"/>
  <cols>
    <col min="1" max="1" width="26.140625" style="12" customWidth="1"/>
    <col min="2" max="2" width="1.140625" style="12" customWidth="1"/>
    <col min="3" max="3" width="28.140625" style="12" customWidth="1"/>
    <col min="4" max="16384" width="8" style="12"/>
  </cols>
  <sheetData>
    <row r="1" spans="1:3" ht="13.5" thickBot="1"/>
    <row r="2" spans="1:3" ht="13.5" thickBot="1">
      <c r="A2" s="13" t="s">
        <v>11</v>
      </c>
      <c r="C2" s="13" t="s">
        <v>12</v>
      </c>
    </row>
    <row r="3" spans="1:3">
      <c r="A3" s="14" t="s">
        <v>18</v>
      </c>
      <c r="C3" s="15" t="str">
        <f>"Deleted By Kaspersky Lab AV Del"</f>
        <v>Deleted By Kaspersky Lab AV Del</v>
      </c>
    </row>
    <row r="4" spans="1:3">
      <c r="A4" s="16" t="s">
        <v>13</v>
      </c>
      <c r="C4" s="17" t="str">
        <f>"Deleted By Kaspersky Lab A"</f>
        <v>Deleted By Kaspersky Lab A</v>
      </c>
    </row>
    <row r="5" spans="1:3">
      <c r="A5" s="18" t="s">
        <v>14</v>
      </c>
      <c r="C5" s="17" t="str">
        <f>"Deleted By Kaspersky "</f>
        <v xml:space="preserve">Deleted By Kaspersky </v>
      </c>
    </row>
    <row r="6" spans="1:3" ht="13.5" thickBot="1">
      <c r="A6" s="19">
        <v>3</v>
      </c>
      <c r="C6" s="17" t="str">
        <f>"Deleted By Kaspersky "</f>
        <v xml:space="preserve">Deleted By Kaspersky </v>
      </c>
    </row>
    <row r="7" spans="1:3">
      <c r="C7" s="17" t="str">
        <f>"Deleted By Kaspersky Lab AV Deleted By "</f>
        <v xml:space="preserve">Deleted By Kaspersky Lab AV Deleted By </v>
      </c>
    </row>
    <row r="8" spans="1:3" ht="13.5" thickBot="1">
      <c r="C8" s="20" t="str">
        <f>"D"</f>
        <v>D</v>
      </c>
    </row>
    <row r="9" spans="1:3" ht="13.5" thickBot="1">
      <c r="A9" s="13" t="s">
        <v>15</v>
      </c>
    </row>
    <row r="10" spans="1:3" ht="13.5" thickBot="1">
      <c r="A10" s="15" t="str">
        <f>"Deleted By Kaspersky Lab AV Deleted By"</f>
        <v>Deleted By Kaspersky Lab AV Deleted By</v>
      </c>
      <c r="C10" s="13" t="s">
        <v>16</v>
      </c>
    </row>
    <row r="11" spans="1:3">
      <c r="A11" s="17" t="str">
        <f>"Deleted "</f>
        <v xml:space="preserve">Deleted </v>
      </c>
      <c r="C11" s="15" t="str">
        <f>"Delete"</f>
        <v>Delete</v>
      </c>
    </row>
    <row r="12" spans="1:3">
      <c r="A12" s="17" t="str">
        <f>"Deleted By"</f>
        <v>Deleted By</v>
      </c>
      <c r="C12" s="17" t="str">
        <f>"Deleted "</f>
        <v xml:space="preserve">Deleted </v>
      </c>
    </row>
    <row r="13" spans="1:3">
      <c r="A13" s="17" t="str">
        <f>"D"</f>
        <v>D</v>
      </c>
      <c r="C13" s="17" t="str">
        <f>"Deleted By"</f>
        <v>Deleted By</v>
      </c>
    </row>
    <row r="14" spans="1:3">
      <c r="A14" s="17" t="str">
        <f>""</f>
        <v/>
      </c>
      <c r="C14" s="17" t="str">
        <f>"D"</f>
        <v>D</v>
      </c>
    </row>
    <row r="15" spans="1:3">
      <c r="A15" s="17" t="str">
        <f>"Dele"</f>
        <v>Dele</v>
      </c>
      <c r="C15" s="17" t="str">
        <f>"Del"</f>
        <v>Del</v>
      </c>
    </row>
    <row r="16" spans="1:3">
      <c r="A16" s="17" t="str">
        <f>"Dele"</f>
        <v>Dele</v>
      </c>
      <c r="C16" s="17" t="str">
        <f>"D"</f>
        <v>D</v>
      </c>
    </row>
    <row r="17" spans="1:3">
      <c r="A17" s="17" t="str">
        <f>"Dele"</f>
        <v>Dele</v>
      </c>
      <c r="C17" s="17" t="str">
        <f>"Delete"</f>
        <v>Delete</v>
      </c>
    </row>
    <row r="18" spans="1:3">
      <c r="A18" s="17" t="str">
        <f>"D"</f>
        <v>D</v>
      </c>
      <c r="C18" s="17" t="str">
        <f>"Deleted By Kasper"</f>
        <v>Deleted By Kasper</v>
      </c>
    </row>
    <row r="19" spans="1:3">
      <c r="A19" s="17" t="str">
        <f>"Delete"</f>
        <v>Delete</v>
      </c>
      <c r="C19" s="17" t="str">
        <f>""</f>
        <v/>
      </c>
    </row>
    <row r="20" spans="1:3" ht="13.5" thickBot="1">
      <c r="A20" s="17" t="str">
        <f>"Deleted By Kasper"</f>
        <v>Deleted By Kasper</v>
      </c>
      <c r="C20" s="20" t="str">
        <f>"D"</f>
        <v>D</v>
      </c>
    </row>
    <row r="21" spans="1:3" ht="13.5" thickBot="1">
      <c r="A21" s="17" t="str">
        <f>"Deleted By Kaspersky"</f>
        <v>Deleted By Kaspersky</v>
      </c>
    </row>
    <row r="22" spans="1:3" ht="13.5" thickBot="1">
      <c r="A22" s="17" t="str">
        <f>"Deleted By Kaspersk"</f>
        <v>Deleted By Kaspersk</v>
      </c>
      <c r="C22" s="13" t="s">
        <v>17</v>
      </c>
    </row>
    <row r="23" spans="1:3">
      <c r="A23" s="17" t="str">
        <f>"Deleted By Kaspersky"</f>
        <v>Deleted By Kaspersky</v>
      </c>
      <c r="C23" s="15" t="str">
        <f>"Delete"</f>
        <v>Delete</v>
      </c>
    </row>
    <row r="24" spans="1:3">
      <c r="A24" s="17" t="str">
        <f>"Deleted By K"</f>
        <v>Deleted By K</v>
      </c>
      <c r="C24" s="18" t="str">
        <f>"Deleted By Kaspe"</f>
        <v>Deleted By Kaspe</v>
      </c>
    </row>
    <row r="25" spans="1:3">
      <c r="A25" s="17" t="str">
        <f>"D"</f>
        <v>D</v>
      </c>
      <c r="C25" s="17" t="str">
        <f>"Deleted By K"</f>
        <v>Deleted By K</v>
      </c>
    </row>
    <row r="26" spans="1:3">
      <c r="A26" s="17" t="str">
        <f>"D"</f>
        <v>D</v>
      </c>
      <c r="C26" s="18" t="str">
        <f>"Deleted By Kasp"</f>
        <v>Deleted By Kasp</v>
      </c>
    </row>
    <row r="27" spans="1:3">
      <c r="A27" s="17" t="str">
        <f>"D"</f>
        <v>D</v>
      </c>
      <c r="C27" s="17" t="str">
        <f>"Deleted By"</f>
        <v>Deleted By</v>
      </c>
    </row>
    <row r="28" spans="1:3">
      <c r="A28" s="17" t="str">
        <f>"Delete"</f>
        <v>Delete</v>
      </c>
      <c r="C28" s="17" t="str">
        <f>"D"</f>
        <v>D</v>
      </c>
    </row>
    <row r="29" spans="1:3">
      <c r="A29" s="17" t="str">
        <f>"D"</f>
        <v>D</v>
      </c>
      <c r="C29" s="17" t="str">
        <f>""</f>
        <v/>
      </c>
    </row>
    <row r="30" spans="1:3" ht="13.5" thickBot="1">
      <c r="A30" s="20" t="str">
        <f>"D"</f>
        <v>D</v>
      </c>
      <c r="C30" s="17" t="str">
        <f>"Del"</f>
        <v>Del</v>
      </c>
    </row>
    <row r="31" spans="1:3">
      <c r="C31" s="17" t="str">
        <f>"Delete"</f>
        <v>Delete</v>
      </c>
    </row>
    <row r="32" spans="1:3" ht="13.5" thickBot="1">
      <c r="C32" s="17" t="str">
        <f>"Deleted By Kaspersky Lab"</f>
        <v>Deleted By Kaspersky Lab</v>
      </c>
    </row>
    <row r="33" spans="1:3">
      <c r="A33" s="15" t="str">
        <f>"Dele"</f>
        <v>Dele</v>
      </c>
      <c r="C33" s="18" t="str">
        <f>"Deleted By Kaspersky Lab "</f>
        <v xml:space="preserve">Deleted By Kaspersky Lab </v>
      </c>
    </row>
    <row r="34" spans="1:3">
      <c r="A34" s="17" t="str">
        <f>"Deleted By Kas"</f>
        <v>Deleted By Kas</v>
      </c>
      <c r="C34" s="17" t="str">
        <f>"Deleted By K"</f>
        <v>Deleted By K</v>
      </c>
    </row>
    <row r="35" spans="1:3" ht="13.5" thickBot="1">
      <c r="A35" s="20" t="str">
        <f>"D"</f>
        <v>D</v>
      </c>
      <c r="C35" s="20" t="str">
        <f>"D"</f>
        <v>D</v>
      </c>
    </row>
  </sheetData>
  <sheetProtection password="CFB0" sheet="1" objects="1"/>
  <phoneticPr fontId="28" type="noConversion"/>
  <pageMargins left="0.75" right="0.75" top="0.41" bottom="0.5" header="0.22" footer="0.2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BienLaiThuTien</vt:lpstr>
      <vt:lpstr>XL4Test5</vt:lpstr>
      <vt:lpstr>XL4Test5!Bust</vt:lpstr>
      <vt:lpstr>XL4Test5!Continue</vt:lpstr>
      <vt:lpstr>XL4Test5!Documents_array</vt:lpstr>
      <vt:lpstr>XL4Test5!Hello</vt:lpstr>
      <vt:lpstr>BienLaiThuTien!Print_Area</vt:lpstr>
      <vt:lpstr>XL4Test5!Print_Area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KhoiVV</dc:creator>
  <cp:lastModifiedBy>HongNhat</cp:lastModifiedBy>
  <cp:lastPrinted>2017-11-30T16:50:53Z</cp:lastPrinted>
  <dcterms:created xsi:type="dcterms:W3CDTF">1996-10-14T23:33:28Z</dcterms:created>
  <dcterms:modified xsi:type="dcterms:W3CDTF">2017-11-30T16:51:01Z</dcterms:modified>
</cp:coreProperties>
</file>