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O2S_CarParking\trunk\O2S CarParking\Templates\"/>
    </mc:Choice>
  </mc:AlternateContent>
  <bookViews>
    <workbookView xWindow="120" yWindow="120" windowWidth="15135" windowHeight="9300"/>
  </bookViews>
  <sheets>
    <sheet name="BienLaiThuTien" sheetId="4" r:id="rId1"/>
    <sheet name="XL4Test5" sheetId="5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1">#REF!</definedName>
    <definedName name="_2">#REF!</definedName>
    <definedName name="_a1" localSheetId="1" hidden="1">{"'Sheet1'!$L$16"}</definedName>
    <definedName name="_a1" hidden="1">{"'Sheet1'!$L$16"}</definedName>
    <definedName name="_A65700">'[1]MTO REV.2(ARMOR)'!#REF!</definedName>
    <definedName name="_A65800">'[1]MTO REV.2(ARMOR)'!#REF!</definedName>
    <definedName name="_A66000">'[1]MTO REV.2(ARMOR)'!#REF!</definedName>
    <definedName name="_A67000">'[1]MTO REV.2(ARMOR)'!#REF!</definedName>
    <definedName name="_A68000">'[1]MTO REV.2(ARMOR)'!#REF!</definedName>
    <definedName name="_A70000">'[1]MTO REV.2(ARMOR)'!#REF!</definedName>
    <definedName name="_A75000">'[1]MTO REV.2(ARMOR)'!#REF!</definedName>
    <definedName name="_A85000">'[1]MTO REV.2(ARMOR)'!#REF!</definedName>
    <definedName name="_CON1">#REF!</definedName>
    <definedName name="_CON2">#REF!</definedName>
    <definedName name="_Fill" hidden="1">#REF!</definedName>
    <definedName name="_NET2">#REF!</definedName>
    <definedName name="_Order1" hidden="1">255</definedName>
    <definedName name="_Order2" hidden="1">255</definedName>
    <definedName name="_oto10">[2]VL!#REF!</definedName>
    <definedName name="_sat10" localSheetId="1">[3]Gia!#REF!</definedName>
    <definedName name="_sat10">[4]Gia!#REF!</definedName>
    <definedName name="_sat14" localSheetId="1">[3]Gia!#REF!</definedName>
    <definedName name="_sat14">[4]Gia!#REF!</definedName>
    <definedName name="_sat6" localSheetId="1">[3]Gia!#REF!</definedName>
    <definedName name="_sat6">[4]Gia!#REF!</definedName>
    <definedName name="_sat8" localSheetId="1">[3]Gia!#REF!</definedName>
    <definedName name="_sat8">[4]Gia!#REF!</definedName>
    <definedName name="_Sort" hidden="1">#REF!</definedName>
    <definedName name="A" localSheetId="1">#REF!</definedName>
    <definedName name="a">[5]Loading!#REF!</definedName>
    <definedName name="a1_" localSheetId="1">'[6]Xuly Data'!#REF!</definedName>
    <definedName name="a1_">'[7]Xuly Data'!#REF!</definedName>
    <definedName name="a2_" localSheetId="1">'[6]Xuly Data'!#REF!</definedName>
    <definedName name="a2_">'[7]Xuly Data'!#REF!</definedName>
    <definedName name="a3_" localSheetId="1">'[6]Xuly Data'!#REF!</definedName>
    <definedName name="a3_">'[7]Xuly Data'!#REF!</definedName>
    <definedName name="a4_" localSheetId="1">'[6]Xuly Data'!#REF!</definedName>
    <definedName name="a4_">'[7]Xuly Data'!#REF!</definedName>
    <definedName name="a5_" localSheetId="1">'[6]Xuly Data'!#REF!</definedName>
    <definedName name="a5_">'[7]Xuly Data'!#REF!</definedName>
    <definedName name="a6_">[8]Solieu!$C$84</definedName>
    <definedName name="a7_" localSheetId="1">'[6]Xuly Data'!#REF!</definedName>
    <definedName name="a7_">'[7]Xuly Data'!#REF!</definedName>
    <definedName name="AAA">'[9]MTL$-INTER'!#REF!</definedName>
    <definedName name="b">'[10]Lç khoan LK1'!$E$13</definedName>
    <definedName name="b1_" localSheetId="1">'[6]Xuly Data'!#REF!</definedName>
    <definedName name="b1_">'[7]Xuly Data'!#REF!</definedName>
    <definedName name="b2_" localSheetId="1">'[6]Xuly Data'!#REF!</definedName>
    <definedName name="b2_">'[7]Xuly Data'!#REF!</definedName>
    <definedName name="b3_" localSheetId="1">'[6]Xuly Data'!#REF!</definedName>
    <definedName name="b3_">'[7]Xuly Data'!#REF!</definedName>
    <definedName name="b4_" localSheetId="1">'[6]Xuly Data'!#REF!</definedName>
    <definedName name="b4_">'[7]Xuly Data'!#REF!</definedName>
    <definedName name="b5_" localSheetId="1">'[6]Xuly Data'!#REF!</definedName>
    <definedName name="b5_">'[7]Xuly Data'!#REF!</definedName>
    <definedName name="b6_" localSheetId="1">'[6]Xuly Data'!#REF!</definedName>
    <definedName name="b6_">'[7]Xuly Data'!#REF!</definedName>
    <definedName name="b7_" localSheetId="1">'[6]Xuly Data'!#REF!</definedName>
    <definedName name="b7_">'[7]Xuly Data'!#REF!</definedName>
    <definedName name="Bar">'[11]B-B'!$B$65:$J$66</definedName>
    <definedName name="betong">[12]Sheet1!#REF!</definedName>
    <definedName name="BOQ">#REF!</definedName>
    <definedName name="Bust" localSheetId="1">XL4Test5!$C$15</definedName>
    <definedName name="BVCISUMMARY">#REF!</definedName>
    <definedName name="c_">#REF!</definedName>
    <definedName name="CABLE2">'[13]MTO REV.0'!$A$1:$Q$570</definedName>
    <definedName name="CDDB" localSheetId="1">'[6]Xuly Data'!#REF!</definedName>
    <definedName name="CDDB">'[7]Xuly Data'!#REF!</definedName>
    <definedName name="CDDT" localSheetId="1">'[6]Xuly Data'!#REF!</definedName>
    <definedName name="CDDT">'[7]Xuly Data'!#REF!</definedName>
    <definedName name="CDMD" localSheetId="1">'[6]Xuly Data'!#REF!</definedName>
    <definedName name="CDMD">'[7]Xuly Data'!#REF!</definedName>
    <definedName name="CH">[2]TN!#REF!</definedName>
    <definedName name="Chu">[2]ND!#REF!</definedName>
    <definedName name="Co">#REF!</definedName>
    <definedName name="COMMON">#REF!</definedName>
    <definedName name="CON_EQP_COS">#REF!</definedName>
    <definedName name="Continue" localSheetId="1">XL4Test5!$C$30</definedName>
    <definedName name="COVER">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3_" localSheetId="1">[3]Gia!#REF!</definedName>
    <definedName name="ct3_">[4]Gia!#REF!</definedName>
    <definedName name="ct5_" localSheetId="1">[3]Gia!#REF!</definedName>
    <definedName name="ct5_">[4]Gia!#REF!</definedName>
    <definedName name="Ctb">'[10]Lç khoan LK1'!#REF!</definedName>
    <definedName name="Cv">'[10]Lç khoan LK1'!$D$399</definedName>
    <definedName name="d4_">[5]Loading!#REF!</definedName>
    <definedName name="d5_">[5]Loading!#REF!</definedName>
    <definedName name="dadas">'[11]B-B'!#REF!</definedName>
    <definedName name="_xlnm.Database">#REF!</definedName>
    <definedName name="DataFilter">[14]!DataFilter</definedName>
    <definedName name="DataSort">[14]!DataSort</definedName>
    <definedName name="den_bu">#REF!</definedName>
    <definedName name="Document_array" localSheetId="1">{"Book1","BienLaiThuTien_TamUng.xls"}</definedName>
    <definedName name="Documents_array" localSheetId="1">XL4Test5!$B$2:$B$19</definedName>
    <definedName name="DSUMDATA">#REF!</definedName>
    <definedName name="EL2_" localSheetId="1">'[6]Xuly Data'!#REF!</definedName>
    <definedName name="EL2_">'[7]Xuly Data'!#REF!</definedName>
    <definedName name="EL3_" localSheetId="1">'[6]Xuly Data'!#REF!</definedName>
    <definedName name="EL3_">'[7]Xuly Data'!#REF!</definedName>
    <definedName name="EL4_" localSheetId="1">'[6]Xuly Data'!#REF!</definedName>
    <definedName name="EL4_">'[7]Xuly Data'!#REF!</definedName>
    <definedName name="EL5_" localSheetId="1">'[6]Xuly Data'!#REF!</definedName>
    <definedName name="EL5_">'[7]Xuly Data'!#REF!</definedName>
    <definedName name="EL6_">[8]Solieu!$I$84</definedName>
    <definedName name="en">[15]Sheet3!#REF!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_xlnm.Extract">#REF!</definedName>
    <definedName name="f" localSheetId="1">[5]Loading!#REF!</definedName>
    <definedName name="f">'[10]Lç khoan LK1'!#REF!</definedName>
    <definedName name="fb">[11]Analysis!$I$45</definedName>
    <definedName name="Fitb">'[10]Lç khoan LK1'!#REF!</definedName>
    <definedName name="gd">#REF!</definedName>
    <definedName name="gia_tien_BTN">#REF!</definedName>
    <definedName name="GoBack">[14]!GoBack</definedName>
    <definedName name="GPT_GROUNDING_PT">'[16]NEW-PANEL'!#REF!</definedName>
    <definedName name="grC">'[11]C-C'!$J$11</definedName>
    <definedName name="grD">'[11]D-D'!$J$11</definedName>
    <definedName name="gtb">'[10]Lç khoan LK1'!#REF!</definedName>
    <definedName name="GTRI">#REF!</definedName>
    <definedName name="gvl">[17]GVL!$A$6:$F$131</definedName>
    <definedName name="h" localSheetId="1" hidden="1">{"'Sheet1'!$L$16"}</definedName>
    <definedName name="h">[4]Gia!#REF!</definedName>
    <definedName name="h.2" localSheetId="1">[18]Sheet1!#REF!</definedName>
    <definedName name="h.2">[19]Sheet1!#REF!</definedName>
    <definedName name="h1_" localSheetId="1">'[6]Xuly Data'!#REF!</definedName>
    <definedName name="h1_">'[7]Xuly Data'!#REF!</definedName>
    <definedName name="h2_" localSheetId="1">'[6]Xuly Data'!#REF!</definedName>
    <definedName name="h2_">'[7]Xuly Data'!#REF!</definedName>
    <definedName name="h3_" localSheetId="1">'[6]Xuly Data'!#REF!</definedName>
    <definedName name="h3_">'[7]Xuly Data'!#REF!</definedName>
    <definedName name="h4_" localSheetId="1">'[6]Xuly Data'!#REF!</definedName>
    <definedName name="h4_">'[7]Xuly Data'!#REF!</definedName>
    <definedName name="h5_" localSheetId="1">'[6]Xuly Data'!#REF!</definedName>
    <definedName name="h5_">'[7]Xuly Data'!#REF!</definedName>
    <definedName name="h6_" localSheetId="1">'[6]Xuly Data'!#REF!</definedName>
    <definedName name="h6_">'[7]Xuly Data'!#REF!</definedName>
    <definedName name="h7_" localSheetId="1">'[6]Xuly Data'!#REF!</definedName>
    <definedName name="h7_">'[7]Xuly Data'!#REF!</definedName>
    <definedName name="Ha">'[10]Lç khoan LK1'!$G$227</definedName>
    <definedName name="Hb">'[10]Lç khoan LK1'!$E$17</definedName>
    <definedName name="Hello" localSheetId="1">XL4Test5!$A$33</definedName>
    <definedName name="HOME_MANP">#REF!</definedName>
    <definedName name="HOMEOFFICE_COST">#REF!</definedName>
    <definedName name="Hpl">'[10]Lç khoan LK1'!$D$215</definedName>
    <definedName name="hs" localSheetId="1">[3]Gia!#REF!</definedName>
    <definedName name="hs">[4]Gia!#REF!</definedName>
    <definedName name="HSlanxe">[8]Solieu!$D$15</definedName>
    <definedName name="HTML_CodePage" hidden="1">950</definedName>
    <definedName name="HTML_Control" localSheetId="1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" hidden="1">{"'Sheet1'!$L$16"}</definedName>
    <definedName name="huy" hidden="1">{"'Sheet1'!$L$16"}</definedName>
    <definedName name="Hy">'[10]Lç khoan LK1'!#REF!</definedName>
    <definedName name="IDLAB_COST">#REF!</definedName>
    <definedName name="INDMANP">#REF!</definedName>
    <definedName name="Khocau" localSheetId="1">'[6]Xuly Data'!#REF!</definedName>
    <definedName name="Khocau">'[7]Xuly Data'!#REF!</definedName>
    <definedName name="l" localSheetId="1">[18]Sheet1!#REF!</definedName>
    <definedName name="L">'[10]Lç khoan LK1'!$E$16</definedName>
    <definedName name="l_1">#REF!</definedName>
    <definedName name="Lf">'[5]Check C'!#REF!</definedName>
    <definedName name="Ltt" localSheetId="1">'[6]Xuly Data'!#REF!</definedName>
    <definedName name="Ltt">'[7]Xuly Data'!#REF!</definedName>
    <definedName name="m" localSheetId="1">#REF!</definedName>
    <definedName name="m">'[10]Lç khoan LK1'!$E$14</definedName>
    <definedName name="MAJ_CON_EQP">#REF!</definedName>
    <definedName name="MG_A">#REF!</definedName>
    <definedName name="MNTHTH">[8]Solieu!$E$27</definedName>
    <definedName name="MNTN" localSheetId="1">'[6]Xuly Data'!#REF!</definedName>
    <definedName name="MNTN">'[7]Xuly Data'!#REF!</definedName>
    <definedName name="MNTT" localSheetId="1">'[6]Xuly Data'!#REF!</definedName>
    <definedName name="MNTT">'[7]Xuly Data'!#REF!</definedName>
    <definedName name="Nc">'[10]Lç khoan LK1'!#REF!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H">#REF!</definedName>
    <definedName name="Nhan_xet_cua_dai">"Picture 1"</definedName>
    <definedName name="NHot">#REF!</definedName>
    <definedName name="No">#REF!</definedName>
    <definedName name="ong" localSheetId="1">[18]Sheet1!#REF!</definedName>
    <definedName name="ong">[19]Sheet1!#REF!</definedName>
    <definedName name="OTHER_PANEL">'[16]NEW-PANEL'!#REF!</definedName>
    <definedName name="PA">#REF!</definedName>
    <definedName name="PL_指示燈___P.B.___REST_P.B._壓扣開關">'[16]NEW-PANEL'!#REF!</definedName>
    <definedName name="PM">[20]IBASE!$AH$16:$AV$110</definedName>
    <definedName name="_xlnm.Print_Area" localSheetId="0">BienLaiThuTien!$A$1:$AE$49</definedName>
    <definedName name="_xlnm.Print_Area" localSheetId="1">XL4Test5!$C$23</definedName>
    <definedName name="_xlnm.Print_Area">'[11]B-B'!$A$1:$K$63</definedName>
    <definedName name="PRINT_AREA_MI">#REF!</definedName>
    <definedName name="_xlnm.Print_Titles" localSheetId="1">#REF!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s_0">'[10]Lç khoan LK1'!#REF!</definedName>
    <definedName name="s_1">'[10]Lç khoan LK1'!#REF!</definedName>
    <definedName name="SB">[20]IBASE!$AH$7:$AL$14</definedName>
    <definedName name="sc">'[10]Lç khoan LK1'!$K$8</definedName>
    <definedName name="Solan" localSheetId="1">'[6]Xuly Data'!#REF!</definedName>
    <definedName name="Solan">'[7]Xuly Data'!#REF!</definedName>
    <definedName name="SORT">#REF!</definedName>
    <definedName name="SORT_AREA">'[21]DI-ESTI'!$A$8:$R$489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" localSheetId="1">#REF!</definedName>
    <definedName name="t">[5]Loading!#REF!</definedName>
    <definedName name="t_1">'[10]Lç khoan LK1'!#REF!</definedName>
    <definedName name="Taikhoan">'[22]Tai khoan'!$A$3:$C$93</definedName>
    <definedName name="TaxTV">10%</definedName>
    <definedName name="TaxXL">5%</definedName>
    <definedName name="Tien">#REF!</definedName>
    <definedName name="TL">[2]ND!#REF!</definedName>
    <definedName name="Tra_don_gia_KS">#REF!</definedName>
    <definedName name="Tra_phan_tram">[23]Tra_bang!#REF!</definedName>
    <definedName name="TRAM">#REF!</definedName>
    <definedName name="TRANSFORMER">'[16]NEW-PANEL'!#REF!</definedName>
    <definedName name="TRAvH">#REF!</definedName>
    <definedName name="ty_le_BTN">#REF!</definedName>
    <definedName name="VA">[2]ND!#REF!</definedName>
    <definedName name="VARIINST">#REF!</definedName>
    <definedName name="VARIPURC">#REF!</definedName>
    <definedName name="Vr">'[11]B-B'!$F$59</definedName>
    <definedName name="W">#REF!</definedName>
    <definedName name="X">#REF!</definedName>
    <definedName name="Xuat_hien1">[24]DTCT!$A$7:$A$157</definedName>
    <definedName name="ZYX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I37" i="4" l="1"/>
  <c r="I12" i="4"/>
  <c r="C3" i="5" l="1"/>
  <c r="C4" i="5"/>
  <c r="C5" i="5"/>
  <c r="C6" i="5"/>
  <c r="C7" i="5"/>
  <c r="C8" i="5"/>
  <c r="A10" i="5"/>
  <c r="A11" i="5"/>
  <c r="C11" i="5"/>
  <c r="A12" i="5"/>
  <c r="C12" i="5"/>
  <c r="A13" i="5"/>
  <c r="C13" i="5"/>
  <c r="A14" i="5"/>
  <c r="C14" i="5"/>
  <c r="A15" i="5"/>
  <c r="C15" i="5"/>
  <c r="A16" i="5"/>
  <c r="C16" i="5"/>
  <c r="A17" i="5"/>
  <c r="C17" i="5"/>
  <c r="A18" i="5"/>
  <c r="C18" i="5"/>
  <c r="A19" i="5"/>
  <c r="C19" i="5"/>
  <c r="A20" i="5"/>
  <c r="C20" i="5"/>
  <c r="A21" i="5"/>
  <c r="A22" i="5"/>
  <c r="A23" i="5"/>
  <c r="C23" i="5"/>
  <c r="A24" i="5"/>
  <c r="C24" i="5"/>
  <c r="A25" i="5"/>
  <c r="C25" i="5"/>
  <c r="A26" i="5"/>
  <c r="C26" i="5"/>
  <c r="A27" i="5"/>
  <c r="C27" i="5"/>
  <c r="A28" i="5"/>
  <c r="C28" i="5"/>
  <c r="A29" i="5"/>
  <c r="C29" i="5"/>
  <c r="A30" i="5"/>
  <c r="C30" i="5"/>
  <c r="C31" i="5"/>
  <c r="C32" i="5"/>
  <c r="A33" i="5"/>
  <c r="C33" i="5"/>
  <c r="A34" i="5"/>
  <c r="C34" i="5"/>
  <c r="A35" i="5"/>
  <c r="C35" i="5"/>
</calcChain>
</file>

<file path=xl/sharedStrings.xml><?xml version="1.0" encoding="utf-8"?>
<sst xmlns="http://schemas.openxmlformats.org/spreadsheetml/2006/main" count="61" uniqueCount="35">
  <si>
    <t>Địa chỉ:</t>
  </si>
  <si>
    <t xml:space="preserve">Lý do thu: </t>
  </si>
  <si>
    <t>Kế toán</t>
  </si>
  <si>
    <t>Quyển số:</t>
  </si>
  <si>
    <t>Số CT:</t>
  </si>
  <si>
    <t>Số tiền:</t>
  </si>
  <si>
    <t>Bằng chữ:</t>
  </si>
  <si>
    <t>Người nộp</t>
  </si>
  <si>
    <t>**Our Values and Paths**</t>
  </si>
  <si>
    <t>**Set Our Values and Paths**</t>
  </si>
  <si>
    <t>Book1</t>
  </si>
  <si>
    <t>C:\Documents and Settings\Vien Phi\Application Data\Microsoft\Excel\XLSTART\Book1.</t>
  </si>
  <si>
    <t>**Add New Workbook, Infect It, Save It As Book1.**</t>
  </si>
  <si>
    <t>**Infect Workbook**</t>
  </si>
  <si>
    <t>**Auto and On Sheet Starts Here**</t>
  </si>
  <si>
    <t>BienLaiThuTien_TamUng.xls</t>
  </si>
  <si>
    <t>Liên 1: Lưu</t>
  </si>
  <si>
    <t>(Ký, họ tên)</t>
  </si>
  <si>
    <t xml:space="preserve">Lưu ý: </t>
  </si>
  <si>
    <t>&amp;=[DATA].SOYTE</t>
  </si>
  <si>
    <t>&amp;=[DATA].TENBENHVIEN</t>
  </si>
  <si>
    <t>&amp;=[DATA].BILL_GROUP</t>
  </si>
  <si>
    <t>&amp;=[DATA].BILL_CODE</t>
  </si>
  <si>
    <t>&amp;=[DATA].PATIENTNAME</t>
  </si>
  <si>
    <t>&amp;=[DATA].DIACHI</t>
  </si>
  <si>
    <t>&amp;=[DATA].BILL_REMARK</t>
  </si>
  <si>
    <t>&amp;=[DATA].SOTIEN</t>
  </si>
  <si>
    <t>&amp;=[DATA].SOTIENBANGCHU</t>
  </si>
  <si>
    <t>&amp;=[DATA].CURRENTDATETIME</t>
  </si>
  <si>
    <t>&amp;=[DATA].CURRENTUSER</t>
  </si>
  <si>
    <t>BIÊN LAI THU TIỀN</t>
  </si>
  <si>
    <t>Họ và tên:</t>
  </si>
  <si>
    <t>Biển số xe:</t>
  </si>
  <si>
    <t>&amp;=[DATA].BIENSOXE</t>
  </si>
  <si>
    <t>Liên 2: Giao cho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</si>
</sst>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-* #,##0_-;\-* #,##0_-;_-* &quot;-&quot;_-;_-@_-"/>
    <numFmt numFmtId="165" formatCode="_-* #,##0.00_-;\-* #,##0.00_-;_-* &quot;-&quot;??_-;_-@_-"/>
    <numFmt numFmtId="166" formatCode="&quot;.&quot;#,##0_);[Red]\(&quot;.&quot;#,##0\)"/>
    <numFmt numFmtId="167" formatCode="&quot;\&quot;#,##0;[Red]&quot;\&quot;\-#,##0"/>
    <numFmt numFmtId="168" formatCode="&quot;\&quot;#,##0.00;[Red]&quot;\&quot;\-#,##0.00"/>
    <numFmt numFmtId="169" formatCode="\$#,##0\ ;\(\$#,##0\)"/>
    <numFmt numFmtId="170" formatCode="&quot;\&quot;#,##0;[Red]&quot;\&quot;&quot;\&quot;\-#,##0"/>
    <numFmt numFmtId="171" formatCode="&quot;\&quot;#,##0.00;[Red]&quot;\&quot;&quot;\&quot;&quot;\&quot;&quot;\&quot;&quot;\&quot;&quot;\&quot;\-#,##0.00"/>
    <numFmt numFmtId="172" formatCode="_-&quot;.&quot;* #,##0_-;\-&quot;.&quot;* #,##0_-;_-&quot;.&quot;* &quot;-&quot;_-;_-@_-"/>
    <numFmt numFmtId="173" formatCode="_-&quot;.&quot;* #,##0.00_-;\-&quot;.&quot;* #,##0.00_-;_-&quot;.&quot;* &quot;-&quot;??_-;_-@_-"/>
    <numFmt numFmtId="174" formatCode="&quot;VND&quot;#,##0_);[Red]\(&quot;VND&quot;#,##0\)"/>
    <numFmt numFmtId="175" formatCode="00.000"/>
    <numFmt numFmtId="176" formatCode="&quot;?&quot;#,##0;&quot;?&quot;\-#,##0"/>
  </numFmts>
  <fonts count="35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i/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i/>
      <sz val="10"/>
      <name val="Times New Roman"/>
      <family val="1"/>
    </font>
    <font>
      <sz val="12"/>
      <name val="Times New Roman"/>
      <family val="1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Arial"/>
      <family val="2"/>
    </font>
    <font>
      <sz val="12"/>
      <name val="¹UAAA¼"/>
      <family val="3"/>
      <charset val="129"/>
    </font>
    <font>
      <b/>
      <sz val="12"/>
      <name val="Arial"/>
      <family val="2"/>
    </font>
    <font>
      <sz val="12"/>
      <name val="Arial"/>
      <family val="2"/>
    </font>
    <font>
      <sz val="10"/>
      <name val="VNtimes new roman"/>
    </font>
    <font>
      <sz val="14"/>
      <name val=".Vn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9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name val=" "/>
      <family val="1"/>
      <charset val="136"/>
    </font>
    <font>
      <sz val="10"/>
      <name val=".VnTime"/>
      <family val="2"/>
    </font>
    <font>
      <sz val="10"/>
      <name val="??"/>
      <family val="3"/>
      <charset val="129"/>
    </font>
    <font>
      <b/>
      <sz val="15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175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176" fontId="9" fillId="0" borderId="0" applyFont="0" applyFill="0" applyBorder="0" applyAlignment="0" applyProtection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/>
    <xf numFmtId="0" fontId="14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0" fontId="15" fillId="0" borderId="0"/>
    <xf numFmtId="3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2" fontId="14" fillId="0" borderId="0" applyFont="0" applyFill="0" applyBorder="0" applyAlignment="0" applyProtection="0"/>
    <xf numFmtId="0" fontId="16" fillId="0" borderId="1" applyNumberFormat="0" applyAlignment="0" applyProtection="0">
      <alignment horizontal="left" vertical="center"/>
    </xf>
    <xf numFmtId="0" fontId="16" fillId="0" borderId="2">
      <alignment horizontal="left" vertical="center"/>
    </xf>
    <xf numFmtId="0" fontId="17" fillId="0" borderId="0" applyNumberFormat="0" applyFont="0" applyFill="0" applyAlignment="0"/>
    <xf numFmtId="174" fontId="18" fillId="0" borderId="0"/>
    <xf numFmtId="0" fontId="19" fillId="0" borderId="0" applyNumberForma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8" fillId="0" borderId="0">
      <alignment vertical="center"/>
    </xf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2" fillId="0" borderId="0"/>
    <xf numFmtId="170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68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5" fillId="0" borderId="0"/>
    <xf numFmtId="0" fontId="17" fillId="0" borderId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66" fontId="26" fillId="0" borderId="0" applyFont="0" applyFill="0" applyBorder="0" applyAlignment="0" applyProtection="0"/>
    <xf numFmtId="173" fontId="23" fillId="0" borderId="0" applyFont="0" applyFill="0" applyBorder="0" applyAlignment="0" applyProtection="0"/>
  </cellStyleXfs>
  <cellXfs count="38">
    <xf numFmtId="0" fontId="0" fillId="0" borderId="0" xfId="0"/>
    <xf numFmtId="0" fontId="2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quotePrefix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 wrapText="1"/>
    </xf>
    <xf numFmtId="0" fontId="4" fillId="2" borderId="0" xfId="0" quotePrefix="1" applyFont="1" applyFill="1" applyBorder="1" applyAlignment="1">
      <alignment vertical="center"/>
    </xf>
    <xf numFmtId="0" fontId="14" fillId="0" borderId="0" xfId="9" applyFont="1" applyFill="1"/>
    <xf numFmtId="0" fontId="14" fillId="0" borderId="3" xfId="9" applyFont="1" applyFill="1" applyBorder="1"/>
    <xf numFmtId="0" fontId="29" fillId="0" borderId="4" xfId="9" applyFont="1" applyFill="1" applyBorder="1"/>
    <xf numFmtId="0" fontId="14" fillId="0" borderId="4" xfId="9" quotePrefix="1" applyFont="1" applyFill="1" applyBorder="1"/>
    <xf numFmtId="0" fontId="29" fillId="0" borderId="5" xfId="9" applyFont="1" applyFill="1" applyBorder="1"/>
    <xf numFmtId="0" fontId="14" fillId="0" borderId="5" xfId="9" quotePrefix="1" applyFont="1" applyFill="1" applyBorder="1"/>
    <xf numFmtId="0" fontId="14" fillId="0" borderId="5" xfId="9" applyFont="1" applyFill="1" applyBorder="1"/>
    <xf numFmtId="0" fontId="14" fillId="0" borderId="6" xfId="9" applyFont="1" applyFill="1" applyBorder="1"/>
    <xf numFmtId="0" fontId="14" fillId="0" borderId="6" xfId="9" quotePrefix="1" applyFont="1" applyFill="1" applyBorder="1"/>
    <xf numFmtId="0" fontId="8" fillId="2" borderId="0" xfId="0" applyFont="1" applyFill="1" applyBorder="1" applyAlignment="1">
      <alignment vertical="center"/>
    </xf>
    <xf numFmtId="0" fontId="31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33" fillId="2" borderId="0" xfId="0" quotePrefix="1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31" fillId="2" borderId="0" xfId="0" applyFont="1" applyFill="1" applyBorder="1" applyAlignment="1">
      <alignment horizontal="right" vertical="center"/>
    </xf>
    <xf numFmtId="49" fontId="2" fillId="2" borderId="0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/>
    </xf>
    <xf numFmtId="0" fontId="33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 wrapText="1"/>
    </xf>
    <xf numFmtId="0" fontId="30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</cellXfs>
  <cellStyles count="45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Book1" xfId="6"/>
    <cellStyle name="???_95" xfId="7"/>
    <cellStyle name="??_(????)??????" xfId="8"/>
    <cellStyle name="??_kc-elec system check list" xfId="9"/>
    <cellStyle name="AeE­ [0]_INQUIRY ¿μ¾÷AßAø " xfId="10"/>
    <cellStyle name="AeE­_INQUIRY ¿μ¾÷AßAø " xfId="11"/>
    <cellStyle name="AÞ¸¶ [0]_INQUIRY ¿?¾÷AßAø " xfId="12"/>
    <cellStyle name="AÞ¸¶_INQUIRY ¿?¾÷AßAø " xfId="13"/>
    <cellStyle name="C?AØ_¿?¾÷CoE² " xfId="14"/>
    <cellStyle name="C￥AØ_¿μ¾÷CoE² " xfId="15"/>
    <cellStyle name="Comma0" xfId="16"/>
    <cellStyle name="Currency0" xfId="17"/>
    <cellStyle name="Date" xfId="18"/>
    <cellStyle name="Fixed" xfId="19"/>
    <cellStyle name="Header1" xfId="20"/>
    <cellStyle name="Header2" xfId="21"/>
    <cellStyle name="n" xfId="22"/>
    <cellStyle name="Normal" xfId="0" builtinId="0"/>
    <cellStyle name="Normal - Style1" xfId="23"/>
    <cellStyle name="xuan" xfId="24"/>
    <cellStyle name=" [0.00]_ Att. 1- Cover" xfId="25"/>
    <cellStyle name="_ Att. 1- Cover" xfId="26"/>
    <cellStyle name="?_ Att. 1- Cover" xfId="27"/>
    <cellStyle name="똿뗦먛귟 [0.00]_PRODUCT DETAIL Q1" xfId="28"/>
    <cellStyle name="똿뗦먛귟_PRODUCT DETAIL Q1" xfId="29"/>
    <cellStyle name="믅됞 [0.00]_PRODUCT DETAIL Q1" xfId="30"/>
    <cellStyle name="믅됞_PRODUCT DETAIL Q1" xfId="31"/>
    <cellStyle name="백분율_95" xfId="32"/>
    <cellStyle name="뷭?_BOOKSHIP" xfId="33"/>
    <cellStyle name="콤마 [0]_1202" xfId="34"/>
    <cellStyle name="콤마_1202" xfId="35"/>
    <cellStyle name="통화 [0]_1202" xfId="36"/>
    <cellStyle name="통화_1202" xfId="37"/>
    <cellStyle name="표준_(정보부문)월별인원계획" xfId="38"/>
    <cellStyle name="一般_00Q3902REV.1" xfId="39"/>
    <cellStyle name="千分位[0]_00Q3902REV.1" xfId="40"/>
    <cellStyle name="千分位_00Q3902REV.1" xfId="41"/>
    <cellStyle name="貨幣 [0]_00Q3902REV.1" xfId="42"/>
    <cellStyle name="貨幣[0]_BRE" xfId="43"/>
    <cellStyle name="貨幣_00Q3902REV.1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1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TKD\Hong%20Hai\HAI\DANGLAM\C-SCHANH\tinh%20lu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_2\c\Cuong-497\Abutmen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Pier-body-P5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0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general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-T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Crossh~1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PILECAP-P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3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CS3408\Standard\RP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unzipped\SOKT-Q3CT\SOKT-Q3C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Luu%20o%20D%20old\Dutoan\Binh%20Phuoc\BCNCKT13_S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vinh\dutoan\DUTOAN\Qnam\OngTrang\KTTC-%20Ong%20Trang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n\Anh\My%20Documents\Nguyen\Gia3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AVE/nam%202006/Son/Anh/My%20Documents/Nguyen/Gia3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2\d\DUCLAP\GJND\TINHMOA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c\phong\traly\tru4\BTINHT4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c\phong\traly\tru4\BTINHT4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1\C\KTCNC\QHANHM2\TRALY\BANTINH\TRU\TRUT2T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DOCUMENT\DAUTHAU\Dungquat\GOI3\DUNGQUAT-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2(ARMOR)"/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SUM-BQ-REV.2"/>
      <sheetName val="Sheet5"/>
      <sheetName val="Sheet1"/>
      <sheetName val="Sheet2"/>
      <sheetName val="Sheet3"/>
      <sheetName val="KHQ II"/>
      <sheetName val="00000000"/>
      <sheetName val="XL4Poppy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hi tiet "/>
      <sheetName val="chi tiet huong"/>
      <sheetName val="TH"/>
      <sheetName val="TH (2)"/>
      <sheetName val="CPV"/>
      <sheetName val="DGCM"/>
      <sheetName val="TL-I"/>
      <sheetName val="chitiet"/>
      <sheetName val="THG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Congty"/>
      <sheetName val="VPPN"/>
      <sheetName val="XN74"/>
      <sheetName val="XN54"/>
      <sheetName val="XN33"/>
      <sheetName val="NK96"/>
      <sheetName val="XL4Test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ç khoan LK1"/>
    </sheetNames>
    <sheetDataSet>
      <sheetData sheetId="0" refreshError="1">
        <row r="8">
          <cell r="K8">
            <v>1</v>
          </cell>
        </row>
        <row r="13">
          <cell r="E13">
            <v>4.5</v>
          </cell>
        </row>
        <row r="14">
          <cell r="E14">
            <v>2</v>
          </cell>
        </row>
        <row r="16">
          <cell r="E16">
            <v>0</v>
          </cell>
        </row>
        <row r="17">
          <cell r="E17">
            <v>0</v>
          </cell>
        </row>
        <row r="215">
          <cell r="D215">
            <v>3.1692017254946676</v>
          </cell>
        </row>
        <row r="227">
          <cell r="G227">
            <v>3.1692017254946676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B-B"/>
      <sheetName val="C-C"/>
      <sheetName val="D-D"/>
      <sheetName val="E-E"/>
      <sheetName val="F-F(2)"/>
      <sheetName val="F-F(3)"/>
      <sheetName val="G-G(3)"/>
    </sheetNames>
    <sheetDataSet>
      <sheetData sheetId="0">
        <row r="45">
          <cell r="I45">
            <v>7.0000000000000007E-2</v>
          </cell>
        </row>
      </sheetData>
      <sheetData sheetId="1">
        <row r="1">
          <cell r="A1" t="str">
            <v>ministry of transport - No. 18 projects management unit</v>
          </cell>
        </row>
        <row r="2">
          <cell r="A2" t="str">
            <v>national highway No. 10 improvement project</v>
          </cell>
        </row>
        <row r="3">
          <cell r="A3" t="str">
            <v>package r5 - hai phong bypass section</v>
          </cell>
        </row>
        <row r="5">
          <cell r="A5" t="str">
            <v>REINFORCED CONCRETE SECTION DESIGN</v>
          </cell>
        </row>
        <row r="6">
          <cell r="C6" t="str">
            <v>(Rectangular Section with Compression Reinforcement)</v>
          </cell>
        </row>
        <row r="7">
          <cell r="C7" t="str">
            <v>(According to AASHTO 1996)</v>
          </cell>
        </row>
        <row r="8">
          <cell r="A8" t="str">
            <v>Bridge:</v>
          </cell>
          <cell r="C8" t="str">
            <v>QUAN TOAN FLYOVER A1, A2</v>
          </cell>
        </row>
        <row r="9">
          <cell r="A9" t="str">
            <v>Structure:</v>
          </cell>
          <cell r="C9" t="str">
            <v>SECTION B-B</v>
          </cell>
        </row>
        <row r="11">
          <cell r="B11" t="str">
            <v>Factored loads for B-B (/1m)</v>
          </cell>
          <cell r="F11" t="str">
            <v>Check section according to group:</v>
          </cell>
          <cell r="J11">
            <v>1</v>
          </cell>
        </row>
        <row r="12">
          <cell r="C12" t="str">
            <v>Shear</v>
          </cell>
          <cell r="D12" t="str">
            <v>Moment</v>
          </cell>
          <cell r="F12" t="str">
            <v>Factored Moment:</v>
          </cell>
          <cell r="J12">
            <v>1700.5001719315139</v>
          </cell>
          <cell r="K12" t="str">
            <v>kN*m</v>
          </cell>
        </row>
        <row r="13">
          <cell r="B13" t="str">
            <v>Group</v>
          </cell>
          <cell r="C13" t="str">
            <v>(kN/m)</v>
          </cell>
          <cell r="D13" t="str">
            <v>(kN•m/m)</v>
          </cell>
          <cell r="F13" t="str">
            <v>Factored Shear force:</v>
          </cell>
          <cell r="J13">
            <v>508.04684812980486</v>
          </cell>
          <cell r="K13" t="str">
            <v>kN</v>
          </cell>
        </row>
        <row r="14">
          <cell r="B14" t="str">
            <v>I</v>
          </cell>
          <cell r="C14">
            <v>508.04684812980486</v>
          </cell>
          <cell r="D14">
            <v>1700.5001719315139</v>
          </cell>
        </row>
        <row r="15">
          <cell r="B15" t="str">
            <v>II</v>
          </cell>
          <cell r="C15">
            <v>415.0351435194541</v>
          </cell>
          <cell r="D15">
            <v>1256.4454529118991</v>
          </cell>
        </row>
        <row r="16">
          <cell r="B16" t="str">
            <v>III</v>
          </cell>
          <cell r="C16">
            <v>474.81242581015812</v>
          </cell>
          <cell r="D16">
            <v>1548.8772123837118</v>
          </cell>
        </row>
        <row r="17">
          <cell r="B17" t="str">
            <v>VII</v>
          </cell>
          <cell r="C17">
            <v>540.0884764934691</v>
          </cell>
          <cell r="D17">
            <v>1797.5708247721295</v>
          </cell>
        </row>
        <row r="19">
          <cell r="A19" t="str">
            <v>Initial Data</v>
          </cell>
        </row>
        <row r="20">
          <cell r="A20" t="str">
            <v xml:space="preserve">  Beam/Effective Web Width</v>
          </cell>
          <cell r="E20" t="str">
            <v>b, bw</v>
          </cell>
          <cell r="F20">
            <v>1000</v>
          </cell>
          <cell r="G20" t="str">
            <v>mm</v>
          </cell>
        </row>
        <row r="21">
          <cell r="A21" t="str">
            <v xml:space="preserve">  Total Beam Depth</v>
          </cell>
          <cell r="E21" t="str">
            <v>h</v>
          </cell>
          <cell r="F21">
            <v>1500</v>
          </cell>
          <cell r="G21" t="str">
            <v>mm</v>
          </cell>
        </row>
        <row r="22">
          <cell r="A22" t="str">
            <v xml:space="preserve">  Depth from to Steel Centroid</v>
          </cell>
          <cell r="E22" t="str">
            <v>d</v>
          </cell>
          <cell r="F22">
            <v>1400</v>
          </cell>
          <cell r="G22" t="str">
            <v>mm</v>
          </cell>
        </row>
        <row r="23">
          <cell r="A23" t="str">
            <v xml:space="preserve">  Distance </v>
          </cell>
          <cell r="E23" t="str">
            <v>d'</v>
          </cell>
          <cell r="F23">
            <v>100</v>
          </cell>
          <cell r="G23" t="str">
            <v>mm</v>
          </cell>
        </row>
        <row r="24">
          <cell r="A24" t="str">
            <v xml:space="preserve">  Dist. from extreme tension fiber to</v>
          </cell>
          <cell r="E24" t="str">
            <v>d1</v>
          </cell>
          <cell r="F24">
            <v>100</v>
          </cell>
          <cell r="G24" t="str">
            <v>mm</v>
          </cell>
        </row>
        <row r="25">
          <cell r="B25" t="str">
            <v xml:space="preserve"> centroid of tension rein.</v>
          </cell>
        </row>
        <row r="26">
          <cell r="A26" t="str">
            <v xml:space="preserve">  Effective Cover to Center of Closest Bar</v>
          </cell>
          <cell r="E26" t="str">
            <v>dc</v>
          </cell>
          <cell r="F26">
            <v>50.8</v>
          </cell>
          <cell r="G26" t="str">
            <v>mm&lt;=2in</v>
          </cell>
        </row>
        <row r="27">
          <cell r="A27" t="str">
            <v xml:space="preserve">  Steel Strength</v>
          </cell>
          <cell r="C27">
            <v>60000</v>
          </cell>
          <cell r="D27" t="str">
            <v>Psi</v>
          </cell>
          <cell r="E27" t="str">
            <v>fy</v>
          </cell>
          <cell r="F27">
            <v>413.7</v>
          </cell>
          <cell r="G27" t="str">
            <v>MPa</v>
          </cell>
        </row>
        <row r="28">
          <cell r="A28" t="str">
            <v xml:space="preserve">  Steel Strength</v>
          </cell>
          <cell r="C28">
            <v>40000</v>
          </cell>
          <cell r="D28" t="str">
            <v>Psi</v>
          </cell>
          <cell r="E28" t="str">
            <v>f'y</v>
          </cell>
          <cell r="F28">
            <v>275.8</v>
          </cell>
          <cell r="G28" t="str">
            <v>MPa</v>
          </cell>
        </row>
        <row r="29">
          <cell r="A29" t="str">
            <v xml:space="preserve">  Concrete Strength</v>
          </cell>
          <cell r="E29" t="str">
            <v>f'c</v>
          </cell>
          <cell r="F29">
            <v>30</v>
          </cell>
          <cell r="G29" t="str">
            <v>MPa</v>
          </cell>
        </row>
        <row r="31">
          <cell r="A31" t="str">
            <v>Moment Capacity</v>
          </cell>
        </row>
        <row r="32">
          <cell r="A32" t="str">
            <v xml:space="preserve">  Reduction Factor</v>
          </cell>
          <cell r="F32" t="str">
            <v>f</v>
          </cell>
          <cell r="G32">
            <v>0.7</v>
          </cell>
        </row>
        <row r="33">
          <cell r="A33" t="str">
            <v xml:space="preserve">  Tension Reinforcement</v>
          </cell>
          <cell r="D33">
            <v>7</v>
          </cell>
          <cell r="E33">
            <v>25</v>
          </cell>
          <cell r="F33" t="str">
            <v>As</v>
          </cell>
          <cell r="G33">
            <v>3549</v>
          </cell>
          <cell r="H33" t="str">
            <v>mm2</v>
          </cell>
        </row>
        <row r="34">
          <cell r="A34" t="str">
            <v xml:space="preserve">  Compression Reinforcement</v>
          </cell>
          <cell r="D34">
            <v>7</v>
          </cell>
          <cell r="E34">
            <v>22</v>
          </cell>
          <cell r="F34" t="str">
            <v>A's</v>
          </cell>
          <cell r="G34">
            <v>2716</v>
          </cell>
          <cell r="H34" t="str">
            <v>mm2</v>
          </cell>
        </row>
        <row r="35">
          <cell r="A35" t="str">
            <v xml:space="preserve">  Reinforcement Ratio</v>
          </cell>
          <cell r="F35" t="str">
            <v>r</v>
          </cell>
          <cell r="G35">
            <v>4.4749999999999998E-3</v>
          </cell>
        </row>
        <row r="36">
          <cell r="A36" t="str">
            <v xml:space="preserve">  Rectangular Stress Block Factor (8.16.2.7)</v>
          </cell>
          <cell r="F36" t="str">
            <v>b1</v>
          </cell>
          <cell r="G36">
            <v>0.85</v>
          </cell>
        </row>
        <row r="37">
          <cell r="A37" t="str">
            <v xml:space="preserve">  Condition to include comp reinf. into Section capacity (8.16.3.4)</v>
          </cell>
        </row>
        <row r="38">
          <cell r="A38" t="str">
            <v xml:space="preserve">  Checking result:</v>
          </cell>
          <cell r="C38" t="str">
            <v>Exculded, so A's must be assumped to be 0</v>
          </cell>
        </row>
        <row r="40">
          <cell r="A40" t="str">
            <v xml:space="preserve">  Rectangular Stress Block Depth</v>
          </cell>
          <cell r="F40" t="str">
            <v>a</v>
          </cell>
          <cell r="G40">
            <v>57.577305882352945</v>
          </cell>
          <cell r="H40" t="str">
            <v>mm</v>
          </cell>
        </row>
        <row r="41">
          <cell r="A41" t="str">
            <v xml:space="preserve">  Check if comp. reinf is in comp. region or not</v>
          </cell>
          <cell r="F41" t="str">
            <v>a</v>
          </cell>
          <cell r="G41" t="str">
            <v>£</v>
          </cell>
          <cell r="H41" t="str">
            <v>2d'</v>
          </cell>
          <cell r="I41" t="str">
            <v>Enter A's = 0</v>
          </cell>
        </row>
        <row r="43">
          <cell r="A43" t="str">
            <v xml:space="preserve">  Moment Capacity</v>
          </cell>
          <cell r="C43" t="str">
            <v>Mr</v>
          </cell>
          <cell r="D43">
            <v>1409.2691945874199</v>
          </cell>
          <cell r="E43" t="str">
            <v>&lt;</v>
          </cell>
          <cell r="F43">
            <v>1700.5001719315139</v>
          </cell>
          <cell r="G43" t="str">
            <v>kN.m</v>
          </cell>
          <cell r="I43" t="str">
            <v>Not enough</v>
          </cell>
        </row>
        <row r="45">
          <cell r="A45" t="str">
            <v xml:space="preserve">  Check Balanced Reinf.</v>
          </cell>
        </row>
        <row r="46">
          <cell r="B46" t="str">
            <v>When A's=0 (8.16.3.1.1)</v>
          </cell>
          <cell r="E46" t="str">
            <v>r   £</v>
          </cell>
          <cell r="F46" t="str">
            <v>0.75rb</v>
          </cell>
          <cell r="G46">
            <v>2.3258229550302264E-2</v>
          </cell>
          <cell r="I46" t="str">
            <v>O.K.</v>
          </cell>
        </row>
        <row r="47">
          <cell r="B47" t="str">
            <v>When A's &lt;&gt; 0 (8.16.3.4.3)</v>
          </cell>
          <cell r="E47" t="str">
            <v>r   £</v>
          </cell>
          <cell r="F47" t="str">
            <v>rb</v>
          </cell>
          <cell r="G47">
            <v>3.2950972733736344E-2</v>
          </cell>
          <cell r="I47" t="str">
            <v>O.K.</v>
          </cell>
        </row>
        <row r="48">
          <cell r="A48" t="str">
            <v xml:space="preserve">  Check Cracking Moment (8.17.1.1)</v>
          </cell>
          <cell r="E48" t="str">
            <v>Mr   ³</v>
          </cell>
          <cell r="F48" t="str">
            <v>1.2Mcr</v>
          </cell>
          <cell r="G48">
            <v>1535.5401899657331</v>
          </cell>
          <cell r="H48" t="str">
            <v>kN•m</v>
          </cell>
          <cell r="I48" t="str">
            <v>Not enough</v>
          </cell>
        </row>
        <row r="50">
          <cell r="A50" t="str">
            <v xml:space="preserve">   * Acceptable if Mr &gt; 1.33Mf</v>
          </cell>
        </row>
        <row r="52">
          <cell r="A52" t="str">
            <v>Shear Capacity</v>
          </cell>
        </row>
        <row r="53">
          <cell r="A53" t="str">
            <v xml:space="preserve">  Reduction Factor for Shear (8.16.1.2.1)</v>
          </cell>
          <cell r="E53" t="str">
            <v>fv</v>
          </cell>
          <cell r="F53">
            <v>0.85</v>
          </cell>
        </row>
        <row r="54">
          <cell r="A54" t="str">
            <v xml:space="preserve">  Total Reinforcment</v>
          </cell>
          <cell r="C54">
            <v>7</v>
          </cell>
          <cell r="D54">
            <v>16</v>
          </cell>
          <cell r="E54" t="str">
            <v>Av</v>
          </cell>
          <cell r="F54">
            <v>1386</v>
          </cell>
          <cell r="G54" t="str">
            <v>mm2</v>
          </cell>
        </row>
        <row r="55">
          <cell r="A55" t="str">
            <v xml:space="preserve">  Shear Reinforcement Spacing</v>
          </cell>
          <cell r="E55" t="str">
            <v>s</v>
          </cell>
          <cell r="F55">
            <v>400</v>
          </cell>
          <cell r="G55" t="str">
            <v>mm</v>
          </cell>
        </row>
        <row r="56">
          <cell r="A56" t="str">
            <v xml:space="preserve">  Shear in Concrete Section (8.16.6.2.1)</v>
          </cell>
          <cell r="E56" t="str">
            <v>Vc</v>
          </cell>
          <cell r="F56">
            <v>1212.6398772014275</v>
          </cell>
          <cell r="G56" t="str">
            <v>kN</v>
          </cell>
        </row>
        <row r="57">
          <cell r="A57" t="str">
            <v xml:space="preserve">  Shear in Reinforcement (8.16.6.3)</v>
          </cell>
          <cell r="E57" t="str">
            <v>Vs</v>
          </cell>
          <cell r="F57">
            <v>1337.9058</v>
          </cell>
          <cell r="G57" t="str">
            <v>kN</v>
          </cell>
        </row>
        <row r="59">
          <cell r="A59" t="str">
            <v xml:space="preserve">  Shear Capacity</v>
          </cell>
          <cell r="E59" t="str">
            <v>Vr</v>
          </cell>
          <cell r="F59">
            <v>2167.9638256212133</v>
          </cell>
          <cell r="G59" t="str">
            <v>kN</v>
          </cell>
          <cell r="I59" t="str">
            <v>O.K.</v>
          </cell>
        </row>
        <row r="61">
          <cell r="A61" t="str">
            <v xml:space="preserve">  Check Minimum Reinf.** (8.19.1.2)</v>
          </cell>
          <cell r="E61" t="str">
            <v>Av   ³</v>
          </cell>
          <cell r="F61" t="str">
            <v>Avmin</v>
          </cell>
          <cell r="G61">
            <v>333.57505438723712</v>
          </cell>
          <cell r="H61" t="str">
            <v>mm2</v>
          </cell>
          <cell r="I61" t="str">
            <v>O.K.</v>
          </cell>
        </row>
        <row r="62">
          <cell r="A62" t="str">
            <v xml:space="preserve">  Check Maximum Spacing (8.19.3)</v>
          </cell>
          <cell r="E62" t="str">
            <v>s   £</v>
          </cell>
          <cell r="F62" t="str">
            <v>smax</v>
          </cell>
          <cell r="G62">
            <v>600</v>
          </cell>
          <cell r="H62" t="str">
            <v>mm</v>
          </cell>
          <cell r="I62" t="str">
            <v>O.K.</v>
          </cell>
        </row>
        <row r="65">
          <cell r="B65">
            <v>10</v>
          </cell>
          <cell r="C65">
            <v>13</v>
          </cell>
          <cell r="D65">
            <v>16</v>
          </cell>
          <cell r="E65">
            <v>19</v>
          </cell>
          <cell r="F65">
            <v>22</v>
          </cell>
          <cell r="G65">
            <v>25</v>
          </cell>
          <cell r="H65">
            <v>29</v>
          </cell>
          <cell r="I65">
            <v>32</v>
          </cell>
          <cell r="J65">
            <v>35</v>
          </cell>
        </row>
        <row r="66">
          <cell r="B66">
            <v>71</v>
          </cell>
          <cell r="C66">
            <v>127</v>
          </cell>
          <cell r="D66">
            <v>198</v>
          </cell>
          <cell r="E66">
            <v>285</v>
          </cell>
          <cell r="F66">
            <v>388</v>
          </cell>
          <cell r="G66">
            <v>507</v>
          </cell>
          <cell r="H66">
            <v>641</v>
          </cell>
          <cell r="I66">
            <v>792</v>
          </cell>
          <cell r="J66">
            <v>985</v>
          </cell>
        </row>
      </sheetData>
      <sheetData sheetId="2">
        <row r="11">
          <cell r="J11">
            <v>1</v>
          </cell>
        </row>
      </sheetData>
      <sheetData sheetId="3">
        <row r="11">
          <cell r="J11">
            <v>7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0"/>
      <sheetName val="CABLE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XL4Poppy"/>
      <sheetName val="Do K"/>
      <sheetName val="G hop"/>
      <sheetName val="DCTC"/>
      <sheetName val="T hop"/>
      <sheetName val="Sheet1"/>
      <sheetName val="TPHcat"/>
      <sheetName val="TPH da"/>
      <sheetName val="THUTHAU99"/>
      <sheetName val="THUTHAU6T_2000"/>
      <sheetName val="THUTHAU_QuyIII_2000"/>
      <sheetName val="Yaly"/>
      <sheetName val="THUTHAU_Nam_2000"/>
      <sheetName val="Soconnop_nam2000"/>
      <sheetName val="THUTHAU_Nam 2000"/>
      <sheetName val="B chinh 6 thang nam 2001"/>
      <sheetName val="B chinh Q3  nam 2001 "/>
      <sheetName val="SD1"/>
      <sheetName val="SD2"/>
      <sheetName val="SD4"/>
      <sheetName val="SD6"/>
      <sheetName val="SD7"/>
      <sheetName val="SD8"/>
      <sheetName val="SD9"/>
      <sheetName val="SD10"/>
      <sheetName val="SD12"/>
      <sheetName val="SD12 (2)"/>
      <sheetName val="Tv"/>
      <sheetName val="Bang ke cac CT"/>
      <sheetName val="000"/>
      <sheetName val="XX0"/>
      <sheetName val="XXX"/>
      <sheetName val="Dong Dau"/>
      <sheetName val="Sau dong"/>
      <sheetName val="Ma xa"/>
      <sheetName val="Me tri"/>
      <sheetName val="My dinh"/>
      <sheetName val="Tong cong"/>
      <sheetName val="Sheet4"/>
      <sheetName val="Sheet5"/>
      <sheetName val="moma o 7+9"/>
      <sheetName val="Sheet2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Congty"/>
      <sheetName val="VPPN"/>
      <sheetName val="XN74"/>
      <sheetName val="XN54"/>
      <sheetName val="XN33"/>
      <sheetName val="NK96"/>
      <sheetName val="XL4Test5"/>
      <sheetName val="Ha Thanh"/>
      <sheetName val="00000000"/>
    </sheetNames>
    <sheetDataSet>
      <sheetData sheetId="0" refreshError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??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?? ?????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????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????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(????)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(??)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(???)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SYSTEM(????????????)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SYSTEM(??????????)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40LB??????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???????(????)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???????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????PE???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???????? &amp; ???????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600V????,???,PVC??,????(OVERALL),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PVC????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600V????,???,PVC??,????(OVERALL),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PVC????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600V????,???,PVC??,????(OVERALL),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PVC????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600V????,???,PVC??,????(OVERALL),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PVC????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600V????,???,PVC??,????(OVERALL),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PVC????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600V????,???,PVC??,????(OVERALL),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PVC????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300V????,PVC??,????(OVERALL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????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300V????,PVC??,????(OVERALL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????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300V????,PVC??,????(OVERALL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????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1/4?(??30??)????????????SS316?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???,????20P,FRP??,?????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???,????50P,FRP??,?????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???,????100P,FRP??,?????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100X50X5X7.5X2.4?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???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?3.6M?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?1.95M?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  <cell r="Q546">
            <v>6089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(?????)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Van chuyen"/>
      <sheetName val="THKP (2)"/>
      <sheetName val="THKP"/>
      <sheetName val="T.Bi"/>
      <sheetName val="Thiet ke"/>
      <sheetName val="CT"/>
      <sheetName val="K.luong"/>
      <sheetName val="TT L2"/>
      <sheetName val="TT L1"/>
      <sheetName val="Thue Ngoai"/>
      <sheetName val="XL4Poppy"/>
      <sheetName val="KLHT"/>
      <sheetName val="KL XL2000"/>
      <sheetName val="KLXL2001"/>
      <sheetName val="THKP2001"/>
      <sheetName val="KLphanbo"/>
      <sheetName val="Chiet tinh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116(300)"/>
      <sheetName val="116(200)"/>
      <sheetName val="116(150)"/>
      <sheetName val="00000000"/>
      <sheetName val="1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Chi tiet - Dv lap"/>
      <sheetName val="TH KHTC"/>
      <sheetName val="000"/>
      <sheetName val="MD"/>
      <sheetName val="ND"/>
      <sheetName val="CONG"/>
      <sheetName val="DGCT"/>
      <sheetName val="Dong Dau"/>
      <sheetName val="Dong Dau (2)"/>
      <sheetName val="Sau dong"/>
      <sheetName val="Ma xa"/>
      <sheetName val="My dinh"/>
      <sheetName val="Tong cong"/>
      <sheetName val="VL"/>
      <sheetName val="CTXD"/>
      <sheetName val=".."/>
      <sheetName val="CTDN"/>
      <sheetName val="san vuon"/>
      <sheetName val="khu phu tro"/>
      <sheetName val="TH"/>
      <sheetName val="KH 2003 (moi max)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Chart2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Congty"/>
      <sheetName val="VPPN"/>
      <sheetName val="XN74"/>
      <sheetName val="XN54"/>
      <sheetName val="XN33"/>
      <sheetName val="NK96"/>
      <sheetName val="XL4Test5"/>
      <sheetName val="KH12"/>
      <sheetName val="CN12"/>
      <sheetName val="HD12"/>
      <sheetName val="KH1"/>
      <sheetName val="be tong"/>
      <sheetName val="Thep"/>
      <sheetName val="Tong hop thep"/>
      <sheetName val="Thuyet minh"/>
      <sheetName val="CQ-HQ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9"/>
      <sheetName val="10"/>
      <sheetName val="NRC"/>
      <sheetName val="DG SOC"/>
      <sheetName val="DG HQ"/>
      <sheetName val="ENFALUX"/>
      <sheetName val="NHXP"/>
      <sheetName val="KGIAT"/>
      <sheetName val="KDR"/>
      <sheetName val="JAVEL"/>
      <sheetName val="vita"/>
      <sheetName val="TPXM"/>
      <sheetName val="XM"/>
      <sheetName val="Bot Giat C"/>
      <sheetName val="Bot Giat P "/>
      <sheetName val="TP"/>
      <sheetName val="BRTAICHE"/>
      <sheetName val="THBKEO"/>
      <sheetName val="PBBKEO"/>
      <sheetName val="THAY THUNG H"/>
      <sheetName val="BBKK"/>
      <sheetName val="thi nghiem"/>
      <sheetName val="CBQT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Phu luc"/>
      <sheetName val="Gia trÞ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10000000"/>
      <sheetName val="THCT"/>
      <sheetName val="cap cho cac DT"/>
      <sheetName val="Ung - hoan"/>
      <sheetName val="CP may"/>
      <sheetName val="SS"/>
      <sheetName val="NVL"/>
      <sheetName val="C45A-BH"/>
      <sheetName val="C46A-BH"/>
      <sheetName val="C47A-BH"/>
      <sheetName val="C48A-BH"/>
      <sheetName val="S-53-1"/>
      <sheetName val="NAM 2004"/>
    </sheetNames>
    <definedNames>
      <definedName name="DataFilter"/>
      <definedName name="DataSort"/>
      <definedName name="GoBack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Sheet1"/>
      <sheetName val="XXXXXXXX"/>
      <sheetName val="XL4Popp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-PANEL"/>
      <sheetName val="Sheet1"/>
      <sheetName val="PANEL 南區焚化爐"/>
      <sheetName val="MV-PANEL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XL4Poppy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KHthuvon T3-2003"/>
      <sheetName val="KHThuvonT4-2003"/>
      <sheetName val="THuchienKHTVQI-2003"/>
      <sheetName val="KHTV Q2-2003"/>
      <sheetName val="Thang5-03"/>
      <sheetName val="Sheet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Sheet2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pc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Congty"/>
      <sheetName val="VPPN"/>
      <sheetName val="XN74"/>
      <sheetName val="XN54"/>
      <sheetName val="XN33"/>
      <sheetName val="NK96"/>
      <sheetName val="XL4Test5"/>
      <sheetName val="PANEL ?????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GVL"/>
      <sheetName val="Sheet6"/>
      <sheetName val="CT"/>
      <sheetName val="Sheet4"/>
      <sheetName val="DT"/>
      <sheetName val="Sheet2"/>
      <sheetName val="dongia"/>
      <sheetName val="Sheet3"/>
      <sheetName val="Sheet1"/>
      <sheetName val="Congty"/>
      <sheetName val="VPPN"/>
      <sheetName val="XN74"/>
      <sheetName val="XN54"/>
      <sheetName val="XN33"/>
      <sheetName val="NK96"/>
      <sheetName val="XL4Test5"/>
    </sheetNames>
    <sheetDataSet>
      <sheetData sheetId="0" refreshError="1"/>
      <sheetData sheetId="1" refreshError="1">
        <row r="6">
          <cell r="B6" t="str">
            <v>VËt liÖu</v>
          </cell>
        </row>
        <row r="7">
          <cell r="A7" t="str">
            <v>147</v>
          </cell>
          <cell r="B7" t="str">
            <v>DÇu mazót</v>
          </cell>
          <cell r="C7" t="str">
            <v>kg</v>
          </cell>
          <cell r="D7">
            <v>36.576000000000001</v>
          </cell>
          <cell r="E7">
            <v>4300</v>
          </cell>
          <cell r="F7">
            <v>157277</v>
          </cell>
        </row>
        <row r="8">
          <cell r="A8" t="str">
            <v>082</v>
          </cell>
          <cell r="B8" t="str">
            <v>CÊp phèi</v>
          </cell>
          <cell r="C8" t="str">
            <v>m3</v>
          </cell>
          <cell r="D8">
            <v>49.334400000000002</v>
          </cell>
          <cell r="E8">
            <v>52581.25</v>
          </cell>
          <cell r="F8">
            <v>986688</v>
          </cell>
        </row>
        <row r="9">
          <cell r="A9" t="str">
            <v>049</v>
          </cell>
          <cell r="B9" t="str">
            <v>Bª t«ng nhùa h¹t mÞn</v>
          </cell>
          <cell r="C9" t="str">
            <v>TÊn</v>
          </cell>
          <cell r="D9">
            <v>34.50564</v>
          </cell>
          <cell r="E9">
            <v>918577</v>
          </cell>
        </row>
        <row r="10">
          <cell r="A10" t="str">
            <v>050</v>
          </cell>
          <cell r="B10" t="str">
            <v>Bª t«ng nhùa h¹t th«</v>
          </cell>
          <cell r="C10" t="str">
            <v>TÊn</v>
          </cell>
          <cell r="E10">
            <v>887074</v>
          </cell>
        </row>
        <row r="11">
          <cell r="A11" t="str">
            <v>367</v>
          </cell>
          <cell r="B11" t="str">
            <v>TÊm bª t«ng 20x20</v>
          </cell>
          <cell r="C11" t="str">
            <v>m</v>
          </cell>
          <cell r="D11">
            <v>73.8</v>
          </cell>
          <cell r="E11">
            <v>23000</v>
          </cell>
          <cell r="F11">
            <v>1697400</v>
          </cell>
        </row>
        <row r="12">
          <cell r="A12" t="str">
            <v>337</v>
          </cell>
          <cell r="B12" t="str">
            <v>ThÐp trßn</v>
          </cell>
          <cell r="C12" t="str">
            <v>kg</v>
          </cell>
          <cell r="D12">
            <v>377.34899999999999</v>
          </cell>
          <cell r="E12">
            <v>4100</v>
          </cell>
          <cell r="F12">
            <v>1547131</v>
          </cell>
        </row>
        <row r="13">
          <cell r="A13" t="str">
            <v>331</v>
          </cell>
          <cell r="B13" t="str">
            <v>ThÐp h×nh</v>
          </cell>
          <cell r="C13" t="str">
            <v>kg</v>
          </cell>
          <cell r="D13">
            <v>560.2704</v>
          </cell>
          <cell r="E13">
            <v>4014</v>
          </cell>
          <cell r="F13">
            <v>2248925</v>
          </cell>
        </row>
        <row r="14">
          <cell r="A14" t="str">
            <v>442</v>
          </cell>
          <cell r="B14" t="str">
            <v>§Êt ®Ìn</v>
          </cell>
          <cell r="C14" t="str">
            <v>kg</v>
          </cell>
          <cell r="D14">
            <v>24.94858</v>
          </cell>
          <cell r="E14">
            <v>7500</v>
          </cell>
          <cell r="F14">
            <v>187114</v>
          </cell>
        </row>
        <row r="15">
          <cell r="A15" t="str">
            <v>400</v>
          </cell>
          <cell r="B15" t="str">
            <v>¤ xy</v>
          </cell>
          <cell r="C15" t="str">
            <v>chai</v>
          </cell>
          <cell r="D15">
            <v>6.2348800000000004</v>
          </cell>
          <cell r="E15">
            <v>25000</v>
          </cell>
          <cell r="F15">
            <v>155872</v>
          </cell>
        </row>
        <row r="16">
          <cell r="A16" t="str">
            <v>348</v>
          </cell>
          <cell r="B16" t="str">
            <v>ThÐp ®Öm</v>
          </cell>
          <cell r="C16" t="str">
            <v>kg</v>
          </cell>
          <cell r="D16">
            <v>75.400000000000006</v>
          </cell>
          <cell r="E16">
            <v>5000</v>
          </cell>
          <cell r="F16">
            <v>377000</v>
          </cell>
        </row>
        <row r="17">
          <cell r="A17" t="str">
            <v>026</v>
          </cell>
          <cell r="B17" t="str">
            <v>Bu l«ng M18x20</v>
          </cell>
          <cell r="C17" t="str">
            <v>c¸i</v>
          </cell>
          <cell r="D17">
            <v>174</v>
          </cell>
          <cell r="E17">
            <v>2897</v>
          </cell>
          <cell r="F17">
            <v>504078</v>
          </cell>
        </row>
        <row r="18">
          <cell r="A18" t="str">
            <v>341</v>
          </cell>
          <cell r="B18" t="str">
            <v>ThÐp trßn D &gt; 18mm</v>
          </cell>
          <cell r="C18" t="str">
            <v>kg</v>
          </cell>
          <cell r="D18">
            <v>2780.52</v>
          </cell>
          <cell r="E18">
            <v>3971.43</v>
          </cell>
          <cell r="F18">
            <v>10515927</v>
          </cell>
        </row>
        <row r="19">
          <cell r="A19" t="str">
            <v>388</v>
          </cell>
          <cell r="B19" t="str">
            <v>V÷a bª t«ng</v>
          </cell>
          <cell r="C19" t="str">
            <v>m3</v>
          </cell>
          <cell r="D19">
            <v>473.23360000000002</v>
          </cell>
        </row>
        <row r="20">
          <cell r="A20" t="str">
            <v>443</v>
          </cell>
          <cell r="B20" t="str">
            <v>§Êt ®á</v>
          </cell>
          <cell r="C20" t="str">
            <v>m3</v>
          </cell>
          <cell r="D20">
            <v>26.39744</v>
          </cell>
          <cell r="E20">
            <v>52581.25</v>
          </cell>
          <cell r="F20">
            <v>527949</v>
          </cell>
        </row>
        <row r="21">
          <cell r="A21" t="str">
            <v>427</v>
          </cell>
          <cell r="B21" t="str">
            <v>§¸ d¨m 0,5x1</v>
          </cell>
          <cell r="C21" t="str">
            <v>m3</v>
          </cell>
          <cell r="D21">
            <v>9.8604800000000008</v>
          </cell>
          <cell r="E21">
            <v>123207.61</v>
          </cell>
          <cell r="F21">
            <v>788838</v>
          </cell>
        </row>
        <row r="22">
          <cell r="A22" t="str">
            <v>430</v>
          </cell>
          <cell r="B22" t="str">
            <v>§¸ d¨m 4x6 t/c</v>
          </cell>
          <cell r="C22" t="str">
            <v>m3</v>
          </cell>
          <cell r="D22">
            <v>69.36</v>
          </cell>
          <cell r="E22">
            <v>94327.61</v>
          </cell>
          <cell r="F22">
            <v>4161600</v>
          </cell>
        </row>
        <row r="23">
          <cell r="A23" t="str">
            <v>426</v>
          </cell>
          <cell r="B23" t="str">
            <v>§¸ d¨m 4x6 t/h</v>
          </cell>
          <cell r="C23" t="str">
            <v>m3</v>
          </cell>
          <cell r="D23">
            <v>7.4755500000000001</v>
          </cell>
          <cell r="E23">
            <v>79089.509999999995</v>
          </cell>
          <cell r="F23">
            <v>448533</v>
          </cell>
        </row>
        <row r="24">
          <cell r="A24" t="str">
            <v>434</v>
          </cell>
          <cell r="B24" t="str">
            <v>§¸ héc</v>
          </cell>
          <cell r="C24" t="str">
            <v>m3</v>
          </cell>
          <cell r="D24">
            <v>178.11600000000001</v>
          </cell>
          <cell r="E24">
            <v>75923.8</v>
          </cell>
          <cell r="F24">
            <v>8096263</v>
          </cell>
        </row>
        <row r="25">
          <cell r="A25" t="str">
            <v>163</v>
          </cell>
          <cell r="B25" t="str">
            <v>GiÊy dÇu</v>
          </cell>
          <cell r="C25" t="str">
            <v>m2</v>
          </cell>
          <cell r="D25">
            <v>287.53919999999999</v>
          </cell>
          <cell r="E25">
            <v>15000</v>
          </cell>
          <cell r="F25">
            <v>4313088</v>
          </cell>
        </row>
        <row r="26">
          <cell r="A26" t="str">
            <v>002</v>
          </cell>
          <cell r="B26" t="str">
            <v>Bao t¶i</v>
          </cell>
          <cell r="C26" t="str">
            <v>m2</v>
          </cell>
          <cell r="D26">
            <v>157.7664</v>
          </cell>
          <cell r="E26">
            <v>3800</v>
          </cell>
          <cell r="F26">
            <v>599512</v>
          </cell>
        </row>
        <row r="27">
          <cell r="A27" t="str">
            <v>343</v>
          </cell>
          <cell r="B27" t="str">
            <v>ThÐp trßn D&lt;= 18mm</v>
          </cell>
          <cell r="C27" t="str">
            <v>kg</v>
          </cell>
          <cell r="D27">
            <v>32321.0052</v>
          </cell>
          <cell r="E27">
            <v>3971.43</v>
          </cell>
          <cell r="F27">
            <v>122981425</v>
          </cell>
        </row>
        <row r="28">
          <cell r="A28" t="str">
            <v>8002</v>
          </cell>
          <cell r="B28" t="str">
            <v>ThÐp trßn D= 10mm A2</v>
          </cell>
          <cell r="C28" t="str">
            <v>kg</v>
          </cell>
          <cell r="E28">
            <v>4447.62</v>
          </cell>
        </row>
        <row r="29">
          <cell r="A29" t="str">
            <v>8000</v>
          </cell>
          <cell r="B29" t="str">
            <v>ThÐp trßn D&lt;= 12mm A2</v>
          </cell>
          <cell r="C29" t="str">
            <v>kg</v>
          </cell>
          <cell r="E29">
            <v>4447.62</v>
          </cell>
        </row>
        <row r="30">
          <cell r="A30" t="str">
            <v>412</v>
          </cell>
          <cell r="B30" t="str">
            <v>§inh ®Øa</v>
          </cell>
          <cell r="C30" t="str">
            <v>C¸i</v>
          </cell>
          <cell r="D30">
            <v>1283.63219</v>
          </cell>
          <cell r="E30">
            <v>600</v>
          </cell>
          <cell r="F30">
            <v>770179</v>
          </cell>
        </row>
        <row r="31">
          <cell r="A31" t="str">
            <v>232</v>
          </cell>
          <cell r="B31" t="str">
            <v>Gç v¸n cÇu c«ng t¸c</v>
          </cell>
          <cell r="C31" t="str">
            <v>m3</v>
          </cell>
          <cell r="D31">
            <v>71.614959999999996</v>
          </cell>
          <cell r="E31">
            <v>1454545</v>
          </cell>
          <cell r="F31">
            <v>104167182</v>
          </cell>
        </row>
        <row r="32">
          <cell r="A32" t="str">
            <v>282</v>
          </cell>
          <cell r="B32" t="str">
            <v>Phô gia dÎo ho¸</v>
          </cell>
          <cell r="C32" t="str">
            <v>kg</v>
          </cell>
          <cell r="D32">
            <v>13083.99057</v>
          </cell>
          <cell r="E32">
            <v>673</v>
          </cell>
          <cell r="F32">
            <v>8805526</v>
          </cell>
        </row>
        <row r="33">
          <cell r="A33" t="str">
            <v>0414</v>
          </cell>
          <cell r="B33" t="str">
            <v>èng bª t«ng ly t©m D1200mm (èng dµi 2m)</v>
          </cell>
          <cell r="C33" t="str">
            <v>m</v>
          </cell>
          <cell r="D33">
            <v>6740.6149999999998</v>
          </cell>
          <cell r="E33">
            <v>647619.05000000005</v>
          </cell>
        </row>
        <row r="34">
          <cell r="A34" t="str">
            <v>0412</v>
          </cell>
          <cell r="B34" t="str">
            <v>èng bª t«ng ly t©m D1000mm (èng dµi 2m)</v>
          </cell>
          <cell r="C34" t="str">
            <v>m</v>
          </cell>
          <cell r="D34">
            <v>1555.9949999999999</v>
          </cell>
          <cell r="E34">
            <v>461904.76</v>
          </cell>
        </row>
        <row r="35">
          <cell r="A35" t="str">
            <v>127</v>
          </cell>
          <cell r="B35" t="str">
            <v>D©y buéc</v>
          </cell>
          <cell r="C35" t="str">
            <v>kg</v>
          </cell>
          <cell r="D35">
            <v>50.790900000000001</v>
          </cell>
          <cell r="E35">
            <v>5500</v>
          </cell>
          <cell r="F35">
            <v>279350</v>
          </cell>
        </row>
        <row r="36">
          <cell r="A36" t="str">
            <v>214</v>
          </cell>
          <cell r="B36" t="str">
            <v>G¹ch x©y (6,5x10,5x22)</v>
          </cell>
          <cell r="C36" t="str">
            <v>viªn</v>
          </cell>
          <cell r="D36">
            <v>495.11</v>
          </cell>
          <cell r="E36">
            <v>485.71</v>
          </cell>
          <cell r="F36">
            <v>225275</v>
          </cell>
        </row>
        <row r="37">
          <cell r="A37" t="str">
            <v>0410</v>
          </cell>
          <cell r="B37" t="str">
            <v>èng bª t«ng ly t©m D800mm (èng dµi 2m)</v>
          </cell>
          <cell r="C37" t="str">
            <v>m</v>
          </cell>
          <cell r="D37">
            <v>458.78</v>
          </cell>
          <cell r="E37">
            <v>357142.86</v>
          </cell>
        </row>
        <row r="38">
          <cell r="A38" t="str">
            <v>078</v>
          </cell>
          <cell r="B38" t="str">
            <v>C¸t mÞn ML 1,5 - 2,0</v>
          </cell>
          <cell r="C38" t="str">
            <v>m3</v>
          </cell>
          <cell r="D38">
            <v>64.351879999999994</v>
          </cell>
          <cell r="E38">
            <v>79716.009999999995</v>
          </cell>
          <cell r="F38">
            <v>3159098</v>
          </cell>
        </row>
        <row r="39">
          <cell r="A39" t="str">
            <v>220</v>
          </cell>
          <cell r="B39" t="str">
            <v>Gç chÌn khi l¾p cÊu kiÖn</v>
          </cell>
          <cell r="C39" t="str">
            <v>m3</v>
          </cell>
          <cell r="D39">
            <v>29.02</v>
          </cell>
          <cell r="E39">
            <v>1454545</v>
          </cell>
          <cell r="F39">
            <v>42210896</v>
          </cell>
        </row>
        <row r="40">
          <cell r="A40" t="str">
            <v>286</v>
          </cell>
          <cell r="B40" t="str">
            <v>Que hµn</v>
          </cell>
          <cell r="C40" t="str">
            <v>kg</v>
          </cell>
          <cell r="D40">
            <v>4426.36114</v>
          </cell>
          <cell r="E40">
            <v>8500</v>
          </cell>
          <cell r="F40">
            <v>37624070</v>
          </cell>
        </row>
        <row r="41">
          <cell r="A41" t="str">
            <v>313</v>
          </cell>
          <cell r="B41" t="str">
            <v>S¾t ®Öm</v>
          </cell>
          <cell r="C41" t="str">
            <v>kg</v>
          </cell>
          <cell r="D41">
            <v>2902</v>
          </cell>
          <cell r="E41">
            <v>5000</v>
          </cell>
          <cell r="F41">
            <v>14510000</v>
          </cell>
        </row>
        <row r="42">
          <cell r="A42" t="str">
            <v>385</v>
          </cell>
          <cell r="B42" t="str">
            <v>V÷a</v>
          </cell>
          <cell r="C42" t="str">
            <v>m3</v>
          </cell>
          <cell r="D42">
            <v>0.51382000000000005</v>
          </cell>
        </row>
        <row r="43">
          <cell r="A43" t="str">
            <v>234</v>
          </cell>
          <cell r="B43" t="str">
            <v>Gç v¸n khu«n (c¶ nÑp)</v>
          </cell>
          <cell r="C43" t="str">
            <v>m3</v>
          </cell>
          <cell r="D43">
            <v>40.070059999999998</v>
          </cell>
          <cell r="E43">
            <v>1454545</v>
          </cell>
          <cell r="F43">
            <v>58283705</v>
          </cell>
        </row>
        <row r="44">
          <cell r="A44" t="str">
            <v>136</v>
          </cell>
          <cell r="B44" t="str">
            <v>D©y thÐp</v>
          </cell>
          <cell r="C44" t="str">
            <v>kg</v>
          </cell>
          <cell r="D44">
            <v>7438.5787399999999</v>
          </cell>
          <cell r="E44">
            <v>5455</v>
          </cell>
          <cell r="F44">
            <v>40577447</v>
          </cell>
        </row>
        <row r="45">
          <cell r="A45" t="str">
            <v>344</v>
          </cell>
          <cell r="B45" t="str">
            <v>ThÐp trßn D&lt;=10mm</v>
          </cell>
          <cell r="C45" t="str">
            <v>kg</v>
          </cell>
          <cell r="D45">
            <v>325952.06205000001</v>
          </cell>
          <cell r="E45">
            <v>4100</v>
          </cell>
          <cell r="F45">
            <v>1336403454</v>
          </cell>
        </row>
        <row r="46">
          <cell r="A46" t="str">
            <v>0408</v>
          </cell>
          <cell r="B46" t="str">
            <v>èng bª t«ng ly t©m D600mm (èng dµi 2m)</v>
          </cell>
          <cell r="C46" t="str">
            <v>m</v>
          </cell>
          <cell r="D46">
            <v>24.36</v>
          </cell>
          <cell r="E46">
            <v>180952.38</v>
          </cell>
        </row>
        <row r="47">
          <cell r="A47" t="str">
            <v>079</v>
          </cell>
          <cell r="B47" t="str">
            <v>C¸t nÒn</v>
          </cell>
          <cell r="C47" t="str">
            <v>m3</v>
          </cell>
          <cell r="D47">
            <v>435.57659999999998</v>
          </cell>
          <cell r="E47">
            <v>40668.39</v>
          </cell>
          <cell r="F47">
            <v>7523279</v>
          </cell>
        </row>
        <row r="48">
          <cell r="A48" t="str">
            <v>126</v>
          </cell>
          <cell r="B48" t="str">
            <v>D©y</v>
          </cell>
          <cell r="C48" t="str">
            <v>kg</v>
          </cell>
          <cell r="D48">
            <v>620.90231000000006</v>
          </cell>
          <cell r="E48">
            <v>5500</v>
          </cell>
          <cell r="F48">
            <v>3414963</v>
          </cell>
        </row>
        <row r="49">
          <cell r="A49" t="str">
            <v>231</v>
          </cell>
          <cell r="B49" t="str">
            <v>Gç v¸n</v>
          </cell>
          <cell r="C49" t="str">
            <v>m3</v>
          </cell>
          <cell r="D49">
            <v>14.951700000000001</v>
          </cell>
          <cell r="E49">
            <v>1454545</v>
          </cell>
          <cell r="F49">
            <v>21747920</v>
          </cell>
        </row>
        <row r="50">
          <cell r="A50" t="str">
            <v>071</v>
          </cell>
          <cell r="B50" t="str">
            <v>C©y chèng</v>
          </cell>
          <cell r="C50" t="str">
            <v>c©y</v>
          </cell>
          <cell r="D50">
            <v>2358.3970300000001</v>
          </cell>
          <cell r="E50">
            <v>17142.86</v>
          </cell>
          <cell r="F50">
            <v>23583970</v>
          </cell>
        </row>
        <row r="51">
          <cell r="A51" t="str">
            <v>100</v>
          </cell>
          <cell r="B51" t="str">
            <v>Cäc tre</v>
          </cell>
          <cell r="C51" t="str">
            <v>m</v>
          </cell>
          <cell r="D51">
            <v>138712.21875</v>
          </cell>
          <cell r="E51">
            <v>1136</v>
          </cell>
          <cell r="F51">
            <v>157577080</v>
          </cell>
        </row>
        <row r="52">
          <cell r="A52" t="str">
            <v>141</v>
          </cell>
          <cell r="B52" t="str">
            <v>D©y thõng</v>
          </cell>
          <cell r="C52" t="str">
            <v>m</v>
          </cell>
          <cell r="D52">
            <v>6562.5420000000004</v>
          </cell>
          <cell r="E52">
            <v>1121</v>
          </cell>
          <cell r="F52">
            <v>7356610</v>
          </cell>
        </row>
        <row r="53">
          <cell r="A53" t="str">
            <v>272</v>
          </cell>
          <cell r="B53" t="str">
            <v>Nhùa bitum sè 4</v>
          </cell>
          <cell r="C53" t="str">
            <v>kg</v>
          </cell>
          <cell r="D53">
            <v>5889.5495199999996</v>
          </cell>
          <cell r="E53">
            <v>2747</v>
          </cell>
          <cell r="F53">
            <v>13545964</v>
          </cell>
        </row>
        <row r="54">
          <cell r="A54" t="str">
            <v>428</v>
          </cell>
          <cell r="B54" t="str">
            <v>§¸ d¨m 1x2</v>
          </cell>
          <cell r="C54" t="str">
            <v>m3</v>
          </cell>
          <cell r="D54">
            <v>5234.9716600000002</v>
          </cell>
          <cell r="E54">
            <v>107017.13</v>
          </cell>
          <cell r="F54">
            <v>385482373</v>
          </cell>
        </row>
        <row r="55">
          <cell r="A55" t="str">
            <v>119</v>
          </cell>
          <cell r="B55" t="str">
            <v>Cñi</v>
          </cell>
          <cell r="C55" t="str">
            <v>kg</v>
          </cell>
          <cell r="D55">
            <v>97185.240720000002</v>
          </cell>
          <cell r="E55">
            <v>400</v>
          </cell>
          <cell r="F55">
            <v>38874096</v>
          </cell>
        </row>
        <row r="56">
          <cell r="A56" t="str">
            <v>067</v>
          </cell>
          <cell r="B56" t="str">
            <v>Bét ®¸</v>
          </cell>
          <cell r="C56" t="str">
            <v>kg</v>
          </cell>
          <cell r="D56">
            <v>46573.931519999998</v>
          </cell>
          <cell r="E56">
            <v>266.66666666666663</v>
          </cell>
          <cell r="F56">
            <v>8476456</v>
          </cell>
        </row>
        <row r="57">
          <cell r="A57" t="str">
            <v>271</v>
          </cell>
          <cell r="B57" t="str">
            <v>Nhùa bitum</v>
          </cell>
          <cell r="C57" t="str">
            <v>kg</v>
          </cell>
          <cell r="D57">
            <v>80860.92</v>
          </cell>
          <cell r="E57">
            <v>2747</v>
          </cell>
          <cell r="F57">
            <v>185980116</v>
          </cell>
        </row>
        <row r="58">
          <cell r="A58" t="str">
            <v>401</v>
          </cell>
          <cell r="B58" t="str">
            <v>§inh</v>
          </cell>
          <cell r="C58" t="str">
            <v>kg</v>
          </cell>
          <cell r="D58">
            <v>2302.0592499999998</v>
          </cell>
          <cell r="E58">
            <v>5455</v>
          </cell>
          <cell r="F58">
            <v>12557733</v>
          </cell>
        </row>
        <row r="59">
          <cell r="A59" t="str">
            <v>221</v>
          </cell>
          <cell r="B59" t="str">
            <v>Gç chèng</v>
          </cell>
          <cell r="C59" t="str">
            <v>m3</v>
          </cell>
          <cell r="D59">
            <v>62.123640000000002</v>
          </cell>
          <cell r="E59">
            <v>1454545</v>
          </cell>
          <cell r="F59">
            <v>90361630</v>
          </cell>
        </row>
        <row r="60">
          <cell r="A60" t="str">
            <v>239</v>
          </cell>
          <cell r="B60" t="str">
            <v>Gç ®µ nÑp</v>
          </cell>
          <cell r="C60" t="str">
            <v>m3</v>
          </cell>
          <cell r="D60">
            <v>16.925940000000001</v>
          </cell>
          <cell r="E60">
            <v>1454545</v>
          </cell>
          <cell r="F60">
            <v>24619541</v>
          </cell>
        </row>
        <row r="61">
          <cell r="A61" t="str">
            <v>233</v>
          </cell>
          <cell r="B61" t="str">
            <v>Gç v¸n khu«n</v>
          </cell>
          <cell r="C61" t="str">
            <v>m3</v>
          </cell>
          <cell r="D61">
            <v>114.6778</v>
          </cell>
          <cell r="E61">
            <v>1454545</v>
          </cell>
          <cell r="F61">
            <v>166804021</v>
          </cell>
        </row>
        <row r="62">
          <cell r="A62" t="str">
            <v>275</v>
          </cell>
          <cell r="B62" t="str">
            <v>N­íc</v>
          </cell>
          <cell r="C62" t="str">
            <v>LÝt</v>
          </cell>
          <cell r="D62">
            <v>1213213.2553900001</v>
          </cell>
          <cell r="E62">
            <v>6</v>
          </cell>
          <cell r="F62">
            <v>2426427</v>
          </cell>
        </row>
        <row r="63">
          <cell r="A63" t="str">
            <v>429</v>
          </cell>
          <cell r="B63" t="str">
            <v>§¸ d¨m 2x4</v>
          </cell>
          <cell r="C63" t="str">
            <v>m3</v>
          </cell>
          <cell r="D63">
            <v>397.76119</v>
          </cell>
          <cell r="E63">
            <v>102899.04</v>
          </cell>
          <cell r="F63">
            <v>27843283</v>
          </cell>
        </row>
        <row r="64">
          <cell r="A64" t="str">
            <v>081</v>
          </cell>
          <cell r="B64" t="str">
            <v>C¸t vµng</v>
          </cell>
          <cell r="C64" t="str">
            <v>m3</v>
          </cell>
          <cell r="D64">
            <v>3098.9452200000001</v>
          </cell>
          <cell r="E64">
            <v>79716.009999999995</v>
          </cell>
          <cell r="F64">
            <v>163398085</v>
          </cell>
        </row>
        <row r="65">
          <cell r="A65" t="str">
            <v>0002</v>
          </cell>
          <cell r="B65" t="str">
            <v>C¸t vµng</v>
          </cell>
          <cell r="C65" t="str">
            <v>m3</v>
          </cell>
          <cell r="D65">
            <v>203.15798000000001</v>
          </cell>
          <cell r="E65">
            <v>79716.009999999995</v>
          </cell>
          <cell r="F65">
            <v>10711911</v>
          </cell>
        </row>
        <row r="66">
          <cell r="A66" t="str">
            <v>390</v>
          </cell>
          <cell r="B66" t="str">
            <v>Xi m¨ng PC30</v>
          </cell>
          <cell r="C66" t="str">
            <v>kg</v>
          </cell>
          <cell r="D66">
            <v>2379864.18872</v>
          </cell>
          <cell r="E66">
            <v>714.29</v>
          </cell>
          <cell r="F66">
            <v>1601648599</v>
          </cell>
        </row>
        <row r="67">
          <cell r="A67" t="str">
            <v>0192</v>
          </cell>
          <cell r="B67" t="str">
            <v>Cñi ®un</v>
          </cell>
          <cell r="C67" t="str">
            <v>kg</v>
          </cell>
          <cell r="D67">
            <v>6936.9691999999995</v>
          </cell>
          <cell r="E67">
            <v>400</v>
          </cell>
          <cell r="F67">
            <v>2774788</v>
          </cell>
        </row>
        <row r="68">
          <cell r="A68" t="str">
            <v>0191</v>
          </cell>
          <cell r="B68" t="str">
            <v>Nhùa bi tum</v>
          </cell>
          <cell r="C68" t="str">
            <v>kg</v>
          </cell>
          <cell r="D68">
            <v>6936.9691999999995</v>
          </cell>
          <cell r="E68">
            <v>2747</v>
          </cell>
          <cell r="F68">
            <v>20810908</v>
          </cell>
        </row>
        <row r="69">
          <cell r="A69" t="str">
            <v>0372</v>
          </cell>
          <cell r="B69" t="str">
            <v>D©y ®ay</v>
          </cell>
          <cell r="C69" t="str">
            <v>kg</v>
          </cell>
          <cell r="D69">
            <v>22048.333999999999</v>
          </cell>
          <cell r="E69">
            <v>2500</v>
          </cell>
        </row>
        <row r="70">
          <cell r="A70" t="str">
            <v>0406</v>
          </cell>
          <cell r="B70" t="str">
            <v>èng bª t«ng ly t©m D400mm (èng dµi 2m)</v>
          </cell>
          <cell r="C70" t="str">
            <v>m</v>
          </cell>
          <cell r="D70">
            <v>645.54</v>
          </cell>
          <cell r="E70">
            <v>104761.9</v>
          </cell>
        </row>
        <row r="71">
          <cell r="A71">
            <v>8001</v>
          </cell>
          <cell r="B71" t="str">
            <v>N¾p ga gang</v>
          </cell>
          <cell r="C71" t="str">
            <v>c¸i</v>
          </cell>
          <cell r="E71">
            <v>1800000</v>
          </cell>
        </row>
        <row r="72">
          <cell r="A72" t="str">
            <v>6125</v>
          </cell>
          <cell r="B72" t="str">
            <v>Nh©n c«ng 2,5/7</v>
          </cell>
          <cell r="C72" t="str">
            <v>c«ng</v>
          </cell>
          <cell r="D72">
            <v>2.5272000000000001</v>
          </cell>
          <cell r="E72">
            <v>11889</v>
          </cell>
          <cell r="F72">
            <v>30046</v>
          </cell>
        </row>
        <row r="73">
          <cell r="A73" t="str">
            <v>6140</v>
          </cell>
          <cell r="B73" t="str">
            <v>Nh©n c«ng 4/7</v>
          </cell>
          <cell r="C73" t="str">
            <v>c«ng</v>
          </cell>
          <cell r="D73">
            <v>7110.9864900000002</v>
          </cell>
          <cell r="E73">
            <v>13529</v>
          </cell>
          <cell r="F73">
            <v>96204536</v>
          </cell>
        </row>
        <row r="74">
          <cell r="A74" t="str">
            <v>6137</v>
          </cell>
          <cell r="B74" t="str">
            <v>Nh©n c«ng 3,7/7</v>
          </cell>
          <cell r="C74" t="str">
            <v>c«ng</v>
          </cell>
          <cell r="D74">
            <v>1330.2401199999999</v>
          </cell>
          <cell r="E74">
            <v>13194</v>
          </cell>
          <cell r="F74">
            <v>17551188</v>
          </cell>
        </row>
        <row r="75">
          <cell r="A75" t="str">
            <v>6006</v>
          </cell>
          <cell r="B75" t="str">
            <v>Nh©n c«ng bËc 4/7</v>
          </cell>
          <cell r="C75" t="str">
            <v>C«ng</v>
          </cell>
          <cell r="D75">
            <v>41484.468999999997</v>
          </cell>
          <cell r="E75">
            <v>14506</v>
          </cell>
          <cell r="F75">
            <v>601773707</v>
          </cell>
        </row>
        <row r="76">
          <cell r="A76" t="str">
            <v>6135</v>
          </cell>
          <cell r="B76" t="str">
            <v>Nh©n c«ng 3,5/7</v>
          </cell>
          <cell r="C76" t="str">
            <v>c«ng</v>
          </cell>
          <cell r="D76">
            <v>21174.588159999999</v>
          </cell>
          <cell r="E76">
            <v>12971</v>
          </cell>
          <cell r="F76">
            <v>274655583</v>
          </cell>
        </row>
        <row r="77">
          <cell r="A77" t="str">
            <v>6005</v>
          </cell>
          <cell r="B77" t="str">
            <v>Nh©n c«ng bËc 3,5/7</v>
          </cell>
          <cell r="C77" t="str">
            <v>C«ng</v>
          </cell>
          <cell r="D77">
            <v>796.27200000000005</v>
          </cell>
          <cell r="E77">
            <v>13809</v>
          </cell>
          <cell r="F77">
            <v>10995720</v>
          </cell>
        </row>
        <row r="78">
          <cell r="A78" t="str">
            <v>6127</v>
          </cell>
          <cell r="B78" t="str">
            <v>Nh©n c«ng 2,7/7</v>
          </cell>
          <cell r="C78" t="str">
            <v>c«ng</v>
          </cell>
          <cell r="D78">
            <v>28854.020789999999</v>
          </cell>
          <cell r="E78">
            <v>12099</v>
          </cell>
          <cell r="F78">
            <v>349104798</v>
          </cell>
        </row>
        <row r="79">
          <cell r="A79" t="str">
            <v>6130</v>
          </cell>
          <cell r="B79" t="str">
            <v>Nh©n c«ng 3/7</v>
          </cell>
          <cell r="C79" t="str">
            <v>c«ng</v>
          </cell>
          <cell r="D79">
            <v>24441.44425</v>
          </cell>
          <cell r="E79">
            <v>12413</v>
          </cell>
          <cell r="F79">
            <v>303391647</v>
          </cell>
        </row>
        <row r="80">
          <cell r="B80" t="str">
            <v>M¸y thi c«ng</v>
          </cell>
        </row>
        <row r="81">
          <cell r="A81" t="str">
            <v>7576</v>
          </cell>
          <cell r="B81" t="str">
            <v>M¸y ®Çm b¸nh lèp 16T</v>
          </cell>
          <cell r="C81" t="str">
            <v>ca</v>
          </cell>
          <cell r="D81">
            <v>4.6080000000000003E-2</v>
          </cell>
          <cell r="E81">
            <v>432053</v>
          </cell>
          <cell r="F81">
            <v>19909</v>
          </cell>
        </row>
        <row r="82">
          <cell r="A82" t="str">
            <v>7544</v>
          </cell>
          <cell r="B82" t="str">
            <v>M¸y lu 10T</v>
          </cell>
          <cell r="C82" t="str">
            <v>ca</v>
          </cell>
          <cell r="D82">
            <v>8.6400000000000005E-2</v>
          </cell>
          <cell r="E82">
            <v>288922</v>
          </cell>
          <cell r="F82">
            <v>24963</v>
          </cell>
        </row>
        <row r="83">
          <cell r="A83" t="str">
            <v>7555</v>
          </cell>
          <cell r="B83" t="str">
            <v>M¸y r¶i 20T/h</v>
          </cell>
          <cell r="C83" t="str">
            <v>ca</v>
          </cell>
          <cell r="D83">
            <v>7.1999999999999995E-2</v>
          </cell>
          <cell r="E83">
            <v>450000</v>
          </cell>
          <cell r="F83">
            <v>32400</v>
          </cell>
        </row>
        <row r="84">
          <cell r="A84" t="str">
            <v>7539</v>
          </cell>
          <cell r="B84" t="str">
            <v>M¸y khoan 4,5kw</v>
          </cell>
          <cell r="C84" t="str">
            <v>ca</v>
          </cell>
          <cell r="D84">
            <v>1.5854999999999999</v>
          </cell>
          <cell r="E84">
            <v>72334</v>
          </cell>
          <cell r="F84">
            <v>114686</v>
          </cell>
        </row>
        <row r="85">
          <cell r="A85" t="str">
            <v>7545</v>
          </cell>
          <cell r="B85" t="str">
            <v>M¸y lu 8,5T</v>
          </cell>
          <cell r="C85" t="str">
            <v>ca</v>
          </cell>
          <cell r="D85">
            <v>9.6975999999999996</v>
          </cell>
          <cell r="E85">
            <v>252823</v>
          </cell>
          <cell r="F85">
            <v>2451776</v>
          </cell>
        </row>
        <row r="86">
          <cell r="A86" t="str">
            <v>7561</v>
          </cell>
          <cell r="B86" t="str">
            <v>M¸y vËn th¨ng 0,8T</v>
          </cell>
          <cell r="C86" t="str">
            <v>ca</v>
          </cell>
          <cell r="D86">
            <v>64.078770000000006</v>
          </cell>
          <cell r="E86">
            <v>54495</v>
          </cell>
          <cell r="F86">
            <v>3491973</v>
          </cell>
        </row>
        <row r="87">
          <cell r="A87" t="str">
            <v>7538</v>
          </cell>
          <cell r="B87" t="str">
            <v>M¸y hµn 23kw</v>
          </cell>
          <cell r="C87" t="str">
            <v>ca</v>
          </cell>
          <cell r="D87">
            <v>634.41282999999999</v>
          </cell>
          <cell r="E87">
            <v>77338</v>
          </cell>
          <cell r="F87">
            <v>49064219</v>
          </cell>
        </row>
        <row r="88">
          <cell r="A88" t="str">
            <v>7506</v>
          </cell>
          <cell r="B88" t="str">
            <v>CÇn cÈu 10T</v>
          </cell>
          <cell r="C88" t="str">
            <v>ca</v>
          </cell>
          <cell r="D88">
            <v>105.922</v>
          </cell>
          <cell r="E88">
            <v>615511</v>
          </cell>
          <cell r="F88">
            <v>65196156</v>
          </cell>
        </row>
        <row r="89">
          <cell r="A89" t="str">
            <v>7559</v>
          </cell>
          <cell r="B89" t="str">
            <v>M¸y trén 80L</v>
          </cell>
          <cell r="C89" t="str">
            <v>ca</v>
          </cell>
          <cell r="D89">
            <v>0.78237000000000001</v>
          </cell>
          <cell r="E89">
            <v>45294</v>
          </cell>
          <cell r="F89">
            <v>35437</v>
          </cell>
        </row>
        <row r="90">
          <cell r="A90" t="str">
            <v>7536</v>
          </cell>
          <cell r="B90" t="str">
            <v>M¸y c¾t uèn</v>
          </cell>
          <cell r="C90" t="str">
            <v>ca</v>
          </cell>
          <cell r="D90">
            <v>140.30824000000001</v>
          </cell>
          <cell r="E90">
            <v>39789</v>
          </cell>
          <cell r="F90">
            <v>5582725</v>
          </cell>
        </row>
        <row r="91">
          <cell r="A91" t="str">
            <v>7573</v>
          </cell>
          <cell r="B91" t="str">
            <v>M¸y ®Çm 25T</v>
          </cell>
          <cell r="C91" t="str">
            <v>ca</v>
          </cell>
          <cell r="D91">
            <v>221.21337</v>
          </cell>
          <cell r="E91">
            <v>580000</v>
          </cell>
          <cell r="F91">
            <v>128303755</v>
          </cell>
        </row>
        <row r="92">
          <cell r="A92" t="str">
            <v>7579</v>
          </cell>
          <cell r="B92" t="str">
            <v>M¸y ®Çm dïi 1,5kw</v>
          </cell>
          <cell r="C92" t="str">
            <v>ca</v>
          </cell>
          <cell r="D92">
            <v>410.88961999999998</v>
          </cell>
          <cell r="E92">
            <v>37456</v>
          </cell>
          <cell r="F92">
            <v>15390282</v>
          </cell>
        </row>
        <row r="93">
          <cell r="A93" t="str">
            <v>7558</v>
          </cell>
          <cell r="B93" t="str">
            <v>M¸y trén 250L</v>
          </cell>
          <cell r="C93" t="str">
            <v>ca</v>
          </cell>
          <cell r="D93">
            <v>641.54966999999999</v>
          </cell>
          <cell r="E93">
            <v>96272</v>
          </cell>
          <cell r="F93">
            <v>61763270</v>
          </cell>
        </row>
        <row r="94">
          <cell r="A94" t="str">
            <v>6805</v>
          </cell>
          <cell r="B94" t="str">
            <v>CÈu b¸nh h¬i 6,0T</v>
          </cell>
          <cell r="C94" t="str">
            <v>ca</v>
          </cell>
          <cell r="D94">
            <v>250.79310000000001</v>
          </cell>
          <cell r="E94">
            <v>357174</v>
          </cell>
        </row>
        <row r="95">
          <cell r="A95" t="str">
            <v>7586</v>
          </cell>
          <cell r="B95" t="str">
            <v>M¸y ñi 110cv</v>
          </cell>
          <cell r="C95" t="str">
            <v>ca</v>
          </cell>
          <cell r="D95">
            <v>145.06644</v>
          </cell>
          <cell r="E95">
            <v>669348</v>
          </cell>
          <cell r="F95">
            <v>97099931</v>
          </cell>
        </row>
        <row r="96">
          <cell r="A96" t="str">
            <v>7616</v>
          </cell>
          <cell r="B96" t="str">
            <v>¤ t« &lt;=5T</v>
          </cell>
          <cell r="C96" t="str">
            <v>ca</v>
          </cell>
          <cell r="D96">
            <v>717.91236000000004</v>
          </cell>
          <cell r="E96">
            <v>309841</v>
          </cell>
          <cell r="F96">
            <v>222438684</v>
          </cell>
        </row>
        <row r="97">
          <cell r="A97" t="str">
            <v>7565</v>
          </cell>
          <cell r="B97" t="str">
            <v>M¸y ®µo &lt;= 0,4m3</v>
          </cell>
          <cell r="C97" t="str">
            <v>ca</v>
          </cell>
          <cell r="D97">
            <v>521.92228</v>
          </cell>
          <cell r="E97">
            <v>393549</v>
          </cell>
          <cell r="F97">
            <v>205401991</v>
          </cell>
        </row>
        <row r="98">
          <cell r="A98" t="str">
            <v>.</v>
          </cell>
          <cell r="B98" t="str">
            <v>VËt liÖu kh¸c</v>
          </cell>
          <cell r="F98">
            <v>50057508</v>
          </cell>
        </row>
        <row r="99">
          <cell r="A99" t="str">
            <v>.</v>
          </cell>
          <cell r="B99" t="str">
            <v>Nh©n c«ng kh¸c</v>
          </cell>
        </row>
        <row r="100">
          <cell r="A100" t="str">
            <v>.</v>
          </cell>
          <cell r="B100" t="str">
            <v>M¸y thi c«ng kh¸c</v>
          </cell>
          <cell r="F100">
            <v>84087</v>
          </cell>
        </row>
        <row r="101">
          <cell r="A101" t="str">
            <v>TT</v>
          </cell>
          <cell r="B101" t="str">
            <v>VËn chuyÓn èng cèng D=400</v>
          </cell>
          <cell r="C101" t="str">
            <v>m</v>
          </cell>
          <cell r="D101">
            <v>636</v>
          </cell>
        </row>
        <row r="102">
          <cell r="A102" t="str">
            <v>TT2</v>
          </cell>
          <cell r="B102" t="str">
            <v>VËn chuyÓn èng cèng D=600</v>
          </cell>
          <cell r="C102" t="str">
            <v>m</v>
          </cell>
          <cell r="D102">
            <v>24</v>
          </cell>
        </row>
        <row r="103">
          <cell r="A103" t="str">
            <v>TT3</v>
          </cell>
          <cell r="B103" t="str">
            <v>VËn chuyÓn vµ l¾p ®Æt tÊm ®an cèng D=600</v>
          </cell>
          <cell r="C103" t="str">
            <v>tÊm</v>
          </cell>
          <cell r="D103">
            <v>24</v>
          </cell>
        </row>
        <row r="104">
          <cell r="A104" t="str">
            <v>a</v>
          </cell>
          <cell r="B104" t="str">
            <v>ChÌn khe cèng</v>
          </cell>
        </row>
        <row r="105">
          <cell r="A105" t="str">
            <v>b</v>
          </cell>
          <cell r="B105" t="str">
            <v>§óc tÊm ®an mèi nèi</v>
          </cell>
          <cell r="C105" t="str">
            <v>tÊm</v>
          </cell>
          <cell r="D105">
            <v>44</v>
          </cell>
        </row>
        <row r="106">
          <cell r="A106" t="str">
            <v>TT4</v>
          </cell>
          <cell r="B106" t="str">
            <v>VËn chuyÓn mèi nèi</v>
          </cell>
          <cell r="C106" t="str">
            <v>tÊm</v>
          </cell>
          <cell r="D106">
            <v>44</v>
          </cell>
        </row>
        <row r="107">
          <cell r="A107" t="str">
            <v>TT5</v>
          </cell>
          <cell r="B107" t="str">
            <v>VËn chuyÓn èng cèng D800</v>
          </cell>
          <cell r="C107" t="str">
            <v>m</v>
          </cell>
          <cell r="D107">
            <v>452</v>
          </cell>
        </row>
        <row r="108">
          <cell r="A108" t="str">
            <v>TT3</v>
          </cell>
          <cell r="B108" t="str">
            <v>VËn chuyÓn vµ l¾p ®Æt tÊm ®an cèng D=600</v>
          </cell>
          <cell r="C108" t="str">
            <v>tÊm</v>
          </cell>
          <cell r="D108">
            <v>452</v>
          </cell>
        </row>
        <row r="109">
          <cell r="A109" t="str">
            <v>a</v>
          </cell>
          <cell r="B109" t="str">
            <v>ChÌn khe cèng</v>
          </cell>
        </row>
        <row r="110">
          <cell r="A110" t="str">
            <v>b</v>
          </cell>
          <cell r="B110" t="str">
            <v>§óc tÊm ®an mèi nèi</v>
          </cell>
          <cell r="C110" t="str">
            <v>tÊm</v>
          </cell>
          <cell r="D110">
            <v>1281</v>
          </cell>
        </row>
        <row r="111">
          <cell r="A111" t="str">
            <v>TT4</v>
          </cell>
          <cell r="B111" t="str">
            <v>VËn chuyÓn mèi nèi</v>
          </cell>
          <cell r="C111" t="str">
            <v>tÊm</v>
          </cell>
          <cell r="D111">
            <v>1281</v>
          </cell>
        </row>
        <row r="112">
          <cell r="A112" t="str">
            <v>TT5</v>
          </cell>
          <cell r="B112" t="str">
            <v>VËn chuyÓn èng cèng D1000</v>
          </cell>
          <cell r="C112" t="str">
            <v>m</v>
          </cell>
          <cell r="D112">
            <v>1502</v>
          </cell>
        </row>
        <row r="113">
          <cell r="A113" t="str">
            <v>TT3</v>
          </cell>
          <cell r="B113" t="str">
            <v>VËn chuyÓn vµ l¾p ®Æt tÊm ®an cèng D=600</v>
          </cell>
          <cell r="C113" t="str">
            <v>tÊm</v>
          </cell>
          <cell r="D113">
            <v>1502</v>
          </cell>
        </row>
        <row r="114">
          <cell r="A114" t="str">
            <v>a</v>
          </cell>
          <cell r="B114" t="str">
            <v>chÌn khe cèng</v>
          </cell>
        </row>
        <row r="115">
          <cell r="A115" t="str">
            <v>b</v>
          </cell>
          <cell r="B115" t="str">
            <v>§óc tÊm ®an mèi nèi</v>
          </cell>
          <cell r="C115" t="str">
            <v>tÊm</v>
          </cell>
          <cell r="D115">
            <v>4389</v>
          </cell>
        </row>
        <row r="116">
          <cell r="A116" t="str">
            <v>TT4</v>
          </cell>
          <cell r="B116" t="str">
            <v>VËn chuyÓn mèi nèi</v>
          </cell>
          <cell r="C116" t="str">
            <v>tÊm</v>
          </cell>
          <cell r="D116">
            <v>4389</v>
          </cell>
        </row>
        <row r="117">
          <cell r="A117" t="str">
            <v>TT5</v>
          </cell>
          <cell r="B117" t="str">
            <v>VËn chuyÓn èng cèng D1000</v>
          </cell>
          <cell r="C117" t="str">
            <v>m</v>
          </cell>
          <cell r="D117">
            <v>31</v>
          </cell>
        </row>
        <row r="118">
          <cell r="A118" t="str">
            <v>TT3</v>
          </cell>
          <cell r="B118" t="str">
            <v>VËn chuyÓn vµ l¾p ®Æt tÊm ®an cèng D=600</v>
          </cell>
          <cell r="C118" t="str">
            <v>tÊm</v>
          </cell>
          <cell r="D118">
            <v>31</v>
          </cell>
        </row>
        <row r="119">
          <cell r="A119" t="str">
            <v>a</v>
          </cell>
          <cell r="B119" t="str">
            <v>chÌn khe cèng</v>
          </cell>
        </row>
        <row r="120">
          <cell r="A120" t="str">
            <v>b</v>
          </cell>
          <cell r="B120" t="str">
            <v>§óc tÊm ®an mèi nèi</v>
          </cell>
          <cell r="C120" t="str">
            <v>tÊm</v>
          </cell>
          <cell r="D120">
            <v>90</v>
          </cell>
        </row>
        <row r="121">
          <cell r="A121" t="str">
            <v>TT4</v>
          </cell>
          <cell r="B121" t="str">
            <v>VËn chuyÓn mèi nèi</v>
          </cell>
          <cell r="C121" t="str">
            <v>tÊm</v>
          </cell>
          <cell r="D121">
            <v>90</v>
          </cell>
        </row>
        <row r="122">
          <cell r="A122" t="str">
            <v>TT5</v>
          </cell>
          <cell r="B122" t="str">
            <v>VËn chuyÓn èng cèng D1200</v>
          </cell>
          <cell r="C122" t="str">
            <v>m</v>
          </cell>
          <cell r="D122">
            <v>3334</v>
          </cell>
        </row>
        <row r="123">
          <cell r="A123" t="str">
            <v>TT3</v>
          </cell>
          <cell r="B123" t="str">
            <v>VËn chuyÓn vµ l¾p ®Æt tÊm ®an cèng D=600</v>
          </cell>
          <cell r="C123" t="str">
            <v>tÊm</v>
          </cell>
          <cell r="D123">
            <v>3334</v>
          </cell>
        </row>
        <row r="124">
          <cell r="A124" t="str">
            <v>a</v>
          </cell>
          <cell r="B124" t="str">
            <v>chÌn khe cèng</v>
          </cell>
        </row>
        <row r="125">
          <cell r="A125" t="str">
            <v>b</v>
          </cell>
          <cell r="B125" t="str">
            <v>§óc tÊm ®an mèi nèi</v>
          </cell>
          <cell r="D125">
            <v>9768</v>
          </cell>
        </row>
        <row r="126">
          <cell r="A126" t="str">
            <v>TT4</v>
          </cell>
          <cell r="B126" t="str">
            <v>VËn chuyÓn mèi nèi</v>
          </cell>
          <cell r="C126" t="str">
            <v>tÊm</v>
          </cell>
          <cell r="D126">
            <v>9768</v>
          </cell>
        </row>
        <row r="127">
          <cell r="A127" t="str">
            <v>TT5</v>
          </cell>
          <cell r="B127" t="str">
            <v>VËn chuyÓn èng cèng D1200</v>
          </cell>
          <cell r="C127" t="str">
            <v>m</v>
          </cell>
          <cell r="D127">
            <v>3307</v>
          </cell>
        </row>
        <row r="128">
          <cell r="A128" t="str">
            <v>TT3</v>
          </cell>
          <cell r="B128" t="str">
            <v>VËn chuyÓn vµ l¾p ®Æt tÊm ®an cèng D=600</v>
          </cell>
          <cell r="C128" t="str">
            <v>tÊm</v>
          </cell>
          <cell r="D128">
            <v>3307</v>
          </cell>
        </row>
        <row r="129">
          <cell r="A129" t="str">
            <v>a</v>
          </cell>
          <cell r="B129" t="str">
            <v>chÌn khe cèng</v>
          </cell>
        </row>
        <row r="130">
          <cell r="A130" t="str">
            <v>b</v>
          </cell>
          <cell r="B130" t="str">
            <v>§óc tÊm ®an mèi nèi</v>
          </cell>
          <cell r="D130">
            <v>9681</v>
          </cell>
        </row>
        <row r="131">
          <cell r="A131" t="str">
            <v>TT4</v>
          </cell>
          <cell r="B131" t="str">
            <v>VËn chuyÓn mèi nèi</v>
          </cell>
          <cell r="C131" t="str">
            <v>tÊm</v>
          </cell>
          <cell r="D131">
            <v>9681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"/>
      <sheetName val="TN"/>
      <sheetName val="THN"/>
      <sheetName val="CAMAY"/>
      <sheetName val="VL"/>
      <sheetName val="NHANCONGduong"/>
      <sheetName val="Nhan cong cong"/>
      <sheetName val="VUA"/>
      <sheetName val="HSO"/>
      <sheetName val="Phatsinh"/>
      <sheetName val="KHTT"/>
      <sheetName val="00000000"/>
      <sheetName val="10000000"/>
      <sheetName val="20000000"/>
      <sheetName val="30000000"/>
      <sheetName val="XL4Poppy"/>
      <sheetName val="XL4Poppy (2)"/>
      <sheetName val="NHALCONGduong"/>
      <sheetName val="Congty"/>
      <sheetName val="VPPN"/>
      <sheetName val="XN74"/>
      <sheetName val="XN54"/>
      <sheetName val="XN33"/>
      <sheetName val="NK96"/>
      <sheetName val="XL4Tes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BA"/>
      <sheetName val="Netbook"/>
      <sheetName val="DZ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CamPha"/>
      <sheetName val="MongCai"/>
      <sheetName val="10000000"/>
      <sheetName val="20000000"/>
      <sheetName val="30000000"/>
      <sheetName val="40000000"/>
      <sheetName val="50000000"/>
      <sheetName val="60000000"/>
      <sheetName val="7000000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km248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TH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Congty"/>
      <sheetName val="VPPN"/>
      <sheetName val="XN74"/>
      <sheetName val="XN54"/>
      <sheetName val="XN33"/>
      <sheetName val="NK96"/>
      <sheetName val="XL4Test5"/>
      <sheetName val="Sheet6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phan tich DG"/>
      <sheetName val="gia vat lieu"/>
      <sheetName val="gia xe may"/>
      <sheetName val="gia nhan cong"/>
      <sheetName val="KM"/>
      <sheetName val="KHOANMUC"/>
      <sheetName val="QTNC"/>
      <sheetName val="CPQL"/>
      <sheetName val="SANLUONG"/>
      <sheetName val="SSCP-SL"/>
      <sheetName val="CPSX"/>
      <sheetName val="CDSL (2)"/>
      <sheetName val="tb1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hau"/>
      <sheetName val="CT-BT"/>
      <sheetName val="Xa"/>
      <sheetName val="Tonghop"/>
      <sheetName val="Sheet7"/>
      <sheetName val="Trich Ngang"/>
      <sheetName val="Danh sach Rieng"/>
      <sheetName val="Dia Diem Thuc Tap"/>
      <sheetName val="De Tai Thuc Tap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 refreshError="1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-ESTI"/>
      <sheetName val="切割 MTL"/>
      <sheetName val="切割 DI"/>
      <sheetName val="ESTI.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DTOAN"/>
      <sheetName val="THOP-KL"/>
      <sheetName val="CPHI KKS"/>
      <sheetName val="DG-KSAT"/>
      <sheetName val="TMDAUTU"/>
      <sheetName val="GTXLCHINH"/>
      <sheetName val="CPHI-TT"/>
      <sheetName val="CPHIBUVL"/>
      <sheetName val="CHENH VLCHINH"/>
      <sheetName val="GVLHT"/>
      <sheetName val="DGCT-QCH2"/>
      <sheetName val="XL4Poppy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Test5"/>
      <sheetName val="XL4Poppy (2)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Sheet1"/>
      <sheetName val="Cmay"/>
      <sheetName val="VL (2)"/>
      <sheetName val="May (2)"/>
      <sheetName val="GVLBo"/>
      <sheetName val="Bthkl"/>
      <sheetName val="KM247"/>
      <sheetName val="km248"/>
      <sheetName val="?? MTL"/>
      <sheetName val="?? DI"/>
    </sheetNames>
    <sheetDataSet>
      <sheetData sheetId="0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khoan"/>
      <sheetName val="So KT"/>
      <sheetName val="Module2"/>
      <sheetName val="Module1"/>
      <sheetName val="Module3"/>
      <sheetName val="Congty"/>
      <sheetName val="VPPN"/>
      <sheetName val="XN74"/>
      <sheetName val="XN54"/>
      <sheetName val="XN33"/>
      <sheetName val="NK96"/>
      <sheetName val="XL4Test5"/>
    </sheetNames>
    <sheetDataSet>
      <sheetData sheetId="0" refreshError="1">
        <row r="3">
          <cell r="A3" t="str">
            <v>111</v>
          </cell>
          <cell r="B3" t="str">
            <v>TiÒn mÆt - VN§</v>
          </cell>
          <cell r="C3" t="str">
            <v>Nî</v>
          </cell>
        </row>
        <row r="4">
          <cell r="A4" t="str">
            <v>1121</v>
          </cell>
          <cell r="B4" t="str">
            <v>TiÒn göi ng©n hµng - VN§</v>
          </cell>
          <cell r="C4" t="str">
            <v>Nî</v>
          </cell>
        </row>
        <row r="5">
          <cell r="A5" t="str">
            <v>1122</v>
          </cell>
          <cell r="B5" t="str">
            <v>TiÒn göi ng©n hµng - ngo¹i tÖ</v>
          </cell>
          <cell r="C5" t="str">
            <v>Nî</v>
          </cell>
        </row>
        <row r="6">
          <cell r="A6" t="str">
            <v>131</v>
          </cell>
          <cell r="B6" t="str">
            <v>ph¶i thu kh¸ch hµng</v>
          </cell>
          <cell r="C6" t="str">
            <v>Nî</v>
          </cell>
        </row>
        <row r="7">
          <cell r="A7" t="str">
            <v>133</v>
          </cell>
          <cell r="B7" t="str">
            <v>ThuÕ GTGT ®­îc khÊu trõ</v>
          </cell>
          <cell r="C7" t="str">
            <v>Nî</v>
          </cell>
        </row>
        <row r="8">
          <cell r="A8" t="str">
            <v>136</v>
          </cell>
          <cell r="B8" t="str">
            <v xml:space="preserve">Ph¶i thu néi bé </v>
          </cell>
          <cell r="C8" t="str">
            <v>Nî</v>
          </cell>
        </row>
        <row r="9">
          <cell r="A9" t="str">
            <v>138</v>
          </cell>
          <cell r="B9" t="str">
            <v>Ph¶i thu kh¸c</v>
          </cell>
          <cell r="C9" t="str">
            <v>Nî</v>
          </cell>
        </row>
        <row r="10">
          <cell r="A10" t="str">
            <v>141</v>
          </cell>
          <cell r="B10" t="str">
            <v>T¹m øng</v>
          </cell>
          <cell r="C10" t="str">
            <v>Nî</v>
          </cell>
        </row>
        <row r="11">
          <cell r="A11" t="str">
            <v>142</v>
          </cell>
          <cell r="B11" t="str">
            <v>Chi phÝ chê ph©n bæ</v>
          </cell>
          <cell r="C11" t="str">
            <v>Nî</v>
          </cell>
        </row>
        <row r="12">
          <cell r="A12" t="str">
            <v>144</v>
          </cell>
          <cell r="B12" t="str">
            <v>ThÕ chÊp ký quü ký c­îc</v>
          </cell>
          <cell r="C12" t="str">
            <v>Nî</v>
          </cell>
        </row>
        <row r="13">
          <cell r="A13" t="str">
            <v>152</v>
          </cell>
          <cell r="B13" t="str">
            <v>Nguyªn liÖu, vËt liÖu</v>
          </cell>
          <cell r="C13" t="str">
            <v>Nî</v>
          </cell>
        </row>
        <row r="14">
          <cell r="A14" t="str">
            <v>153</v>
          </cell>
          <cell r="B14" t="str">
            <v>C«ng cô, dông cô</v>
          </cell>
          <cell r="C14" t="str">
            <v>Nî</v>
          </cell>
        </row>
        <row r="15">
          <cell r="A15" t="str">
            <v>154</v>
          </cell>
          <cell r="B15" t="str">
            <v xml:space="preserve">Chi phÝ SXKD dë dang </v>
          </cell>
          <cell r="C15" t="str">
            <v>Nî</v>
          </cell>
        </row>
        <row r="16">
          <cell r="A16" t="str">
            <v>155</v>
          </cell>
          <cell r="B16" t="str">
            <v>Thµnh phÈm</v>
          </cell>
          <cell r="C16" t="str">
            <v>Nî</v>
          </cell>
        </row>
        <row r="17">
          <cell r="A17" t="str">
            <v>156</v>
          </cell>
          <cell r="B17" t="str">
            <v>Hµng ho¸</v>
          </cell>
          <cell r="C17" t="str">
            <v>Nî</v>
          </cell>
        </row>
        <row r="18">
          <cell r="A18" t="str">
            <v>211</v>
          </cell>
          <cell r="B18" t="str">
            <v>Tµi s¶n cè ®Þnh h÷u h×nh</v>
          </cell>
          <cell r="C18" t="str">
            <v>Nî</v>
          </cell>
        </row>
        <row r="19">
          <cell r="A19" t="str">
            <v>214</v>
          </cell>
          <cell r="B19" t="str">
            <v xml:space="preserve">Hao mßn TSC§ </v>
          </cell>
          <cell r="C19" t="str">
            <v>Cã</v>
          </cell>
        </row>
        <row r="20">
          <cell r="A20" t="str">
            <v>311</v>
          </cell>
          <cell r="B20" t="str">
            <v>Vay ng¾n h¹n</v>
          </cell>
          <cell r="C20" t="str">
            <v>Cã</v>
          </cell>
        </row>
        <row r="21">
          <cell r="A21" t="str">
            <v>331</v>
          </cell>
          <cell r="B21" t="str">
            <v>Ph¶i tr¶ ng­êi b¸n</v>
          </cell>
          <cell r="C21" t="str">
            <v>Cã</v>
          </cell>
        </row>
        <row r="22">
          <cell r="A22" t="str">
            <v>133</v>
          </cell>
          <cell r="B22" t="str">
            <v>ThuÕ GTGT ®­îc khÊu trõ</v>
          </cell>
          <cell r="C22" t="str">
            <v>Nî</v>
          </cell>
        </row>
        <row r="23">
          <cell r="A23" t="str">
            <v>3331</v>
          </cell>
          <cell r="B23" t="str">
            <v>ThuÕ gi¸ trÞ gia t¨ng ph¶i nép</v>
          </cell>
          <cell r="C23" t="str">
            <v>Cã</v>
          </cell>
        </row>
        <row r="24">
          <cell r="A24" t="str">
            <v>3333</v>
          </cell>
          <cell r="B24" t="str">
            <v>ThuÕ nhËp khÈu</v>
          </cell>
          <cell r="C24" t="str">
            <v>Cã</v>
          </cell>
        </row>
        <row r="25">
          <cell r="A25" t="str">
            <v>3337</v>
          </cell>
          <cell r="B25" t="str">
            <v>ThuÕ nhµ ®Êt, tiÒn thuª ®Êt</v>
          </cell>
          <cell r="C25" t="str">
            <v>Cã</v>
          </cell>
        </row>
        <row r="26">
          <cell r="A26" t="str">
            <v>3338</v>
          </cell>
          <cell r="B26" t="str">
            <v>C¸c lo¹i thuÕ kh¸c</v>
          </cell>
          <cell r="C26" t="str">
            <v>Cã</v>
          </cell>
        </row>
        <row r="27">
          <cell r="A27" t="str">
            <v>334</v>
          </cell>
          <cell r="B27" t="str">
            <v>Ph¶i tr¶ c«ng nh©n viªn</v>
          </cell>
          <cell r="C27" t="str">
            <v>Cã</v>
          </cell>
        </row>
        <row r="28">
          <cell r="A28" t="str">
            <v>336</v>
          </cell>
          <cell r="B28" t="str">
            <v>Ph¶i tr¶ néi bé</v>
          </cell>
          <cell r="C28" t="str">
            <v>Cã</v>
          </cell>
        </row>
        <row r="29">
          <cell r="A29" t="str">
            <v>3382</v>
          </cell>
          <cell r="B29" t="str">
            <v>Kinh phÝ c«ng ®oµn</v>
          </cell>
          <cell r="C29" t="str">
            <v>Cã</v>
          </cell>
        </row>
        <row r="30">
          <cell r="A30" t="str">
            <v>3383</v>
          </cell>
          <cell r="B30" t="str">
            <v>B¶o hiÓm x· héi</v>
          </cell>
          <cell r="C30" t="str">
            <v>Cã</v>
          </cell>
        </row>
        <row r="31">
          <cell r="A31" t="str">
            <v>3384</v>
          </cell>
          <cell r="B31" t="str">
            <v>B¶o hiÓm YTÕ</v>
          </cell>
          <cell r="C31" t="str">
            <v>Cã</v>
          </cell>
        </row>
        <row r="32">
          <cell r="A32" t="str">
            <v>3388</v>
          </cell>
          <cell r="B32" t="str">
            <v>Ph¶i tr¶, ph¶i nép kh¸c</v>
          </cell>
          <cell r="C32" t="str">
            <v>Cã</v>
          </cell>
        </row>
        <row r="33">
          <cell r="A33" t="str">
            <v>341</v>
          </cell>
          <cell r="B33" t="str">
            <v>Vay dµi h¹n</v>
          </cell>
          <cell r="C33" t="str">
            <v>Cã</v>
          </cell>
        </row>
        <row r="34">
          <cell r="A34" t="str">
            <v>411</v>
          </cell>
          <cell r="B34" t="str">
            <v>Nguån vèn kinh doanh</v>
          </cell>
          <cell r="C34" t="str">
            <v>Cã</v>
          </cell>
        </row>
        <row r="35">
          <cell r="A35" t="str">
            <v>412</v>
          </cell>
          <cell r="B35" t="str">
            <v>chªnh lÖch ®¸nh gi¸ tµI s¶n</v>
          </cell>
          <cell r="C35" t="str">
            <v>L</v>
          </cell>
        </row>
        <row r="36">
          <cell r="A36" t="str">
            <v>413</v>
          </cell>
          <cell r="B36" t="str">
            <v>Chªnh lÖch tû gi¸</v>
          </cell>
          <cell r="C36" t="str">
            <v>L</v>
          </cell>
        </row>
        <row r="37">
          <cell r="A37" t="str">
            <v>421</v>
          </cell>
          <cell r="B37" t="str">
            <v xml:space="preserve">L·i /lç ch­a ph©n phèi </v>
          </cell>
          <cell r="C37" t="str">
            <v>L</v>
          </cell>
        </row>
        <row r="38">
          <cell r="A38" t="str">
            <v>511</v>
          </cell>
          <cell r="B38" t="str">
            <v>Doanh thu b¸n s¶n phÈm</v>
          </cell>
          <cell r="C38" t="str">
            <v>Cã</v>
          </cell>
        </row>
        <row r="39">
          <cell r="A39" t="str">
            <v>531</v>
          </cell>
          <cell r="B39" t="str">
            <v>Gi¶m gi¸ hµng b¸n</v>
          </cell>
          <cell r="C39" t="str">
            <v>Cã</v>
          </cell>
        </row>
        <row r="40">
          <cell r="A40" t="str">
            <v>532</v>
          </cell>
          <cell r="B40" t="str">
            <v>Hµng b¸n bÞ tr¶ l¹i</v>
          </cell>
          <cell r="C40" t="str">
            <v>Cã</v>
          </cell>
        </row>
        <row r="41">
          <cell r="A41" t="str">
            <v>621</v>
          </cell>
          <cell r="B41" t="str">
            <v>Chi phÝ NVLiÖu trùc tiÕp</v>
          </cell>
          <cell r="C41" t="str">
            <v>Nî</v>
          </cell>
        </row>
        <row r="42">
          <cell r="A42" t="str">
            <v>622</v>
          </cell>
          <cell r="B42" t="str">
            <v>Chi phÝ nh©n c«ng trùc tiÕp</v>
          </cell>
          <cell r="C42" t="str">
            <v>Nî</v>
          </cell>
        </row>
        <row r="43">
          <cell r="A43" t="str">
            <v>627</v>
          </cell>
          <cell r="B43" t="str">
            <v xml:space="preserve">Chi phÝ s¶n xuÊt chung </v>
          </cell>
          <cell r="C43" t="str">
            <v>Nî</v>
          </cell>
        </row>
        <row r="44">
          <cell r="A44" t="str">
            <v>632</v>
          </cell>
          <cell r="B44" t="str">
            <v>Gi¸ vèn b¸n hµng</v>
          </cell>
          <cell r="C44" t="str">
            <v>Nî</v>
          </cell>
        </row>
        <row r="45">
          <cell r="A45" t="str">
            <v>641</v>
          </cell>
          <cell r="B45" t="str">
            <v xml:space="preserve">Chi phÝ b¸n hµng </v>
          </cell>
          <cell r="C45" t="str">
            <v>Nî</v>
          </cell>
        </row>
        <row r="46">
          <cell r="A46" t="str">
            <v>642</v>
          </cell>
          <cell r="B46" t="str">
            <v>Chi phÝ qu¶n lý doanh nghiÖp</v>
          </cell>
          <cell r="C46" t="str">
            <v>Nî</v>
          </cell>
        </row>
        <row r="47">
          <cell r="A47" t="str">
            <v>711</v>
          </cell>
          <cell r="B47" t="str">
            <v>Thu nhËp ho¹t ®éng tµi chÝnh</v>
          </cell>
          <cell r="C47" t="str">
            <v>Cã</v>
          </cell>
        </row>
        <row r="48">
          <cell r="A48" t="str">
            <v>721</v>
          </cell>
          <cell r="B48" t="str">
            <v>Thu nhËp bÊt th­êng</v>
          </cell>
          <cell r="C48" t="str">
            <v>Cã</v>
          </cell>
        </row>
        <row r="49">
          <cell r="A49" t="str">
            <v>811</v>
          </cell>
          <cell r="B49" t="str">
            <v>Chi phÝ ho¹t ®éng tµi chÝnh</v>
          </cell>
          <cell r="C49" t="str">
            <v>Nî</v>
          </cell>
        </row>
        <row r="50">
          <cell r="A50" t="str">
            <v>821</v>
          </cell>
          <cell r="B50" t="str">
            <v>Chi phÝ ho¹t ®éng tµi chÝnh</v>
          </cell>
          <cell r="C50" t="str">
            <v>Nî</v>
          </cell>
        </row>
        <row r="51">
          <cell r="A51" t="str">
            <v>911</v>
          </cell>
          <cell r="B51" t="str">
            <v>X¸c ®Þnh kÕt qu¶ kinh doanh</v>
          </cell>
          <cell r="C51" t="str">
            <v>L</v>
          </cell>
        </row>
      </sheetData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PTDG"/>
      <sheetName val="T.Tranh AnLoc"/>
      <sheetName val="T.Tranh LocNinh"/>
      <sheetName val="QL13"/>
      <sheetName val="Tonghop"/>
      <sheetName val="Tra_bang"/>
      <sheetName val="KSTK(1778 Dcuong)"/>
      <sheetName val="dbgt(tuyen) (2)"/>
      <sheetName val="dbgt(tuyen)"/>
      <sheetName val="DgiaksatDHC4,"/>
      <sheetName val="dongia"/>
      <sheetName val="KSTK (06)"/>
      <sheetName val="XL4Poppy"/>
      <sheetName val="Congty"/>
      <sheetName val="VPPN"/>
      <sheetName val="XN74"/>
      <sheetName val="XN54"/>
      <sheetName val="XN33"/>
      <sheetName val="NK96"/>
      <sheetName val="XL4Tes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KSTK"/>
      <sheetName val="NTKL"/>
      <sheetName val="Den bu"/>
      <sheetName val="trabang"/>
      <sheetName val="Dg Dchat"/>
      <sheetName val="Dg Dhinh"/>
      <sheetName val="KLNT"/>
    </sheetNames>
    <sheetDataSet>
      <sheetData sheetId="0"/>
      <sheetData sheetId="1"/>
      <sheetData sheetId="2"/>
      <sheetData sheetId="3" refreshError="1">
        <row r="8">
          <cell r="A8">
            <v>55</v>
          </cell>
        </row>
        <row r="9">
          <cell r="A9">
            <v>56</v>
          </cell>
        </row>
        <row r="10">
          <cell r="A10">
            <v>58</v>
          </cell>
        </row>
        <row r="11">
          <cell r="A11">
            <v>60</v>
          </cell>
        </row>
        <row r="12">
          <cell r="A12">
            <v>59</v>
          </cell>
        </row>
        <row r="13">
          <cell r="A13">
            <v>65</v>
          </cell>
        </row>
        <row r="14">
          <cell r="A14">
            <v>62</v>
          </cell>
        </row>
        <row r="15">
          <cell r="A15">
            <v>63</v>
          </cell>
        </row>
        <row r="16">
          <cell r="A16">
            <v>25</v>
          </cell>
        </row>
        <row r="18">
          <cell r="A18">
            <v>33</v>
          </cell>
        </row>
        <row r="19">
          <cell r="A19">
            <v>34</v>
          </cell>
        </row>
        <row r="20">
          <cell r="A20">
            <v>35</v>
          </cell>
        </row>
        <row r="21">
          <cell r="A21">
            <v>36</v>
          </cell>
        </row>
        <row r="22">
          <cell r="A22">
            <v>37</v>
          </cell>
        </row>
        <row r="23">
          <cell r="A23">
            <v>71</v>
          </cell>
        </row>
        <row r="24">
          <cell r="A24">
            <v>70</v>
          </cell>
        </row>
        <row r="25">
          <cell r="A25">
            <v>80</v>
          </cell>
        </row>
        <row r="26">
          <cell r="A26">
            <v>81</v>
          </cell>
        </row>
        <row r="27">
          <cell r="A27">
            <v>65</v>
          </cell>
        </row>
        <row r="28">
          <cell r="A28">
            <v>10</v>
          </cell>
        </row>
        <row r="30">
          <cell r="A30">
            <v>15</v>
          </cell>
        </row>
        <row r="31">
          <cell r="A31">
            <v>14</v>
          </cell>
        </row>
        <row r="33">
          <cell r="A33">
            <v>26</v>
          </cell>
        </row>
        <row r="34">
          <cell r="A34">
            <v>27</v>
          </cell>
        </row>
        <row r="35">
          <cell r="A35">
            <v>28</v>
          </cell>
        </row>
        <row r="36">
          <cell r="A36">
            <v>29</v>
          </cell>
        </row>
        <row r="37">
          <cell r="A37">
            <v>30</v>
          </cell>
        </row>
        <row r="38">
          <cell r="A38">
            <v>31</v>
          </cell>
        </row>
        <row r="40">
          <cell r="A40">
            <v>42</v>
          </cell>
        </row>
        <row r="41">
          <cell r="A41">
            <v>43</v>
          </cell>
        </row>
        <row r="42">
          <cell r="A42">
            <v>52</v>
          </cell>
        </row>
        <row r="43">
          <cell r="A43">
            <v>53</v>
          </cell>
        </row>
        <row r="44">
          <cell r="A44">
            <v>57</v>
          </cell>
        </row>
        <row r="47">
          <cell r="A47">
            <v>54</v>
          </cell>
        </row>
        <row r="48">
          <cell r="A48">
            <v>72</v>
          </cell>
        </row>
        <row r="49">
          <cell r="A49">
            <v>51</v>
          </cell>
        </row>
        <row r="50">
          <cell r="A50">
            <v>63</v>
          </cell>
        </row>
        <row r="51">
          <cell r="A51">
            <v>62</v>
          </cell>
        </row>
        <row r="52">
          <cell r="A52">
            <v>64</v>
          </cell>
        </row>
        <row r="54">
          <cell r="A54">
            <v>88</v>
          </cell>
        </row>
        <row r="55">
          <cell r="A55">
            <v>89</v>
          </cell>
        </row>
        <row r="56">
          <cell r="A56">
            <v>44</v>
          </cell>
        </row>
        <row r="57">
          <cell r="A57">
            <v>87</v>
          </cell>
        </row>
        <row r="59">
          <cell r="A59" t="str">
            <v>VL</v>
          </cell>
        </row>
        <row r="67">
          <cell r="A67">
            <v>41</v>
          </cell>
        </row>
        <row r="69">
          <cell r="A69">
            <v>41</v>
          </cell>
        </row>
        <row r="70">
          <cell r="A70">
            <v>12</v>
          </cell>
        </row>
        <row r="71">
          <cell r="A71">
            <v>32</v>
          </cell>
        </row>
        <row r="72">
          <cell r="A72">
            <v>9</v>
          </cell>
        </row>
        <row r="73">
          <cell r="A73">
            <v>11</v>
          </cell>
        </row>
        <row r="75">
          <cell r="A75">
            <v>39</v>
          </cell>
        </row>
        <row r="76">
          <cell r="A76">
            <v>40</v>
          </cell>
        </row>
        <row r="77">
          <cell r="A77">
            <v>43</v>
          </cell>
        </row>
        <row r="78">
          <cell r="A78">
            <v>38</v>
          </cell>
        </row>
        <row r="79">
          <cell r="A79">
            <v>79</v>
          </cell>
        </row>
        <row r="80">
          <cell r="A80">
            <v>21</v>
          </cell>
        </row>
        <row r="81">
          <cell r="A81">
            <v>23</v>
          </cell>
        </row>
        <row r="82">
          <cell r="A82">
            <v>24</v>
          </cell>
        </row>
        <row r="84">
          <cell r="A84">
            <v>44</v>
          </cell>
        </row>
        <row r="85">
          <cell r="A85">
            <v>49</v>
          </cell>
        </row>
        <row r="86">
          <cell r="A86">
            <v>50</v>
          </cell>
        </row>
        <row r="87">
          <cell r="A87">
            <v>47</v>
          </cell>
        </row>
        <row r="88">
          <cell r="A88">
            <v>61</v>
          </cell>
        </row>
        <row r="89">
          <cell r="A89">
            <v>48</v>
          </cell>
        </row>
        <row r="90">
          <cell r="A90">
            <v>66</v>
          </cell>
        </row>
        <row r="91">
          <cell r="A91">
            <v>67</v>
          </cell>
        </row>
        <row r="92">
          <cell r="A92">
            <v>68</v>
          </cell>
        </row>
        <row r="93">
          <cell r="A93">
            <v>69</v>
          </cell>
        </row>
        <row r="94">
          <cell r="A94">
            <v>51</v>
          </cell>
        </row>
        <row r="95">
          <cell r="A95">
            <v>45</v>
          </cell>
        </row>
        <row r="96">
          <cell r="A96">
            <v>46</v>
          </cell>
        </row>
        <row r="98">
          <cell r="A98">
            <v>85</v>
          </cell>
        </row>
        <row r="99">
          <cell r="A99">
            <v>86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58</v>
          </cell>
        </row>
        <row r="103">
          <cell r="A103">
            <v>59</v>
          </cell>
        </row>
        <row r="104">
          <cell r="A104">
            <v>51</v>
          </cell>
        </row>
        <row r="105">
          <cell r="A105">
            <v>56</v>
          </cell>
        </row>
        <row r="106">
          <cell r="A106">
            <v>84</v>
          </cell>
        </row>
        <row r="107">
          <cell r="A107">
            <v>94</v>
          </cell>
        </row>
        <row r="108">
          <cell r="A108">
            <v>72</v>
          </cell>
        </row>
        <row r="110">
          <cell r="A110">
            <v>85</v>
          </cell>
        </row>
        <row r="111">
          <cell r="A111">
            <v>96</v>
          </cell>
        </row>
        <row r="112">
          <cell r="A112">
            <v>92</v>
          </cell>
        </row>
        <row r="113">
          <cell r="A113">
            <v>95</v>
          </cell>
        </row>
        <row r="114">
          <cell r="A114">
            <v>84</v>
          </cell>
        </row>
        <row r="115">
          <cell r="A115">
            <v>94</v>
          </cell>
        </row>
        <row r="116">
          <cell r="A116">
            <v>12</v>
          </cell>
        </row>
        <row r="117">
          <cell r="A117">
            <v>90</v>
          </cell>
        </row>
        <row r="118">
          <cell r="A118">
            <v>91</v>
          </cell>
        </row>
        <row r="120">
          <cell r="A120">
            <v>85</v>
          </cell>
        </row>
        <row r="121">
          <cell r="A121">
            <v>86</v>
          </cell>
        </row>
        <row r="122">
          <cell r="A122">
            <v>93</v>
          </cell>
        </row>
        <row r="123">
          <cell r="A123">
            <v>94</v>
          </cell>
        </row>
        <row r="124">
          <cell r="A124">
            <v>96</v>
          </cell>
        </row>
        <row r="125">
          <cell r="A125">
            <v>84</v>
          </cell>
        </row>
        <row r="126">
          <cell r="A126">
            <v>12</v>
          </cell>
        </row>
        <row r="128">
          <cell r="A128">
            <v>76</v>
          </cell>
        </row>
        <row r="129">
          <cell r="A129">
            <v>73</v>
          </cell>
        </row>
        <row r="130">
          <cell r="A130">
            <v>74</v>
          </cell>
        </row>
        <row r="131">
          <cell r="A131">
            <v>77</v>
          </cell>
        </row>
        <row r="132">
          <cell r="A132">
            <v>78</v>
          </cell>
        </row>
        <row r="133">
          <cell r="A133">
            <v>75</v>
          </cell>
        </row>
        <row r="135">
          <cell r="A135">
            <v>82</v>
          </cell>
        </row>
        <row r="136">
          <cell r="A136">
            <v>81</v>
          </cell>
        </row>
        <row r="137">
          <cell r="A137">
            <v>16</v>
          </cell>
        </row>
        <row r="139">
          <cell r="A139">
            <v>84</v>
          </cell>
        </row>
        <row r="140">
          <cell r="A140">
            <v>85</v>
          </cell>
        </row>
        <row r="141">
          <cell r="A141">
            <v>94</v>
          </cell>
        </row>
        <row r="142">
          <cell r="A142">
            <v>96</v>
          </cell>
        </row>
        <row r="144">
          <cell r="A144">
            <v>73</v>
          </cell>
        </row>
        <row r="145">
          <cell r="A145">
            <v>74</v>
          </cell>
        </row>
        <row r="146">
          <cell r="A146">
            <v>78</v>
          </cell>
        </row>
        <row r="147">
          <cell r="A147">
            <v>11</v>
          </cell>
        </row>
        <row r="148">
          <cell r="A148">
            <v>10</v>
          </cell>
        </row>
        <row r="149">
          <cell r="A149">
            <v>18</v>
          </cell>
        </row>
        <row r="150">
          <cell r="A150">
            <v>12</v>
          </cell>
        </row>
        <row r="151">
          <cell r="A151">
            <v>75</v>
          </cell>
        </row>
        <row r="152">
          <cell r="A152">
            <v>79</v>
          </cell>
        </row>
        <row r="153">
          <cell r="A153">
            <v>21</v>
          </cell>
        </row>
        <row r="154">
          <cell r="A154">
            <v>22</v>
          </cell>
        </row>
        <row r="155">
          <cell r="A155">
            <v>23</v>
          </cell>
        </row>
        <row r="156">
          <cell r="A156">
            <v>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N vua"/>
      <sheetName val="Tong hop"/>
      <sheetName val="DG chi tiet"/>
      <sheetName val="Vua"/>
      <sheetName val="Gia"/>
      <sheetName val="Nhan cong"/>
      <sheetName val="BTN min"/>
      <sheetName val="DDD"/>
      <sheetName val="BTN tho"/>
      <sheetName val="00000000"/>
      <sheetName val="10000000"/>
      <sheetName val="20000000"/>
      <sheetName val="30000000"/>
      <sheetName val="XL4Poppy"/>
      <sheetName val="Sheet2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N vua"/>
      <sheetName val="Tong hop"/>
      <sheetName val="DG chi tiet"/>
      <sheetName val="Vua"/>
      <sheetName val="Gia"/>
      <sheetName val="Nhan cong"/>
      <sheetName val="BTN min"/>
      <sheetName val="DDD"/>
      <sheetName val="BTN tho"/>
      <sheetName val="00000000"/>
      <sheetName val="10000000"/>
      <sheetName val="20000000"/>
      <sheetName val="30000000"/>
      <sheetName val="XL4Poppy"/>
      <sheetName val="Sheet2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G (2)"/>
      <sheetName val="Loading"/>
      <sheetName val="Check A"/>
      <sheetName val="CheckB"/>
      <sheetName val="Check C"/>
      <sheetName val="Check D"/>
      <sheetName val="Check F"/>
      <sheetName val="Check G"/>
      <sheetName val="Check E"/>
      <sheetName val="XXXXXXXX"/>
      <sheetName val="XL4Poppy (2)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coc (2)"/>
      <sheetName val="bia"/>
      <sheetName val="Input Data"/>
      <sheetName val="Xuly Data (2)"/>
      <sheetName val="Xuly Data"/>
      <sheetName val="TPLTD"/>
      <sheetName val="THDinhM"/>
      <sheetName val="TohopDM"/>
      <sheetName val="THNL"/>
      <sheetName val="DDinh"/>
      <sheetName val="Xamu"/>
      <sheetName val="Becoc"/>
      <sheetName val="KNCLC"/>
      <sheetName val="CVI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coc (2)"/>
      <sheetName val="bia"/>
      <sheetName val="Input Data"/>
      <sheetName val="Xuly Data (2)"/>
      <sheetName val="Xuly Data"/>
      <sheetName val="TPLTD"/>
      <sheetName val="THDinhM"/>
      <sheetName val="TohopDM"/>
      <sheetName val="THNL"/>
      <sheetName val="DDinh"/>
      <sheetName val="Xamu"/>
      <sheetName val="Becoc"/>
      <sheetName val="KNCLC"/>
      <sheetName val="CVI"/>
      <sheetName val="XL4Poppy"/>
      <sheetName val="Be&lt;?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Solieu"/>
      <sheetName val="cal1"/>
      <sheetName val="cal2"/>
      <sheetName val="cal3"/>
      <sheetName val="cal4"/>
      <sheetName val="cal4 (2)"/>
      <sheetName val="CAL4(3)"/>
      <sheetName val="CVI"/>
      <sheetName val="cal5"/>
      <sheetName val="cal6"/>
      <sheetName val="Cal7"/>
      <sheetName val="BTRA"/>
      <sheetName val="cal8"/>
    </sheetNames>
    <sheetDataSet>
      <sheetData sheetId="0"/>
      <sheetData sheetId="1" refreshError="1">
        <row r="15">
          <cell r="D15">
            <v>0.9</v>
          </cell>
        </row>
        <row r="27">
          <cell r="E27">
            <v>2.86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Cong cu dung cu"/>
      <sheetName val="Kiem ke Quy"/>
      <sheetName val="Kiem ke TSCD"/>
      <sheetName val="vat tu"/>
      <sheetName val="Cong trinh do dang 2002"/>
      <sheetName val="Sheet6"/>
      <sheetName val="Sheet7"/>
      <sheetName val="Sheet8"/>
      <sheetName val="Sheet9"/>
      <sheetName val="Sheet1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1"/>
      <sheetName val="Sheet2"/>
      <sheetName val="Sheet3"/>
      <sheetName val="Sheet4"/>
      <sheetName val="Sheet5"/>
      <sheetName val="NC10"/>
      <sheetName val="VL10"/>
      <sheetName val="CFmay10"/>
      <sheetName val="627(10)"/>
      <sheetName val="CN"/>
      <sheetName val="Capphoivua"/>
      <sheetName val="cau"/>
      <sheetName val="cong"/>
      <sheetName val="nhua"/>
      <sheetName val="chitiet"/>
      <sheetName val="DuThauSuaLoi"/>
      <sheetName val="TongHopSuaLoi"/>
      <sheetName val="GT"/>
      <sheetName val="TH"/>
      <sheetName val="tienluong"/>
      <sheetName val="00000000"/>
      <sheetName val="T1"/>
      <sheetName val="T.hop -T1"/>
      <sheetName val="T.Hop-T2"/>
      <sheetName val="T.Hop-T3"/>
      <sheetName val="SD1"/>
      <sheetName val="SD2"/>
      <sheetName val="SD7"/>
      <sheetName val="SD8"/>
      <sheetName val="SD9"/>
      <sheetName val="SD11"/>
      <sheetName val="SD12"/>
      <sheetName val="TVS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9"/>
  <sheetViews>
    <sheetView tabSelected="1" view="pageBreakPreview" topLeftCell="A19" zoomScaleNormal="145" zoomScaleSheetLayoutView="145" workbookViewId="0">
      <selection activeCell="B32" sqref="B32"/>
    </sheetView>
  </sheetViews>
  <sheetFormatPr defaultColWidth="3.28515625" defaultRowHeight="15"/>
  <cols>
    <col min="1" max="32" width="3.28515625" style="1"/>
    <col min="33" max="33" width="21.5703125" style="1" customWidth="1"/>
    <col min="34" max="40" width="3.28515625" style="1"/>
    <col min="41" max="41" width="11.140625" style="1" customWidth="1"/>
    <col min="42" max="16384" width="3.28515625" style="1"/>
  </cols>
  <sheetData>
    <row r="2" spans="2:33" ht="9.75" customHeight="1"/>
    <row r="3" spans="2:33" ht="15.75">
      <c r="B3" s="30" t="s">
        <v>19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7"/>
      <c r="R3" s="7"/>
      <c r="S3" s="7"/>
      <c r="T3" s="7"/>
      <c r="U3" s="7"/>
      <c r="V3" s="7"/>
      <c r="W3" s="3"/>
      <c r="X3" s="5" t="s">
        <v>3</v>
      </c>
      <c r="Y3" s="36" t="s">
        <v>21</v>
      </c>
      <c r="Z3" s="36"/>
      <c r="AA3" s="36"/>
      <c r="AB3" s="36"/>
      <c r="AC3" s="36"/>
      <c r="AD3" s="36"/>
    </row>
    <row r="4" spans="2:33" ht="15" customHeight="1">
      <c r="B4" s="34" t="s">
        <v>20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10"/>
      <c r="R4" s="10"/>
      <c r="S4" s="10"/>
      <c r="T4" s="10"/>
      <c r="U4" s="10"/>
      <c r="V4" s="3"/>
      <c r="W4" s="3"/>
      <c r="X4" s="5" t="s">
        <v>4</v>
      </c>
      <c r="Y4" s="36" t="s">
        <v>22</v>
      </c>
      <c r="Z4" s="36"/>
      <c r="AA4" s="36"/>
      <c r="AB4" s="36"/>
      <c r="AC4" s="36"/>
      <c r="AD4" s="36"/>
    </row>
    <row r="5" spans="2:33" ht="19.5">
      <c r="B5" s="35" t="s">
        <v>30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</row>
    <row r="6" spans="2:33" ht="12" customHeight="1">
      <c r="B6" s="33" t="s">
        <v>16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</row>
    <row r="7" spans="2:33" ht="8.25" customHeight="1"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2:33" ht="20.100000000000001" customHeight="1">
      <c r="B8" s="22" t="s">
        <v>31</v>
      </c>
      <c r="I8" s="24" t="s">
        <v>23</v>
      </c>
      <c r="AA8" s="5"/>
      <c r="AB8" s="11"/>
      <c r="AC8" s="2"/>
      <c r="AD8" s="2"/>
      <c r="AE8" s="2"/>
    </row>
    <row r="9" spans="2:33" ht="20.100000000000001" customHeight="1">
      <c r="B9" s="22" t="s">
        <v>32</v>
      </c>
      <c r="I9" s="25" t="s">
        <v>33</v>
      </c>
      <c r="Q9" s="27"/>
      <c r="R9" s="24"/>
      <c r="T9" s="22"/>
      <c r="W9" s="22"/>
      <c r="X9" s="22"/>
      <c r="Y9" s="22"/>
      <c r="Z9" s="22"/>
      <c r="AA9" s="5"/>
      <c r="AB9" s="9"/>
      <c r="AC9" s="8"/>
      <c r="AD9" s="8"/>
      <c r="AE9" s="8"/>
    </row>
    <row r="10" spans="2:33" ht="20.100000000000001" customHeight="1">
      <c r="B10" s="22" t="s">
        <v>0</v>
      </c>
      <c r="I10" s="22" t="s">
        <v>24</v>
      </c>
    </row>
    <row r="11" spans="2:33" ht="20.100000000000001" customHeight="1">
      <c r="B11" s="22" t="s">
        <v>1</v>
      </c>
      <c r="I11" s="22" t="s">
        <v>25</v>
      </c>
    </row>
    <row r="12" spans="2:33" ht="20.100000000000001" customHeight="1">
      <c r="B12" s="22" t="s">
        <v>5</v>
      </c>
      <c r="I12" s="24" t="str">
        <f>AG12&amp;" đồng"</f>
        <v>&amp;=[DATA].SOTIEN đồng</v>
      </c>
      <c r="AG12" s="1" t="s">
        <v>26</v>
      </c>
    </row>
    <row r="13" spans="2:33" ht="20.100000000000001" customHeight="1">
      <c r="B13" s="22" t="s">
        <v>6</v>
      </c>
      <c r="I13" s="26" t="s">
        <v>27</v>
      </c>
    </row>
    <row r="14" spans="2:33" ht="15.75">
      <c r="S14" s="32" t="s">
        <v>28</v>
      </c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</row>
    <row r="15" spans="2:33" ht="16.5">
      <c r="B15" s="2"/>
      <c r="C15" s="2"/>
      <c r="D15" s="24"/>
      <c r="E15" s="31" t="s">
        <v>7</v>
      </c>
      <c r="F15" s="31"/>
      <c r="G15" s="31"/>
      <c r="H15" s="31"/>
      <c r="I15" s="31"/>
      <c r="J15" s="31"/>
      <c r="K15" s="31"/>
      <c r="L15" s="31"/>
      <c r="M15" s="24"/>
      <c r="N15" s="24"/>
      <c r="O15" s="24"/>
      <c r="P15" s="24"/>
      <c r="Q15" s="24"/>
      <c r="R15" s="24"/>
      <c r="S15" s="31" t="s">
        <v>2</v>
      </c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</row>
    <row r="16" spans="2:33" ht="15.75">
      <c r="E16" s="32" t="s">
        <v>17</v>
      </c>
      <c r="F16" s="32"/>
      <c r="G16" s="32"/>
      <c r="H16" s="32"/>
      <c r="I16" s="32"/>
      <c r="J16" s="32"/>
      <c r="K16" s="32"/>
      <c r="L16" s="32"/>
      <c r="M16" s="23"/>
      <c r="N16" s="23"/>
      <c r="O16" s="21"/>
      <c r="P16" s="21"/>
      <c r="Q16" s="21"/>
      <c r="R16" s="21"/>
      <c r="S16" s="32" t="s">
        <v>17</v>
      </c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</row>
    <row r="17" spans="2:30"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21" spans="2:30" ht="15.75">
      <c r="S21" s="37" t="s">
        <v>29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</row>
    <row r="22" spans="2:30">
      <c r="B22" s="1" t="s">
        <v>18</v>
      </c>
      <c r="D22" s="28"/>
    </row>
    <row r="23" spans="2:30">
      <c r="D23" s="28"/>
    </row>
    <row r="24" spans="2:30" ht="30.75" hidden="1" customHeight="1"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pans="2:30" hidden="1"/>
    <row r="27" spans="2:30" ht="10.5" customHeight="1"/>
    <row r="28" spans="2:30" ht="15.75">
      <c r="B28" s="30" t="s">
        <v>19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7"/>
      <c r="R28" s="7"/>
      <c r="S28" s="7"/>
      <c r="T28" s="7"/>
      <c r="U28" s="7"/>
      <c r="V28" s="7"/>
      <c r="W28" s="3"/>
      <c r="X28" s="5" t="s">
        <v>3</v>
      </c>
      <c r="Y28" s="36" t="s">
        <v>21</v>
      </c>
      <c r="Z28" s="36"/>
      <c r="AA28" s="36"/>
      <c r="AB28" s="36"/>
      <c r="AC28" s="36"/>
      <c r="AD28" s="36"/>
    </row>
    <row r="29" spans="2:30" ht="15" customHeight="1">
      <c r="B29" s="34" t="s">
        <v>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10"/>
      <c r="R29" s="10"/>
      <c r="S29" s="10"/>
      <c r="T29" s="10"/>
      <c r="U29" s="10"/>
      <c r="V29" s="3"/>
      <c r="W29" s="3"/>
      <c r="X29" s="5" t="s">
        <v>4</v>
      </c>
      <c r="Y29" s="36" t="s">
        <v>22</v>
      </c>
      <c r="Z29" s="36"/>
      <c r="AA29" s="36"/>
      <c r="AB29" s="36"/>
      <c r="AC29" s="36"/>
      <c r="AD29" s="36"/>
    </row>
    <row r="30" spans="2:30" ht="19.5">
      <c r="B30" s="35" t="s">
        <v>30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</row>
    <row r="31" spans="2:30" ht="12" customHeight="1">
      <c r="B31" s="33" t="s">
        <v>34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</row>
    <row r="32" spans="2:30" ht="8.25" customHeight="1"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2:31" ht="20.100000000000001" customHeight="1">
      <c r="B33" s="22" t="s">
        <v>31</v>
      </c>
      <c r="I33" s="24" t="s">
        <v>23</v>
      </c>
      <c r="AA33" s="5"/>
      <c r="AB33" s="11"/>
      <c r="AC33" s="2"/>
      <c r="AD33" s="2"/>
      <c r="AE33" s="2"/>
    </row>
    <row r="34" spans="2:31" ht="20.100000000000001" customHeight="1">
      <c r="B34" s="22" t="s">
        <v>32</v>
      </c>
      <c r="I34" s="25" t="s">
        <v>33</v>
      </c>
      <c r="Q34" s="27"/>
      <c r="R34" s="24"/>
      <c r="T34" s="22"/>
      <c r="W34" s="22"/>
      <c r="X34" s="22"/>
      <c r="Y34" s="22"/>
      <c r="Z34" s="22"/>
      <c r="AA34" s="5"/>
      <c r="AB34" s="9"/>
      <c r="AC34" s="8"/>
      <c r="AD34" s="8"/>
      <c r="AE34" s="8"/>
    </row>
    <row r="35" spans="2:31" ht="20.100000000000001" customHeight="1">
      <c r="B35" s="22" t="s">
        <v>0</v>
      </c>
      <c r="I35" s="22" t="s">
        <v>24</v>
      </c>
    </row>
    <row r="36" spans="2:31" ht="20.100000000000001" customHeight="1">
      <c r="B36" s="22" t="s">
        <v>1</v>
      </c>
      <c r="I36" s="22" t="s">
        <v>25</v>
      </c>
    </row>
    <row r="37" spans="2:31" ht="20.100000000000001" customHeight="1">
      <c r="B37" s="22" t="s">
        <v>5</v>
      </c>
      <c r="I37" s="24" t="str">
        <f>AG12&amp;" đồng"</f>
        <v>&amp;=[DATA].SOTIEN đồng</v>
      </c>
    </row>
    <row r="38" spans="2:31" ht="20.100000000000001" customHeight="1">
      <c r="B38" s="22" t="s">
        <v>6</v>
      </c>
      <c r="I38" s="26" t="s">
        <v>27</v>
      </c>
    </row>
    <row r="39" spans="2:31" ht="15.75">
      <c r="S39" s="32" t="s">
        <v>28</v>
      </c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</row>
    <row r="40" spans="2:31" ht="16.5">
      <c r="B40" s="2"/>
      <c r="C40" s="2"/>
      <c r="D40" s="24"/>
      <c r="E40" s="31" t="s">
        <v>7</v>
      </c>
      <c r="F40" s="31"/>
      <c r="G40" s="31"/>
      <c r="H40" s="31"/>
      <c r="I40" s="31"/>
      <c r="J40" s="31"/>
      <c r="K40" s="31"/>
      <c r="L40" s="31"/>
      <c r="M40" s="24"/>
      <c r="N40" s="24"/>
      <c r="O40" s="24"/>
      <c r="P40" s="24"/>
      <c r="Q40" s="24"/>
      <c r="R40" s="24"/>
      <c r="S40" s="31" t="s">
        <v>2</v>
      </c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</row>
    <row r="41" spans="2:31" ht="15.75">
      <c r="E41" s="32" t="s">
        <v>17</v>
      </c>
      <c r="F41" s="32"/>
      <c r="G41" s="32"/>
      <c r="H41" s="32"/>
      <c r="I41" s="32"/>
      <c r="J41" s="32"/>
      <c r="K41" s="32"/>
      <c r="L41" s="32"/>
      <c r="M41" s="23"/>
      <c r="N41" s="23"/>
      <c r="O41" s="21"/>
      <c r="P41" s="21"/>
      <c r="Q41" s="21"/>
      <c r="R41" s="21"/>
      <c r="S41" s="32" t="s">
        <v>17</v>
      </c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</row>
    <row r="42" spans="2:31"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6" spans="2:31" ht="15.75">
      <c r="S46" s="37" t="s">
        <v>29</v>
      </c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2:31">
      <c r="B47" s="1" t="s">
        <v>18</v>
      </c>
      <c r="D47" s="28"/>
    </row>
    <row r="48" spans="2:31">
      <c r="D48" s="28"/>
    </row>
    <row r="49" spans="4:27" ht="30.75" hidden="1" customHeight="1"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</sheetData>
  <mergeCells count="26">
    <mergeCell ref="S40:AD40"/>
    <mergeCell ref="B31:AD31"/>
    <mergeCell ref="B28:P28"/>
    <mergeCell ref="B29:P29"/>
    <mergeCell ref="B30:AD30"/>
    <mergeCell ref="S16:AD16"/>
    <mergeCell ref="S21:AD21"/>
    <mergeCell ref="E16:L16"/>
    <mergeCell ref="Y4:AD4"/>
    <mergeCell ref="S39:AD39"/>
    <mergeCell ref="D24:AA24"/>
    <mergeCell ref="D49:AA49"/>
    <mergeCell ref="B3:P3"/>
    <mergeCell ref="E15:L15"/>
    <mergeCell ref="S15:AD15"/>
    <mergeCell ref="S14:AD14"/>
    <mergeCell ref="B6:AD6"/>
    <mergeCell ref="B4:P4"/>
    <mergeCell ref="B5:AD5"/>
    <mergeCell ref="Y3:AD3"/>
    <mergeCell ref="Y28:AD28"/>
    <mergeCell ref="Y29:AD29"/>
    <mergeCell ref="S46:AD46"/>
    <mergeCell ref="E40:L40"/>
    <mergeCell ref="S41:AD41"/>
    <mergeCell ref="E41:L41"/>
  </mergeCells>
  <phoneticPr fontId="1" type="noConversion"/>
  <printOptions horizontalCentered="1"/>
  <pageMargins left="0.25" right="0.25" top="0.25" bottom="0.25" header="0" footer="0"/>
  <pageSetup paperSize="11" scale="97" orientation="landscape" horizontalDpi="1200" verticalDpi="1200" r:id="rId1"/>
  <headerFooter alignWithMargins="0"/>
  <rowBreaks count="1" manualBreakCount="1">
    <brk id="2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showFormulas="1" workbookViewId="0">
      <selection activeCell="C26" sqref="C26"/>
    </sheetView>
  </sheetViews>
  <sheetFormatPr defaultColWidth="8" defaultRowHeight="12.75"/>
  <cols>
    <col min="1" max="1" width="26.140625" style="12" customWidth="1"/>
    <col min="2" max="2" width="1.140625" style="12" customWidth="1"/>
    <col min="3" max="3" width="28.140625" style="12" customWidth="1"/>
    <col min="4" max="16384" width="8" style="12"/>
  </cols>
  <sheetData>
    <row r="1" spans="1:3" ht="13.5" thickBot="1"/>
    <row r="2" spans="1:3" ht="13.5" thickBot="1">
      <c r="A2" s="13" t="s">
        <v>8</v>
      </c>
      <c r="C2" s="13" t="s">
        <v>9</v>
      </c>
    </row>
    <row r="3" spans="1:3">
      <c r="A3" s="14" t="s">
        <v>15</v>
      </c>
      <c r="C3" s="15" t="str">
        <f>"Deleted By Kaspersky Lab AV Del"</f>
        <v>Deleted By Kaspersky Lab AV Del</v>
      </c>
    </row>
    <row r="4" spans="1:3">
      <c r="A4" s="16" t="s">
        <v>10</v>
      </c>
      <c r="C4" s="17" t="str">
        <f>"Deleted By Kaspersky Lab A"</f>
        <v>Deleted By Kaspersky Lab A</v>
      </c>
    </row>
    <row r="5" spans="1:3">
      <c r="A5" s="18" t="s">
        <v>11</v>
      </c>
      <c r="C5" s="17" t="str">
        <f>"Deleted By Kaspersky "</f>
        <v xml:space="preserve">Deleted By Kaspersky </v>
      </c>
    </row>
    <row r="6" spans="1:3" ht="13.5" thickBot="1">
      <c r="A6" s="19">
        <v>3</v>
      </c>
      <c r="C6" s="17" t="str">
        <f>"Deleted By Kaspersky "</f>
        <v xml:space="preserve">Deleted By Kaspersky </v>
      </c>
    </row>
    <row r="7" spans="1:3">
      <c r="C7" s="17" t="str">
        <f>"Deleted By Kaspersky Lab AV Deleted By "</f>
        <v xml:space="preserve">Deleted By Kaspersky Lab AV Deleted By </v>
      </c>
    </row>
    <row r="8" spans="1:3" ht="13.5" thickBot="1">
      <c r="C8" s="20" t="str">
        <f>"D"</f>
        <v>D</v>
      </c>
    </row>
    <row r="9" spans="1:3" ht="13.5" thickBot="1">
      <c r="A9" s="13" t="s">
        <v>12</v>
      </c>
    </row>
    <row r="10" spans="1:3" ht="13.5" thickBot="1">
      <c r="A10" s="15" t="str">
        <f>"Deleted By Kaspersky Lab AV Deleted By"</f>
        <v>Deleted By Kaspersky Lab AV Deleted By</v>
      </c>
      <c r="C10" s="13" t="s">
        <v>13</v>
      </c>
    </row>
    <row r="11" spans="1:3">
      <c r="A11" s="17" t="str">
        <f>"Deleted "</f>
        <v xml:space="preserve">Deleted </v>
      </c>
      <c r="C11" s="15" t="str">
        <f>"Delete"</f>
        <v>Delete</v>
      </c>
    </row>
    <row r="12" spans="1:3">
      <c r="A12" s="17" t="str">
        <f>"Deleted By"</f>
        <v>Deleted By</v>
      </c>
      <c r="C12" s="17" t="str">
        <f>"Deleted "</f>
        <v xml:space="preserve">Deleted </v>
      </c>
    </row>
    <row r="13" spans="1:3">
      <c r="A13" s="17" t="str">
        <f>"D"</f>
        <v>D</v>
      </c>
      <c r="C13" s="17" t="str">
        <f>"Deleted By"</f>
        <v>Deleted By</v>
      </c>
    </row>
    <row r="14" spans="1:3">
      <c r="A14" s="17" t="str">
        <f>""</f>
        <v/>
      </c>
      <c r="C14" s="17" t="str">
        <f>"D"</f>
        <v>D</v>
      </c>
    </row>
    <row r="15" spans="1:3">
      <c r="A15" s="17" t="str">
        <f>"Dele"</f>
        <v>Dele</v>
      </c>
      <c r="C15" s="17" t="str">
        <f>"Del"</f>
        <v>Del</v>
      </c>
    </row>
    <row r="16" spans="1:3">
      <c r="A16" s="17" t="str">
        <f>"Dele"</f>
        <v>Dele</v>
      </c>
      <c r="C16" s="17" t="str">
        <f>"D"</f>
        <v>D</v>
      </c>
    </row>
    <row r="17" spans="1:3">
      <c r="A17" s="17" t="str">
        <f>"Dele"</f>
        <v>Dele</v>
      </c>
      <c r="C17" s="17" t="str">
        <f>"Delete"</f>
        <v>Delete</v>
      </c>
    </row>
    <row r="18" spans="1:3">
      <c r="A18" s="17" t="str">
        <f>"D"</f>
        <v>D</v>
      </c>
      <c r="C18" s="17" t="str">
        <f>"Deleted By Kasper"</f>
        <v>Deleted By Kasper</v>
      </c>
    </row>
    <row r="19" spans="1:3">
      <c r="A19" s="17" t="str">
        <f>"Delete"</f>
        <v>Delete</v>
      </c>
      <c r="C19" s="17" t="str">
        <f>""</f>
        <v/>
      </c>
    </row>
    <row r="20" spans="1:3" ht="13.5" thickBot="1">
      <c r="A20" s="17" t="str">
        <f>"Deleted By Kasper"</f>
        <v>Deleted By Kasper</v>
      </c>
      <c r="C20" s="20" t="str">
        <f>"D"</f>
        <v>D</v>
      </c>
    </row>
    <row r="21" spans="1:3" ht="13.5" thickBot="1">
      <c r="A21" s="17" t="str">
        <f>"Deleted By Kaspersky"</f>
        <v>Deleted By Kaspersky</v>
      </c>
    </row>
    <row r="22" spans="1:3" ht="13.5" thickBot="1">
      <c r="A22" s="17" t="str">
        <f>"Deleted By Kaspersk"</f>
        <v>Deleted By Kaspersk</v>
      </c>
      <c r="C22" s="13" t="s">
        <v>14</v>
      </c>
    </row>
    <row r="23" spans="1:3">
      <c r="A23" s="17" t="str">
        <f>"Deleted By Kaspersky"</f>
        <v>Deleted By Kaspersky</v>
      </c>
      <c r="C23" s="15" t="str">
        <f>"Delete"</f>
        <v>Delete</v>
      </c>
    </row>
    <row r="24" spans="1:3">
      <c r="A24" s="17" t="str">
        <f>"Deleted By K"</f>
        <v>Deleted By K</v>
      </c>
      <c r="C24" s="18" t="str">
        <f>"Deleted By Kaspe"</f>
        <v>Deleted By Kaspe</v>
      </c>
    </row>
    <row r="25" spans="1:3">
      <c r="A25" s="17" t="str">
        <f>"D"</f>
        <v>D</v>
      </c>
      <c r="C25" s="17" t="str">
        <f>"Deleted By K"</f>
        <v>Deleted By K</v>
      </c>
    </row>
    <row r="26" spans="1:3">
      <c r="A26" s="17" t="str">
        <f>"D"</f>
        <v>D</v>
      </c>
      <c r="C26" s="18" t="str">
        <f>"Deleted By Kasp"</f>
        <v>Deleted By Kasp</v>
      </c>
    </row>
    <row r="27" spans="1:3">
      <c r="A27" s="17" t="str">
        <f>"D"</f>
        <v>D</v>
      </c>
      <c r="C27" s="17" t="str">
        <f>"Deleted By"</f>
        <v>Deleted By</v>
      </c>
    </row>
    <row r="28" spans="1:3">
      <c r="A28" s="17" t="str">
        <f>"Delete"</f>
        <v>Delete</v>
      </c>
      <c r="C28" s="17" t="str">
        <f>"D"</f>
        <v>D</v>
      </c>
    </row>
    <row r="29" spans="1:3">
      <c r="A29" s="17" t="str">
        <f>"D"</f>
        <v>D</v>
      </c>
      <c r="C29" s="17" t="str">
        <f>""</f>
        <v/>
      </c>
    </row>
    <row r="30" spans="1:3" ht="13.5" thickBot="1">
      <c r="A30" s="20" t="str">
        <f>"D"</f>
        <v>D</v>
      </c>
      <c r="C30" s="17" t="str">
        <f>"Del"</f>
        <v>Del</v>
      </c>
    </row>
    <row r="31" spans="1:3">
      <c r="C31" s="17" t="str">
        <f>"Delete"</f>
        <v>Delete</v>
      </c>
    </row>
    <row r="32" spans="1:3" ht="13.5" thickBot="1">
      <c r="C32" s="17" t="str">
        <f>"Deleted By Kaspersky Lab"</f>
        <v>Deleted By Kaspersky Lab</v>
      </c>
    </row>
    <row r="33" spans="1:3">
      <c r="A33" s="15" t="str">
        <f>"Dele"</f>
        <v>Dele</v>
      </c>
      <c r="C33" s="18" t="str">
        <f>"Deleted By Kaspersky Lab "</f>
        <v xml:space="preserve">Deleted By Kaspersky Lab </v>
      </c>
    </row>
    <row r="34" spans="1:3">
      <c r="A34" s="17" t="str">
        <f>"Deleted By Kas"</f>
        <v>Deleted By Kas</v>
      </c>
      <c r="C34" s="17" t="str">
        <f>"Deleted By K"</f>
        <v>Deleted By K</v>
      </c>
    </row>
    <row r="35" spans="1:3" ht="13.5" thickBot="1">
      <c r="A35" s="20" t="str">
        <f>"D"</f>
        <v>D</v>
      </c>
      <c r="C35" s="20" t="str">
        <f>"D"</f>
        <v>D</v>
      </c>
    </row>
  </sheetData>
  <sheetProtection password="CFB0" sheet="1" objects="1"/>
  <phoneticPr fontId="28" type="noConversion"/>
  <pageMargins left="0.75" right="0.75" top="0.41" bottom="0.5" header="0.22" footer="0.27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BienLaiThuTien</vt:lpstr>
      <vt:lpstr>XL4Test5</vt:lpstr>
      <vt:lpstr>XL4Test5!Bust</vt:lpstr>
      <vt:lpstr>XL4Test5!Continue</vt:lpstr>
      <vt:lpstr>XL4Test5!Documents_array</vt:lpstr>
      <vt:lpstr>XL4Test5!Hello</vt:lpstr>
      <vt:lpstr>BienLaiThuTien!Print_Area</vt:lpstr>
      <vt:lpstr>XL4Test5!Print_Area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KhoiVV</dc:creator>
  <cp:lastModifiedBy>HongNhat</cp:lastModifiedBy>
  <cp:lastPrinted>2017-11-30T16:50:53Z</cp:lastPrinted>
  <dcterms:created xsi:type="dcterms:W3CDTF">1996-10-14T23:33:28Z</dcterms:created>
  <dcterms:modified xsi:type="dcterms:W3CDTF">2017-12-19T08:40:16Z</dcterms:modified>
</cp:coreProperties>
</file>