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32964C7F-4631-B64B-8CE6-BE6CA80D4A8F}" xr6:coauthVersionLast="45" xr6:coauthVersionMax="45" xr10:uidLastSave="{00000000-0000-0000-0000-000000000000}"/>
  <bookViews>
    <workbookView xWindow="30280" yWindow="46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5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5" i="14" l="1"/>
  <c r="C85" i="14"/>
  <c r="D85" i="14"/>
  <c r="E85" i="14"/>
  <c r="F85" i="14"/>
  <c r="A87" i="4"/>
  <c r="G89" i="2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X16" i="16" l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F84" i="14" s="1"/>
  <c r="D84" i="14"/>
  <c r="E84" i="14"/>
  <c r="A86" i="4"/>
  <c r="G87" i="2"/>
  <c r="B86" i="4" s="1"/>
  <c r="B83" i="14" l="1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<sst xmlns="http://schemas.openxmlformats.org/spreadsheetml/2006/main" count="3878" uniqueCount="78">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</sst>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Casi'!$A$3:$A$87</c:f>
              <c:numCache>
                <c:formatCode>m/d/yy</c:formatCode>
                <c:ptCount val="85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</c:numCache>
            </c:numRef>
          </c:cat>
          <c:val>
            <c:numRef>
              <c:f>'Totale dei Casi'!$B$3:$B$87</c:f>
              <c:numCache>
                <c:formatCode>General</c:formatCode>
                <c:ptCount val="85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Tamponi!$B$4:$B$89</c:f>
              <c:strCache>
                <c:ptCount val="8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</c:strCache>
            </c:strRef>
          </c:cat>
          <c:val>
            <c:numRef>
              <c:f>Tamponi!$C$4:$C$89</c:f>
              <c:numCache>
                <c:formatCode>General</c:formatCode>
                <c:ptCount val="85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Guariti'!$A$7:$A$92</c:f>
              <c:strCache>
                <c:ptCount val="8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</c:strCache>
            </c:strRef>
          </c:cat>
          <c:val>
            <c:numRef>
              <c:f>'Dimessi Guariti'!$B$7:$B$92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Deceduti!$A$4:$A$89</c:f>
              <c:strCache>
                <c:ptCount val="8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</c:strCache>
            </c:strRef>
          </c:cat>
          <c:val>
            <c:numRef>
              <c:f>Deceduti!$B$4:$B$89</c:f>
              <c:numCache>
                <c:formatCode>General</c:formatCode>
                <c:ptCount val="8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Contagiati!$B$2:$B$85</c:f>
              <c:numCache>
                <c:formatCode>m/d/yy</c:formatCode>
                <c:ptCount val="8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</c:numCache>
            </c:numRef>
          </c:cat>
          <c:val>
            <c:numRef>
              <c:f>Contagiati!$C$2:$C$85</c:f>
              <c:numCache>
                <c:formatCode>0</c:formatCode>
                <c:ptCount val="84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Contagiati!$B$2:$B$85</c:f>
              <c:numCache>
                <c:formatCode>m/d/yy</c:formatCode>
                <c:ptCount val="8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</c:numCache>
            </c:numRef>
          </c:cat>
          <c:val>
            <c:numRef>
              <c:f>Contagiati!$D$2:$D$85</c:f>
              <c:numCache>
                <c:formatCode>0</c:formatCode>
                <c:ptCount val="84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Contagiati!$B$2:$B$85</c:f>
              <c:numCache>
                <c:formatCode>m/d/yy</c:formatCode>
                <c:ptCount val="8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</c:numCache>
            </c:numRef>
          </c:cat>
          <c:val>
            <c:numRef>
              <c:f>Contagiati!$E$2:$E$85</c:f>
              <c:numCache>
                <c:formatCode>0</c:formatCode>
                <c:ptCount val="84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Contagiati!$B$2:$B$85</c:f>
              <c:numCache>
                <c:formatCode>m/d/yy</c:formatCode>
                <c:ptCount val="8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</c:numCache>
            </c:numRef>
          </c:cat>
          <c:val>
            <c:numRef>
              <c:f>Contagiati!$F$2:$F$85</c:f>
              <c:numCache>
                <c:formatCode>0</c:formatCode>
                <c:ptCount val="84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9.768544791666" createdVersion="6" refreshedVersion="6" minRefreshableVersion="3" recordCount="1786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9T00:00:00" count="8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9.768900000003" createdVersion="6" refreshedVersion="6" minRefreshableVersion="3" recordCount="1786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9T00:00:00" count="11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9.769290162039" createdVersion="6" refreshedVersion="6" minRefreshableVersion="3" recordCount="1786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19T00:00:00" count="8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m/>
      </sharedItems>
      <fieldGroup par="17" base="0">
        <rangePr groupBy="days" startDate="2020-02-24T00:00:00" endDate="2020-05-19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19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9.769340393519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9" maxValue="4482"/>
    </cacheField>
    <cacheField name="Sum of terapia_intensiva" numFmtId="0">
      <sharedItems containsSemiMixedTypes="0" containsString="0" containsNumber="1" containsInteger="1" minValue="0" maxValue="252"/>
    </cacheField>
    <cacheField name="Sum of isolamento_domiciliare" numFmtId="0">
      <sharedItems containsSemiMixedTypes="0" containsString="0" containsNumber="1" containsInteger="1" minValue="30" maxValue="22339"/>
    </cacheField>
    <cacheField name="Sum of dimessi_guariti" numFmtId="0">
      <sharedItems containsSemiMixedTypes="0" containsString="0" containsNumber="1" containsInteger="1" minValue="183" maxValue="42403"/>
    </cacheField>
    <cacheField name="Sum of deceduti" numFmtId="0">
      <sharedItems containsSemiMixedTypes="0" containsString="0" containsNumber="1" containsInteger="1" minValue="22" maxValue="155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9.769373263887" createdVersion="6" refreshedVersion="6" minRefreshableVersion="3" recordCount="1786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19T00:00:00" count="8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m/>
      </sharedItems>
      <fieldGroup par="22" base="0">
        <rangePr groupBy="days" startDate="2020-02-24T00:00:00" endDate="2020-05-19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19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6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6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91"/>
    <n v="6"/>
    <n v="1216"/>
    <n v="1392"/>
    <n v="388"/>
  </r>
  <r>
    <x v="1"/>
    <n v="29"/>
    <n v="1"/>
    <n v="63"/>
    <n v="272"/>
    <n v="27"/>
  </r>
  <r>
    <x v="1"/>
    <n v="53"/>
    <n v="2"/>
    <n v="346"/>
    <n v="655"/>
    <n v="95"/>
  </r>
  <r>
    <x v="1"/>
    <n v="342"/>
    <n v="17"/>
    <n v="1314"/>
    <n v="2623"/>
    <n v="399"/>
  </r>
  <r>
    <x v="2"/>
    <n v="708"/>
    <n v="105"/>
    <n v="4712"/>
    <n v="17756"/>
    <n v="3986"/>
  </r>
  <r>
    <x v="2"/>
    <n v="81"/>
    <n v="3"/>
    <n v="537"/>
    <n v="2257"/>
    <n v="320"/>
  </r>
  <r>
    <x v="0"/>
    <n v="1137"/>
    <n v="73"/>
    <n v="2616"/>
    <n v="3031"/>
    <n v="628"/>
  </r>
  <r>
    <x v="2"/>
    <n v="360"/>
    <n v="23"/>
    <n v="1956"/>
    <n v="5485"/>
    <n v="1367"/>
  </r>
  <r>
    <x v="2"/>
    <n v="4482"/>
    <n v="252"/>
    <n v="22339"/>
    <n v="42403"/>
    <n v="15543"/>
  </r>
  <r>
    <x v="0"/>
    <n v="156"/>
    <n v="17"/>
    <n v="2142"/>
    <n v="3379"/>
    <n v="984"/>
  </r>
  <r>
    <x v="1"/>
    <n v="9"/>
    <n v="2"/>
    <n v="206"/>
    <n v="183"/>
    <n v="22"/>
  </r>
  <r>
    <x v="2"/>
    <n v="52"/>
    <n v="6"/>
    <n v="249"/>
    <n v="1984"/>
    <n v="291"/>
  </r>
  <r>
    <x v="2"/>
    <n v="41"/>
    <n v="8"/>
    <n v="199"/>
    <n v="3650"/>
    <n v="453"/>
  </r>
  <r>
    <x v="2"/>
    <n v="1589"/>
    <n v="99"/>
    <n v="8186"/>
    <n v="16113"/>
    <n v="3632"/>
  </r>
  <r>
    <x v="1"/>
    <n v="254"/>
    <n v="22"/>
    <n v="1719"/>
    <n v="1920"/>
    <n v="471"/>
  </r>
  <r>
    <x v="1"/>
    <n v="72"/>
    <n v="10"/>
    <n v="298"/>
    <n v="847"/>
    <n v="126"/>
  </r>
  <r>
    <x v="1"/>
    <n v="137"/>
    <n v="13"/>
    <n v="1389"/>
    <n v="1589"/>
    <n v="267"/>
  </r>
  <r>
    <x v="0"/>
    <n v="197"/>
    <n v="66"/>
    <n v="2310"/>
    <n v="6399"/>
    <n v="989"/>
  </r>
  <r>
    <x v="0"/>
    <n v="24"/>
    <n v="2"/>
    <n v="51"/>
    <n v="1274"/>
    <n v="73"/>
  </r>
  <r>
    <x v="2"/>
    <n v="30"/>
    <n v="0"/>
    <n v="30"/>
    <n v="971"/>
    <n v="143"/>
  </r>
  <r>
    <x v="2"/>
    <n v="263"/>
    <n v="22"/>
    <n v="3719"/>
    <n v="13143"/>
    <n v="180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m/>
    <m/>
    <x v="21"/>
    <m/>
    <m/>
    <m/>
    <m/>
    <m/>
    <m/>
    <m/>
    <m/>
    <m/>
    <m/>
    <m/>
    <m/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9" firstHeaderRow="0" firstDataRow="1" firstDataCol="1"/>
  <pivotFields count="20">
    <pivotField axis="axisRow" showAll="0">
      <items count="87">
        <item h="1" x="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9" firstHeaderRow="1" firstDataRow="1" firstDataCol="1"/>
  <pivotFields count="20">
    <pivotField axis="axisRow"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2" firstHeaderRow="1" firstDataRow="1" firstDataCol="1" rowPageCount="1" colPageCount="1"/>
  <pivotFields count="16">
    <pivotField axis="axisRow" numFmtId="22" showAll="0" sortType="ascending">
      <items count="117">
        <item x="0"/>
        <item m="1" x="105"/>
        <item x="1"/>
        <item m="1" x="88"/>
        <item x="2"/>
        <item m="1" x="100"/>
        <item x="3"/>
        <item m="1" x="114"/>
        <item x="4"/>
        <item m="1" x="96"/>
        <item x="5"/>
        <item m="1" x="109"/>
        <item x="6"/>
        <item m="1" x="111"/>
        <item x="7"/>
        <item m="1" x="93"/>
        <item x="8"/>
        <item m="1" x="106"/>
        <item x="9"/>
        <item m="1" x="89"/>
        <item x="10"/>
        <item m="1" x="101"/>
        <item x="11"/>
        <item m="1" x="115"/>
        <item x="12"/>
        <item m="1" x="97"/>
        <item x="13"/>
        <item m="1" x="110"/>
        <item x="14"/>
        <item m="1" x="92"/>
        <item x="15"/>
        <item m="1" x="104"/>
        <item x="16"/>
        <item m="1" x="87"/>
        <item x="17"/>
        <item m="1" x="99"/>
        <item x="18"/>
        <item m="1" x="113"/>
        <item x="19"/>
        <item m="1" x="95"/>
        <item x="20"/>
        <item m="1" x="108"/>
        <item x="21"/>
        <item m="1" x="91"/>
        <item x="22"/>
        <item m="1" x="103"/>
        <item x="23"/>
        <item m="1" x="86"/>
        <item x="24"/>
        <item m="1" x="98"/>
        <item x="25"/>
        <item m="1" x="112"/>
        <item x="26"/>
        <item m="1" x="94"/>
        <item x="27"/>
        <item m="1" x="107"/>
        <item x="28"/>
        <item m="1" x="90"/>
        <item x="29"/>
        <item m="1" x="10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h="1" x="8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9" firstHeaderRow="1" firstDataRow="1" firstDataCol="1" rowPageCount="1" colPageCount="1"/>
  <pivotFields count="16">
    <pivotField axis="axisRow" numFmtId="22" showAll="0" sortType="ascending">
      <items count="117">
        <item x="0"/>
        <item m="1" x="105"/>
        <item x="1"/>
        <item m="1" x="88"/>
        <item x="2"/>
        <item m="1" x="100"/>
        <item x="3"/>
        <item m="1" x="114"/>
        <item x="4"/>
        <item m="1" x="96"/>
        <item x="5"/>
        <item m="1" x="109"/>
        <item x="6"/>
        <item m="1" x="111"/>
        <item x="7"/>
        <item m="1" x="93"/>
        <item x="8"/>
        <item m="1" x="106"/>
        <item x="9"/>
        <item m="1" x="89"/>
        <item x="10"/>
        <item m="1" x="101"/>
        <item x="11"/>
        <item m="1" x="115"/>
        <item x="12"/>
        <item m="1" x="97"/>
        <item x="13"/>
        <item m="1" x="110"/>
        <item x="14"/>
        <item m="1" x="92"/>
        <item x="15"/>
        <item m="1" x="104"/>
        <item x="16"/>
        <item m="1" x="87"/>
        <item x="17"/>
        <item m="1" x="99"/>
        <item x="18"/>
        <item m="1" x="113"/>
        <item x="19"/>
        <item m="1" x="95"/>
        <item x="20"/>
        <item m="1" x="108"/>
        <item x="21"/>
        <item m="1" x="91"/>
        <item x="22"/>
        <item m="1" x="103"/>
        <item x="23"/>
        <item m="1" x="86"/>
        <item x="24"/>
        <item m="1" x="98"/>
        <item x="25"/>
        <item m="1" x="112"/>
        <item x="26"/>
        <item m="1" x="94"/>
        <item x="27"/>
        <item m="1" x="107"/>
        <item x="28"/>
        <item m="1" x="90"/>
        <item x="29"/>
        <item m="1" x="10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h="1" x="8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86"/>
  <sheetViews>
    <sheetView topLeftCell="J1722" workbookViewId="0">
      <selection activeCell="U1765" sqref="U1765:V1786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abSelected="1" topLeftCell="A78" zoomScale="91" zoomScaleNormal="91" workbookViewId="0">
      <selection activeCell="H112" sqref="H112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6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20" t="s">
        <v>15</v>
      </c>
      <c r="J4" s="19">
        <v>6</v>
      </c>
      <c r="K4" s="19">
        <v>191</v>
      </c>
      <c r="L4" s="19">
        <v>1216</v>
      </c>
      <c r="M4" s="19">
        <v>1392</v>
      </c>
      <c r="N4" s="19">
        <v>388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20" t="s">
        <v>16</v>
      </c>
      <c r="J5" s="19">
        <v>1</v>
      </c>
      <c r="K5" s="19">
        <v>29</v>
      </c>
      <c r="L5" s="19">
        <v>63</v>
      </c>
      <c r="M5" s="19">
        <v>272</v>
      </c>
      <c r="N5" s="19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20" t="s">
        <v>17</v>
      </c>
      <c r="J6" s="19">
        <v>2</v>
      </c>
      <c r="K6" s="19">
        <v>53</v>
      </c>
      <c r="L6" s="19">
        <v>346</v>
      </c>
      <c r="M6" s="19">
        <v>655</v>
      </c>
      <c r="N6" s="19">
        <v>95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20" t="s">
        <v>18</v>
      </c>
      <c r="J7" s="19">
        <v>17</v>
      </c>
      <c r="K7" s="19">
        <v>342</v>
      </c>
      <c r="L7" s="19">
        <v>1314</v>
      </c>
      <c r="M7" s="19">
        <v>2623</v>
      </c>
      <c r="N7" s="19">
        <v>399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20" t="s">
        <v>46</v>
      </c>
      <c r="J8" s="19">
        <v>105</v>
      </c>
      <c r="K8" s="19">
        <v>708</v>
      </c>
      <c r="L8" s="19">
        <v>4712</v>
      </c>
      <c r="M8" s="19">
        <v>17756</v>
      </c>
      <c r="N8" s="19">
        <v>3986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20" t="s">
        <v>19</v>
      </c>
      <c r="J9" s="19">
        <v>3</v>
      </c>
      <c r="K9" s="19">
        <v>81</v>
      </c>
      <c r="L9" s="19">
        <v>537</v>
      </c>
      <c r="M9" s="19">
        <v>2257</v>
      </c>
      <c r="N9" s="19">
        <v>320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20" t="s">
        <v>20</v>
      </c>
      <c r="J10" s="19">
        <v>73</v>
      </c>
      <c r="K10" s="19">
        <v>1137</v>
      </c>
      <c r="L10" s="19">
        <v>2616</v>
      </c>
      <c r="M10" s="19">
        <v>3031</v>
      </c>
      <c r="N10" s="19">
        <v>628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20" t="s">
        <v>21</v>
      </c>
      <c r="J11" s="19">
        <v>23</v>
      </c>
      <c r="K11" s="19">
        <v>360</v>
      </c>
      <c r="L11" s="19">
        <v>1956</v>
      </c>
      <c r="M11" s="19">
        <v>5485</v>
      </c>
      <c r="N11" s="19">
        <v>1367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20" t="s">
        <v>22</v>
      </c>
      <c r="J12" s="19">
        <v>252</v>
      </c>
      <c r="K12" s="19">
        <v>4482</v>
      </c>
      <c r="L12" s="19">
        <v>22339</v>
      </c>
      <c r="M12" s="19">
        <v>42403</v>
      </c>
      <c r="N12" s="19">
        <v>15543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20" t="s">
        <v>23</v>
      </c>
      <c r="J13" s="19">
        <v>17</v>
      </c>
      <c r="K13" s="19">
        <v>156</v>
      </c>
      <c r="L13" s="19">
        <v>2142</v>
      </c>
      <c r="M13" s="19">
        <v>3379</v>
      </c>
      <c r="N13" s="19">
        <v>984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20" t="s">
        <v>24</v>
      </c>
      <c r="J14" s="19">
        <v>2</v>
      </c>
      <c r="K14" s="19">
        <v>9</v>
      </c>
      <c r="L14" s="19">
        <v>206</v>
      </c>
      <c r="M14" s="19">
        <v>183</v>
      </c>
      <c r="N14" s="19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20" t="s">
        <v>25</v>
      </c>
      <c r="J15" s="19">
        <v>6</v>
      </c>
      <c r="K15" s="19">
        <v>52</v>
      </c>
      <c r="L15" s="19">
        <v>249</v>
      </c>
      <c r="M15" s="19">
        <v>1984</v>
      </c>
      <c r="N15" s="19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20" t="s">
        <v>26</v>
      </c>
      <c r="J16" s="19">
        <v>8</v>
      </c>
      <c r="K16" s="19">
        <v>41</v>
      </c>
      <c r="L16" s="19">
        <v>199</v>
      </c>
      <c r="M16" s="19">
        <v>3650</v>
      </c>
      <c r="N16" s="19">
        <v>453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20" t="s">
        <v>27</v>
      </c>
      <c r="J17" s="19">
        <v>99</v>
      </c>
      <c r="K17" s="19">
        <v>1589</v>
      </c>
      <c r="L17" s="19">
        <v>8186</v>
      </c>
      <c r="M17" s="19">
        <v>16113</v>
      </c>
      <c r="N17" s="19">
        <v>3632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20" t="s">
        <v>28</v>
      </c>
      <c r="J18" s="19">
        <v>22</v>
      </c>
      <c r="K18" s="19">
        <v>254</v>
      </c>
      <c r="L18" s="19">
        <v>1719</v>
      </c>
      <c r="M18" s="19">
        <v>1920</v>
      </c>
      <c r="N18" s="19">
        <v>471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20" t="s">
        <v>29</v>
      </c>
      <c r="J19" s="19">
        <v>10</v>
      </c>
      <c r="K19" s="19">
        <v>72</v>
      </c>
      <c r="L19" s="19">
        <v>298</v>
      </c>
      <c r="M19" s="19">
        <v>847</v>
      </c>
      <c r="N19" s="19">
        <v>126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20" t="s">
        <v>30</v>
      </c>
      <c r="J20" s="19">
        <v>13</v>
      </c>
      <c r="K20" s="19">
        <v>137</v>
      </c>
      <c r="L20" s="19">
        <v>1389</v>
      </c>
      <c r="M20" s="19">
        <v>1589</v>
      </c>
      <c r="N20" s="19">
        <v>267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20" t="s">
        <v>31</v>
      </c>
      <c r="J21" s="19">
        <v>66</v>
      </c>
      <c r="K21" s="19">
        <v>197</v>
      </c>
      <c r="L21" s="19">
        <v>2310</v>
      </c>
      <c r="M21" s="19">
        <v>6399</v>
      </c>
      <c r="N21" s="19">
        <v>989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20" t="s">
        <v>32</v>
      </c>
      <c r="J22" s="19">
        <v>2</v>
      </c>
      <c r="K22" s="19">
        <v>24</v>
      </c>
      <c r="L22" s="19">
        <v>51</v>
      </c>
      <c r="M22" s="19">
        <v>1274</v>
      </c>
      <c r="N22" s="19">
        <v>73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20" t="s">
        <v>33</v>
      </c>
      <c r="J23" s="19">
        <v>0</v>
      </c>
      <c r="K23" s="19">
        <v>30</v>
      </c>
      <c r="L23" s="19">
        <v>30</v>
      </c>
      <c r="M23" s="19">
        <v>971</v>
      </c>
      <c r="N23" s="19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20" t="s">
        <v>34</v>
      </c>
      <c r="J24" s="19">
        <v>22</v>
      </c>
      <c r="K24" s="19">
        <v>263</v>
      </c>
      <c r="L24" s="19">
        <v>3719</v>
      </c>
      <c r="M24" s="19">
        <v>13143</v>
      </c>
      <c r="N24" s="19">
        <v>1803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8" t="s">
        <v>36</v>
      </c>
      <c r="J25" s="19">
        <v>749</v>
      </c>
      <c r="K25" s="19">
        <v>10207</v>
      </c>
      <c r="L25" s="19">
        <v>55597</v>
      </c>
      <c r="M25" s="19">
        <v>127326</v>
      </c>
      <c r="N25" s="19">
        <v>32007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8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3" t="s">
        <v>36</v>
      </c>
      <c r="B89" s="4">
        <v>32007</v>
      </c>
      <c r="C89" s="4">
        <v>127326</v>
      </c>
      <c r="D89" s="4">
        <v>10207</v>
      </c>
      <c r="E89" s="4">
        <v>749</v>
      </c>
      <c r="F89" s="4">
        <v>55597</v>
      </c>
      <c r="G89">
        <f>SUM(B89:F89)</f>
        <v>225886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43969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>
        <v>-2</v>
      </c>
      <c r="H98" s="12">
        <v>0</v>
      </c>
      <c r="I98" s="12">
        <v>-2</v>
      </c>
      <c r="J98" s="12">
        <v>-7</v>
      </c>
      <c r="K98">
        <v>-9</v>
      </c>
      <c r="L98">
        <v>-9</v>
      </c>
      <c r="M98">
        <v>-9</v>
      </c>
      <c r="N98">
        <v>13</v>
      </c>
      <c r="O98">
        <v>3</v>
      </c>
      <c r="P98">
        <v>7</v>
      </c>
      <c r="Q98">
        <v>680</v>
      </c>
    </row>
    <row r="99" spans="1:21" x14ac:dyDescent="0.2">
      <c r="A99" s="6">
        <v>43969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0</v>
      </c>
      <c r="H99" s="12">
        <v>0</v>
      </c>
      <c r="I99" s="12">
        <v>0</v>
      </c>
      <c r="J99" s="12">
        <v>-11</v>
      </c>
      <c r="K99">
        <v>-11</v>
      </c>
      <c r="L99">
        <v>-11</v>
      </c>
      <c r="M99">
        <v>-11</v>
      </c>
      <c r="N99">
        <v>11</v>
      </c>
      <c r="O99">
        <v>0</v>
      </c>
      <c r="P99">
        <v>0</v>
      </c>
      <c r="Q99">
        <v>414</v>
      </c>
    </row>
    <row r="100" spans="1:21" x14ac:dyDescent="0.2">
      <c r="A100" s="6">
        <v>43969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>
        <v>-3</v>
      </c>
      <c r="H100" s="12">
        <v>0</v>
      </c>
      <c r="I100" s="12">
        <v>-3</v>
      </c>
      <c r="J100" s="12">
        <v>-18</v>
      </c>
      <c r="K100">
        <v>-21</v>
      </c>
      <c r="L100">
        <v>-21</v>
      </c>
      <c r="M100">
        <v>-21</v>
      </c>
      <c r="N100">
        <v>21</v>
      </c>
      <c r="O100">
        <v>0</v>
      </c>
      <c r="P100">
        <v>0</v>
      </c>
      <c r="Q100">
        <v>863</v>
      </c>
    </row>
    <row r="101" spans="1:21" x14ac:dyDescent="0.2">
      <c r="A101" s="6">
        <v>43969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>
        <v>0</v>
      </c>
      <c r="H101" s="12">
        <v>0</v>
      </c>
      <c r="I101" s="12">
        <v>0</v>
      </c>
      <c r="J101" s="12">
        <v>-23</v>
      </c>
      <c r="K101">
        <v>-23</v>
      </c>
      <c r="L101">
        <v>-23</v>
      </c>
      <c r="M101">
        <v>-23</v>
      </c>
      <c r="N101">
        <v>31</v>
      </c>
      <c r="O101">
        <v>3</v>
      </c>
      <c r="P101">
        <v>11</v>
      </c>
      <c r="Q101">
        <v>3691</v>
      </c>
    </row>
    <row r="102" spans="1:21" x14ac:dyDescent="0.2">
      <c r="A102" s="6">
        <v>43969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>
        <v>-13</v>
      </c>
      <c r="H102" s="12">
        <v>-6</v>
      </c>
      <c r="I102" s="12">
        <v>-19</v>
      </c>
      <c r="J102" s="12">
        <v>-112</v>
      </c>
      <c r="K102">
        <v>-131</v>
      </c>
      <c r="L102">
        <v>-131</v>
      </c>
      <c r="M102">
        <v>-131</v>
      </c>
      <c r="N102">
        <v>153</v>
      </c>
      <c r="O102">
        <v>13</v>
      </c>
      <c r="P102">
        <v>35</v>
      </c>
      <c r="Q102">
        <v>2782</v>
      </c>
    </row>
    <row r="103" spans="1:21" x14ac:dyDescent="0.2">
      <c r="A103" s="6">
        <v>43969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>
        <v>1</v>
      </c>
      <c r="H103" s="12">
        <v>0</v>
      </c>
      <c r="I103" s="12">
        <v>1</v>
      </c>
      <c r="J103" s="12">
        <v>-34</v>
      </c>
      <c r="K103">
        <v>-33</v>
      </c>
      <c r="L103">
        <v>-33</v>
      </c>
      <c r="M103">
        <v>-33</v>
      </c>
      <c r="N103">
        <v>39</v>
      </c>
      <c r="O103">
        <v>1</v>
      </c>
      <c r="P103">
        <v>7</v>
      </c>
      <c r="Q103">
        <v>818</v>
      </c>
    </row>
    <row r="104" spans="1:21" x14ac:dyDescent="0.2">
      <c r="A104" s="6">
        <v>43969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>
        <v>-13</v>
      </c>
      <c r="H104" s="12">
        <v>-1</v>
      </c>
      <c r="I104" s="12">
        <v>-14</v>
      </c>
      <c r="J104" s="12">
        <v>-70</v>
      </c>
      <c r="K104">
        <v>-84</v>
      </c>
      <c r="L104">
        <v>-84</v>
      </c>
      <c r="M104">
        <v>-84</v>
      </c>
      <c r="N104">
        <v>117</v>
      </c>
      <c r="O104">
        <v>6</v>
      </c>
      <c r="P104">
        <v>39</v>
      </c>
      <c r="Q104">
        <v>3306</v>
      </c>
    </row>
    <row r="105" spans="1:21" x14ac:dyDescent="0.2">
      <c r="A105" s="6">
        <v>43969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>
        <v>0</v>
      </c>
      <c r="H105" s="12">
        <v>-1</v>
      </c>
      <c r="I105" s="12">
        <v>-1</v>
      </c>
      <c r="J105" s="12">
        <v>-116</v>
      </c>
      <c r="K105">
        <v>-117</v>
      </c>
      <c r="L105">
        <v>-117</v>
      </c>
      <c r="M105">
        <v>-117</v>
      </c>
      <c r="N105">
        <v>137</v>
      </c>
      <c r="O105">
        <v>12</v>
      </c>
      <c r="P105">
        <v>32</v>
      </c>
      <c r="Q105">
        <v>1331</v>
      </c>
    </row>
    <row r="106" spans="1:21" x14ac:dyDescent="0.2">
      <c r="A106" s="6">
        <v>43969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>
        <v>2</v>
      </c>
      <c r="H106" s="12">
        <v>-3</v>
      </c>
      <c r="I106" s="12">
        <v>-1</v>
      </c>
      <c r="J106" s="12">
        <v>-356</v>
      </c>
      <c r="K106">
        <v>-357</v>
      </c>
      <c r="L106">
        <v>-357</v>
      </c>
      <c r="M106">
        <v>-357</v>
      </c>
      <c r="N106">
        <v>508</v>
      </c>
      <c r="O106">
        <v>24</v>
      </c>
      <c r="P106">
        <v>175</v>
      </c>
      <c r="Q106">
        <v>5078</v>
      </c>
    </row>
    <row r="107" spans="1:21" x14ac:dyDescent="0.2">
      <c r="A107" s="6">
        <v>43969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>
        <v>5</v>
      </c>
      <c r="H107" s="12">
        <v>-1</v>
      </c>
      <c r="I107" s="12">
        <v>4</v>
      </c>
      <c r="J107" s="12">
        <v>-254</v>
      </c>
      <c r="K107">
        <v>-250</v>
      </c>
      <c r="L107">
        <v>-250</v>
      </c>
      <c r="M107">
        <v>-250</v>
      </c>
      <c r="N107">
        <v>261</v>
      </c>
      <c r="O107">
        <v>0</v>
      </c>
      <c r="P107">
        <v>11</v>
      </c>
      <c r="Q107">
        <v>429</v>
      </c>
    </row>
    <row r="108" spans="1:21" x14ac:dyDescent="0.2">
      <c r="A108" s="6">
        <v>43969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-2</v>
      </c>
      <c r="H108" s="12">
        <v>0</v>
      </c>
      <c r="I108" s="12">
        <v>-2</v>
      </c>
      <c r="J108" s="12">
        <v>3</v>
      </c>
      <c r="K108">
        <v>1</v>
      </c>
      <c r="L108">
        <v>1</v>
      </c>
      <c r="M108">
        <v>1</v>
      </c>
      <c r="N108">
        <v>10</v>
      </c>
      <c r="O108">
        <v>0</v>
      </c>
      <c r="P108">
        <v>11</v>
      </c>
      <c r="Q108">
        <v>429</v>
      </c>
    </row>
    <row r="109" spans="1:21" x14ac:dyDescent="0.2">
      <c r="A109" s="6">
        <v>43969</v>
      </c>
      <c r="B109" t="s">
        <v>14</v>
      </c>
      <c r="C109">
        <v>21</v>
      </c>
      <c r="D109" s="12" t="s">
        <v>25</v>
      </c>
      <c r="E109" s="17">
        <v>4649933453</v>
      </c>
      <c r="F109" s="17">
        <v>1135662422</v>
      </c>
      <c r="G109" s="12">
        <v>2</v>
      </c>
      <c r="H109" s="12">
        <v>1</v>
      </c>
      <c r="I109" s="12">
        <v>3</v>
      </c>
      <c r="J109" s="12">
        <v>-10</v>
      </c>
      <c r="K109">
        <v>-7</v>
      </c>
      <c r="L109">
        <v>-7</v>
      </c>
      <c r="M109">
        <v>-7</v>
      </c>
      <c r="N109">
        <v>7</v>
      </c>
      <c r="O109">
        <v>1</v>
      </c>
      <c r="P109">
        <v>1</v>
      </c>
      <c r="Q109">
        <v>433</v>
      </c>
    </row>
    <row r="110" spans="1:21" x14ac:dyDescent="0.2">
      <c r="A110" s="6">
        <v>43969</v>
      </c>
      <c r="B110" t="s">
        <v>14</v>
      </c>
      <c r="C110">
        <v>22</v>
      </c>
      <c r="D110" s="12" t="s">
        <v>26</v>
      </c>
      <c r="E110" s="17">
        <v>4606893511</v>
      </c>
      <c r="F110" s="17">
        <v>1112123097</v>
      </c>
      <c r="G110" s="12">
        <v>0</v>
      </c>
      <c r="H110" s="12">
        <v>0</v>
      </c>
      <c r="I110" s="12">
        <v>0</v>
      </c>
      <c r="J110" s="12">
        <v>-53</v>
      </c>
      <c r="K110">
        <v>-53</v>
      </c>
      <c r="L110">
        <v>-53</v>
      </c>
      <c r="M110">
        <v>-53</v>
      </c>
      <c r="N110">
        <v>66</v>
      </c>
      <c r="O110">
        <v>0</v>
      </c>
      <c r="P110">
        <v>13</v>
      </c>
      <c r="Q110">
        <v>514</v>
      </c>
    </row>
    <row r="111" spans="1:21" x14ac:dyDescent="0.2">
      <c r="A111" s="6">
        <v>43969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>
        <v>-31</v>
      </c>
      <c r="H111" s="12">
        <v>-2</v>
      </c>
      <c r="I111" s="12">
        <v>-33</v>
      </c>
      <c r="J111" s="12">
        <v>-332</v>
      </c>
      <c r="K111">
        <v>-365</v>
      </c>
      <c r="L111">
        <v>-365</v>
      </c>
      <c r="M111">
        <v>-365</v>
      </c>
      <c r="N111">
        <v>417</v>
      </c>
      <c r="O111">
        <v>20</v>
      </c>
      <c r="P111">
        <v>72</v>
      </c>
      <c r="Q111">
        <v>4108</v>
      </c>
    </row>
    <row r="112" spans="1:21" x14ac:dyDescent="0.2">
      <c r="A112" s="6">
        <v>43969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>
        <v>-9</v>
      </c>
      <c r="H112" s="12">
        <v>1</v>
      </c>
      <c r="I112" s="12">
        <v>-8</v>
      </c>
      <c r="J112" s="12">
        <v>-14</v>
      </c>
      <c r="K112">
        <v>-22</v>
      </c>
      <c r="L112">
        <v>-22</v>
      </c>
      <c r="M112">
        <v>-22</v>
      </c>
      <c r="N112">
        <v>28</v>
      </c>
      <c r="O112">
        <v>1</v>
      </c>
      <c r="P112">
        <v>7</v>
      </c>
      <c r="Q112">
        <v>866</v>
      </c>
    </row>
    <row r="113" spans="1:17" x14ac:dyDescent="0.2">
      <c r="A113" s="6">
        <v>43969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-4</v>
      </c>
      <c r="H113" s="12">
        <v>0</v>
      </c>
      <c r="I113" s="12">
        <v>-4</v>
      </c>
      <c r="J113" s="12">
        <v>-21</v>
      </c>
      <c r="K113">
        <v>-25</v>
      </c>
      <c r="L113">
        <v>-25</v>
      </c>
      <c r="M113">
        <v>-25</v>
      </c>
      <c r="N113">
        <v>24</v>
      </c>
      <c r="O113">
        <v>1</v>
      </c>
      <c r="P113">
        <v>0</v>
      </c>
      <c r="Q113">
        <v>1138</v>
      </c>
    </row>
    <row r="114" spans="1:17" x14ac:dyDescent="0.2">
      <c r="A114" s="6">
        <v>43969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>
        <v>-8</v>
      </c>
      <c r="H114" s="12">
        <v>0</v>
      </c>
      <c r="I114" s="12">
        <v>-8</v>
      </c>
      <c r="J114" s="12">
        <v>-8</v>
      </c>
      <c r="K114">
        <v>-16</v>
      </c>
      <c r="L114">
        <v>-16</v>
      </c>
      <c r="M114">
        <v>-16</v>
      </c>
      <c r="N114">
        <v>23</v>
      </c>
      <c r="O114">
        <v>0</v>
      </c>
      <c r="P114">
        <v>7</v>
      </c>
      <c r="Q114">
        <v>1433</v>
      </c>
    </row>
    <row r="115" spans="1:17" x14ac:dyDescent="0.2">
      <c r="A115" s="6">
        <v>43969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>
        <v>-17</v>
      </c>
      <c r="H115" s="12">
        <v>-1</v>
      </c>
      <c r="I115" s="12">
        <v>-18</v>
      </c>
      <c r="J115" s="12">
        <v>-211</v>
      </c>
      <c r="K115">
        <v>-229</v>
      </c>
      <c r="L115">
        <v>-229</v>
      </c>
      <c r="M115">
        <v>-229</v>
      </c>
      <c r="N115">
        <v>237</v>
      </c>
      <c r="O115">
        <v>5</v>
      </c>
      <c r="P115">
        <v>13</v>
      </c>
      <c r="Q115">
        <v>1179</v>
      </c>
    </row>
    <row r="116" spans="1:17" x14ac:dyDescent="0.2">
      <c r="A116" s="6">
        <v>43969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>
        <v>-1</v>
      </c>
      <c r="H116" s="12">
        <v>0</v>
      </c>
      <c r="I116" s="12">
        <v>-1</v>
      </c>
      <c r="J116" s="12">
        <v>0</v>
      </c>
      <c r="K116">
        <v>-1</v>
      </c>
      <c r="L116">
        <v>-1</v>
      </c>
      <c r="M116">
        <v>-1</v>
      </c>
      <c r="N116">
        <v>1</v>
      </c>
      <c r="O116">
        <v>0</v>
      </c>
      <c r="P116">
        <v>0</v>
      </c>
      <c r="Q116">
        <v>323</v>
      </c>
    </row>
    <row r="117" spans="1:17" x14ac:dyDescent="0.2">
      <c r="A117" s="6">
        <v>43969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>
        <v>-1</v>
      </c>
      <c r="H117" s="12">
        <v>0</v>
      </c>
      <c r="I117" s="12">
        <v>-1</v>
      </c>
      <c r="J117" s="12">
        <v>-7</v>
      </c>
      <c r="K117">
        <v>-8</v>
      </c>
      <c r="L117">
        <v>-8</v>
      </c>
      <c r="M117">
        <v>-8</v>
      </c>
      <c r="N117">
        <v>9</v>
      </c>
      <c r="O117">
        <v>0</v>
      </c>
      <c r="P117">
        <v>1</v>
      </c>
      <c r="Q117">
        <v>158</v>
      </c>
    </row>
    <row r="118" spans="1:17" x14ac:dyDescent="0.2">
      <c r="A118" s="6">
        <v>43969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>
        <v>-10</v>
      </c>
      <c r="H118" s="12">
        <v>0</v>
      </c>
      <c r="I118" s="12">
        <v>-10</v>
      </c>
      <c r="J118" s="12">
        <v>-27</v>
      </c>
      <c r="K118">
        <v>-37</v>
      </c>
      <c r="L118">
        <v>-37</v>
      </c>
      <c r="M118">
        <v>-37</v>
      </c>
      <c r="N118">
        <v>37</v>
      </c>
      <c r="O118">
        <v>9</v>
      </c>
      <c r="P118">
        <v>9</v>
      </c>
      <c r="Q118">
        <v>6433</v>
      </c>
    </row>
    <row r="119" spans="1:17" x14ac:dyDescent="0.2">
      <c r="G119">
        <f>SUM(G98:G118)</f>
        <v>-104</v>
      </c>
      <c r="H119">
        <f>SUM(H98:H118)</f>
        <v>-13</v>
      </c>
      <c r="J119">
        <f>SUM(J98:J118)</f>
        <v>-1681</v>
      </c>
      <c r="O119">
        <f>SUM(O98:O118)</f>
        <v>99</v>
      </c>
    </row>
  </sheetData>
  <autoFilter ref="A97:U119" xr:uid="{EFA78291-6AC7-EE44-949A-6A9E8DD51CA2}"/>
  <conditionalFormatting sqref="G98:J118">
    <cfRule type="cellIs" dxfId="18" priority="4" operator="greaterThan">
      <formula>0</formula>
    </cfRule>
    <cfRule type="cellIs" dxfId="17" priority="2" operator="greaterThan">
      <formula>0</formula>
    </cfRule>
  </conditionalFormatting>
  <conditionalFormatting sqref="K98:K118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7"/>
  <sheetViews>
    <sheetView topLeftCell="A44" workbookViewId="0">
      <selection activeCell="J89" sqref="J89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9"/>
  <sheetViews>
    <sheetView workbookViewId="0">
      <selection activeCell="B12" sqref="B12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3" t="s">
        <v>36</v>
      </c>
      <c r="C89" s="4">
        <v>3041366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2"/>
  <sheetViews>
    <sheetView workbookViewId="0">
      <selection activeCell="A16" sqref="A7:A91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 t="s">
        <v>36</v>
      </c>
      <c r="B92" s="4">
        <v>127326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9"/>
  <sheetViews>
    <sheetView workbookViewId="0">
      <selection activeCell="A8" sqref="A8:B8"/>
      <pivotSelection pane="bottomRight" showHeader="1" extendable="1" start="4" max="80" activeRow="7" click="1" r:id="rId1">
        <pivotArea dataOnly="0" fieldPosition="0">
          <references count="1">
            <reference field="0" count="1">
              <x v="8"/>
            </reference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 t="s">
        <v>36</v>
      </c>
      <c r="B89" s="4">
        <v>32007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5"/>
  <sheetViews>
    <sheetView topLeftCell="A33" workbookViewId="0">
      <selection activeCell="M40" sqref="M40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D1" workbookViewId="0">
      <selection activeCell="Q3" sqref="Q3:Y17"/>
    </sheetView>
  </sheetViews>
  <sheetFormatPr baseColWidth="10" defaultRowHeight="16" x14ac:dyDescent="0.2"/>
  <cols>
    <col min="2" max="2" width="22.83203125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2" t="s">
        <v>67</v>
      </c>
      <c r="T3" s="22" t="s">
        <v>72</v>
      </c>
      <c r="U3" s="22" t="s">
        <v>73</v>
      </c>
      <c r="V3" s="22" t="s">
        <v>70</v>
      </c>
      <c r="W3" s="22" t="s">
        <v>74</v>
      </c>
      <c r="X3" s="25" t="s">
        <v>76</v>
      </c>
      <c r="Y3" s="25" t="s">
        <v>77</v>
      </c>
    </row>
    <row r="4" spans="1:27" x14ac:dyDescent="0.2">
      <c r="A4" t="s">
        <v>57</v>
      </c>
      <c r="B4" s="3" t="s">
        <v>15</v>
      </c>
      <c r="C4" s="4">
        <v>191</v>
      </c>
      <c r="D4" s="4">
        <v>6</v>
      </c>
      <c r="E4" s="4">
        <v>1216</v>
      </c>
      <c r="F4" s="4">
        <v>1392</v>
      </c>
      <c r="G4" s="4">
        <v>388</v>
      </c>
      <c r="H4" t="s">
        <v>57</v>
      </c>
      <c r="I4" t="s">
        <v>57</v>
      </c>
      <c r="J4" s="4">
        <f>C4</f>
        <v>191</v>
      </c>
      <c r="K4" s="4">
        <f t="shared" ref="K4:N4" si="0">D4</f>
        <v>6</v>
      </c>
      <c r="L4" s="4">
        <f t="shared" si="0"/>
        <v>1216</v>
      </c>
      <c r="M4" s="4">
        <f t="shared" si="0"/>
        <v>1392</v>
      </c>
      <c r="N4" s="4">
        <f t="shared" si="0"/>
        <v>388</v>
      </c>
      <c r="Q4" s="24">
        <v>43885</v>
      </c>
      <c r="R4" s="3">
        <v>9</v>
      </c>
      <c r="S4" s="23">
        <v>401</v>
      </c>
      <c r="T4" s="23">
        <v>105</v>
      </c>
      <c r="U4" s="23">
        <v>543</v>
      </c>
      <c r="V4" s="23">
        <v>50</v>
      </c>
      <c r="W4" s="23">
        <v>29</v>
      </c>
      <c r="X4" s="23">
        <f>SUM(S4:W4)</f>
        <v>1128</v>
      </c>
      <c r="Y4" s="23"/>
    </row>
    <row r="5" spans="1:27" x14ac:dyDescent="0.2">
      <c r="A5" t="s">
        <v>58</v>
      </c>
      <c r="B5" s="3" t="s">
        <v>16</v>
      </c>
      <c r="C5" s="4">
        <v>29</v>
      </c>
      <c r="D5" s="4">
        <v>1</v>
      </c>
      <c r="E5" s="4">
        <v>63</v>
      </c>
      <c r="F5" s="4">
        <v>272</v>
      </c>
      <c r="G5" s="4">
        <v>27</v>
      </c>
      <c r="H5" t="s">
        <v>58</v>
      </c>
      <c r="I5" t="s">
        <v>58</v>
      </c>
      <c r="J5" s="4">
        <f t="shared" ref="J5:J24" si="1">C5</f>
        <v>29</v>
      </c>
      <c r="K5" s="4">
        <f t="shared" ref="K5:K24" si="2">D5</f>
        <v>1</v>
      </c>
      <c r="L5" s="4">
        <f t="shared" ref="L5:L24" si="3">E5</f>
        <v>63</v>
      </c>
      <c r="M5" s="4">
        <f t="shared" ref="M5:M24" si="4">F5</f>
        <v>272</v>
      </c>
      <c r="N5" s="4">
        <f t="shared" ref="N5:N24" si="5">G5</f>
        <v>27</v>
      </c>
      <c r="Q5" s="24">
        <f>Q4+7</f>
        <v>43892</v>
      </c>
      <c r="R5" s="3">
        <v>10</v>
      </c>
      <c r="S5" s="23">
        <v>2250</v>
      </c>
      <c r="T5" s="23">
        <v>462</v>
      </c>
      <c r="U5" s="23">
        <v>1300</v>
      </c>
      <c r="V5" s="23">
        <v>539</v>
      </c>
      <c r="W5" s="23">
        <v>204</v>
      </c>
      <c r="X5" s="23">
        <f t="shared" ref="X5:X15" si="6">SUM(S5:W5)</f>
        <v>4755</v>
      </c>
      <c r="Y5" s="26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53</v>
      </c>
      <c r="D6" s="4">
        <v>2</v>
      </c>
      <c r="E6" s="4">
        <v>346</v>
      </c>
      <c r="F6" s="4">
        <v>655</v>
      </c>
      <c r="G6" s="4">
        <v>95</v>
      </c>
      <c r="H6" t="s">
        <v>58</v>
      </c>
      <c r="I6" t="s">
        <v>58</v>
      </c>
      <c r="J6" s="4">
        <f t="shared" si="1"/>
        <v>53</v>
      </c>
      <c r="K6" s="4">
        <f t="shared" si="2"/>
        <v>2</v>
      </c>
      <c r="L6" s="4">
        <f t="shared" si="3"/>
        <v>346</v>
      </c>
      <c r="M6" s="4">
        <f t="shared" si="4"/>
        <v>655</v>
      </c>
      <c r="N6" s="4">
        <f t="shared" si="5"/>
        <v>95</v>
      </c>
      <c r="Q6" s="24">
        <f t="shared" ref="Q6:Q15" si="7">Q5+7</f>
        <v>43899</v>
      </c>
      <c r="R6" s="3">
        <v>11</v>
      </c>
      <c r="S6" s="23">
        <v>5721</v>
      </c>
      <c r="T6" s="23">
        <v>951</v>
      </c>
      <c r="U6" s="23">
        <v>6017</v>
      </c>
      <c r="V6" s="23">
        <v>1377</v>
      </c>
      <c r="W6" s="23">
        <v>1208</v>
      </c>
      <c r="X6" s="23">
        <f t="shared" si="6"/>
        <v>15274</v>
      </c>
      <c r="Y6" s="26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342</v>
      </c>
      <c r="D7" s="4">
        <v>17</v>
      </c>
      <c r="E7" s="4">
        <v>1314</v>
      </c>
      <c r="F7" s="4">
        <v>2623</v>
      </c>
      <c r="G7" s="4">
        <v>399</v>
      </c>
      <c r="H7" t="s">
        <v>58</v>
      </c>
      <c r="I7" t="s">
        <v>58</v>
      </c>
      <c r="J7" s="4">
        <f t="shared" si="1"/>
        <v>342</v>
      </c>
      <c r="K7" s="4">
        <f t="shared" si="2"/>
        <v>17</v>
      </c>
      <c r="L7" s="4">
        <f t="shared" si="3"/>
        <v>1314</v>
      </c>
      <c r="M7" s="4">
        <f t="shared" si="4"/>
        <v>2623</v>
      </c>
      <c r="N7" s="4">
        <f t="shared" si="5"/>
        <v>399</v>
      </c>
      <c r="Q7" s="24">
        <f t="shared" si="7"/>
        <v>43906</v>
      </c>
      <c r="R7" s="3">
        <v>12</v>
      </c>
      <c r="S7" s="23">
        <v>9336</v>
      </c>
      <c r="T7" s="23">
        <v>1339</v>
      </c>
      <c r="U7" s="23">
        <v>14256</v>
      </c>
      <c r="V7" s="23">
        <v>4106</v>
      </c>
      <c r="W7" s="23">
        <v>3384</v>
      </c>
      <c r="X7" s="23">
        <f t="shared" si="6"/>
        <v>32421</v>
      </c>
      <c r="Y7" s="26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708</v>
      </c>
      <c r="D8" s="4">
        <v>105</v>
      </c>
      <c r="E8" s="4">
        <v>4712</v>
      </c>
      <c r="F8" s="4">
        <v>17756</v>
      </c>
      <c r="G8" s="4">
        <v>3986</v>
      </c>
      <c r="H8" t="s">
        <v>59</v>
      </c>
      <c r="I8" t="s">
        <v>59</v>
      </c>
      <c r="J8" s="4">
        <f t="shared" si="1"/>
        <v>708</v>
      </c>
      <c r="K8" s="4">
        <f t="shared" si="2"/>
        <v>105</v>
      </c>
      <c r="L8" s="4">
        <f t="shared" si="3"/>
        <v>4712</v>
      </c>
      <c r="M8" s="4">
        <f t="shared" si="4"/>
        <v>17756</v>
      </c>
      <c r="N8" s="4">
        <f t="shared" si="5"/>
        <v>3986</v>
      </c>
      <c r="Q8" s="24">
        <f t="shared" si="7"/>
        <v>43913</v>
      </c>
      <c r="R8" s="3">
        <v>13</v>
      </c>
      <c r="S8" s="23">
        <v>8968</v>
      </c>
      <c r="T8" s="23">
        <v>999</v>
      </c>
      <c r="U8" s="23">
        <v>17417</v>
      </c>
      <c r="V8" s="23">
        <v>6312</v>
      </c>
      <c r="W8" s="23">
        <v>5198</v>
      </c>
      <c r="X8" s="23">
        <f t="shared" si="6"/>
        <v>38894</v>
      </c>
      <c r="Y8" s="26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81</v>
      </c>
      <c r="D9" s="4">
        <v>3</v>
      </c>
      <c r="E9" s="4">
        <v>537</v>
      </c>
      <c r="F9" s="4">
        <v>2257</v>
      </c>
      <c r="G9" s="4">
        <v>320</v>
      </c>
      <c r="H9" t="s">
        <v>59</v>
      </c>
      <c r="I9" t="s">
        <v>59</v>
      </c>
      <c r="J9" s="4">
        <f t="shared" si="1"/>
        <v>81</v>
      </c>
      <c r="K9" s="4">
        <f t="shared" si="2"/>
        <v>3</v>
      </c>
      <c r="L9" s="4">
        <f t="shared" si="3"/>
        <v>537</v>
      </c>
      <c r="M9" s="4">
        <f t="shared" si="4"/>
        <v>2257</v>
      </c>
      <c r="N9" s="4">
        <f t="shared" si="5"/>
        <v>320</v>
      </c>
      <c r="Q9" s="24">
        <f t="shared" si="7"/>
        <v>43920</v>
      </c>
      <c r="R9" s="3">
        <v>14</v>
      </c>
      <c r="S9" s="23">
        <v>2334</v>
      </c>
      <c r="T9" s="23">
        <v>138</v>
      </c>
      <c r="U9" s="23">
        <v>15737</v>
      </c>
      <c r="V9" s="23">
        <v>8612</v>
      </c>
      <c r="W9" s="23">
        <v>5339</v>
      </c>
      <c r="X9" s="23">
        <f t="shared" si="6"/>
        <v>32160</v>
      </c>
      <c r="Y9" s="26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1137</v>
      </c>
      <c r="D10" s="4">
        <v>73</v>
      </c>
      <c r="E10" s="4">
        <v>2616</v>
      </c>
      <c r="F10" s="4">
        <v>3031</v>
      </c>
      <c r="G10" s="4">
        <v>628</v>
      </c>
      <c r="H10" t="s">
        <v>57</v>
      </c>
      <c r="I10" t="s">
        <v>57</v>
      </c>
      <c r="J10" s="4">
        <f t="shared" si="1"/>
        <v>1137</v>
      </c>
      <c r="K10" s="4">
        <f t="shared" si="2"/>
        <v>73</v>
      </c>
      <c r="L10" s="4">
        <f t="shared" si="3"/>
        <v>2616</v>
      </c>
      <c r="M10" s="4">
        <f t="shared" si="4"/>
        <v>3031</v>
      </c>
      <c r="N10" s="4">
        <f t="shared" si="5"/>
        <v>628</v>
      </c>
      <c r="Q10" s="24">
        <f t="shared" si="7"/>
        <v>43927</v>
      </c>
      <c r="R10" s="3">
        <v>15</v>
      </c>
      <c r="S10" s="23">
        <v>-866</v>
      </c>
      <c r="T10" s="23">
        <v>-613</v>
      </c>
      <c r="U10" s="23">
        <v>13474</v>
      </c>
      <c r="V10" s="23">
        <v>11538</v>
      </c>
      <c r="W10" s="23">
        <v>4106</v>
      </c>
      <c r="X10" s="23">
        <f t="shared" si="6"/>
        <v>27639</v>
      </c>
      <c r="Y10" s="26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360</v>
      </c>
      <c r="D11" s="4">
        <v>23</v>
      </c>
      <c r="E11" s="4">
        <v>1956</v>
      </c>
      <c r="F11" s="4">
        <v>5485</v>
      </c>
      <c r="G11" s="4">
        <v>1367</v>
      </c>
      <c r="H11" t="s">
        <v>59</v>
      </c>
      <c r="I11" t="s">
        <v>59</v>
      </c>
      <c r="J11" s="4">
        <f t="shared" si="1"/>
        <v>360</v>
      </c>
      <c r="K11" s="4">
        <f t="shared" si="2"/>
        <v>23</v>
      </c>
      <c r="L11" s="4">
        <f t="shared" si="3"/>
        <v>1956</v>
      </c>
      <c r="M11" s="4">
        <f t="shared" si="4"/>
        <v>5485</v>
      </c>
      <c r="N11" s="4">
        <f t="shared" si="5"/>
        <v>1367</v>
      </c>
      <c r="Q11" s="24">
        <f t="shared" si="7"/>
        <v>43934</v>
      </c>
      <c r="R11" s="3">
        <v>16</v>
      </c>
      <c r="S11" s="23">
        <v>-3137</v>
      </c>
      <c r="T11" s="23">
        <v>-648</v>
      </c>
      <c r="U11" s="23">
        <v>11287</v>
      </c>
      <c r="V11" s="23">
        <v>12393</v>
      </c>
      <c r="W11" s="23">
        <v>3759</v>
      </c>
      <c r="X11" s="23">
        <f t="shared" si="6"/>
        <v>23654</v>
      </c>
      <c r="Y11" s="26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4482</v>
      </c>
      <c r="D12" s="4">
        <v>252</v>
      </c>
      <c r="E12" s="4">
        <v>22339</v>
      </c>
      <c r="F12" s="4">
        <v>42403</v>
      </c>
      <c r="G12" s="4">
        <v>15543</v>
      </c>
      <c r="H12" t="s">
        <v>59</v>
      </c>
      <c r="I12" t="s">
        <v>59</v>
      </c>
      <c r="J12" s="4">
        <f t="shared" si="1"/>
        <v>4482</v>
      </c>
      <c r="K12" s="4">
        <f t="shared" si="2"/>
        <v>252</v>
      </c>
      <c r="L12" s="4">
        <f t="shared" si="3"/>
        <v>22339</v>
      </c>
      <c r="M12" s="4">
        <f t="shared" si="4"/>
        <v>42403</v>
      </c>
      <c r="N12" s="4">
        <f t="shared" si="5"/>
        <v>15543</v>
      </c>
      <c r="Q12" s="24">
        <f t="shared" si="7"/>
        <v>43941</v>
      </c>
      <c r="R12" s="3">
        <v>17</v>
      </c>
      <c r="S12" s="23">
        <v>-3474</v>
      </c>
      <c r="T12" s="23">
        <v>-631</v>
      </c>
      <c r="U12" s="23">
        <v>2181</v>
      </c>
      <c r="V12" s="23">
        <v>18193</v>
      </c>
      <c r="W12" s="23">
        <v>3157</v>
      </c>
      <c r="X12" s="23">
        <f t="shared" si="6"/>
        <v>19426</v>
      </c>
      <c r="Y12" s="26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156</v>
      </c>
      <c r="D13" s="4">
        <v>17</v>
      </c>
      <c r="E13" s="4">
        <v>2142</v>
      </c>
      <c r="F13" s="4">
        <v>3379</v>
      </c>
      <c r="G13" s="4">
        <v>984</v>
      </c>
      <c r="H13" t="s">
        <v>57</v>
      </c>
      <c r="I13" t="s">
        <v>57</v>
      </c>
      <c r="J13" s="4">
        <f t="shared" si="1"/>
        <v>156</v>
      </c>
      <c r="K13" s="4">
        <f t="shared" si="2"/>
        <v>17</v>
      </c>
      <c r="L13" s="4">
        <f t="shared" si="3"/>
        <v>2142</v>
      </c>
      <c r="M13" s="4">
        <f t="shared" si="4"/>
        <v>3379</v>
      </c>
      <c r="N13" s="4">
        <f t="shared" si="5"/>
        <v>984</v>
      </c>
      <c r="Q13" s="24">
        <f t="shared" si="7"/>
        <v>43948</v>
      </c>
      <c r="R13" s="3">
        <v>18</v>
      </c>
      <c r="S13" s="23">
        <v>-4176</v>
      </c>
      <c r="T13" s="23">
        <v>-563</v>
      </c>
      <c r="U13" s="23">
        <v>-404</v>
      </c>
      <c r="V13" s="23">
        <v>16794</v>
      </c>
      <c r="W13" s="23">
        <v>2326</v>
      </c>
      <c r="X13" s="23">
        <f t="shared" si="6"/>
        <v>13977</v>
      </c>
      <c r="Y13" s="26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9</v>
      </c>
      <c r="D14" s="4">
        <v>2</v>
      </c>
      <c r="E14" s="4">
        <v>206</v>
      </c>
      <c r="F14" s="4">
        <v>183</v>
      </c>
      <c r="G14" s="4">
        <v>22</v>
      </c>
      <c r="H14" t="s">
        <v>58</v>
      </c>
      <c r="I14" t="s">
        <v>58</v>
      </c>
      <c r="J14" s="4">
        <f t="shared" si="1"/>
        <v>9</v>
      </c>
      <c r="K14" s="4">
        <f t="shared" si="2"/>
        <v>2</v>
      </c>
      <c r="L14" s="4">
        <f t="shared" si="3"/>
        <v>206</v>
      </c>
      <c r="M14" s="4">
        <f t="shared" si="4"/>
        <v>183</v>
      </c>
      <c r="N14" s="4">
        <f t="shared" si="5"/>
        <v>22</v>
      </c>
      <c r="Q14" s="24">
        <f t="shared" si="7"/>
        <v>43955</v>
      </c>
      <c r="R14" s="3">
        <v>19</v>
      </c>
      <c r="S14" s="23">
        <v>-3523</v>
      </c>
      <c r="T14" s="23">
        <v>-505</v>
      </c>
      <c r="U14" s="23">
        <v>-11834</v>
      </c>
      <c r="V14" s="23">
        <v>23117</v>
      </c>
      <c r="W14" s="23">
        <v>1685</v>
      </c>
      <c r="X14" s="23">
        <f t="shared" si="6"/>
        <v>8940</v>
      </c>
      <c r="Y14" s="26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52</v>
      </c>
      <c r="D15" s="4">
        <v>6</v>
      </c>
      <c r="E15" s="4">
        <v>249</v>
      </c>
      <c r="F15" s="4">
        <v>1984</v>
      </c>
      <c r="G15" s="4">
        <v>291</v>
      </c>
      <c r="H15" t="s">
        <v>59</v>
      </c>
      <c r="I15" t="s">
        <v>59</v>
      </c>
      <c r="J15" s="4">
        <f t="shared" si="1"/>
        <v>52</v>
      </c>
      <c r="K15" s="4">
        <f t="shared" si="2"/>
        <v>6</v>
      </c>
      <c r="L15" s="4">
        <f t="shared" si="3"/>
        <v>249</v>
      </c>
      <c r="M15" s="4">
        <f t="shared" si="4"/>
        <v>1984</v>
      </c>
      <c r="N15" s="4">
        <f t="shared" si="5"/>
        <v>291</v>
      </c>
      <c r="Q15" s="24">
        <f t="shared" si="7"/>
        <v>43962</v>
      </c>
      <c r="R15" s="3">
        <v>20</v>
      </c>
      <c r="S15" s="23">
        <v>-3434</v>
      </c>
      <c r="T15" s="23">
        <v>-259</v>
      </c>
      <c r="U15" s="23">
        <v>-10962</v>
      </c>
      <c r="V15" s="23">
        <v>19779</v>
      </c>
      <c r="W15" s="23">
        <v>1368</v>
      </c>
      <c r="X15" s="23">
        <f t="shared" si="6"/>
        <v>6492</v>
      </c>
      <c r="Y15" s="26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41</v>
      </c>
      <c r="D16" s="4">
        <v>8</v>
      </c>
      <c r="E16" s="4">
        <v>199</v>
      </c>
      <c r="F16" s="4">
        <v>3650</v>
      </c>
      <c r="G16" s="4">
        <v>453</v>
      </c>
      <c r="H16" t="s">
        <v>59</v>
      </c>
      <c r="I16" t="s">
        <v>59</v>
      </c>
      <c r="J16" s="4">
        <f t="shared" si="1"/>
        <v>41</v>
      </c>
      <c r="K16" s="4">
        <f t="shared" si="2"/>
        <v>8</v>
      </c>
      <c r="L16" s="4">
        <f t="shared" si="3"/>
        <v>199</v>
      </c>
      <c r="M16" s="4">
        <f t="shared" si="4"/>
        <v>3650</v>
      </c>
      <c r="N16" s="4">
        <f t="shared" si="5"/>
        <v>453</v>
      </c>
      <c r="Q16" s="6">
        <v>43968</v>
      </c>
      <c r="R16" s="3">
        <v>21</v>
      </c>
      <c r="S16" s="23">
        <v>-193</v>
      </c>
      <c r="T16" s="23">
        <v>-26</v>
      </c>
      <c r="U16" s="23">
        <v>-3415</v>
      </c>
      <c r="V16" s="23">
        <v>4516</v>
      </c>
      <c r="W16" s="23">
        <v>244</v>
      </c>
      <c r="X16" s="23">
        <f t="shared" ref="X16" si="9">SUM(S16:W16)</f>
        <v>1126</v>
      </c>
      <c r="Y16" s="26">
        <f t="shared" ref="Y16" si="10">X16/X15</f>
        <v>0.17344423906346274</v>
      </c>
    </row>
    <row r="17" spans="1:23" x14ac:dyDescent="0.2">
      <c r="A17" t="s">
        <v>59</v>
      </c>
      <c r="B17" s="3" t="s">
        <v>27</v>
      </c>
      <c r="C17" s="4">
        <v>1589</v>
      </c>
      <c r="D17" s="4">
        <v>99</v>
      </c>
      <c r="E17" s="4">
        <v>8186</v>
      </c>
      <c r="F17" s="4">
        <v>16113</v>
      </c>
      <c r="G17" s="4">
        <v>3632</v>
      </c>
      <c r="H17" t="s">
        <v>59</v>
      </c>
      <c r="I17" t="s">
        <v>59</v>
      </c>
      <c r="J17" s="4">
        <f t="shared" si="1"/>
        <v>1589</v>
      </c>
      <c r="K17" s="4">
        <f t="shared" si="2"/>
        <v>99</v>
      </c>
      <c r="L17" s="4">
        <f t="shared" si="3"/>
        <v>8186</v>
      </c>
      <c r="M17" s="4">
        <f t="shared" si="4"/>
        <v>16113</v>
      </c>
      <c r="N17" s="4">
        <f t="shared" si="5"/>
        <v>3632</v>
      </c>
      <c r="R17" s="3" t="s">
        <v>36</v>
      </c>
      <c r="S17" s="23">
        <v>10207</v>
      </c>
      <c r="T17" s="23">
        <v>749</v>
      </c>
      <c r="U17" s="23">
        <v>55597</v>
      </c>
      <c r="V17" s="23">
        <v>127326</v>
      </c>
      <c r="W17" s="23">
        <v>32007</v>
      </c>
    </row>
    <row r="18" spans="1:23" x14ac:dyDescent="0.2">
      <c r="A18" t="s">
        <v>58</v>
      </c>
      <c r="B18" s="3" t="s">
        <v>28</v>
      </c>
      <c r="C18" s="4">
        <v>254</v>
      </c>
      <c r="D18" s="4">
        <v>22</v>
      </c>
      <c r="E18" s="4">
        <v>1719</v>
      </c>
      <c r="F18" s="4">
        <v>1920</v>
      </c>
      <c r="G18" s="4">
        <v>471</v>
      </c>
      <c r="H18" t="s">
        <v>58</v>
      </c>
      <c r="I18" t="s">
        <v>58</v>
      </c>
      <c r="J18" s="4">
        <f t="shared" si="1"/>
        <v>254</v>
      </c>
      <c r="K18" s="4">
        <f t="shared" si="2"/>
        <v>22</v>
      </c>
      <c r="L18" s="4">
        <f t="shared" si="3"/>
        <v>1719</v>
      </c>
      <c r="M18" s="4">
        <f t="shared" si="4"/>
        <v>1920</v>
      </c>
      <c r="N18" s="4">
        <f t="shared" si="5"/>
        <v>471</v>
      </c>
    </row>
    <row r="19" spans="1:23" x14ac:dyDescent="0.2">
      <c r="A19" t="s">
        <v>58</v>
      </c>
      <c r="B19" s="3" t="s">
        <v>29</v>
      </c>
      <c r="C19" s="4">
        <v>72</v>
      </c>
      <c r="D19" s="4">
        <v>10</v>
      </c>
      <c r="E19" s="4">
        <v>298</v>
      </c>
      <c r="F19" s="4">
        <v>847</v>
      </c>
      <c r="G19" s="4">
        <v>126</v>
      </c>
      <c r="H19" t="s">
        <v>58</v>
      </c>
      <c r="I19" t="s">
        <v>58</v>
      </c>
      <c r="J19" s="4">
        <f t="shared" si="1"/>
        <v>72</v>
      </c>
      <c r="K19" s="4">
        <f t="shared" si="2"/>
        <v>10</v>
      </c>
      <c r="L19" s="4">
        <f t="shared" si="3"/>
        <v>298</v>
      </c>
      <c r="M19" s="4">
        <f t="shared" si="4"/>
        <v>847</v>
      </c>
      <c r="N19" s="4">
        <f t="shared" si="5"/>
        <v>126</v>
      </c>
    </row>
    <row r="20" spans="1:23" x14ac:dyDescent="0.2">
      <c r="A20" t="s">
        <v>58</v>
      </c>
      <c r="B20" s="3" t="s">
        <v>30</v>
      </c>
      <c r="C20" s="4">
        <v>137</v>
      </c>
      <c r="D20" s="4">
        <v>13</v>
      </c>
      <c r="E20" s="4">
        <v>1389</v>
      </c>
      <c r="F20" s="4">
        <v>1589</v>
      </c>
      <c r="G20" s="4">
        <v>267</v>
      </c>
      <c r="H20" t="s">
        <v>58</v>
      </c>
      <c r="I20" t="s">
        <v>58</v>
      </c>
      <c r="J20" s="4">
        <f t="shared" si="1"/>
        <v>137</v>
      </c>
      <c r="K20" s="4">
        <f t="shared" si="2"/>
        <v>13</v>
      </c>
      <c r="L20" s="4">
        <f t="shared" si="3"/>
        <v>1389</v>
      </c>
      <c r="M20" s="4">
        <f t="shared" si="4"/>
        <v>1589</v>
      </c>
      <c r="N20" s="4">
        <f t="shared" si="5"/>
        <v>267</v>
      </c>
    </row>
    <row r="21" spans="1:23" x14ac:dyDescent="0.2">
      <c r="A21" t="s">
        <v>57</v>
      </c>
      <c r="B21" s="3" t="s">
        <v>31</v>
      </c>
      <c r="C21" s="4">
        <v>197</v>
      </c>
      <c r="D21" s="4">
        <v>66</v>
      </c>
      <c r="E21" s="4">
        <v>2310</v>
      </c>
      <c r="F21" s="4">
        <v>6399</v>
      </c>
      <c r="G21" s="4">
        <v>989</v>
      </c>
      <c r="H21" t="s">
        <v>57</v>
      </c>
      <c r="I21" t="s">
        <v>57</v>
      </c>
      <c r="J21" s="4">
        <f t="shared" si="1"/>
        <v>197</v>
      </c>
      <c r="K21" s="4">
        <f t="shared" si="2"/>
        <v>66</v>
      </c>
      <c r="L21" s="4">
        <f t="shared" si="3"/>
        <v>2310</v>
      </c>
      <c r="M21" s="4">
        <f t="shared" si="4"/>
        <v>6399</v>
      </c>
      <c r="N21" s="4">
        <f t="shared" si="5"/>
        <v>989</v>
      </c>
    </row>
    <row r="22" spans="1:23" x14ac:dyDescent="0.2">
      <c r="A22" t="s">
        <v>57</v>
      </c>
      <c r="B22" s="3" t="s">
        <v>32</v>
      </c>
      <c r="C22" s="4">
        <v>24</v>
      </c>
      <c r="D22" s="4">
        <v>2</v>
      </c>
      <c r="E22" s="4">
        <v>51</v>
      </c>
      <c r="F22" s="4">
        <v>1274</v>
      </c>
      <c r="G22" s="4">
        <v>73</v>
      </c>
      <c r="H22" t="s">
        <v>57</v>
      </c>
      <c r="I22" t="s">
        <v>57</v>
      </c>
      <c r="J22" s="4">
        <f t="shared" si="1"/>
        <v>24</v>
      </c>
      <c r="K22" s="4">
        <f t="shared" si="2"/>
        <v>2</v>
      </c>
      <c r="L22" s="4">
        <f t="shared" si="3"/>
        <v>51</v>
      </c>
      <c r="M22" s="4">
        <f t="shared" si="4"/>
        <v>1274</v>
      </c>
      <c r="N22" s="4">
        <f t="shared" si="5"/>
        <v>73</v>
      </c>
    </row>
    <row r="23" spans="1:23" x14ac:dyDescent="0.2">
      <c r="A23" t="s">
        <v>59</v>
      </c>
      <c r="B23" s="3" t="s">
        <v>33</v>
      </c>
      <c r="C23" s="4">
        <v>30</v>
      </c>
      <c r="D23" s="4">
        <v>0</v>
      </c>
      <c r="E23" s="4">
        <v>30</v>
      </c>
      <c r="F23" s="4">
        <v>971</v>
      </c>
      <c r="G23" s="4">
        <v>143</v>
      </c>
      <c r="H23" t="s">
        <v>59</v>
      </c>
      <c r="I23" t="s">
        <v>59</v>
      </c>
      <c r="J23" s="4">
        <f t="shared" si="1"/>
        <v>30</v>
      </c>
      <c r="K23" s="4">
        <f t="shared" si="2"/>
        <v>0</v>
      </c>
      <c r="L23" s="4">
        <f t="shared" si="3"/>
        <v>30</v>
      </c>
      <c r="M23" s="4">
        <f t="shared" si="4"/>
        <v>971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263</v>
      </c>
      <c r="D24" s="4">
        <v>22</v>
      </c>
      <c r="E24" s="4">
        <v>3719</v>
      </c>
      <c r="F24" s="4">
        <v>13143</v>
      </c>
      <c r="G24" s="4">
        <v>1803</v>
      </c>
      <c r="H24" t="s">
        <v>59</v>
      </c>
      <c r="I24" t="s">
        <v>59</v>
      </c>
      <c r="J24" s="4">
        <f t="shared" si="1"/>
        <v>263</v>
      </c>
      <c r="K24" s="4">
        <f t="shared" si="2"/>
        <v>22</v>
      </c>
      <c r="L24" s="4">
        <f t="shared" si="3"/>
        <v>3719</v>
      </c>
      <c r="M24" s="4">
        <f t="shared" si="4"/>
        <v>13143</v>
      </c>
      <c r="N24" s="4">
        <f t="shared" si="5"/>
        <v>1803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10207</v>
      </c>
      <c r="D26" s="4">
        <v>749</v>
      </c>
      <c r="E26" s="4">
        <v>55597</v>
      </c>
      <c r="F26" s="4">
        <v>127326</v>
      </c>
      <c r="G26" s="4">
        <v>32007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1">
        <v>1705</v>
      </c>
      <c r="D31" s="21">
        <v>164</v>
      </c>
      <c r="E31" s="21">
        <v>8335</v>
      </c>
      <c r="F31" s="21">
        <v>15475</v>
      </c>
      <c r="G31" s="21">
        <v>3062</v>
      </c>
      <c r="H31" s="15">
        <f>SUM(C31:G31)</f>
        <v>28741</v>
      </c>
      <c r="I31" s="14">
        <f>H31/$H$34</f>
        <v>0.12723674774001045</v>
      </c>
    </row>
    <row r="32" spans="1:23" x14ac:dyDescent="0.2">
      <c r="B32" s="3" t="s">
        <v>59</v>
      </c>
      <c r="C32" s="21">
        <v>7606</v>
      </c>
      <c r="D32" s="21">
        <v>518</v>
      </c>
      <c r="E32" s="21">
        <v>41927</v>
      </c>
      <c r="F32" s="21">
        <v>103762</v>
      </c>
      <c r="G32" s="21">
        <v>27538</v>
      </c>
      <c r="H32" s="15">
        <f t="shared" ref="H32:H33" si="11">SUM(C32:G32)</f>
        <v>181351</v>
      </c>
      <c r="I32" s="14">
        <f t="shared" ref="I32:I33" si="12">H32/$H$34</f>
        <v>0.80284302701362631</v>
      </c>
    </row>
    <row r="33" spans="2:9" x14ac:dyDescent="0.2">
      <c r="B33" s="3" t="s">
        <v>58</v>
      </c>
      <c r="C33" s="21">
        <v>896</v>
      </c>
      <c r="D33" s="21">
        <v>67</v>
      </c>
      <c r="E33" s="21">
        <v>5335</v>
      </c>
      <c r="F33" s="21">
        <v>8089</v>
      </c>
      <c r="G33" s="21">
        <v>1407</v>
      </c>
      <c r="H33" s="15">
        <f t="shared" si="11"/>
        <v>15794</v>
      </c>
      <c r="I33" s="14">
        <f t="shared" si="12"/>
        <v>6.992022524636321E-2</v>
      </c>
    </row>
    <row r="34" spans="2:9" x14ac:dyDescent="0.2">
      <c r="B34" s="3" t="s">
        <v>36</v>
      </c>
      <c r="C34" s="21">
        <v>10207</v>
      </c>
      <c r="D34" s="21">
        <v>749</v>
      </c>
      <c r="E34" s="21">
        <v>55597</v>
      </c>
      <c r="F34" s="21">
        <v>127326</v>
      </c>
      <c r="G34" s="21">
        <v>32007</v>
      </c>
      <c r="H34" s="16">
        <f>SUM(H31:H33)</f>
        <v>225886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2020-05-18T16:33:09Z</dcterms:modified>
</cp:coreProperties>
</file>