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D895C2F0-9794-6146-AA6B-F12D8424E70C}" xr6:coauthVersionLast="45" xr6:coauthVersionMax="45" xr10:uidLastSave="{00000000-0000-0000-0000-000000000000}"/>
  <bookViews>
    <workbookView xWindow="30200" yWindow="1000" windowWidth="35680" windowHeight="20300" activeTab="1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All!$A$119:$U$141</definedName>
    <definedName name="_xlnm._FilterDatabase" localSheetId="0" hidden="1">alldatanormalised!$A$1:$V$1891</definedName>
    <definedName name="Zone">Tabelle!$C$1:$D$22</definedName>
  </definedNames>
  <calcPr calcId="191029"/>
  <pivotCaches>
    <pivotCache cacheId="10" r:id="rId10"/>
    <pivotCache cacheId="18" r:id="rId11"/>
    <pivotCache cacheId="22" r:id="rId12"/>
    <pivotCache cacheId="27" r:id="rId13"/>
    <pivotCache cacheId="3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8" i="16" l="1"/>
  <c r="B93" i="14"/>
  <c r="C93" i="14"/>
  <c r="D93" i="14"/>
  <c r="E93" i="14"/>
  <c r="F93" i="14"/>
  <c r="A95" i="4"/>
  <c r="G97" i="2"/>
  <c r="G96" i="2"/>
  <c r="B95" i="4" s="1"/>
  <c r="U1934" i="1"/>
  <c r="V1934" i="1"/>
  <c r="U1935" i="1"/>
  <c r="V1935" i="1"/>
  <c r="U1936" i="1"/>
  <c r="V1936" i="1"/>
  <c r="U1937" i="1"/>
  <c r="V1937" i="1"/>
  <c r="U1938" i="1"/>
  <c r="V1938" i="1"/>
  <c r="U1939" i="1"/>
  <c r="V1939" i="1"/>
  <c r="U1940" i="1"/>
  <c r="V1940" i="1"/>
  <c r="U1941" i="1"/>
  <c r="V1941" i="1"/>
  <c r="U1942" i="1"/>
  <c r="V1942" i="1"/>
  <c r="U1943" i="1"/>
  <c r="V1943" i="1"/>
  <c r="U1944" i="1"/>
  <c r="V1944" i="1"/>
  <c r="U1945" i="1"/>
  <c r="V1945" i="1"/>
  <c r="U1946" i="1"/>
  <c r="V1946" i="1"/>
  <c r="U1947" i="1"/>
  <c r="V1947" i="1"/>
  <c r="U1948" i="1"/>
  <c r="V1948" i="1"/>
  <c r="U1949" i="1"/>
  <c r="V1949" i="1"/>
  <c r="U1950" i="1"/>
  <c r="V1950" i="1"/>
  <c r="U1951" i="1"/>
  <c r="V1951" i="1"/>
  <c r="U1952" i="1"/>
  <c r="V1952" i="1"/>
  <c r="U1953" i="1"/>
  <c r="V1953" i="1"/>
  <c r="U1954" i="1"/>
  <c r="V1954" i="1"/>
  <c r="B92" i="14" l="1"/>
  <c r="C92" i="14"/>
  <c r="D92" i="14"/>
  <c r="E92" i="14"/>
  <c r="F92" i="14" s="1"/>
  <c r="A94" i="4"/>
  <c r="G95" i="2"/>
  <c r="B94" i="4" s="1"/>
  <c r="U1913" i="1"/>
  <c r="V1913" i="1"/>
  <c r="U1914" i="1"/>
  <c r="V1914" i="1"/>
  <c r="U1915" i="1"/>
  <c r="V1915" i="1"/>
  <c r="U1916" i="1"/>
  <c r="V1916" i="1"/>
  <c r="U1917" i="1"/>
  <c r="V1917" i="1"/>
  <c r="U1918" i="1"/>
  <c r="V1918" i="1"/>
  <c r="U1919" i="1"/>
  <c r="V1919" i="1"/>
  <c r="U1920" i="1"/>
  <c r="V1920" i="1"/>
  <c r="U1921" i="1"/>
  <c r="V1921" i="1"/>
  <c r="U1922" i="1"/>
  <c r="V1922" i="1"/>
  <c r="U1923" i="1"/>
  <c r="V1923" i="1"/>
  <c r="U1924" i="1"/>
  <c r="V1924" i="1"/>
  <c r="U1925" i="1"/>
  <c r="V1925" i="1"/>
  <c r="U1926" i="1"/>
  <c r="V1926" i="1"/>
  <c r="U1927" i="1"/>
  <c r="V1927" i="1"/>
  <c r="U1928" i="1"/>
  <c r="V1928" i="1"/>
  <c r="U1929" i="1"/>
  <c r="V1929" i="1"/>
  <c r="U1930" i="1"/>
  <c r="V1930" i="1"/>
  <c r="U1931" i="1"/>
  <c r="V1931" i="1"/>
  <c r="U1932" i="1"/>
  <c r="V1932" i="1"/>
  <c r="U1933" i="1"/>
  <c r="V1933" i="1"/>
  <c r="X17" i="16" l="1"/>
  <c r="U1892" i="1"/>
  <c r="V1892" i="1"/>
  <c r="U1893" i="1"/>
  <c r="V1893" i="1"/>
  <c r="U1894" i="1"/>
  <c r="V1894" i="1"/>
  <c r="U1895" i="1"/>
  <c r="V1895" i="1"/>
  <c r="U1896" i="1"/>
  <c r="V1896" i="1"/>
  <c r="U1897" i="1"/>
  <c r="V1897" i="1"/>
  <c r="U1898" i="1"/>
  <c r="V1898" i="1"/>
  <c r="U1899" i="1"/>
  <c r="V1899" i="1"/>
  <c r="U1900" i="1"/>
  <c r="V1900" i="1"/>
  <c r="U1901" i="1"/>
  <c r="V1901" i="1"/>
  <c r="U1902" i="1"/>
  <c r="V1902" i="1"/>
  <c r="U1903" i="1"/>
  <c r="V1903" i="1"/>
  <c r="U1904" i="1"/>
  <c r="V1904" i="1"/>
  <c r="U1905" i="1"/>
  <c r="V1905" i="1"/>
  <c r="U1906" i="1"/>
  <c r="V1906" i="1"/>
  <c r="U1907" i="1"/>
  <c r="V1907" i="1"/>
  <c r="U1908" i="1"/>
  <c r="V1908" i="1"/>
  <c r="U1909" i="1"/>
  <c r="V1909" i="1"/>
  <c r="U1910" i="1"/>
  <c r="V1910" i="1"/>
  <c r="U1911" i="1"/>
  <c r="V1911" i="1"/>
  <c r="U1912" i="1"/>
  <c r="V1912" i="1"/>
  <c r="B91" i="14"/>
  <c r="C91" i="14"/>
  <c r="D91" i="14"/>
  <c r="E91" i="14"/>
  <c r="A93" i="4"/>
  <c r="G94" i="2"/>
  <c r="B93" i="4" s="1"/>
  <c r="Q141" i="2"/>
  <c r="K141" i="2"/>
  <c r="L141" i="2"/>
  <c r="M141" i="2"/>
  <c r="N141" i="2"/>
  <c r="O141" i="2"/>
  <c r="P141" i="2"/>
  <c r="F91" i="14" l="1"/>
  <c r="B90" i="14"/>
  <c r="C90" i="14"/>
  <c r="D90" i="14"/>
  <c r="E90" i="14"/>
  <c r="A92" i="4"/>
  <c r="G93" i="2"/>
  <c r="B92" i="4" s="1"/>
  <c r="U1871" i="1"/>
  <c r="V1871" i="1"/>
  <c r="U1872" i="1"/>
  <c r="V1872" i="1"/>
  <c r="U1873" i="1"/>
  <c r="V1873" i="1"/>
  <c r="U1874" i="1"/>
  <c r="V1874" i="1"/>
  <c r="U1875" i="1"/>
  <c r="V1875" i="1"/>
  <c r="U1876" i="1"/>
  <c r="V1876" i="1"/>
  <c r="U1877" i="1"/>
  <c r="V1877" i="1"/>
  <c r="U1878" i="1"/>
  <c r="V1878" i="1"/>
  <c r="U1879" i="1"/>
  <c r="V1879" i="1"/>
  <c r="U1880" i="1"/>
  <c r="V1880" i="1"/>
  <c r="U1881" i="1"/>
  <c r="V1881" i="1"/>
  <c r="U1882" i="1"/>
  <c r="V1882" i="1"/>
  <c r="U1883" i="1"/>
  <c r="V1883" i="1"/>
  <c r="U1884" i="1"/>
  <c r="V1884" i="1"/>
  <c r="U1885" i="1"/>
  <c r="V1885" i="1"/>
  <c r="U1886" i="1"/>
  <c r="V1886" i="1"/>
  <c r="U1887" i="1"/>
  <c r="V1887" i="1"/>
  <c r="U1888" i="1"/>
  <c r="V1888" i="1"/>
  <c r="U1889" i="1"/>
  <c r="V1889" i="1"/>
  <c r="U1890" i="1"/>
  <c r="V1890" i="1"/>
  <c r="U1891" i="1"/>
  <c r="V1891" i="1"/>
  <c r="F90" i="14" l="1"/>
  <c r="B89" i="14"/>
  <c r="C89" i="14"/>
  <c r="D89" i="14"/>
  <c r="E89" i="14"/>
  <c r="A91" i="4"/>
  <c r="G92" i="2"/>
  <c r="B91" i="4" s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F89" i="14" l="1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20" i="2"/>
  <c r="B88" i="14"/>
  <c r="C88" i="14"/>
  <c r="D88" i="14"/>
  <c r="E88" i="14"/>
  <c r="A88" i="4"/>
  <c r="A89" i="4"/>
  <c r="A90" i="4"/>
  <c r="G89" i="2"/>
  <c r="B88" i="4" s="1"/>
  <c r="G90" i="2"/>
  <c r="B89" i="4" s="1"/>
  <c r="G91" i="2"/>
  <c r="B90" i="4" s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F88" i="14" l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 l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l="1"/>
  <c r="B85" i="14"/>
  <c r="C85" i="14"/>
  <c r="D85" i="14"/>
  <c r="E85" i="14"/>
  <c r="A87" i="4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Y17" i="16" s="1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F82" i="14" l="1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41" i="2"/>
  <c r="H141" i="2"/>
  <c r="G141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<sst xmlns="http://schemas.openxmlformats.org/spreadsheetml/2006/main" count="4214" uniqueCount="79">
  <si>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</si>
  <si>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</si>
  <si>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</si>
  <si>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</si>
  <si>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</si>
  <si>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</si>
  <si>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</si>
  <si>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</si>
  <si>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</si>
  <si>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</si>
  <si>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</si>
  <si>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</si>
  <si>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</si>
  <si>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</si>
  <si>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</si>
  <si>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</si>
  <si>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</si>
  <si>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</si>
  <si>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</si>
  <si>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</si>
  <si>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</si>
  <si>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</si>
  <si>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</si>
  <si>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</si>
  <si>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</si>
  <si>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</si>
  <si>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</si>
  <si>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</si>
  <si>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</si>
  <si>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</si>
  <si>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</si>
  <si>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</si>
  <si>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</si>
  <si>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</si>
  <si>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</si>
  <si>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</si>
  <si>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</si>
  <si>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</si>
  <si>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</si>
  <si>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</si>
  <si>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</si>
  <si>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</si>
  <si>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</si>
  <si>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</si>
  <si>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</si>
  <si>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</si>
  <si>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</si>
  <si>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</si>
  <si>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</si>
  <si>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</si>
  <si>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</si>
  <si>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</si>
  <si>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</si>
  <si>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</si>
  <si>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</si>
  <si>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</si>
  <si>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</si>
  <si>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</si>
  <si>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</si>
  <si>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</si>
  <si>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</si>
  <si>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</si>
  <si>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</si>
  <si>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</si>
  <si>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</si>
  <si>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</si>
  <si>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</si>
  <si>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</si>
  <si>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</si>
  <si>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</si>
  <si>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</si>
  <si>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</si>
  <si>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</si>
  <si>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</si>
  <si>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</si>
  <si>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</si>
  <si>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</si>
  <si>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</si>
  <si>
    <t>percentuale casi vs. tamponi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</si>
</sst>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3" fontId="0" fillId="0" borderId="10" xfId="0" applyNumberFormat="1" applyBorder="1"/>
    <xf numFmtId="10" fontId="0" fillId="0" borderId="0" xfId="43" applyNumberFormat="1" applyFont="1"/>
    <xf numFmtId="164" fontId="21" fillId="34" borderId="13" xfId="42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Casi'!$A$3:$A$95</c:f>
              <c:numCache>
                <c:formatCode>m/d/yy</c:formatCode>
                <c:ptCount val="9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</c:numCache>
            </c:numRef>
          </c:cat>
          <c:val>
            <c:numRef>
              <c:f>'Totale dei Casi'!$B$3:$B$95</c:f>
              <c:numCache>
                <c:formatCode>General</c:formatCode>
                <c:ptCount val="93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Tamponi!$B$4:$B$97</c:f>
              <c:strCache>
                <c:ptCount val="93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  <c:pt idx="87">
                  <c:v>21/05/2020</c:v>
                </c:pt>
                <c:pt idx="88">
                  <c:v>22/05/2020</c:v>
                </c:pt>
                <c:pt idx="89">
                  <c:v>23/05/2020</c:v>
                </c:pt>
                <c:pt idx="90">
                  <c:v>24/05/2020</c:v>
                </c:pt>
                <c:pt idx="91">
                  <c:v>25/05/2020</c:v>
                </c:pt>
                <c:pt idx="92">
                  <c:v>26/05/2020</c:v>
                </c:pt>
              </c:strCache>
            </c:strRef>
          </c:cat>
          <c:val>
            <c:numRef>
              <c:f>Tamponi!$C$4:$C$97</c:f>
              <c:numCache>
                <c:formatCode>General</c:formatCode>
                <c:ptCount val="93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  <c:pt idx="88">
                  <c:v>75380</c:v>
                </c:pt>
                <c:pt idx="89">
                  <c:v>72410</c:v>
                </c:pt>
                <c:pt idx="90">
                  <c:v>55824</c:v>
                </c:pt>
                <c:pt idx="91">
                  <c:v>35241</c:v>
                </c:pt>
                <c:pt idx="92">
                  <c:v>57674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Guariti'!$A$7:$A$100</c:f>
              <c:strCache>
                <c:ptCount val="93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</c:strCache>
            </c:strRef>
          </c:cat>
          <c:val>
            <c:numRef>
              <c:f>'Dimessi Guariti'!$B$7:$B$100</c:f>
              <c:numCache>
                <c:formatCode>General</c:formatCode>
                <c:ptCount val="93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  <c:pt idx="88">
                  <c:v>2160</c:v>
                </c:pt>
                <c:pt idx="89">
                  <c:v>2120</c:v>
                </c:pt>
                <c:pt idx="90">
                  <c:v>1639</c:v>
                </c:pt>
                <c:pt idx="91">
                  <c:v>1502</c:v>
                </c:pt>
                <c:pt idx="92">
                  <c:v>2677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Deceduti!$A$4:$A$97</c:f>
              <c:strCache>
                <c:ptCount val="93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</c:strCache>
            </c:strRef>
          </c:cat>
          <c:val>
            <c:numRef>
              <c:f>Deceduti!$B$4:$B$97</c:f>
              <c:numCache>
                <c:formatCode>General</c:formatCode>
                <c:ptCount val="93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  <c:pt idx="88">
                  <c:v>130</c:v>
                </c:pt>
                <c:pt idx="89">
                  <c:v>119</c:v>
                </c:pt>
                <c:pt idx="90">
                  <c:v>50</c:v>
                </c:pt>
                <c:pt idx="91">
                  <c:v>92</c:v>
                </c:pt>
                <c:pt idx="92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Contagiati!$B$2:$B$93</c:f>
              <c:numCache>
                <c:formatCode>m/d/yy</c:formatCode>
                <c:ptCount val="9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</c:numCache>
            </c:numRef>
          </c:cat>
          <c:val>
            <c:numRef>
              <c:f>Contagiati!$C$2:$C$93</c:f>
              <c:numCache>
                <c:formatCode>0</c:formatCode>
                <c:ptCount val="92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  <c:pt idx="86">
                  <c:v>-355</c:v>
                </c:pt>
                <c:pt idx="87">
                  <c:v>-312</c:v>
                </c:pt>
                <c:pt idx="88">
                  <c:v>-262</c:v>
                </c:pt>
                <c:pt idx="89">
                  <c:v>-82</c:v>
                </c:pt>
                <c:pt idx="90">
                  <c:v>-428</c:v>
                </c:pt>
                <c:pt idx="91">
                  <c:v>-268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Contagiati!$B$2:$B$93</c:f>
              <c:numCache>
                <c:formatCode>m/d/yy</c:formatCode>
                <c:ptCount val="9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</c:numCache>
            </c:numRef>
          </c:cat>
          <c:val>
            <c:numRef>
              <c:f>Contagiati!$D$2:$D$93</c:f>
              <c:numCache>
                <c:formatCode>0</c:formatCode>
                <c:ptCount val="92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  <c:pt idx="86">
                  <c:v>-36</c:v>
                </c:pt>
                <c:pt idx="87">
                  <c:v>-45</c:v>
                </c:pt>
                <c:pt idx="88">
                  <c:v>-23</c:v>
                </c:pt>
                <c:pt idx="89">
                  <c:v>-19</c:v>
                </c:pt>
                <c:pt idx="90">
                  <c:v>-12</c:v>
                </c:pt>
                <c:pt idx="91">
                  <c:v>-20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Contagiati!$B$2:$B$93</c:f>
              <c:numCache>
                <c:formatCode>m/d/yy</c:formatCode>
                <c:ptCount val="9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</c:numCache>
            </c:numRef>
          </c:cat>
          <c:val>
            <c:numRef>
              <c:f>Contagiati!$E$2:$E$93</c:f>
              <c:numCache>
                <c:formatCode>0</c:formatCode>
                <c:ptCount val="92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  <c:pt idx="86">
                  <c:v>-1401</c:v>
                </c:pt>
                <c:pt idx="87">
                  <c:v>-1281</c:v>
                </c:pt>
                <c:pt idx="88">
                  <c:v>-1285</c:v>
                </c:pt>
                <c:pt idx="89">
                  <c:v>-1057</c:v>
                </c:pt>
                <c:pt idx="90">
                  <c:v>-854</c:v>
                </c:pt>
                <c:pt idx="91">
                  <c:v>-2070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Contagiati!$B$2:$B$93</c:f>
              <c:numCache>
                <c:formatCode>m/d/yy</c:formatCode>
                <c:ptCount val="9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</c:numCache>
            </c:numRef>
          </c:cat>
          <c:val>
            <c:numRef>
              <c:f>Contagiati!$F$2:$F$93</c:f>
              <c:numCache>
                <c:formatCode>0</c:formatCode>
                <c:ptCount val="92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  <c:pt idx="86">
                  <c:v>-1792</c:v>
                </c:pt>
                <c:pt idx="87">
                  <c:v>-1638</c:v>
                </c:pt>
                <c:pt idx="88">
                  <c:v>-1570</c:v>
                </c:pt>
                <c:pt idx="89">
                  <c:v>-1158</c:v>
                </c:pt>
                <c:pt idx="90">
                  <c:v>-1294</c:v>
                </c:pt>
                <c:pt idx="91">
                  <c:v>-2358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7.779973611112" createdVersion="6" refreshedVersion="6" minRefreshableVersion="3" recordCount="1954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27T00:00:00" count="94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7.780368518521" createdVersion="6" refreshedVersion="6" minRefreshableVersion="3" recordCount="1954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27T00:00:00" count="124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7.781993171295" createdVersion="6" refreshedVersion="6" minRefreshableVersion="3" recordCount="1954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5-27T00:00:00" count="94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m/>
      </sharedItems>
      <fieldGroup par="17" base="0">
        <rangePr groupBy="days" startDate="2020-02-24T00:00:00" endDate="2020-05-27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7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Months (data)" numFmtId="0" databaseField="0">
      <fieldGroup base="0">
        <rangePr groupBy="months" startDate="2020-02-24T00:00:00" endDate="2020-05-27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7.782037962963" createdVersion="6" refreshedVersion="6" minRefreshableVersion="3" recordCount="1954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5-27T00:00:00" count="94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m/>
      </sharedItems>
      <fieldGroup par="22" base="0">
        <rangePr groupBy="days" startDate="2020-02-24T00:00:00" endDate="2020-05-27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7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2" count="15"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m/>
      </sharedItems>
    </cacheField>
    <cacheField name="Months" numFmtId="0" databaseField="0">
      <fieldGroup base="0">
        <rangePr groupBy="months" startDate="2020-02-24T00:00:00" endDate="2020-05-27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7.782068749999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5" maxValue="3622"/>
    </cacheField>
    <cacheField name="Sum of terapia_intensiva" numFmtId="0">
      <sharedItems containsSemiMixedTypes="0" containsString="0" containsNumber="1" containsInteger="1" minValue="0" maxValue="183"/>
    </cacheField>
    <cacheField name="Sum of isolamento_domiciliare" numFmtId="0">
      <sharedItems containsSemiMixedTypes="0" containsString="0" containsNumber="1" containsInteger="1" minValue="13" maxValue="20672"/>
    </cacheField>
    <cacheField name="Sum of dimessi_guariti" numFmtId="0">
      <sharedItems containsSemiMixedTypes="0" containsString="0" containsNumber="1" containsInteger="1" minValue="236" maxValue="47044"/>
    </cacheField>
    <cacheField name="Sum of deceduti" numFmtId="0">
      <sharedItems containsSemiMixedTypes="0" containsString="0" containsNumber="1" containsInteger="1" minValue="22" maxValue="158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4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s v="ITA"/>
    <n v="13"/>
    <s v="Abruzzo"/>
    <n v="4235122196"/>
    <n v="1339843823"/>
    <n v="-10"/>
    <n v="-1"/>
    <n v="-11"/>
    <n v="-34"/>
    <n v="-45"/>
    <n v="-45"/>
    <n v="-45"/>
    <n v="50"/>
    <n v="2"/>
    <n v="7"/>
    <n v="1038"/>
    <m/>
    <m/>
    <m/>
  </r>
  <r>
    <x v="87"/>
    <s v="ITA"/>
    <n v="17"/>
    <s v="Basilicata"/>
    <n v="4063947052"/>
    <n v="1580514834"/>
    <n v="-7"/>
    <n v="0"/>
    <n v="-7"/>
    <n v="-6"/>
    <n v="-13"/>
    <n v="-13"/>
    <n v="-13"/>
    <n v="14"/>
    <n v="0"/>
    <n v="1"/>
    <n v="551"/>
    <m/>
    <m/>
    <m/>
  </r>
  <r>
    <x v="87"/>
    <s v="ITA"/>
    <n v="18"/>
    <s v="Calabria"/>
    <n v="3890597598"/>
    <n v="1659440194"/>
    <n v="-2"/>
    <n v="0"/>
    <n v="-2"/>
    <n v="-25"/>
    <n v="-27"/>
    <n v="-27"/>
    <n v="-27"/>
    <n v="27"/>
    <n v="0"/>
    <n v="0"/>
    <n v="1256"/>
    <m/>
    <m/>
    <m/>
  </r>
  <r>
    <x v="87"/>
    <s v="ITA"/>
    <n v="15"/>
    <s v="Campania"/>
    <n v="4083956555"/>
    <n v="1425084984"/>
    <n v="-6"/>
    <n v="-3"/>
    <n v="-9"/>
    <n v="-60"/>
    <n v="-69"/>
    <n v="-69"/>
    <n v="-69"/>
    <n v="76"/>
    <n v="2"/>
    <n v="9"/>
    <n v="5078"/>
    <m/>
    <m/>
    <m/>
  </r>
  <r>
    <x v="87"/>
    <s v="ITA"/>
    <n v="8"/>
    <s v="Emilia-Romagna"/>
    <n v="4449436681"/>
    <n v="113417208"/>
    <n v="-34"/>
    <n v="-4"/>
    <n v="-38"/>
    <n v="-134"/>
    <n v="-172"/>
    <n v="-172"/>
    <n v="-172"/>
    <n v="208"/>
    <n v="17"/>
    <n v="53"/>
    <n v="4555"/>
    <m/>
    <m/>
    <m/>
  </r>
  <r>
    <x v="87"/>
    <s v="ITA"/>
    <n v="6"/>
    <s v="Friuli Venezia Giulia"/>
    <n v="456494354"/>
    <n v="1376813649"/>
    <n v="-4"/>
    <n v="0"/>
    <n v="-4"/>
    <n v="-14"/>
    <n v="-18"/>
    <n v="-18"/>
    <n v="-18"/>
    <n v="23"/>
    <n v="1"/>
    <n v="6"/>
    <n v="2870"/>
    <m/>
    <m/>
    <m/>
  </r>
  <r>
    <x v="87"/>
    <s v="ITA"/>
    <n v="12"/>
    <s v="Lazio"/>
    <n v="4189277044"/>
    <n v="1248366722"/>
    <n v="-9"/>
    <n v="-6"/>
    <n v="-15"/>
    <n v="-134"/>
    <n v="-149"/>
    <n v="-149"/>
    <n v="-149"/>
    <n v="159"/>
    <n v="15"/>
    <n v="25"/>
    <n v="4222"/>
    <m/>
    <m/>
    <m/>
  </r>
  <r>
    <x v="87"/>
    <s v="ITA"/>
    <n v="7"/>
    <s v="Liguria"/>
    <n v="4441149315"/>
    <n v="89326992"/>
    <n v="-27"/>
    <n v="0"/>
    <n v="-27"/>
    <n v="-76"/>
    <n v="-103"/>
    <n v="-103"/>
    <n v="-103"/>
    <n v="147"/>
    <n v="11"/>
    <n v="55"/>
    <n v="1871"/>
    <m/>
    <m/>
    <m/>
  </r>
  <r>
    <x v="87"/>
    <s v="ITA"/>
    <n v="3"/>
    <s v="Lombardia"/>
    <n v="4546679409"/>
    <n v="9190347404"/>
    <n v="-162"/>
    <n v="-5"/>
    <n v="-167"/>
    <n v="211"/>
    <n v="44"/>
    <n v="44"/>
    <n v="44"/>
    <n v="207"/>
    <n v="65"/>
    <n v="316"/>
    <n v="14702"/>
    <m/>
    <m/>
    <m/>
  </r>
  <r>
    <x v="87"/>
    <s v="ITA"/>
    <n v="11"/>
    <s v="Marche"/>
    <n v="4361675973"/>
    <n v="135188753"/>
    <n v="-14"/>
    <n v="0"/>
    <n v="-14"/>
    <n v="-128"/>
    <n v="-142"/>
    <n v="-142"/>
    <n v="-142"/>
    <n v="151"/>
    <n v="3"/>
    <n v="12"/>
    <n v="1792"/>
    <m/>
    <m/>
    <m/>
  </r>
  <r>
    <x v="87"/>
    <s v="ITA"/>
    <n v="14"/>
    <s v="Molise"/>
    <n v="4155774754"/>
    <n v="1465916051"/>
    <n v="1"/>
    <n v="0"/>
    <n v="1"/>
    <n v="-5"/>
    <n v="-4"/>
    <n v="-4"/>
    <n v="-4"/>
    <n v="5"/>
    <n v="0"/>
    <n v="1"/>
    <n v="95"/>
    <m/>
    <m/>
    <m/>
  </r>
  <r>
    <x v="87"/>
    <s v="ITA"/>
    <n v="21"/>
    <s v="P.A. Bolzano"/>
    <n v="4649933453"/>
    <n v="1135662422"/>
    <n v="7"/>
    <n v="0"/>
    <n v="7"/>
    <n v="-29"/>
    <n v="-22"/>
    <n v="-22"/>
    <n v="-22"/>
    <n v="22"/>
    <n v="0"/>
    <n v="0"/>
    <n v="794"/>
    <m/>
    <m/>
    <m/>
  </r>
  <r>
    <x v="87"/>
    <s v="ITA"/>
    <n v="22"/>
    <s v="P.A. Trento"/>
    <n v="4606893511"/>
    <n v="1112123097"/>
    <n v="1"/>
    <n v="0"/>
    <n v="1"/>
    <n v="-61"/>
    <n v="-60"/>
    <n v="-60"/>
    <n v="-60"/>
    <n v="70"/>
    <n v="0"/>
    <n v="10"/>
    <n v="1818"/>
    <m/>
    <m/>
    <m/>
  </r>
  <r>
    <x v="87"/>
    <s v="ITA"/>
    <n v="1"/>
    <s v="Piemonte"/>
    <n v="450732745"/>
    <n v="7680687483"/>
    <n v="-34"/>
    <n v="-13"/>
    <n v="-47"/>
    <n v="-394"/>
    <n v="-441"/>
    <n v="-441"/>
    <n v="-441"/>
    <n v="522"/>
    <n v="24"/>
    <n v="105"/>
    <n v="6662"/>
    <m/>
    <m/>
    <m/>
  </r>
  <r>
    <x v="87"/>
    <s v="ITA"/>
    <n v="16"/>
    <s v="Puglia"/>
    <n v="4112559576"/>
    <n v="1686736689"/>
    <n v="-6"/>
    <n v="-1"/>
    <n v="-7"/>
    <n v="-56"/>
    <n v="-63"/>
    <n v="-63"/>
    <n v="-63"/>
    <n v="69"/>
    <n v="0"/>
    <n v="6"/>
    <n v="1694"/>
    <m/>
    <m/>
    <m/>
  </r>
  <r>
    <x v="87"/>
    <s v="ITA"/>
    <n v="20"/>
    <s v="Sardegna"/>
    <n v="3921531192"/>
    <n v="9110616306"/>
    <n v="-4"/>
    <n v="2"/>
    <n v="-2"/>
    <n v="-11"/>
    <n v="-13"/>
    <n v="-13"/>
    <n v="-13"/>
    <n v="13"/>
    <n v="1"/>
    <n v="1"/>
    <n v="1223"/>
    <m/>
    <m/>
    <m/>
  </r>
  <r>
    <x v="87"/>
    <s v="ITA"/>
    <n v="19"/>
    <s v="Sicilia"/>
    <n v="3811569725"/>
    <n v="133623567"/>
    <n v="-11"/>
    <n v="0"/>
    <n v="-11"/>
    <n v="10"/>
    <n v="-1"/>
    <n v="-1"/>
    <n v="-1"/>
    <n v="7"/>
    <n v="0"/>
    <n v="6"/>
    <n v="3775"/>
    <m/>
    <m/>
    <m/>
  </r>
  <r>
    <x v="87"/>
    <s v="ITA"/>
    <n v="9"/>
    <s v="Toscana"/>
    <n v="4376923077"/>
    <n v="1125588885"/>
    <n v="-9"/>
    <n v="-4"/>
    <n v="-13"/>
    <n v="-227"/>
    <n v="-240"/>
    <n v="-240"/>
    <n v="-240"/>
    <n v="252"/>
    <n v="6"/>
    <n v="18"/>
    <n v="4316"/>
    <m/>
    <m/>
    <m/>
  </r>
  <r>
    <x v="87"/>
    <s v="ITA"/>
    <n v="10"/>
    <s v="Umbria"/>
    <n v="4310675841"/>
    <n v="1238824698"/>
    <n v="-8"/>
    <n v="0"/>
    <n v="-8"/>
    <n v="3"/>
    <n v="-5"/>
    <n v="-5"/>
    <n v="-5"/>
    <n v="7"/>
    <n v="0"/>
    <n v="2"/>
    <n v="1251"/>
    <m/>
    <m/>
    <m/>
  </r>
  <r>
    <x v="87"/>
    <s v="ITA"/>
    <n v="2"/>
    <s v="Valle d'Aosta"/>
    <n v="4573750286"/>
    <n v="7320149366"/>
    <n v="1"/>
    <n v="0"/>
    <n v="1"/>
    <n v="-4"/>
    <n v="-3"/>
    <n v="-3"/>
    <n v="-3"/>
    <n v="4"/>
    <n v="0"/>
    <n v="1"/>
    <n v="341"/>
    <m/>
    <m/>
    <m/>
  </r>
  <r>
    <x v="87"/>
    <s v="ITA"/>
    <n v="5"/>
    <s v="Veneto"/>
    <n v="4543490485"/>
    <n v="1233845213"/>
    <n v="-18"/>
    <n v="-1"/>
    <n v="-19"/>
    <n v="-227"/>
    <n v="-246"/>
    <n v="-246"/>
    <n v="-246"/>
    <n v="245"/>
    <n v="9"/>
    <n v="8"/>
    <n v="11775"/>
    <m/>
    <m/>
    <m/>
  </r>
  <r>
    <x v="88"/>
    <s v="ITA"/>
    <n v="13"/>
    <s v="Abruzzo"/>
    <n v="4235122196"/>
    <n v="1339843823"/>
    <n v="-18"/>
    <n v="-1"/>
    <n v="-19"/>
    <n v="-74"/>
    <n v="-93"/>
    <n v="-93"/>
    <n v="-93"/>
    <n v="98"/>
    <n v="3"/>
    <n v="8"/>
    <n v="1795"/>
    <m/>
    <m/>
    <m/>
  </r>
  <r>
    <x v="88"/>
    <s v="ITA"/>
    <n v="17"/>
    <s v="Basilicata"/>
    <n v="4063947052"/>
    <n v="1580514834"/>
    <n v="0"/>
    <n v="0"/>
    <n v="0"/>
    <n v="-11"/>
    <n v="-11"/>
    <n v="-11"/>
    <n v="-11"/>
    <n v="11"/>
    <n v="0"/>
    <n v="0"/>
    <n v="508"/>
    <m/>
    <m/>
    <m/>
  </r>
  <r>
    <x v="88"/>
    <s v="ITA"/>
    <n v="18"/>
    <s v="Calabria"/>
    <n v="3890597598"/>
    <n v="1659440194"/>
    <n v="0"/>
    <n v="0"/>
    <n v="0"/>
    <n v="-24"/>
    <n v="-24"/>
    <n v="-24"/>
    <n v="-24"/>
    <n v="25"/>
    <n v="0"/>
    <n v="1"/>
    <n v="1123"/>
    <m/>
    <m/>
    <m/>
  </r>
  <r>
    <x v="88"/>
    <s v="ITA"/>
    <n v="15"/>
    <s v="Campania"/>
    <n v="4083956555"/>
    <n v="1425084984"/>
    <n v="0"/>
    <n v="0"/>
    <n v="0"/>
    <n v="-81"/>
    <n v="-81"/>
    <n v="-81"/>
    <n v="-81"/>
    <n v="90"/>
    <n v="1"/>
    <n v="10"/>
    <n v="5983"/>
    <m/>
    <m/>
    <m/>
  </r>
  <r>
    <x v="88"/>
    <s v="ITA"/>
    <n v="8"/>
    <s v="Emilia-Romagna"/>
    <n v="4449436681"/>
    <n v="113417208"/>
    <n v="-40"/>
    <n v="-3"/>
    <n v="-43"/>
    <n v="-153"/>
    <n v="-196"/>
    <n v="-196"/>
    <n v="-196"/>
    <n v="237"/>
    <n v="12"/>
    <n v="53"/>
    <n v="3940"/>
    <m/>
    <m/>
    <m/>
  </r>
  <r>
    <x v="88"/>
    <s v="ITA"/>
    <n v="6"/>
    <s v="Friuli Venezia Giulia"/>
    <n v="456494354"/>
    <n v="1376813649"/>
    <n v="-4"/>
    <n v="0"/>
    <n v="-4"/>
    <n v="-89"/>
    <n v="-93"/>
    <n v="-93"/>
    <n v="-93"/>
    <n v="103"/>
    <n v="2"/>
    <n v="12"/>
    <n v="2521"/>
    <m/>
    <m/>
    <m/>
  </r>
  <r>
    <x v="88"/>
    <s v="ITA"/>
    <n v="12"/>
    <s v="Lazio"/>
    <n v="4189277044"/>
    <n v="1248366722"/>
    <n v="1"/>
    <n v="-1"/>
    <n v="0"/>
    <n v="-2"/>
    <n v="-2"/>
    <n v="-2"/>
    <n v="-2"/>
    <n v="26"/>
    <n v="7"/>
    <n v="31"/>
    <n v="5019"/>
    <m/>
    <m/>
    <m/>
  </r>
  <r>
    <x v="88"/>
    <s v="ITA"/>
    <n v="7"/>
    <s v="Liguria"/>
    <n v="4441149315"/>
    <n v="89326992"/>
    <n v="-14"/>
    <n v="-3"/>
    <n v="-17"/>
    <n v="-150"/>
    <n v="-167"/>
    <n v="-167"/>
    <n v="-167"/>
    <n v="202"/>
    <n v="10"/>
    <n v="45"/>
    <n v="2518"/>
    <m/>
    <m/>
    <m/>
  </r>
  <r>
    <x v="88"/>
    <s v="ITA"/>
    <n v="3"/>
    <s v="Lombardia"/>
    <n v="4546679409"/>
    <n v="9190347404"/>
    <n v="-91"/>
    <n v="-19"/>
    <n v="-110"/>
    <n v="-672"/>
    <n v="-782"/>
    <n v="-782"/>
    <n v="-782"/>
    <n v="1018"/>
    <n v="57"/>
    <n v="293"/>
    <n v="19028"/>
    <m/>
    <m/>
    <m/>
  </r>
  <r>
    <x v="88"/>
    <s v="ITA"/>
    <n v="11"/>
    <s v="Marche"/>
    <n v="4361675973"/>
    <n v="135188753"/>
    <n v="-10"/>
    <n v="-1"/>
    <n v="-11"/>
    <n v="-53"/>
    <n v="-64"/>
    <n v="-64"/>
    <n v="-64"/>
    <n v="72"/>
    <n v="0"/>
    <n v="8"/>
    <n v="1664"/>
    <m/>
    <m/>
    <m/>
  </r>
  <r>
    <x v="88"/>
    <s v="ITA"/>
    <n v="14"/>
    <s v="Molise"/>
    <n v="4155774754"/>
    <n v="1465916051"/>
    <n v="0"/>
    <n v="0"/>
    <n v="0"/>
    <n v="-10"/>
    <n v="-10"/>
    <n v="-10"/>
    <n v="-10"/>
    <n v="13"/>
    <n v="0"/>
    <n v="3"/>
    <n v="363"/>
    <m/>
    <m/>
    <m/>
  </r>
  <r>
    <x v="88"/>
    <s v="ITA"/>
    <n v="21"/>
    <s v="P.A. Bolzano"/>
    <n v="4649933453"/>
    <n v="1135662422"/>
    <n v="-16"/>
    <n v="0"/>
    <n v="-16"/>
    <n v="-10"/>
    <n v="-26"/>
    <n v="-26"/>
    <n v="-26"/>
    <n v="29"/>
    <n v="0"/>
    <n v="3"/>
    <n v="1084"/>
    <m/>
    <m/>
    <m/>
  </r>
  <r>
    <x v="88"/>
    <s v="ITA"/>
    <n v="22"/>
    <s v="P.A. Trento"/>
    <n v="4606893511"/>
    <n v="1112123097"/>
    <n v="-8"/>
    <n v="-2"/>
    <n v="-10"/>
    <n v="551"/>
    <n v="541"/>
    <n v="541"/>
    <n v="541"/>
    <n v="-531"/>
    <n v="0"/>
    <n v="10"/>
    <n v="2152"/>
    <m/>
    <m/>
    <m/>
  </r>
  <r>
    <x v="88"/>
    <s v="ITA"/>
    <n v="1"/>
    <s v="Piemonte"/>
    <n v="450732745"/>
    <n v="7680687483"/>
    <n v="-65"/>
    <n v="-4"/>
    <n v="-69"/>
    <n v="-189"/>
    <n v="-258"/>
    <n v="-258"/>
    <n v="-258"/>
    <n v="330"/>
    <n v="15"/>
    <n v="87"/>
    <n v="5347"/>
    <m/>
    <m/>
    <m/>
  </r>
  <r>
    <x v="88"/>
    <s v="ITA"/>
    <n v="16"/>
    <s v="Puglia"/>
    <n v="4112559576"/>
    <n v="1686736689"/>
    <n v="-3"/>
    <n v="-3"/>
    <n v="-6"/>
    <n v="5"/>
    <n v="-1"/>
    <n v="-1"/>
    <n v="-1"/>
    <n v="24"/>
    <n v="4"/>
    <n v="27"/>
    <n v="2113"/>
    <m/>
    <m/>
    <m/>
  </r>
  <r>
    <x v="88"/>
    <s v="ITA"/>
    <n v="20"/>
    <s v="Sardegna"/>
    <n v="3921531192"/>
    <n v="9110616306"/>
    <n v="-6"/>
    <n v="-6"/>
    <n v="-12"/>
    <n v="0"/>
    <n v="-12"/>
    <n v="-12"/>
    <n v="-12"/>
    <n v="11"/>
    <n v="1"/>
    <n v="0"/>
    <n v="1394"/>
    <m/>
    <m/>
    <m/>
  </r>
  <r>
    <x v="88"/>
    <s v="ITA"/>
    <n v="19"/>
    <s v="Sicilia"/>
    <n v="3811569725"/>
    <n v="133623567"/>
    <n v="-4"/>
    <n v="-1"/>
    <n v="-5"/>
    <n v="2"/>
    <n v="-3"/>
    <n v="-3"/>
    <n v="-3"/>
    <n v="7"/>
    <n v="0"/>
    <n v="4"/>
    <n v="2083"/>
    <m/>
    <m/>
    <m/>
  </r>
  <r>
    <x v="88"/>
    <s v="ITA"/>
    <n v="9"/>
    <s v="Toscana"/>
    <n v="4376923077"/>
    <n v="1125588885"/>
    <n v="-7"/>
    <n v="1"/>
    <n v="-6"/>
    <n v="-85"/>
    <n v="-91"/>
    <n v="-91"/>
    <n v="-91"/>
    <n v="121"/>
    <n v="5"/>
    <n v="35"/>
    <n v="3890"/>
    <m/>
    <m/>
    <m/>
  </r>
  <r>
    <x v="88"/>
    <s v="ITA"/>
    <n v="10"/>
    <s v="Umbria"/>
    <n v="4310675841"/>
    <n v="1238824698"/>
    <n v="-1"/>
    <n v="0"/>
    <n v="-1"/>
    <n v="-1"/>
    <n v="-2"/>
    <n v="-2"/>
    <n v="-2"/>
    <n v="2"/>
    <n v="0"/>
    <n v="0"/>
    <n v="1225"/>
    <m/>
    <m/>
    <m/>
  </r>
  <r>
    <x v="88"/>
    <s v="ITA"/>
    <n v="2"/>
    <s v="Valle d'Aosta"/>
    <n v="4573750286"/>
    <n v="7320149366"/>
    <n v="-4"/>
    <n v="1"/>
    <n v="-3"/>
    <n v="3"/>
    <n v="0"/>
    <n v="0"/>
    <n v="0"/>
    <n v="1"/>
    <n v="0"/>
    <n v="1"/>
    <n v="270"/>
    <m/>
    <m/>
    <m/>
  </r>
  <r>
    <x v="88"/>
    <s v="ITA"/>
    <n v="5"/>
    <s v="Veneto"/>
    <n v="4543490485"/>
    <n v="1233845213"/>
    <n v="-22"/>
    <n v="-3"/>
    <n v="-25"/>
    <n v="-238"/>
    <n v="-263"/>
    <n v="-263"/>
    <n v="-263"/>
    <n v="271"/>
    <n v="13"/>
    <n v="21"/>
    <n v="11360"/>
    <m/>
    <m/>
    <m/>
  </r>
  <r>
    <x v="89"/>
    <s v="ITA"/>
    <n v="13"/>
    <s v="Abruzzo"/>
    <n v="4235122196"/>
    <n v="1339843823"/>
    <n v="-1"/>
    <n v="0"/>
    <n v="-1"/>
    <n v="-10"/>
    <n v="-11"/>
    <n v="-11"/>
    <n v="-11"/>
    <n v="12"/>
    <n v="0"/>
    <n v="1"/>
    <n v="1334"/>
    <m/>
    <m/>
    <m/>
  </r>
  <r>
    <x v="89"/>
    <s v="ITA"/>
    <n v="17"/>
    <s v="Basilicata"/>
    <n v="4063947052"/>
    <n v="1580514834"/>
    <n v="-1"/>
    <n v="0"/>
    <n v="-1"/>
    <n v="-7"/>
    <n v="-8"/>
    <n v="-8"/>
    <n v="-8"/>
    <n v="12"/>
    <n v="0"/>
    <n v="4"/>
    <n v="466"/>
    <m/>
    <m/>
    <m/>
  </r>
  <r>
    <x v="89"/>
    <s v="ITA"/>
    <n v="18"/>
    <s v="Calabria"/>
    <n v="3890597598"/>
    <n v="1659440194"/>
    <n v="-4"/>
    <n v="0"/>
    <n v="-4"/>
    <n v="-10"/>
    <n v="-14"/>
    <n v="-14"/>
    <n v="-14"/>
    <n v="14"/>
    <n v="0"/>
    <n v="0"/>
    <n v="1045"/>
    <m/>
    <m/>
    <m/>
  </r>
  <r>
    <x v="89"/>
    <s v="ITA"/>
    <n v="15"/>
    <s v="Campania"/>
    <n v="4083956555"/>
    <n v="1425084984"/>
    <n v="-17"/>
    <n v="1"/>
    <n v="-16"/>
    <n v="-3"/>
    <n v="-19"/>
    <n v="-19"/>
    <n v="-19"/>
    <n v="30"/>
    <n v="0"/>
    <n v="11"/>
    <n v="4867"/>
    <m/>
    <m/>
    <m/>
  </r>
  <r>
    <x v="89"/>
    <s v="ITA"/>
    <n v="8"/>
    <s v="Emilia-Romagna"/>
    <n v="4449436681"/>
    <n v="113417208"/>
    <n v="-28"/>
    <n v="-5"/>
    <n v="-33"/>
    <n v="-127"/>
    <n v="-160"/>
    <n v="-160"/>
    <n v="-160"/>
    <n v="193"/>
    <n v="10"/>
    <n v="43"/>
    <n v="4525"/>
    <m/>
    <m/>
    <m/>
  </r>
  <r>
    <x v="89"/>
    <s v="ITA"/>
    <n v="6"/>
    <s v="Friuli Venezia Giulia"/>
    <n v="456494354"/>
    <n v="1376813649"/>
    <n v="-5"/>
    <n v="-1"/>
    <n v="-6"/>
    <n v="-20"/>
    <n v="-26"/>
    <n v="-26"/>
    <n v="-26"/>
    <n v="30"/>
    <n v="2"/>
    <n v="6"/>
    <n v="2627"/>
    <m/>
    <m/>
    <m/>
  </r>
  <r>
    <x v="89"/>
    <s v="ITA"/>
    <n v="12"/>
    <s v="Lazio"/>
    <n v="4189277044"/>
    <n v="1248366722"/>
    <n v="-14"/>
    <n v="-7"/>
    <n v="-21"/>
    <n v="-33"/>
    <n v="-54"/>
    <n v="-54"/>
    <n v="-54"/>
    <n v="65"/>
    <n v="7"/>
    <n v="18"/>
    <n v="3653"/>
    <m/>
    <m/>
    <m/>
  </r>
  <r>
    <x v="89"/>
    <s v="ITA"/>
    <n v="7"/>
    <s v="Liguria"/>
    <n v="4441149315"/>
    <n v="89326992"/>
    <n v="-22"/>
    <n v="1"/>
    <n v="-21"/>
    <n v="-153"/>
    <n v="-174"/>
    <n v="-174"/>
    <n v="-174"/>
    <n v="205"/>
    <n v="7"/>
    <n v="38"/>
    <n v="2206"/>
    <m/>
    <m/>
    <m/>
  </r>
  <r>
    <x v="89"/>
    <s v="ITA"/>
    <n v="3"/>
    <s v="Lombardia"/>
    <n v="4546679409"/>
    <n v="9190347404"/>
    <n v="-2"/>
    <n v="-8"/>
    <n v="-10"/>
    <n v="-293"/>
    <n v="-303"/>
    <n v="-303"/>
    <n v="-303"/>
    <n v="688"/>
    <n v="56"/>
    <n v="441"/>
    <n v="17191"/>
    <m/>
    <m/>
    <m/>
  </r>
  <r>
    <x v="89"/>
    <s v="ITA"/>
    <n v="11"/>
    <s v="Marche"/>
    <n v="4361675973"/>
    <n v="135188753"/>
    <n v="-1"/>
    <n v="0"/>
    <n v="-1"/>
    <n v="-54"/>
    <n v="-55"/>
    <n v="-55"/>
    <n v="-55"/>
    <n v="56"/>
    <n v="3"/>
    <n v="4"/>
    <n v="1108"/>
    <m/>
    <m/>
    <m/>
  </r>
  <r>
    <x v="89"/>
    <s v="ITA"/>
    <n v="14"/>
    <s v="Molise"/>
    <n v="4155774754"/>
    <n v="1465916051"/>
    <n v="0"/>
    <n v="0"/>
    <n v="0"/>
    <n v="5"/>
    <n v="5"/>
    <n v="5"/>
    <n v="5"/>
    <n v="0"/>
    <n v="0"/>
    <n v="5"/>
    <n v="401"/>
    <m/>
    <m/>
    <m/>
  </r>
  <r>
    <x v="89"/>
    <s v="ITA"/>
    <n v="21"/>
    <s v="P.A. Bolzano"/>
    <n v="4649933453"/>
    <n v="1135662422"/>
    <n v="1"/>
    <n v="0"/>
    <n v="1"/>
    <n v="-11"/>
    <n v="-10"/>
    <n v="-10"/>
    <n v="-10"/>
    <n v="10"/>
    <n v="0"/>
    <n v="0"/>
    <n v="1483"/>
    <m/>
    <m/>
    <m/>
  </r>
  <r>
    <x v="89"/>
    <s v="ITA"/>
    <n v="22"/>
    <s v="P.A. Trento"/>
    <n v="4606893511"/>
    <n v="1112123097"/>
    <n v="-4"/>
    <n v="0"/>
    <n v="-4"/>
    <n v="-38"/>
    <n v="-42"/>
    <n v="-42"/>
    <n v="-42"/>
    <n v="48"/>
    <n v="1"/>
    <n v="7"/>
    <n v="2184"/>
    <m/>
    <m/>
    <m/>
  </r>
  <r>
    <x v="89"/>
    <s v="ITA"/>
    <n v="1"/>
    <s v="Piemonte"/>
    <n v="450732745"/>
    <n v="7680687483"/>
    <n v="-123"/>
    <n v="-3"/>
    <n v="-126"/>
    <n v="-301"/>
    <n v="-427"/>
    <n v="-427"/>
    <n v="-427"/>
    <n v="473"/>
    <n v="14"/>
    <n v="60"/>
    <n v="5264"/>
    <m/>
    <m/>
    <m/>
  </r>
  <r>
    <x v="89"/>
    <s v="ITA"/>
    <n v="16"/>
    <s v="Puglia"/>
    <n v="4112559576"/>
    <n v="1686736689"/>
    <n v="-18"/>
    <n v="0"/>
    <n v="-18"/>
    <n v="-15"/>
    <n v="-33"/>
    <n v="-33"/>
    <n v="-33"/>
    <n v="37"/>
    <n v="4"/>
    <n v="8"/>
    <n v="2036"/>
    <m/>
    <m/>
    <m/>
  </r>
  <r>
    <x v="89"/>
    <s v="ITA"/>
    <n v="20"/>
    <s v="Sardegna"/>
    <n v="3921531192"/>
    <n v="9110616306"/>
    <n v="0"/>
    <n v="0"/>
    <n v="0"/>
    <n v="-19"/>
    <n v="-19"/>
    <n v="-19"/>
    <n v="-19"/>
    <n v="18"/>
    <n v="1"/>
    <n v="0"/>
    <n v="1486"/>
    <m/>
    <m/>
    <m/>
  </r>
  <r>
    <x v="89"/>
    <s v="ITA"/>
    <n v="19"/>
    <s v="Sicilia"/>
    <n v="3811569725"/>
    <n v="133623567"/>
    <n v="-8"/>
    <n v="-1"/>
    <n v="-9"/>
    <n v="2"/>
    <n v="-7"/>
    <n v="-7"/>
    <n v="-7"/>
    <n v="6"/>
    <n v="1"/>
    <n v="0"/>
    <n v="2482"/>
    <m/>
    <m/>
    <m/>
  </r>
  <r>
    <x v="89"/>
    <s v="ITA"/>
    <n v="9"/>
    <s v="Toscana"/>
    <n v="4376923077"/>
    <n v="1125588885"/>
    <n v="-5"/>
    <n v="-2"/>
    <n v="-7"/>
    <n v="-13"/>
    <n v="-20"/>
    <n v="-20"/>
    <n v="-20"/>
    <n v="30"/>
    <n v="2"/>
    <n v="12"/>
    <n v="3541"/>
    <m/>
    <m/>
    <m/>
  </r>
  <r>
    <x v="89"/>
    <s v="ITA"/>
    <n v="10"/>
    <s v="Umbria"/>
    <n v="4310675841"/>
    <n v="1238824698"/>
    <n v="-1"/>
    <n v="0"/>
    <n v="-1"/>
    <n v="-2"/>
    <n v="-3"/>
    <n v="-3"/>
    <n v="-3"/>
    <n v="4"/>
    <n v="0"/>
    <n v="1"/>
    <n v="1313"/>
    <m/>
    <m/>
    <m/>
  </r>
  <r>
    <x v="89"/>
    <s v="ITA"/>
    <n v="2"/>
    <s v="Valle d'Aosta"/>
    <n v="4573750286"/>
    <n v="7320149366"/>
    <n v="1"/>
    <n v="0"/>
    <n v="1"/>
    <n v="-9"/>
    <n v="-8"/>
    <n v="-8"/>
    <n v="-8"/>
    <n v="8"/>
    <n v="0"/>
    <n v="0"/>
    <n v="297"/>
    <m/>
    <m/>
    <m/>
  </r>
  <r>
    <x v="89"/>
    <s v="ITA"/>
    <n v="5"/>
    <s v="Veneto"/>
    <n v="4543490485"/>
    <n v="1233845213"/>
    <n v="-10"/>
    <n v="2"/>
    <n v="-8"/>
    <n v="-174"/>
    <n v="-182"/>
    <n v="-182"/>
    <n v="-182"/>
    <n v="181"/>
    <n v="11"/>
    <n v="10"/>
    <n v="12901"/>
    <m/>
    <m/>
    <m/>
  </r>
  <r>
    <x v="90"/>
    <s v="ITA"/>
    <n v="13"/>
    <s v="Abruzzo"/>
    <n v="4235122196"/>
    <n v="1339843823"/>
    <n v="-7"/>
    <n v="-1"/>
    <n v="-8"/>
    <n v="-68"/>
    <n v="-76"/>
    <n v="-76"/>
    <n v="-76"/>
    <n v="77"/>
    <n v="4"/>
    <n v="5"/>
    <n v="1196"/>
    <m/>
    <m/>
    <m/>
  </r>
  <r>
    <x v="90"/>
    <s v="ITA"/>
    <n v="17"/>
    <s v="Basilicata"/>
    <n v="4063947052"/>
    <n v="1580514834"/>
    <n v="-1"/>
    <n v="0"/>
    <n v="-1"/>
    <n v="-1"/>
    <n v="-2"/>
    <n v="-2"/>
    <n v="-2"/>
    <n v="3"/>
    <n v="0"/>
    <n v="1"/>
    <n v="600"/>
    <m/>
    <m/>
    <m/>
  </r>
  <r>
    <x v="90"/>
    <s v="ITA"/>
    <n v="18"/>
    <s v="Calabria"/>
    <n v="3890597598"/>
    <n v="1659440194"/>
    <n v="0"/>
    <n v="0"/>
    <n v="0"/>
    <n v="-13"/>
    <n v="-13"/>
    <n v="-13"/>
    <n v="-13"/>
    <n v="13"/>
    <n v="0"/>
    <n v="0"/>
    <n v="1060"/>
    <m/>
    <m/>
    <m/>
  </r>
  <r>
    <x v="90"/>
    <s v="ITA"/>
    <n v="15"/>
    <s v="Campania"/>
    <n v="4083956555"/>
    <n v="1425084984"/>
    <n v="16"/>
    <n v="-2"/>
    <n v="14"/>
    <n v="-19"/>
    <n v="-5"/>
    <n v="-5"/>
    <n v="-5"/>
    <n v="9"/>
    <n v="1"/>
    <n v="5"/>
    <n v="5414"/>
    <m/>
    <m/>
    <m/>
  </r>
  <r>
    <x v="90"/>
    <s v="ITA"/>
    <n v="8"/>
    <s v="Emilia-Romagna"/>
    <n v="4449436681"/>
    <n v="113417208"/>
    <n v="-5"/>
    <n v="-1"/>
    <n v="-6"/>
    <n v="-107"/>
    <n v="-113"/>
    <n v="-113"/>
    <n v="-113"/>
    <n v="150"/>
    <n v="8"/>
    <n v="45"/>
    <n v="4494"/>
    <m/>
    <m/>
    <m/>
  </r>
  <r>
    <x v="90"/>
    <s v="ITA"/>
    <n v="6"/>
    <s v="Friuli Venezia Giulia"/>
    <n v="456494354"/>
    <n v="1376813649"/>
    <n v="-1"/>
    <n v="0"/>
    <n v="-1"/>
    <n v="-46"/>
    <n v="-47"/>
    <n v="-47"/>
    <n v="-47"/>
    <n v="48"/>
    <n v="2"/>
    <n v="3"/>
    <n v="2163"/>
    <m/>
    <m/>
    <m/>
  </r>
  <r>
    <x v="90"/>
    <s v="ITA"/>
    <n v="12"/>
    <s v="Lazio"/>
    <n v="4189277044"/>
    <n v="1248366722"/>
    <n v="-9"/>
    <n v="1"/>
    <n v="-8"/>
    <n v="-4"/>
    <n v="-12"/>
    <n v="-12"/>
    <n v="-12"/>
    <n v="24"/>
    <n v="8"/>
    <n v="20"/>
    <n v="2755"/>
    <m/>
    <m/>
    <m/>
  </r>
  <r>
    <x v="90"/>
    <s v="ITA"/>
    <n v="7"/>
    <s v="Liguria"/>
    <n v="4441149315"/>
    <n v="89326992"/>
    <n v="0"/>
    <n v="-2"/>
    <n v="-2"/>
    <n v="-108"/>
    <n v="-110"/>
    <n v="-110"/>
    <n v="-110"/>
    <n v="158"/>
    <n v="5"/>
    <n v="53"/>
    <n v="1438"/>
    <m/>
    <m/>
    <m/>
  </r>
  <r>
    <x v="90"/>
    <s v="ITA"/>
    <n v="3"/>
    <s v="Lombardia"/>
    <n v="4546679409"/>
    <n v="9190347404"/>
    <n v="-9"/>
    <n v="-2"/>
    <n v="-11"/>
    <n v="-5"/>
    <n v="-16"/>
    <n v="-16"/>
    <n v="-16"/>
    <n v="301"/>
    <n v="0"/>
    <n v="285"/>
    <n v="11457"/>
    <m/>
    <m/>
    <m/>
  </r>
  <r>
    <x v="90"/>
    <s v="ITA"/>
    <n v="11"/>
    <s v="Marche"/>
    <n v="4361675973"/>
    <n v="135188753"/>
    <n v="1"/>
    <n v="-2"/>
    <n v="-1"/>
    <n v="-20"/>
    <n v="-21"/>
    <n v="-21"/>
    <n v="-21"/>
    <n v="33"/>
    <n v="1"/>
    <n v="13"/>
    <n v="1058"/>
    <m/>
    <m/>
    <m/>
  </r>
  <r>
    <x v="90"/>
    <s v="ITA"/>
    <n v="14"/>
    <s v="Molise"/>
    <n v="4155774754"/>
    <n v="1465916051"/>
    <n v="-2"/>
    <n v="0"/>
    <n v="-2"/>
    <n v="-4"/>
    <n v="-6"/>
    <n v="-6"/>
    <n v="-6"/>
    <n v="7"/>
    <n v="0"/>
    <n v="1"/>
    <n v="209"/>
    <m/>
    <m/>
    <m/>
  </r>
  <r>
    <x v="90"/>
    <s v="ITA"/>
    <n v="21"/>
    <s v="P.A. Bolzano"/>
    <n v="4649933453"/>
    <n v="1135662422"/>
    <n v="-5"/>
    <n v="0"/>
    <n v="-5"/>
    <n v="-14"/>
    <n v="-19"/>
    <n v="-19"/>
    <n v="-19"/>
    <n v="22"/>
    <n v="0"/>
    <n v="3"/>
    <n v="902"/>
    <m/>
    <m/>
    <m/>
  </r>
  <r>
    <x v="90"/>
    <s v="ITA"/>
    <n v="22"/>
    <s v="P.A. Trento"/>
    <n v="4606893511"/>
    <n v="1112123097"/>
    <n v="-1"/>
    <n v="0"/>
    <n v="-1"/>
    <n v="-29"/>
    <n v="-30"/>
    <n v="-30"/>
    <n v="-30"/>
    <n v="38"/>
    <n v="1"/>
    <n v="9"/>
    <n v="1603"/>
    <m/>
    <m/>
    <m/>
  </r>
  <r>
    <x v="90"/>
    <s v="ITA"/>
    <n v="1"/>
    <s v="Piemonte"/>
    <n v="450732745"/>
    <n v="7680687483"/>
    <n v="-8"/>
    <n v="-1"/>
    <n v="-9"/>
    <n v="-313"/>
    <n v="-322"/>
    <n v="-322"/>
    <n v="-322"/>
    <n v="353"/>
    <n v="12"/>
    <n v="43"/>
    <n v="3263"/>
    <m/>
    <m/>
    <m/>
  </r>
  <r>
    <x v="90"/>
    <s v="ITA"/>
    <n v="16"/>
    <s v="Puglia"/>
    <n v="4112559576"/>
    <n v="1686736689"/>
    <n v="-11"/>
    <n v="0"/>
    <n v="-11"/>
    <n v="-1"/>
    <n v="-12"/>
    <n v="-12"/>
    <n v="-12"/>
    <n v="21"/>
    <n v="1"/>
    <n v="10"/>
    <n v="1832"/>
    <m/>
    <m/>
    <m/>
  </r>
  <r>
    <x v="90"/>
    <s v="ITA"/>
    <n v="20"/>
    <s v="Sardegna"/>
    <n v="3921531192"/>
    <n v="9110616306"/>
    <n v="-7"/>
    <n v="-3"/>
    <n v="-10"/>
    <n v="-32"/>
    <n v="-42"/>
    <n v="-42"/>
    <n v="-42"/>
    <n v="42"/>
    <n v="0"/>
    <n v="0"/>
    <n v="1121"/>
    <m/>
    <m/>
    <m/>
  </r>
  <r>
    <x v="90"/>
    <s v="ITA"/>
    <n v="19"/>
    <s v="Sicilia"/>
    <n v="3811569725"/>
    <n v="133623567"/>
    <n v="-4"/>
    <n v="0"/>
    <n v="-4"/>
    <n v="-55"/>
    <n v="-59"/>
    <n v="-59"/>
    <n v="-59"/>
    <n v="61"/>
    <n v="0"/>
    <n v="2"/>
    <n v="1336"/>
    <m/>
    <m/>
    <m/>
  </r>
  <r>
    <x v="90"/>
    <s v="ITA"/>
    <n v="9"/>
    <s v="Toscana"/>
    <n v="4376923077"/>
    <n v="1125588885"/>
    <n v="-9"/>
    <n v="-2"/>
    <n v="-11"/>
    <n v="-55"/>
    <n v="-66"/>
    <n v="-66"/>
    <n v="-66"/>
    <n v="79"/>
    <n v="2"/>
    <n v="15"/>
    <n v="3089"/>
    <m/>
    <m/>
    <m/>
  </r>
  <r>
    <x v="90"/>
    <s v="ITA"/>
    <n v="10"/>
    <s v="Umbria"/>
    <n v="4310675841"/>
    <n v="1238824698"/>
    <n v="0"/>
    <n v="0"/>
    <n v="0"/>
    <n v="-3"/>
    <n v="-3"/>
    <n v="-3"/>
    <n v="-3"/>
    <n v="2"/>
    <n v="1"/>
    <n v="0"/>
    <n v="708"/>
    <m/>
    <m/>
    <m/>
  </r>
  <r>
    <x v="90"/>
    <s v="ITA"/>
    <n v="2"/>
    <s v="Valle d'Aosta"/>
    <n v="4573750286"/>
    <n v="7320149366"/>
    <n v="0"/>
    <n v="-1"/>
    <n v="-1"/>
    <n v="-2"/>
    <n v="-3"/>
    <n v="-3"/>
    <n v="-3"/>
    <n v="4"/>
    <n v="0"/>
    <n v="1"/>
    <n v="251"/>
    <m/>
    <m/>
    <m/>
  </r>
  <r>
    <x v="90"/>
    <s v="ITA"/>
    <n v="5"/>
    <s v="Veneto"/>
    <n v="4543490485"/>
    <n v="1233845213"/>
    <n v="-20"/>
    <n v="-3"/>
    <n v="-23"/>
    <n v="-158"/>
    <n v="-181"/>
    <n v="-181"/>
    <n v="-181"/>
    <n v="194"/>
    <n v="4"/>
    <n v="17"/>
    <n v="9875"/>
    <m/>
    <m/>
    <m/>
  </r>
  <r>
    <x v="91"/>
    <s v="ITA"/>
    <n v="13"/>
    <s v="Abruzzo"/>
    <n v="4235122196"/>
    <n v="1339843823"/>
    <n v="0"/>
    <n v="0"/>
    <n v="0"/>
    <n v="-46"/>
    <n v="-46"/>
    <n v="-46"/>
    <n v="-46"/>
    <n v="45"/>
    <n v="2"/>
    <n v="1"/>
    <n v="982"/>
    <m/>
    <m/>
    <m/>
  </r>
  <r>
    <x v="91"/>
    <s v="ITA"/>
    <n v="17"/>
    <s v="Basilicata"/>
    <n v="4063947052"/>
    <n v="1580514834"/>
    <n v="0"/>
    <n v="-1"/>
    <n v="-1"/>
    <n v="-2"/>
    <n v="-3"/>
    <n v="-3"/>
    <n v="-3"/>
    <n v="3"/>
    <n v="0"/>
    <n v="0"/>
    <n v="523"/>
    <m/>
    <m/>
    <m/>
  </r>
  <r>
    <x v="91"/>
    <s v="ITA"/>
    <n v="18"/>
    <s v="Calabria"/>
    <n v="3890597598"/>
    <n v="1659440194"/>
    <n v="-1"/>
    <n v="0"/>
    <n v="-1"/>
    <n v="-10"/>
    <n v="-11"/>
    <n v="-11"/>
    <n v="-11"/>
    <n v="11"/>
    <n v="0"/>
    <n v="0"/>
    <n v="556"/>
    <m/>
    <m/>
    <m/>
  </r>
  <r>
    <x v="91"/>
    <s v="ITA"/>
    <n v="15"/>
    <s v="Campania"/>
    <n v="4083956555"/>
    <n v="1425084984"/>
    <n v="-24"/>
    <n v="-1"/>
    <n v="-25"/>
    <n v="-30"/>
    <n v="-55"/>
    <n v="-55"/>
    <n v="-55"/>
    <n v="61"/>
    <n v="0"/>
    <n v="6"/>
    <n v="3360"/>
    <m/>
    <m/>
    <m/>
  </r>
  <r>
    <x v="91"/>
    <s v="ITA"/>
    <n v="8"/>
    <s v="Emilia-Romagna"/>
    <n v="4449436681"/>
    <n v="113417208"/>
    <n v="-5"/>
    <n v="-1"/>
    <n v="-6"/>
    <n v="-92"/>
    <n v="-98"/>
    <n v="-98"/>
    <n v="-98"/>
    <n v="114"/>
    <n v="13"/>
    <n v="29"/>
    <n v="2305"/>
    <m/>
    <m/>
    <m/>
  </r>
  <r>
    <x v="91"/>
    <s v="ITA"/>
    <n v="6"/>
    <s v="Friuli Venezia Giulia"/>
    <n v="456494354"/>
    <n v="1376813649"/>
    <n v="0"/>
    <n v="0"/>
    <n v="0"/>
    <n v="-26"/>
    <n v="-26"/>
    <n v="-26"/>
    <n v="-26"/>
    <n v="30"/>
    <n v="0"/>
    <n v="4"/>
    <n v="1271"/>
    <m/>
    <m/>
    <m/>
  </r>
  <r>
    <x v="91"/>
    <s v="ITA"/>
    <n v="12"/>
    <s v="Lazio"/>
    <n v="4189277044"/>
    <n v="1248366722"/>
    <n v="-3"/>
    <n v="-1"/>
    <n v="-4"/>
    <n v="-11"/>
    <n v="-15"/>
    <n v="-15"/>
    <n v="-15"/>
    <n v="27"/>
    <n v="4"/>
    <n v="16"/>
    <n v="2342"/>
    <m/>
    <m/>
    <m/>
  </r>
  <r>
    <x v="91"/>
    <s v="ITA"/>
    <n v="7"/>
    <s v="Liguria"/>
    <n v="4441149315"/>
    <n v="89326992"/>
    <n v="-11"/>
    <n v="0"/>
    <n v="-11"/>
    <n v="-57"/>
    <n v="-68"/>
    <n v="-68"/>
    <n v="-68"/>
    <n v="79"/>
    <n v="6"/>
    <n v="17"/>
    <n v="1299"/>
    <m/>
    <m/>
    <m/>
  </r>
  <r>
    <x v="91"/>
    <s v="ITA"/>
    <n v="3"/>
    <s v="Lombardia"/>
    <n v="4546679409"/>
    <n v="9190347404"/>
    <n v="-296"/>
    <n v="-1"/>
    <n v="-297"/>
    <n v="-102"/>
    <n v="-399"/>
    <n v="-399"/>
    <n v="-399"/>
    <n v="513"/>
    <n v="34"/>
    <n v="148"/>
    <n v="5641"/>
    <m/>
    <m/>
    <m/>
  </r>
  <r>
    <x v="91"/>
    <s v="ITA"/>
    <n v="11"/>
    <s v="Marche"/>
    <n v="4361675973"/>
    <n v="135188753"/>
    <n v="-6"/>
    <n v="0"/>
    <n v="-6"/>
    <n v="-24"/>
    <n v="-30"/>
    <n v="-30"/>
    <n v="-30"/>
    <n v="31"/>
    <n v="1"/>
    <n v="2"/>
    <n v="555"/>
    <m/>
    <m/>
    <m/>
  </r>
  <r>
    <x v="91"/>
    <s v="ITA"/>
    <n v="14"/>
    <s v="Molise"/>
    <n v="4155774754"/>
    <n v="1465916051"/>
    <n v="-1"/>
    <n v="0"/>
    <n v="-1"/>
    <n v="-5"/>
    <n v="-6"/>
    <n v="-6"/>
    <n v="-6"/>
    <n v="6"/>
    <n v="0"/>
    <n v="0"/>
    <n v="89"/>
    <m/>
    <m/>
    <m/>
  </r>
  <r>
    <x v="91"/>
    <s v="ITA"/>
    <n v="21"/>
    <s v="P.A. Bolzano"/>
    <n v="4649933453"/>
    <n v="1135662422"/>
    <n v="-1"/>
    <n v="0"/>
    <n v="-1"/>
    <n v="-10"/>
    <n v="-11"/>
    <n v="-11"/>
    <n v="-11"/>
    <n v="11"/>
    <n v="0"/>
    <n v="0"/>
    <n v="502"/>
    <m/>
    <m/>
    <m/>
  </r>
  <r>
    <x v="91"/>
    <s v="ITA"/>
    <n v="22"/>
    <s v="P.A. Trento"/>
    <n v="4606893511"/>
    <n v="1112123097"/>
    <n v="0"/>
    <n v="0"/>
    <n v="0"/>
    <n v="-18"/>
    <n v="-18"/>
    <n v="-18"/>
    <n v="-18"/>
    <n v="18"/>
    <n v="1"/>
    <n v="1"/>
    <n v="666"/>
    <m/>
    <m/>
    <m/>
  </r>
  <r>
    <x v="91"/>
    <s v="ITA"/>
    <n v="1"/>
    <s v="Piemonte"/>
    <n v="450732745"/>
    <n v="7680687483"/>
    <n v="-56"/>
    <n v="-3"/>
    <n v="-59"/>
    <n v="-148"/>
    <n v="-207"/>
    <n v="-207"/>
    <n v="-207"/>
    <n v="240"/>
    <n v="15"/>
    <n v="48"/>
    <n v="2858"/>
    <m/>
    <m/>
    <m/>
  </r>
  <r>
    <x v="91"/>
    <s v="ITA"/>
    <n v="16"/>
    <s v="Puglia"/>
    <n v="4112559576"/>
    <n v="1686736689"/>
    <n v="-14"/>
    <n v="-2"/>
    <n v="-16"/>
    <n v="-99"/>
    <n v="-115"/>
    <n v="-115"/>
    <n v="-115"/>
    <n v="120"/>
    <n v="4"/>
    <n v="9"/>
    <n v="1100"/>
    <m/>
    <m/>
    <m/>
  </r>
  <r>
    <x v="91"/>
    <s v="ITA"/>
    <n v="20"/>
    <s v="Sardegna"/>
    <n v="3921531192"/>
    <n v="9110616306"/>
    <n v="-2"/>
    <n v="0"/>
    <n v="-2"/>
    <n v="-12"/>
    <n v="-14"/>
    <n v="-14"/>
    <n v="-14"/>
    <n v="12"/>
    <n v="0"/>
    <n v="-2"/>
    <n v="277"/>
    <m/>
    <m/>
    <m/>
  </r>
  <r>
    <x v="91"/>
    <s v="ITA"/>
    <n v="19"/>
    <s v="Sicilia"/>
    <n v="3811569725"/>
    <n v="133623567"/>
    <n v="-2"/>
    <n v="0"/>
    <n v="-2"/>
    <n v="-18"/>
    <n v="-20"/>
    <n v="-20"/>
    <n v="-20"/>
    <n v="23"/>
    <n v="1"/>
    <n v="4"/>
    <n v="2012"/>
    <m/>
    <m/>
    <m/>
  </r>
  <r>
    <x v="91"/>
    <s v="ITA"/>
    <n v="9"/>
    <s v="Toscana"/>
    <n v="4376923077"/>
    <n v="1125588885"/>
    <n v="4"/>
    <n v="-1"/>
    <n v="3"/>
    <n v="-67"/>
    <n v="-64"/>
    <n v="-64"/>
    <n v="-64"/>
    <n v="67"/>
    <n v="2"/>
    <n v="5"/>
    <n v="1138"/>
    <m/>
    <m/>
    <m/>
  </r>
  <r>
    <x v="91"/>
    <s v="ITA"/>
    <n v="10"/>
    <s v="Umbria"/>
    <n v="4310675841"/>
    <n v="1238824698"/>
    <n v="0"/>
    <n v="0"/>
    <n v="0"/>
    <n v="-7"/>
    <n v="-7"/>
    <n v="-7"/>
    <n v="-7"/>
    <n v="7"/>
    <n v="0"/>
    <n v="0"/>
    <n v="199"/>
    <m/>
    <m/>
    <m/>
  </r>
  <r>
    <x v="91"/>
    <s v="ITA"/>
    <n v="2"/>
    <s v="Valle d'Aosta"/>
    <n v="4573750286"/>
    <n v="7320149366"/>
    <n v="-4"/>
    <n v="0"/>
    <n v="-4"/>
    <n v="5"/>
    <n v="1"/>
    <n v="1"/>
    <n v="1"/>
    <n v="0"/>
    <n v="0"/>
    <n v="1"/>
    <n v="96"/>
    <m/>
    <m/>
    <m/>
  </r>
  <r>
    <x v="91"/>
    <s v="ITA"/>
    <n v="5"/>
    <s v="Veneto"/>
    <n v="4543490485"/>
    <n v="1233845213"/>
    <n v="-6"/>
    <n v="-1"/>
    <n v="-7"/>
    <n v="-75"/>
    <n v="-82"/>
    <n v="-82"/>
    <n v="-82"/>
    <n v="84"/>
    <n v="9"/>
    <n v="11"/>
    <n v="7470"/>
    <m/>
    <m/>
    <m/>
  </r>
  <r>
    <x v="92"/>
    <s v="ITA"/>
    <n v="13"/>
    <s v="Abruzzo"/>
    <n v="4235122196"/>
    <n v="1339843823"/>
    <n v="-7"/>
    <n v="0"/>
    <n v="-7"/>
    <n v="-130"/>
    <n v="-137"/>
    <n v="-137"/>
    <n v="-137"/>
    <n v="140"/>
    <n v="0"/>
    <n v="3"/>
    <n v="1265"/>
    <m/>
    <m/>
    <m/>
  </r>
  <r>
    <x v="92"/>
    <s v="ITA"/>
    <n v="17"/>
    <s v="Basilicata"/>
    <n v="4063947052"/>
    <n v="1580514834"/>
    <n v="-5"/>
    <n v="0"/>
    <n v="-5"/>
    <n v="5"/>
    <n v="0"/>
    <n v="0"/>
    <n v="0"/>
    <n v="0"/>
    <n v="0"/>
    <n v="0"/>
    <n v="563"/>
    <m/>
    <m/>
    <m/>
  </r>
  <r>
    <x v="92"/>
    <s v="ITA"/>
    <n v="18"/>
    <s v="Calabria"/>
    <n v="3890597598"/>
    <n v="1659440194"/>
    <n v="-1"/>
    <n v="0"/>
    <n v="-1"/>
    <n v="-25"/>
    <n v="-26"/>
    <n v="-26"/>
    <n v="-26"/>
    <n v="26"/>
    <n v="0"/>
    <n v="0"/>
    <n v="1006"/>
    <m/>
    <m/>
    <m/>
  </r>
  <r>
    <x v="92"/>
    <s v="ITA"/>
    <n v="15"/>
    <s v="Campania"/>
    <n v="4083956555"/>
    <n v="1425084984"/>
    <n v="-1"/>
    <n v="-2"/>
    <n v="-3"/>
    <n v="-26"/>
    <n v="-29"/>
    <n v="-29"/>
    <n v="-29"/>
    <n v="41"/>
    <n v="0"/>
    <n v="12"/>
    <n v="4379"/>
    <m/>
    <m/>
    <m/>
  </r>
  <r>
    <x v="92"/>
    <s v="ITA"/>
    <n v="8"/>
    <s v="Emilia-Romagna"/>
    <n v="4449436681"/>
    <n v="113417208"/>
    <n v="-21"/>
    <n v="-2"/>
    <n v="-23"/>
    <n v="-190"/>
    <n v="-213"/>
    <n v="-213"/>
    <n v="-213"/>
    <n v="229"/>
    <n v="8"/>
    <n v="24"/>
    <n v="3673"/>
    <m/>
    <m/>
    <m/>
  </r>
  <r>
    <x v="92"/>
    <s v="ITA"/>
    <n v="6"/>
    <s v="Friuli Venezia Giulia"/>
    <n v="456494354"/>
    <n v="1376813649"/>
    <n v="-3"/>
    <n v="0"/>
    <n v="-3"/>
    <n v="-8"/>
    <n v="-11"/>
    <n v="-11"/>
    <n v="-11"/>
    <n v="22"/>
    <n v="0"/>
    <n v="11"/>
    <n v="1289"/>
    <m/>
    <m/>
    <m/>
  </r>
  <r>
    <x v="92"/>
    <s v="ITA"/>
    <n v="12"/>
    <s v="Lazio"/>
    <n v="4189277044"/>
    <n v="1248366722"/>
    <n v="-2"/>
    <n v="-1"/>
    <n v="-3"/>
    <n v="-13"/>
    <n v="-16"/>
    <n v="-16"/>
    <n v="-16"/>
    <n v="29"/>
    <n v="5"/>
    <n v="18"/>
    <n v="3127"/>
    <m/>
    <m/>
    <m/>
  </r>
  <r>
    <x v="92"/>
    <s v="ITA"/>
    <n v="7"/>
    <s v="Liguria"/>
    <n v="4441149315"/>
    <n v="89326992"/>
    <n v="-13"/>
    <n v="1"/>
    <n v="-12"/>
    <n v="-106"/>
    <n v="-118"/>
    <n v="-118"/>
    <n v="-118"/>
    <n v="165"/>
    <n v="6"/>
    <n v="53"/>
    <n v="2206"/>
    <m/>
    <m/>
    <m/>
  </r>
  <r>
    <x v="92"/>
    <s v="ITA"/>
    <n v="3"/>
    <s v="Lombardia"/>
    <n v="4546679409"/>
    <n v="9190347404"/>
    <n v="-99"/>
    <n v="-13"/>
    <n v="-112"/>
    <n v="-626"/>
    <n v="-738"/>
    <n v="-738"/>
    <n v="-738"/>
    <n v="875"/>
    <n v="22"/>
    <n v="159"/>
    <n v="9176"/>
    <m/>
    <m/>
    <m/>
  </r>
  <r>
    <x v="92"/>
    <s v="ITA"/>
    <n v="11"/>
    <s v="Marche"/>
    <n v="4361675973"/>
    <n v="135188753"/>
    <n v="-1"/>
    <n v="0"/>
    <n v="-1"/>
    <n v="-86"/>
    <n v="-87"/>
    <n v="-87"/>
    <n v="-87"/>
    <n v="88"/>
    <n v="1"/>
    <n v="2"/>
    <n v="1015"/>
    <m/>
    <m/>
    <m/>
  </r>
  <r>
    <x v="92"/>
    <s v="ITA"/>
    <n v="14"/>
    <s v="Molise"/>
    <n v="4155774754"/>
    <n v="1465916051"/>
    <n v="0"/>
    <n v="0"/>
    <n v="0"/>
    <n v="-3"/>
    <n v="-3"/>
    <n v="-3"/>
    <n v="-3"/>
    <n v="3"/>
    <n v="0"/>
    <n v="0"/>
    <n v="137"/>
    <m/>
    <m/>
    <m/>
  </r>
  <r>
    <x v="92"/>
    <s v="ITA"/>
    <n v="21"/>
    <s v="P.A. Bolzano"/>
    <n v="4649933453"/>
    <n v="1135662422"/>
    <n v="-1"/>
    <n v="0"/>
    <n v="-1"/>
    <n v="-4"/>
    <n v="-5"/>
    <n v="-5"/>
    <n v="-5"/>
    <n v="5"/>
    <n v="0"/>
    <n v="0"/>
    <n v="389"/>
    <m/>
    <m/>
    <m/>
  </r>
  <r>
    <x v="92"/>
    <s v="ITA"/>
    <n v="22"/>
    <s v="P.A. Trento"/>
    <n v="4606893511"/>
    <n v="1112123097"/>
    <n v="-3"/>
    <n v="-1"/>
    <n v="-4"/>
    <n v="0"/>
    <n v="-4"/>
    <n v="-4"/>
    <n v="-4"/>
    <n v="11"/>
    <n v="3"/>
    <n v="10"/>
    <n v="695"/>
    <m/>
    <m/>
    <m/>
  </r>
  <r>
    <x v="92"/>
    <s v="ITA"/>
    <n v="1"/>
    <s v="Piemonte"/>
    <n v="450732745"/>
    <n v="7680687483"/>
    <n v="-65"/>
    <n v="-2"/>
    <n v="-67"/>
    <n v="-488"/>
    <n v="-555"/>
    <n v="-555"/>
    <n v="-555"/>
    <n v="627"/>
    <n v="14"/>
    <n v="86"/>
    <n v="5455"/>
    <m/>
    <m/>
    <m/>
  </r>
  <r>
    <x v="92"/>
    <s v="ITA"/>
    <n v="16"/>
    <s v="Puglia"/>
    <n v="4112559576"/>
    <n v="1686736689"/>
    <n v="-18"/>
    <n v="2"/>
    <n v="-16"/>
    <n v="-123"/>
    <n v="-139"/>
    <n v="-139"/>
    <n v="-139"/>
    <n v="138"/>
    <n v="3"/>
    <n v="2"/>
    <n v="2203"/>
    <m/>
    <m/>
    <m/>
  </r>
  <r>
    <x v="92"/>
    <s v="ITA"/>
    <n v="20"/>
    <s v="Sardegna"/>
    <n v="3921531192"/>
    <n v="9110616306"/>
    <n v="-8"/>
    <n v="-1"/>
    <n v="-9"/>
    <n v="2"/>
    <n v="-7"/>
    <n v="-7"/>
    <n v="-7"/>
    <n v="6"/>
    <n v="1"/>
    <n v="0"/>
    <n v="895"/>
    <m/>
    <m/>
    <m/>
  </r>
  <r>
    <x v="92"/>
    <s v="ITA"/>
    <n v="19"/>
    <s v="Sicilia"/>
    <n v="3811569725"/>
    <n v="133623567"/>
    <n v="-6"/>
    <n v="1"/>
    <n v="-5"/>
    <n v="2"/>
    <n v="-3"/>
    <n v="-3"/>
    <n v="-3"/>
    <n v="5"/>
    <n v="1"/>
    <n v="3"/>
    <n v="2421"/>
    <m/>
    <m/>
    <m/>
  </r>
  <r>
    <x v="92"/>
    <s v="ITA"/>
    <n v="9"/>
    <s v="Toscana"/>
    <n v="4376923077"/>
    <n v="1125588885"/>
    <n v="-7"/>
    <n v="-3"/>
    <n v="-10"/>
    <n v="-104"/>
    <n v="-114"/>
    <n v="-114"/>
    <n v="-114"/>
    <n v="111"/>
    <n v="6"/>
    <n v="3"/>
    <n v="4523"/>
    <m/>
    <m/>
    <m/>
  </r>
  <r>
    <x v="92"/>
    <s v="ITA"/>
    <n v="10"/>
    <s v="Umbria"/>
    <n v="4310675841"/>
    <n v="1238824698"/>
    <n v="-3"/>
    <n v="0"/>
    <n v="-3"/>
    <n v="-1"/>
    <n v="-4"/>
    <n v="-4"/>
    <n v="-4"/>
    <n v="5"/>
    <n v="0"/>
    <n v="1"/>
    <n v="1097"/>
    <m/>
    <m/>
    <m/>
  </r>
  <r>
    <x v="92"/>
    <s v="ITA"/>
    <n v="2"/>
    <s v="Valle d'Aosta"/>
    <n v="4573750286"/>
    <n v="7320149366"/>
    <n v="-2"/>
    <n v="0"/>
    <n v="-2"/>
    <n v="0"/>
    <n v="-2"/>
    <n v="-2"/>
    <n v="-2"/>
    <n v="4"/>
    <n v="0"/>
    <n v="2"/>
    <n v="87"/>
    <m/>
    <m/>
    <m/>
  </r>
  <r>
    <x v="92"/>
    <s v="ITA"/>
    <n v="5"/>
    <s v="Veneto"/>
    <n v="4543490485"/>
    <n v="1233845213"/>
    <n v="-2"/>
    <n v="1"/>
    <n v="-1"/>
    <n v="-146"/>
    <n v="-147"/>
    <n v="-147"/>
    <n v="-147"/>
    <n v="147"/>
    <n v="8"/>
    <n v="8"/>
    <n v="12073"/>
    <m/>
    <m/>
    <m/>
  </r>
  <r>
    <x v="93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4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</r>
  <r>
    <x v="93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4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</r>
  <r>
    <x v="93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4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  <m/>
    <m/>
    <m/>
    <s v="Centro"/>
    <x v="12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  <m/>
    <m/>
    <m/>
    <s v="Sud"/>
    <x v="12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  <m/>
    <m/>
    <m/>
    <s v="Sud"/>
    <x v="12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  <m/>
    <m/>
    <m/>
    <s v="Sud"/>
    <x v="12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  <m/>
    <m/>
    <m/>
    <s v="Nord"/>
    <x v="12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  <m/>
    <m/>
    <m/>
    <s v="Nord"/>
    <x v="12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  <m/>
    <m/>
    <m/>
    <s v="Centro"/>
    <x v="1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  <m/>
    <m/>
    <m/>
    <s v="Nord"/>
    <x v="12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  <m/>
    <m/>
    <m/>
    <s v="Nord"/>
    <x v="1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  <m/>
    <m/>
    <m/>
    <s v="Centro"/>
    <x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  <m/>
    <m/>
    <m/>
    <s v="Sud"/>
    <x v="12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  <m/>
    <m/>
    <m/>
    <s v="Nord"/>
    <x v="12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  <m/>
    <m/>
    <m/>
    <s v="Nord"/>
    <x v="12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  <m/>
    <m/>
    <m/>
    <s v="Nord"/>
    <x v="1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  <m/>
    <m/>
    <m/>
    <s v="Sud"/>
    <x v="12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  <m/>
    <m/>
    <m/>
    <s v="Sud"/>
    <x v="12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  <m/>
    <m/>
    <m/>
    <s v="Sud"/>
    <x v="12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  <m/>
    <m/>
    <m/>
    <s v="Centro"/>
    <x v="12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  <m/>
    <m/>
    <m/>
    <s v="Centro"/>
    <x v="1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  <m/>
    <m/>
    <m/>
    <s v="Nord"/>
    <x v="12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  <m/>
    <m/>
    <m/>
    <s v="Nord"/>
    <x v="12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  <m/>
    <m/>
    <m/>
    <s v="Centro"/>
    <x v="12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  <m/>
    <m/>
    <m/>
    <s v="Sud"/>
    <x v="12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  <m/>
    <m/>
    <m/>
    <s v="Sud"/>
    <x v="12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  <m/>
    <m/>
    <m/>
    <s v="Sud"/>
    <x v="12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  <m/>
    <m/>
    <m/>
    <s v="Nord"/>
    <x v="12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  <m/>
    <m/>
    <m/>
    <s v="Nord"/>
    <x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  <m/>
    <m/>
    <m/>
    <s v="Centro"/>
    <x v="12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  <m/>
    <m/>
    <m/>
    <s v="Nord"/>
    <x v="12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  <m/>
    <m/>
    <m/>
    <s v="Nord"/>
    <x v="12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  <m/>
    <m/>
    <m/>
    <s v="Centro"/>
    <x v="12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  <m/>
    <m/>
    <m/>
    <s v="Sud"/>
    <x v="12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  <m/>
    <m/>
    <m/>
    <s v="Nord"/>
    <x v="12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  <m/>
    <m/>
    <m/>
    <s v="Nord"/>
    <x v="1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  <m/>
    <m/>
    <m/>
    <s v="Nord"/>
    <x v="12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  <m/>
    <m/>
    <m/>
    <s v="Sud"/>
    <x v="12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  <m/>
    <m/>
    <m/>
    <s v="Sud"/>
    <x v="12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  <m/>
    <m/>
    <m/>
    <s v="Sud"/>
    <x v="12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  <m/>
    <m/>
    <m/>
    <s v="Centro"/>
    <x v="12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  <m/>
    <m/>
    <m/>
    <s v="Centro"/>
    <x v="12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  <m/>
    <m/>
    <m/>
    <s v="Nord"/>
    <x v="12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  <m/>
    <m/>
    <m/>
    <s v="Nord"/>
    <x v="12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  <m/>
    <m/>
    <m/>
    <s v="Centro"/>
    <x v="12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  <m/>
    <m/>
    <m/>
    <s v="Sud"/>
    <x v="12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  <m/>
    <m/>
    <m/>
    <s v="Sud"/>
    <x v="12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  <m/>
    <m/>
    <m/>
    <s v="Sud"/>
    <x v="12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  <m/>
    <m/>
    <m/>
    <s v="Nord"/>
    <x v="12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  <m/>
    <m/>
    <m/>
    <s v="Nord"/>
    <x v="12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  <m/>
    <m/>
    <m/>
    <s v="Centro"/>
    <x v="12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  <m/>
    <m/>
    <m/>
    <s v="Nord"/>
    <x v="12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  <m/>
    <m/>
    <m/>
    <s v="Nord"/>
    <x v="12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  <m/>
    <m/>
    <m/>
    <s v="Centro"/>
    <x v="12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  <m/>
    <m/>
    <m/>
    <s v="Sud"/>
    <x v="12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  <m/>
    <m/>
    <m/>
    <s v="Nord"/>
    <x v="12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  <m/>
    <m/>
    <m/>
    <s v="Nord"/>
    <x v="12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  <m/>
    <m/>
    <m/>
    <s v="Nord"/>
    <x v="12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  <m/>
    <m/>
    <m/>
    <s v="Sud"/>
    <x v="12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  <m/>
    <m/>
    <m/>
    <s v="Sud"/>
    <x v="12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  <m/>
    <m/>
    <m/>
    <s v="Sud"/>
    <x v="1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  <m/>
    <m/>
    <m/>
    <s v="Centro"/>
    <x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  <m/>
    <m/>
    <m/>
    <s v="Centro"/>
    <x v="12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  <m/>
    <m/>
    <m/>
    <s v="Nord"/>
    <x v="12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  <m/>
    <m/>
    <m/>
    <s v="Nord"/>
    <x v="12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  <m/>
    <m/>
    <m/>
    <s v="Centro"/>
    <x v="13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  <m/>
    <m/>
    <m/>
    <s v="Sud"/>
    <x v="13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  <m/>
    <m/>
    <m/>
    <s v="Sud"/>
    <x v="13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  <m/>
    <m/>
    <m/>
    <s v="Sud"/>
    <x v="13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  <m/>
    <m/>
    <m/>
    <s v="Nord"/>
    <x v="13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  <m/>
    <m/>
    <m/>
    <s v="Nord"/>
    <x v="1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  <m/>
    <m/>
    <m/>
    <s v="Centro"/>
    <x v="13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  <m/>
    <m/>
    <m/>
    <s v="Nord"/>
    <x v="1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  <m/>
    <m/>
    <m/>
    <s v="Nord"/>
    <x v="13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  <m/>
    <m/>
    <m/>
    <s v="Centro"/>
    <x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  <m/>
    <m/>
    <m/>
    <s v="Sud"/>
    <x v="13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  <m/>
    <m/>
    <m/>
    <s v="Nord"/>
    <x v="1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  <m/>
    <m/>
    <m/>
    <s v="Nord"/>
    <x v="1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  <m/>
    <m/>
    <m/>
    <s v="Nord"/>
    <x v="1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  <m/>
    <m/>
    <m/>
    <s v="Sud"/>
    <x v="13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  <m/>
    <m/>
    <m/>
    <s v="Sud"/>
    <x v="13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  <m/>
    <m/>
    <m/>
    <s v="Sud"/>
    <x v="13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  <m/>
    <m/>
    <m/>
    <s v="Centro"/>
    <x v="13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  <m/>
    <m/>
    <m/>
    <s v="Centro"/>
    <x v="13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  <m/>
    <m/>
    <m/>
    <s v="Nord"/>
    <x v="13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  <m/>
    <m/>
    <m/>
    <s v="Nord"/>
    <x v="13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  <m/>
    <m/>
    <m/>
    <s v="Centro"/>
    <x v="13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  <m/>
    <m/>
    <m/>
    <s v="Sud"/>
    <x v="1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  <m/>
    <m/>
    <m/>
    <s v="Sud"/>
    <x v="13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  <m/>
    <m/>
    <m/>
    <s v="Sud"/>
    <x v="13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  <m/>
    <m/>
    <m/>
    <s v="Nord"/>
    <x v="13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  <m/>
    <m/>
    <m/>
    <s v="Nord"/>
    <x v="13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  <m/>
    <m/>
    <m/>
    <s v="Centro"/>
    <x v="13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  <m/>
    <m/>
    <m/>
    <s v="Nord"/>
    <x v="13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  <m/>
    <m/>
    <m/>
    <s v="Nord"/>
    <x v="13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  <m/>
    <m/>
    <m/>
    <s v="Centro"/>
    <x v="13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  <m/>
    <m/>
    <m/>
    <s v="Sud"/>
    <x v="13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  <m/>
    <m/>
    <m/>
    <s v="Nord"/>
    <x v="13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  <m/>
    <m/>
    <m/>
    <s v="Nord"/>
    <x v="13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  <m/>
    <m/>
    <m/>
    <s v="Nord"/>
    <x v="13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  <m/>
    <m/>
    <m/>
    <s v="Sud"/>
    <x v="13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  <m/>
    <m/>
    <m/>
    <s v="Sud"/>
    <x v="13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  <m/>
    <m/>
    <m/>
    <s v="Sud"/>
    <x v="13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  <m/>
    <m/>
    <m/>
    <s v="Centro"/>
    <x v="13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  <m/>
    <m/>
    <m/>
    <s v="Centro"/>
    <x v="13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  <m/>
    <m/>
    <m/>
    <s v="Nord"/>
    <x v="13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  <m/>
    <m/>
    <m/>
    <s v="Nord"/>
    <x v="13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  <m/>
    <m/>
    <m/>
    <s v="Centro"/>
    <x v="1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  <m/>
    <m/>
    <m/>
    <s v="Sud"/>
    <x v="1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  <m/>
    <m/>
    <m/>
    <s v="Sud"/>
    <x v="13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  <m/>
    <m/>
    <m/>
    <s v="Sud"/>
    <x v="13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  <m/>
    <m/>
    <m/>
    <s v="Nord"/>
    <x v="1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  <m/>
    <m/>
    <m/>
    <s v="Nord"/>
    <x v="13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  <m/>
    <m/>
    <m/>
    <s v="Centro"/>
    <x v="13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  <m/>
    <m/>
    <m/>
    <s v="Nord"/>
    <x v="1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  <m/>
    <m/>
    <m/>
    <s v="Nord"/>
    <x v="13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  <m/>
    <m/>
    <m/>
    <s v="Centro"/>
    <x v="13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  <m/>
    <m/>
    <m/>
    <s v="Sud"/>
    <x v="13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  <m/>
    <m/>
    <m/>
    <s v="Nord"/>
    <x v="13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  <m/>
    <m/>
    <m/>
    <s v="Nord"/>
    <x v="13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  <m/>
    <m/>
    <m/>
    <s v="Nord"/>
    <x v="13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  <m/>
    <m/>
    <m/>
    <s v="Sud"/>
    <x v="1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  <m/>
    <m/>
    <m/>
    <s v="Sud"/>
    <x v="13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  <m/>
    <m/>
    <m/>
    <s v="Sud"/>
    <x v="1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  <m/>
    <m/>
    <m/>
    <s v="Centro"/>
    <x v="1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  <m/>
    <m/>
    <m/>
    <s v="Centro"/>
    <x v="13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  <m/>
    <m/>
    <m/>
    <s v="Nord"/>
    <x v="13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  <m/>
    <m/>
    <m/>
    <s v="Nord"/>
    <x v="13"/>
  </r>
  <r>
    <x v="93"/>
    <m/>
    <m/>
    <x v="21"/>
    <m/>
    <m/>
    <m/>
    <m/>
    <m/>
    <m/>
    <m/>
    <m/>
    <m/>
    <m/>
    <m/>
    <m/>
    <m/>
    <m/>
    <m/>
    <m/>
    <m/>
    <x v="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42"/>
    <n v="3"/>
    <n v="764"/>
    <n v="1921"/>
    <n v="400"/>
  </r>
  <r>
    <x v="1"/>
    <n v="8"/>
    <n v="0"/>
    <n v="28"/>
    <n v="336"/>
    <n v="27"/>
  </r>
  <r>
    <x v="1"/>
    <n v="41"/>
    <n v="1"/>
    <n v="196"/>
    <n v="823"/>
    <n v="96"/>
  </r>
  <r>
    <x v="1"/>
    <n v="286"/>
    <n v="5"/>
    <n v="893"/>
    <n v="3178"/>
    <n v="405"/>
  </r>
  <r>
    <x v="2"/>
    <n v="493"/>
    <n v="80"/>
    <n v="3573"/>
    <n v="19389"/>
    <n v="4076"/>
  </r>
  <r>
    <x v="2"/>
    <n v="59"/>
    <n v="1"/>
    <n v="315"/>
    <n v="2547"/>
    <n v="329"/>
  </r>
  <r>
    <x v="0"/>
    <n v="1083"/>
    <n v="59"/>
    <n v="2396"/>
    <n v="3430"/>
    <n v="693"/>
  </r>
  <r>
    <x v="2"/>
    <n v="223"/>
    <n v="19"/>
    <n v="1196"/>
    <n v="6681"/>
    <n v="1431"/>
  </r>
  <r>
    <x v="2"/>
    <n v="3622"/>
    <n v="183"/>
    <n v="20672"/>
    <n v="47044"/>
    <n v="15896"/>
  </r>
  <r>
    <x v="0"/>
    <n v="94"/>
    <n v="13"/>
    <n v="1468"/>
    <n v="4147"/>
    <n v="996"/>
  </r>
  <r>
    <x v="1"/>
    <n v="5"/>
    <n v="2"/>
    <n v="167"/>
    <n v="236"/>
    <n v="22"/>
  </r>
  <r>
    <x v="2"/>
    <n v="28"/>
    <n v="5"/>
    <n v="146"/>
    <n v="2123"/>
    <n v="291"/>
  </r>
  <r>
    <x v="2"/>
    <n v="24"/>
    <n v="3"/>
    <n v="486"/>
    <n v="3441"/>
    <n v="461"/>
  </r>
  <r>
    <x v="2"/>
    <n v="1162"/>
    <n v="70"/>
    <n v="5709"/>
    <n v="19561"/>
    <n v="3812"/>
  </r>
  <r>
    <x v="1"/>
    <n v="172"/>
    <n v="17"/>
    <n v="1350"/>
    <n v="2436"/>
    <n v="494"/>
  </r>
  <r>
    <x v="1"/>
    <n v="41"/>
    <n v="2"/>
    <n v="181"/>
    <n v="1000"/>
    <n v="130"/>
  </r>
  <r>
    <x v="1"/>
    <n v="83"/>
    <n v="10"/>
    <n v="1337"/>
    <n v="1729"/>
    <n v="271"/>
  </r>
  <r>
    <x v="0"/>
    <n v="145"/>
    <n v="34"/>
    <n v="1343"/>
    <n v="7527"/>
    <n v="1021"/>
  </r>
  <r>
    <x v="0"/>
    <n v="12"/>
    <n v="2"/>
    <n v="28"/>
    <n v="1314"/>
    <n v="75"/>
  </r>
  <r>
    <x v="2"/>
    <n v="17"/>
    <n v="1"/>
    <n v="13"/>
    <n v="1007"/>
    <n v="143"/>
  </r>
  <r>
    <x v="2"/>
    <n v="177"/>
    <n v="11"/>
    <n v="2243"/>
    <n v="14788"/>
    <n v="18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15">
      <pivotArea outline="0" collapsedLevelsAreSubtotals="1" fieldPosition="0"/>
    </format>
    <format dxfId="14">
      <pivotArea dataOnly="0" labelOnly="1" fieldPosition="0">
        <references count="1">
          <reference field="3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1">
          <reference field="3" count="0"/>
        </references>
      </pivotArea>
    </format>
    <format dxfId="11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97" firstHeaderRow="0" firstDataRow="1" firstDataCol="1"/>
  <pivotFields count="20">
    <pivotField axis="axisRow" showAll="0">
      <items count="95">
        <item h="1" x="9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9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97" firstHeaderRow="1" firstDataRow="1" firstDataCol="1"/>
  <pivotFields count="20">
    <pivotField axis="axisRow" showAl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93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9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100" firstHeaderRow="1" firstDataRow="1" firstDataCol="1" rowPageCount="1" colPageCount="1"/>
  <pivotFields count="16">
    <pivotField axis="axisRow" numFmtId="22" showAll="0" sortType="ascending">
      <items count="125">
        <item x="0"/>
        <item m="1" x="113"/>
        <item x="1"/>
        <item m="1" x="96"/>
        <item x="2"/>
        <item m="1" x="108"/>
        <item x="3"/>
        <item m="1" x="122"/>
        <item x="4"/>
        <item m="1" x="104"/>
        <item x="5"/>
        <item m="1" x="117"/>
        <item x="6"/>
        <item m="1" x="119"/>
        <item x="7"/>
        <item m="1" x="101"/>
        <item x="8"/>
        <item m="1" x="114"/>
        <item x="9"/>
        <item m="1" x="97"/>
        <item x="10"/>
        <item m="1" x="109"/>
        <item x="11"/>
        <item m="1" x="123"/>
        <item x="12"/>
        <item m="1" x="105"/>
        <item x="13"/>
        <item m="1" x="118"/>
        <item x="14"/>
        <item m="1" x="100"/>
        <item x="15"/>
        <item m="1" x="112"/>
        <item x="16"/>
        <item m="1" x="95"/>
        <item x="17"/>
        <item m="1" x="107"/>
        <item x="18"/>
        <item m="1" x="121"/>
        <item x="19"/>
        <item m="1" x="103"/>
        <item x="20"/>
        <item m="1" x="116"/>
        <item x="21"/>
        <item m="1" x="99"/>
        <item x="22"/>
        <item m="1" x="111"/>
        <item x="23"/>
        <item m="1" x="94"/>
        <item x="24"/>
        <item m="1" x="106"/>
        <item x="25"/>
        <item m="1" x="120"/>
        <item x="26"/>
        <item m="1" x="102"/>
        <item x="27"/>
        <item m="1" x="115"/>
        <item x="28"/>
        <item m="1" x="98"/>
        <item x="29"/>
        <item m="1" x="110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h="1" x="93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94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97" firstHeaderRow="1" firstDataRow="1" firstDataCol="1" rowPageCount="1" colPageCount="1"/>
  <pivotFields count="16">
    <pivotField axis="axisRow" numFmtId="22" showAll="0" sortType="ascending">
      <items count="125">
        <item x="0"/>
        <item m="1" x="113"/>
        <item x="1"/>
        <item m="1" x="96"/>
        <item x="2"/>
        <item m="1" x="108"/>
        <item x="3"/>
        <item m="1" x="122"/>
        <item x="4"/>
        <item m="1" x="104"/>
        <item x="5"/>
        <item m="1" x="117"/>
        <item x="6"/>
        <item m="1" x="119"/>
        <item x="7"/>
        <item m="1" x="101"/>
        <item x="8"/>
        <item m="1" x="114"/>
        <item x="9"/>
        <item m="1" x="97"/>
        <item x="10"/>
        <item m="1" x="109"/>
        <item x="11"/>
        <item m="1" x="123"/>
        <item x="12"/>
        <item m="1" x="105"/>
        <item x="13"/>
        <item m="1" x="118"/>
        <item x="14"/>
        <item m="1" x="100"/>
        <item x="15"/>
        <item m="1" x="112"/>
        <item x="16"/>
        <item m="1" x="95"/>
        <item x="17"/>
        <item m="1" x="107"/>
        <item x="18"/>
        <item m="1" x="121"/>
        <item x="19"/>
        <item m="1" x="103"/>
        <item x="20"/>
        <item m="1" x="116"/>
        <item x="21"/>
        <item m="1" x="99"/>
        <item x="22"/>
        <item m="1" x="111"/>
        <item x="23"/>
        <item m="1" x="94"/>
        <item x="24"/>
        <item m="1" x="106"/>
        <item x="25"/>
        <item m="1" x="120"/>
        <item x="26"/>
        <item m="1" x="102"/>
        <item x="27"/>
        <item m="1" x="115"/>
        <item x="28"/>
        <item m="1" x="98"/>
        <item x="29"/>
        <item m="1" x="110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h="1" x="93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94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8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8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4"/>
        <item x="12"/>
        <item x="13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10">
      <pivotArea outline="0" collapsedLevelsAreSubtotals="1" fieldPosition="0"/>
    </format>
    <format dxfId="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954"/>
  <sheetViews>
    <sheetView topLeftCell="E1912" workbookViewId="0">
      <selection activeCell="U1933" sqref="U1933:V1954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ref="U1682:U1702" si="62">VLOOKUP(D1682,Zone,2)</f>
        <v>Centro</v>
      </c>
      <c r="V1682">
        <f t="shared" ref="V1682:V1702" si="63"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62"/>
        <v>Sud</v>
      </c>
      <c r="V1683">
        <f t="shared" si="6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62"/>
        <v>Sud</v>
      </c>
      <c r="V1684">
        <f t="shared" si="6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62"/>
        <v>Sud</v>
      </c>
      <c r="V1685">
        <f t="shared" si="6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62"/>
        <v>Nord</v>
      </c>
      <c r="V1686">
        <f t="shared" si="6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62"/>
        <v>Nord</v>
      </c>
      <c r="V1687">
        <f t="shared" si="6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62"/>
        <v>Centro</v>
      </c>
      <c r="V1688">
        <f t="shared" si="6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62"/>
        <v>Nord</v>
      </c>
      <c r="V1689">
        <f t="shared" si="6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62"/>
        <v>Nord</v>
      </c>
      <c r="V1690">
        <f t="shared" si="6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62"/>
        <v>Centro</v>
      </c>
      <c r="V1691">
        <f t="shared" si="6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62"/>
        <v>Sud</v>
      </c>
      <c r="V1692">
        <f t="shared" si="6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62"/>
        <v>Nord</v>
      </c>
      <c r="V1693">
        <f t="shared" si="6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62"/>
        <v>Nord</v>
      </c>
      <c r="V1694">
        <f t="shared" si="6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62"/>
        <v>Nord</v>
      </c>
      <c r="V1695">
        <f t="shared" si="6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62"/>
        <v>Sud</v>
      </c>
      <c r="V1696">
        <f t="shared" si="6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62"/>
        <v>Sud</v>
      </c>
      <c r="V1697">
        <f t="shared" si="6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62"/>
        <v>Sud</v>
      </c>
      <c r="V1698">
        <f t="shared" si="6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62"/>
        <v>Centro</v>
      </c>
      <c r="V1699">
        <f t="shared" si="6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62"/>
        <v>Centro</v>
      </c>
      <c r="V1700">
        <f t="shared" si="6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62"/>
        <v>Nord</v>
      </c>
      <c r="V1701">
        <f t="shared" si="6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62"/>
        <v>Nord</v>
      </c>
      <c r="V1702">
        <f t="shared" si="6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ref="U1703:U1723" si="64">VLOOKUP(D1703,Zone,2)</f>
        <v>Centro</v>
      </c>
      <c r="V1703">
        <f t="shared" ref="V1703:V1723" si="65"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64"/>
        <v>Sud</v>
      </c>
      <c r="V1704">
        <f t="shared" si="65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64"/>
        <v>Sud</v>
      </c>
      <c r="V1705">
        <f t="shared" si="65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64"/>
        <v>Sud</v>
      </c>
      <c r="V1706">
        <f t="shared" si="65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64"/>
        <v>Nord</v>
      </c>
      <c r="V1707">
        <f t="shared" si="65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64"/>
        <v>Nord</v>
      </c>
      <c r="V1708">
        <f t="shared" si="65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64"/>
        <v>Centro</v>
      </c>
      <c r="V1709">
        <f t="shared" si="65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64"/>
        <v>Nord</v>
      </c>
      <c r="V1710">
        <f t="shared" si="65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64"/>
        <v>Nord</v>
      </c>
      <c r="V1711">
        <f t="shared" si="65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64"/>
        <v>Centro</v>
      </c>
      <c r="V1712">
        <f t="shared" si="65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64"/>
        <v>Sud</v>
      </c>
      <c r="V1713">
        <f t="shared" si="65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64"/>
        <v>Nord</v>
      </c>
      <c r="V1714">
        <f t="shared" si="65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64"/>
        <v>Nord</v>
      </c>
      <c r="V1715">
        <f t="shared" si="65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64"/>
        <v>Nord</v>
      </c>
      <c r="V1716">
        <f t="shared" si="65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64"/>
        <v>Sud</v>
      </c>
      <c r="V1717">
        <f t="shared" si="65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64"/>
        <v>Sud</v>
      </c>
      <c r="V1718">
        <f t="shared" si="65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64"/>
        <v>Sud</v>
      </c>
      <c r="V1719">
        <f t="shared" si="65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64"/>
        <v>Centro</v>
      </c>
      <c r="V1720">
        <f t="shared" si="65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64"/>
        <v>Centro</v>
      </c>
      <c r="V1721">
        <f t="shared" si="65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64"/>
        <v>Nord</v>
      </c>
      <c r="V1722">
        <f t="shared" si="65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64"/>
        <v>Nord</v>
      </c>
      <c r="V1723">
        <f t="shared" si="65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ref="U1724:U1744" si="66">VLOOKUP(D1724,Zone,2)</f>
        <v>Centro</v>
      </c>
      <c r="V1724">
        <f t="shared" ref="V1724:V1744" si="67"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66"/>
        <v>Sud</v>
      </c>
      <c r="V1725">
        <f t="shared" si="67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66"/>
        <v>Sud</v>
      </c>
      <c r="V1726">
        <f t="shared" si="67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66"/>
        <v>Sud</v>
      </c>
      <c r="V1727">
        <f t="shared" si="67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66"/>
        <v>Nord</v>
      </c>
      <c r="V1728">
        <f t="shared" si="67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66"/>
        <v>Nord</v>
      </c>
      <c r="V1729">
        <f t="shared" si="67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si="66"/>
        <v>Centro</v>
      </c>
      <c r="V1730">
        <f t="shared" si="67"/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66"/>
        <v>Nord</v>
      </c>
      <c r="V1731">
        <f t="shared" si="67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66"/>
        <v>Nord</v>
      </c>
      <c r="V1732">
        <f t="shared" si="67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66"/>
        <v>Centro</v>
      </c>
      <c r="V1733">
        <f t="shared" si="67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66"/>
        <v>Sud</v>
      </c>
      <c r="V1734">
        <f t="shared" si="67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66"/>
        <v>Nord</v>
      </c>
      <c r="V1735">
        <f t="shared" si="67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66"/>
        <v>Nord</v>
      </c>
      <c r="V1736">
        <f t="shared" si="67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66"/>
        <v>Nord</v>
      </c>
      <c r="V1737">
        <f t="shared" si="67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66"/>
        <v>Sud</v>
      </c>
      <c r="V1738">
        <f t="shared" si="67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66"/>
        <v>Sud</v>
      </c>
      <c r="V1739">
        <f t="shared" si="67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66"/>
        <v>Sud</v>
      </c>
      <c r="V1740">
        <f t="shared" si="67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66"/>
        <v>Centro</v>
      </c>
      <c r="V1741">
        <f t="shared" si="67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66"/>
        <v>Centro</v>
      </c>
      <c r="V1742">
        <f t="shared" si="67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66"/>
        <v>Nord</v>
      </c>
      <c r="V1743">
        <f t="shared" si="67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66"/>
        <v>Nord</v>
      </c>
      <c r="V1744">
        <f t="shared" si="67"/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 t="shared" ref="U1745:U1765" si="68">VLOOKUP(D1745,Zone,2)</f>
        <v>Centro</v>
      </c>
      <c r="V1745">
        <f t="shared" ref="V1745:V1765" si="69">WEEKNUM(A1745)</f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 t="shared" si="68"/>
        <v>Sud</v>
      </c>
      <c r="V1746">
        <f t="shared" si="69"/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 t="shared" si="68"/>
        <v>Sud</v>
      </c>
      <c r="V1747">
        <f t="shared" si="69"/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 t="shared" si="68"/>
        <v>Sud</v>
      </c>
      <c r="V1748">
        <f t="shared" si="69"/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 t="shared" si="68"/>
        <v>Nord</v>
      </c>
      <c r="V1749">
        <f t="shared" si="69"/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 t="shared" si="68"/>
        <v>Nord</v>
      </c>
      <c r="V1750">
        <f t="shared" si="69"/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 t="shared" si="68"/>
        <v>Centro</v>
      </c>
      <c r="V1751">
        <f t="shared" si="69"/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 t="shared" si="68"/>
        <v>Nord</v>
      </c>
      <c r="V1752">
        <f t="shared" si="69"/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 t="shared" si="68"/>
        <v>Nord</v>
      </c>
      <c r="V1753">
        <f t="shared" si="69"/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 t="shared" si="68"/>
        <v>Centro</v>
      </c>
      <c r="V1754">
        <f t="shared" si="69"/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 t="shared" si="68"/>
        <v>Sud</v>
      </c>
      <c r="V1755">
        <f t="shared" si="69"/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 t="shared" si="68"/>
        <v>Nord</v>
      </c>
      <c r="V1756">
        <f t="shared" si="69"/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 t="shared" si="68"/>
        <v>Nord</v>
      </c>
      <c r="V1757">
        <f t="shared" si="69"/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 t="shared" si="68"/>
        <v>Nord</v>
      </c>
      <c r="V1758">
        <f t="shared" si="69"/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 t="shared" si="68"/>
        <v>Sud</v>
      </c>
      <c r="V1759">
        <f t="shared" si="69"/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 t="shared" si="68"/>
        <v>Sud</v>
      </c>
      <c r="V1760">
        <f t="shared" si="69"/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 t="shared" si="68"/>
        <v>Sud</v>
      </c>
      <c r="V1761">
        <f t="shared" si="69"/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 t="shared" si="68"/>
        <v>Centro</v>
      </c>
      <c r="V1762">
        <f t="shared" si="69"/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 t="shared" si="68"/>
        <v>Centro</v>
      </c>
      <c r="V1763">
        <f t="shared" si="69"/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 t="shared" si="68"/>
        <v>Nord</v>
      </c>
      <c r="V1764">
        <f t="shared" si="69"/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 t="shared" si="68"/>
        <v>Nord</v>
      </c>
      <c r="V1765">
        <f t="shared" si="69"/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 t="shared" ref="U1766:U1786" si="70">VLOOKUP(D1766,Zone,2)</f>
        <v>Centro</v>
      </c>
      <c r="V1766">
        <f t="shared" ref="V1766:V1786" si="71">WEEKNUM(A1766)</f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 t="shared" si="70"/>
        <v>Sud</v>
      </c>
      <c r="V1767">
        <f t="shared" si="71"/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 t="shared" si="70"/>
        <v>Sud</v>
      </c>
      <c r="V1768">
        <f t="shared" si="71"/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 t="shared" si="70"/>
        <v>Sud</v>
      </c>
      <c r="V1769">
        <f t="shared" si="71"/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 t="shared" si="70"/>
        <v>Nord</v>
      </c>
      <c r="V1770">
        <f t="shared" si="71"/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 t="shared" si="70"/>
        <v>Nord</v>
      </c>
      <c r="V1771">
        <f t="shared" si="71"/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 t="shared" si="70"/>
        <v>Centro</v>
      </c>
      <c r="V1772">
        <f t="shared" si="71"/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 t="shared" si="70"/>
        <v>Nord</v>
      </c>
      <c r="V1773">
        <f t="shared" si="71"/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 t="shared" si="70"/>
        <v>Nord</v>
      </c>
      <c r="V1774">
        <f t="shared" si="71"/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 t="shared" si="70"/>
        <v>Centro</v>
      </c>
      <c r="V1775">
        <f t="shared" si="71"/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 t="shared" si="70"/>
        <v>Sud</v>
      </c>
      <c r="V1776">
        <f t="shared" si="71"/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 t="shared" si="70"/>
        <v>Nord</v>
      </c>
      <c r="V1777">
        <f t="shared" si="71"/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 t="shared" si="70"/>
        <v>Nord</v>
      </c>
      <c r="V1778">
        <f t="shared" si="71"/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 t="shared" si="70"/>
        <v>Nord</v>
      </c>
      <c r="V1779">
        <f t="shared" si="71"/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 t="shared" si="70"/>
        <v>Sud</v>
      </c>
      <c r="V1780">
        <f t="shared" si="71"/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 t="shared" si="70"/>
        <v>Sud</v>
      </c>
      <c r="V1781">
        <f t="shared" si="71"/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 t="shared" si="70"/>
        <v>Sud</v>
      </c>
      <c r="V1782">
        <f t="shared" si="71"/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 t="shared" si="70"/>
        <v>Centro</v>
      </c>
      <c r="V1783">
        <f t="shared" si="71"/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 t="shared" si="70"/>
        <v>Centro</v>
      </c>
      <c r="V1784">
        <f t="shared" si="71"/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 t="shared" si="70"/>
        <v>Nord</v>
      </c>
      <c r="V1785">
        <f t="shared" si="71"/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 t="shared" si="70"/>
        <v>Nord</v>
      </c>
      <c r="V1786">
        <f t="shared" si="71"/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 t="shared" ref="U1787:U1807" si="72">VLOOKUP(D1787,Zone,2)</f>
        <v>Centro</v>
      </c>
      <c r="V1787">
        <f t="shared" ref="V1787:V1807" si="73">WEEKNUM(A1787)</f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 t="shared" si="72"/>
        <v>Sud</v>
      </c>
      <c r="V1788">
        <f t="shared" si="73"/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 t="shared" si="72"/>
        <v>Sud</v>
      </c>
      <c r="V1789">
        <f t="shared" si="73"/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 t="shared" si="72"/>
        <v>Sud</v>
      </c>
      <c r="V1790">
        <f t="shared" si="73"/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 t="shared" si="72"/>
        <v>Nord</v>
      </c>
      <c r="V1791">
        <f t="shared" si="73"/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 t="shared" si="72"/>
        <v>Nord</v>
      </c>
      <c r="V1792">
        <f t="shared" si="73"/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 t="shared" si="72"/>
        <v>Centro</v>
      </c>
      <c r="V1793">
        <f t="shared" si="73"/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 t="shared" si="72"/>
        <v>Nord</v>
      </c>
      <c r="V1794">
        <f t="shared" si="73"/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 t="shared" si="72"/>
        <v>Nord</v>
      </c>
      <c r="V1795">
        <f t="shared" si="73"/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 t="shared" si="72"/>
        <v>Centro</v>
      </c>
      <c r="V1796">
        <f t="shared" si="73"/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 t="shared" si="72"/>
        <v>Sud</v>
      </c>
      <c r="V1797">
        <f t="shared" si="73"/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 t="shared" si="72"/>
        <v>Nord</v>
      </c>
      <c r="V1798">
        <f t="shared" si="73"/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 t="shared" si="72"/>
        <v>Nord</v>
      </c>
      <c r="V1799">
        <f t="shared" si="73"/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 t="shared" si="72"/>
        <v>Nord</v>
      </c>
      <c r="V1800">
        <f t="shared" si="73"/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 t="shared" si="72"/>
        <v>Sud</v>
      </c>
      <c r="V1801">
        <f t="shared" si="73"/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 t="shared" si="72"/>
        <v>Sud</v>
      </c>
      <c r="V1802">
        <f t="shared" si="73"/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 t="shared" si="72"/>
        <v>Sud</v>
      </c>
      <c r="V1803">
        <f t="shared" si="73"/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 t="shared" si="72"/>
        <v>Centro</v>
      </c>
      <c r="V1804">
        <f t="shared" si="73"/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 t="shared" si="72"/>
        <v>Centro</v>
      </c>
      <c r="V1805">
        <f t="shared" si="73"/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 t="shared" si="72"/>
        <v>Nord</v>
      </c>
      <c r="V1806">
        <f t="shared" si="73"/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 t="shared" si="72"/>
        <v>Nord</v>
      </c>
      <c r="V1807">
        <f t="shared" si="73"/>
        <v>21</v>
      </c>
    </row>
    <row r="1808" spans="1:22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 t="shared" ref="U1808:U1828" si="74">VLOOKUP(D1808,Zone,2)</f>
        <v>Centro</v>
      </c>
      <c r="V1808">
        <f t="shared" ref="V1808:V1828" si="75">WEEKNUM(A1808)</f>
        <v>21</v>
      </c>
    </row>
    <row r="1809" spans="1:22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 t="shared" si="74"/>
        <v>Sud</v>
      </c>
      <c r="V1809">
        <f t="shared" si="75"/>
        <v>21</v>
      </c>
    </row>
    <row r="1810" spans="1:22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 t="shared" si="74"/>
        <v>Sud</v>
      </c>
      <c r="V1810">
        <f t="shared" si="75"/>
        <v>21</v>
      </c>
    </row>
    <row r="1811" spans="1:22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 t="shared" si="74"/>
        <v>Sud</v>
      </c>
      <c r="V1811">
        <f t="shared" si="75"/>
        <v>21</v>
      </c>
    </row>
    <row r="1812" spans="1:22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 t="shared" si="74"/>
        <v>Nord</v>
      </c>
      <c r="V1812">
        <f t="shared" si="75"/>
        <v>21</v>
      </c>
    </row>
    <row r="1813" spans="1:22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 t="shared" si="74"/>
        <v>Nord</v>
      </c>
      <c r="V1813">
        <f t="shared" si="75"/>
        <v>21</v>
      </c>
    </row>
    <row r="1814" spans="1:22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 t="shared" si="74"/>
        <v>Centro</v>
      </c>
      <c r="V1814">
        <f t="shared" si="75"/>
        <v>21</v>
      </c>
    </row>
    <row r="1815" spans="1:22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 t="shared" si="74"/>
        <v>Nord</v>
      </c>
      <c r="V1815">
        <f t="shared" si="75"/>
        <v>21</v>
      </c>
    </row>
    <row r="1816" spans="1:22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 t="shared" si="74"/>
        <v>Nord</v>
      </c>
      <c r="V1816">
        <f t="shared" si="75"/>
        <v>21</v>
      </c>
    </row>
    <row r="1817" spans="1:22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 t="shared" si="74"/>
        <v>Centro</v>
      </c>
      <c r="V1817">
        <f t="shared" si="75"/>
        <v>21</v>
      </c>
    </row>
    <row r="1818" spans="1:22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 t="shared" si="74"/>
        <v>Sud</v>
      </c>
      <c r="V1818">
        <f t="shared" si="75"/>
        <v>21</v>
      </c>
    </row>
    <row r="1819" spans="1:22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 t="shared" si="74"/>
        <v>Nord</v>
      </c>
      <c r="V1819">
        <f t="shared" si="75"/>
        <v>21</v>
      </c>
    </row>
    <row r="1820" spans="1:22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 t="shared" si="74"/>
        <v>Nord</v>
      </c>
      <c r="V1820">
        <f t="shared" si="75"/>
        <v>21</v>
      </c>
    </row>
    <row r="1821" spans="1:22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 t="shared" si="74"/>
        <v>Nord</v>
      </c>
      <c r="V1821">
        <f t="shared" si="75"/>
        <v>21</v>
      </c>
    </row>
    <row r="1822" spans="1:22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 t="shared" si="74"/>
        <v>Sud</v>
      </c>
      <c r="V1822">
        <f t="shared" si="75"/>
        <v>21</v>
      </c>
    </row>
    <row r="1823" spans="1:22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 t="shared" si="74"/>
        <v>Sud</v>
      </c>
      <c r="V1823">
        <f t="shared" si="75"/>
        <v>21</v>
      </c>
    </row>
    <row r="1824" spans="1:22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 t="shared" si="74"/>
        <v>Sud</v>
      </c>
      <c r="V1824">
        <f t="shared" si="75"/>
        <v>21</v>
      </c>
    </row>
    <row r="1825" spans="1:22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 t="shared" si="74"/>
        <v>Centro</v>
      </c>
      <c r="V1825">
        <f t="shared" si="75"/>
        <v>21</v>
      </c>
    </row>
    <row r="1826" spans="1:22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 t="shared" si="74"/>
        <v>Centro</v>
      </c>
      <c r="V1826">
        <f t="shared" si="75"/>
        <v>21</v>
      </c>
    </row>
    <row r="1827" spans="1:22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 t="shared" si="74"/>
        <v>Nord</v>
      </c>
      <c r="V1827">
        <f t="shared" si="75"/>
        <v>21</v>
      </c>
    </row>
    <row r="1828" spans="1:22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 t="shared" si="74"/>
        <v>Nord</v>
      </c>
      <c r="V1828">
        <f t="shared" si="75"/>
        <v>21</v>
      </c>
    </row>
    <row r="1829" spans="1:22" x14ac:dyDescent="0.2">
      <c r="A1829" s="6">
        <v>43972</v>
      </c>
      <c r="B1829" t="s">
        <v>14</v>
      </c>
      <c r="C1829">
        <v>13</v>
      </c>
      <c r="D1829" t="s">
        <v>15</v>
      </c>
      <c r="E1829" s="1">
        <v>4235122196</v>
      </c>
      <c r="F1829" s="1">
        <v>1339843823</v>
      </c>
      <c r="G1829">
        <v>-10</v>
      </c>
      <c r="H1829">
        <v>-1</v>
      </c>
      <c r="I1829">
        <v>-11</v>
      </c>
      <c r="J1829">
        <v>-34</v>
      </c>
      <c r="K1829">
        <v>-45</v>
      </c>
      <c r="L1829">
        <v>-45</v>
      </c>
      <c r="M1829">
        <v>-45</v>
      </c>
      <c r="N1829">
        <v>50</v>
      </c>
      <c r="O1829">
        <v>2</v>
      </c>
      <c r="P1829">
        <v>7</v>
      </c>
      <c r="Q1829">
        <v>1038</v>
      </c>
      <c r="U1829" t="str">
        <f t="shared" ref="U1829:U1849" si="76">VLOOKUP(D1829,Zone,2)</f>
        <v>Centro</v>
      </c>
      <c r="V1829">
        <f t="shared" ref="V1829:V1849" si="77">WEEKNUM(A1829)</f>
        <v>21</v>
      </c>
    </row>
    <row r="1830" spans="1:22" x14ac:dyDescent="0.2">
      <c r="A1830" s="6">
        <v>43972</v>
      </c>
      <c r="B1830" t="s">
        <v>14</v>
      </c>
      <c r="C1830">
        <v>17</v>
      </c>
      <c r="D1830" t="s">
        <v>16</v>
      </c>
      <c r="E1830" s="1">
        <v>4063947052</v>
      </c>
      <c r="F1830" s="1">
        <v>1580514834</v>
      </c>
      <c r="G1830">
        <v>-7</v>
      </c>
      <c r="H1830">
        <v>0</v>
      </c>
      <c r="I1830">
        <v>-7</v>
      </c>
      <c r="J1830">
        <v>-6</v>
      </c>
      <c r="K1830">
        <v>-13</v>
      </c>
      <c r="L1830">
        <v>-13</v>
      </c>
      <c r="M1830">
        <v>-13</v>
      </c>
      <c r="N1830">
        <v>14</v>
      </c>
      <c r="O1830">
        <v>0</v>
      </c>
      <c r="P1830">
        <v>1</v>
      </c>
      <c r="Q1830">
        <v>551</v>
      </c>
      <c r="U1830" t="str">
        <f t="shared" si="76"/>
        <v>Sud</v>
      </c>
      <c r="V1830">
        <f t="shared" si="77"/>
        <v>21</v>
      </c>
    </row>
    <row r="1831" spans="1:22" x14ac:dyDescent="0.2">
      <c r="A1831" s="6">
        <v>43972</v>
      </c>
      <c r="B1831" t="s">
        <v>14</v>
      </c>
      <c r="C1831">
        <v>18</v>
      </c>
      <c r="D1831" t="s">
        <v>17</v>
      </c>
      <c r="E1831" s="1">
        <v>3890597598</v>
      </c>
      <c r="F1831" s="1">
        <v>1659440194</v>
      </c>
      <c r="G1831">
        <v>-2</v>
      </c>
      <c r="H1831">
        <v>0</v>
      </c>
      <c r="I1831">
        <v>-2</v>
      </c>
      <c r="J1831">
        <v>-25</v>
      </c>
      <c r="K1831">
        <v>-27</v>
      </c>
      <c r="L1831">
        <v>-27</v>
      </c>
      <c r="M1831">
        <v>-27</v>
      </c>
      <c r="N1831">
        <v>27</v>
      </c>
      <c r="O1831">
        <v>0</v>
      </c>
      <c r="P1831">
        <v>0</v>
      </c>
      <c r="Q1831">
        <v>1256</v>
      </c>
      <c r="U1831" t="str">
        <f t="shared" si="76"/>
        <v>Sud</v>
      </c>
      <c r="V1831">
        <f t="shared" si="77"/>
        <v>21</v>
      </c>
    </row>
    <row r="1832" spans="1:22" x14ac:dyDescent="0.2">
      <c r="A1832" s="6">
        <v>43972</v>
      </c>
      <c r="B1832" t="s">
        <v>14</v>
      </c>
      <c r="C1832">
        <v>15</v>
      </c>
      <c r="D1832" t="s">
        <v>18</v>
      </c>
      <c r="E1832" s="1">
        <v>4083956555</v>
      </c>
      <c r="F1832" s="1">
        <v>1425084984</v>
      </c>
      <c r="G1832">
        <v>-6</v>
      </c>
      <c r="H1832">
        <v>-3</v>
      </c>
      <c r="I1832">
        <v>-9</v>
      </c>
      <c r="J1832">
        <v>-60</v>
      </c>
      <c r="K1832">
        <v>-69</v>
      </c>
      <c r="L1832">
        <v>-69</v>
      </c>
      <c r="M1832">
        <v>-69</v>
      </c>
      <c r="N1832">
        <v>76</v>
      </c>
      <c r="O1832">
        <v>2</v>
      </c>
      <c r="P1832">
        <v>9</v>
      </c>
      <c r="Q1832">
        <v>5078</v>
      </c>
      <c r="U1832" t="str">
        <f t="shared" si="76"/>
        <v>Sud</v>
      </c>
      <c r="V1832">
        <f t="shared" si="77"/>
        <v>21</v>
      </c>
    </row>
    <row r="1833" spans="1:22" x14ac:dyDescent="0.2">
      <c r="A1833" s="6">
        <v>43972</v>
      </c>
      <c r="B1833" t="s">
        <v>14</v>
      </c>
      <c r="C1833">
        <v>8</v>
      </c>
      <c r="D1833" t="s">
        <v>46</v>
      </c>
      <c r="E1833" s="1">
        <v>4449436681</v>
      </c>
      <c r="F1833" s="1">
        <v>113417208</v>
      </c>
      <c r="G1833">
        <v>-34</v>
      </c>
      <c r="H1833">
        <v>-4</v>
      </c>
      <c r="I1833">
        <v>-38</v>
      </c>
      <c r="J1833">
        <v>-134</v>
      </c>
      <c r="K1833">
        <v>-172</v>
      </c>
      <c r="L1833">
        <v>-172</v>
      </c>
      <c r="M1833">
        <v>-172</v>
      </c>
      <c r="N1833">
        <v>208</v>
      </c>
      <c r="O1833">
        <v>17</v>
      </c>
      <c r="P1833">
        <v>53</v>
      </c>
      <c r="Q1833">
        <v>4555</v>
      </c>
      <c r="U1833" t="str">
        <f t="shared" si="76"/>
        <v>Nord</v>
      </c>
      <c r="V1833">
        <f t="shared" si="77"/>
        <v>21</v>
      </c>
    </row>
    <row r="1834" spans="1:22" x14ac:dyDescent="0.2">
      <c r="A1834" s="6">
        <v>43972</v>
      </c>
      <c r="B1834" t="s">
        <v>14</v>
      </c>
      <c r="C1834">
        <v>6</v>
      </c>
      <c r="D1834" t="s">
        <v>19</v>
      </c>
      <c r="E1834" s="1">
        <v>456494354</v>
      </c>
      <c r="F1834" s="1">
        <v>1376813649</v>
      </c>
      <c r="G1834">
        <v>-4</v>
      </c>
      <c r="H1834">
        <v>0</v>
      </c>
      <c r="I1834">
        <v>-4</v>
      </c>
      <c r="J1834">
        <v>-14</v>
      </c>
      <c r="K1834">
        <v>-18</v>
      </c>
      <c r="L1834">
        <v>-18</v>
      </c>
      <c r="M1834">
        <v>-18</v>
      </c>
      <c r="N1834">
        <v>23</v>
      </c>
      <c r="O1834">
        <v>1</v>
      </c>
      <c r="P1834">
        <v>6</v>
      </c>
      <c r="Q1834">
        <v>2870</v>
      </c>
      <c r="U1834" t="str">
        <f t="shared" si="76"/>
        <v>Nord</v>
      </c>
      <c r="V1834">
        <f t="shared" si="77"/>
        <v>21</v>
      </c>
    </row>
    <row r="1835" spans="1:22" x14ac:dyDescent="0.2">
      <c r="A1835" s="6">
        <v>43972</v>
      </c>
      <c r="B1835" t="s">
        <v>14</v>
      </c>
      <c r="C1835">
        <v>12</v>
      </c>
      <c r="D1835" t="s">
        <v>20</v>
      </c>
      <c r="E1835" s="1">
        <v>4189277044</v>
      </c>
      <c r="F1835" s="1">
        <v>1248366722</v>
      </c>
      <c r="G1835">
        <v>-9</v>
      </c>
      <c r="H1835">
        <v>-6</v>
      </c>
      <c r="I1835">
        <v>-15</v>
      </c>
      <c r="J1835">
        <v>-134</v>
      </c>
      <c r="K1835">
        <v>-149</v>
      </c>
      <c r="L1835">
        <v>-149</v>
      </c>
      <c r="M1835">
        <v>-149</v>
      </c>
      <c r="N1835">
        <v>159</v>
      </c>
      <c r="O1835">
        <v>15</v>
      </c>
      <c r="P1835">
        <v>25</v>
      </c>
      <c r="Q1835">
        <v>4222</v>
      </c>
      <c r="U1835" t="str">
        <f t="shared" si="76"/>
        <v>Centro</v>
      </c>
      <c r="V1835">
        <f t="shared" si="77"/>
        <v>21</v>
      </c>
    </row>
    <row r="1836" spans="1:22" x14ac:dyDescent="0.2">
      <c r="A1836" s="6">
        <v>43972</v>
      </c>
      <c r="B1836" t="s">
        <v>14</v>
      </c>
      <c r="C1836">
        <v>7</v>
      </c>
      <c r="D1836" t="s">
        <v>21</v>
      </c>
      <c r="E1836" s="1">
        <v>4441149315</v>
      </c>
      <c r="F1836" s="1">
        <v>89326992</v>
      </c>
      <c r="G1836">
        <v>-27</v>
      </c>
      <c r="H1836">
        <v>0</v>
      </c>
      <c r="I1836">
        <v>-27</v>
      </c>
      <c r="J1836">
        <v>-76</v>
      </c>
      <c r="K1836">
        <v>-103</v>
      </c>
      <c r="L1836">
        <v>-103</v>
      </c>
      <c r="M1836">
        <v>-103</v>
      </c>
      <c r="N1836">
        <v>147</v>
      </c>
      <c r="O1836">
        <v>11</v>
      </c>
      <c r="P1836">
        <v>55</v>
      </c>
      <c r="Q1836">
        <v>1871</v>
      </c>
      <c r="U1836" t="str">
        <f t="shared" si="76"/>
        <v>Nord</v>
      </c>
      <c r="V1836">
        <f t="shared" si="77"/>
        <v>21</v>
      </c>
    </row>
    <row r="1837" spans="1:22" x14ac:dyDescent="0.2">
      <c r="A1837" s="6">
        <v>43972</v>
      </c>
      <c r="B1837" t="s">
        <v>14</v>
      </c>
      <c r="C1837">
        <v>3</v>
      </c>
      <c r="D1837" t="s">
        <v>22</v>
      </c>
      <c r="E1837" s="1">
        <v>4546679409</v>
      </c>
      <c r="F1837" s="1">
        <v>9190347404</v>
      </c>
      <c r="G1837">
        <v>-162</v>
      </c>
      <c r="H1837">
        <v>-5</v>
      </c>
      <c r="I1837">
        <v>-167</v>
      </c>
      <c r="J1837">
        <v>211</v>
      </c>
      <c r="K1837">
        <v>44</v>
      </c>
      <c r="L1837">
        <v>44</v>
      </c>
      <c r="M1837">
        <v>44</v>
      </c>
      <c r="N1837">
        <v>207</v>
      </c>
      <c r="O1837">
        <v>65</v>
      </c>
      <c r="P1837">
        <v>316</v>
      </c>
      <c r="Q1837">
        <v>14702</v>
      </c>
      <c r="U1837" t="str">
        <f t="shared" si="76"/>
        <v>Nord</v>
      </c>
      <c r="V1837">
        <f t="shared" si="77"/>
        <v>21</v>
      </c>
    </row>
    <row r="1838" spans="1:22" x14ac:dyDescent="0.2">
      <c r="A1838" s="6">
        <v>43972</v>
      </c>
      <c r="B1838" t="s">
        <v>14</v>
      </c>
      <c r="C1838">
        <v>11</v>
      </c>
      <c r="D1838" t="s">
        <v>23</v>
      </c>
      <c r="E1838" s="1">
        <v>4361675973</v>
      </c>
      <c r="F1838" s="1">
        <v>135188753</v>
      </c>
      <c r="G1838">
        <v>-14</v>
      </c>
      <c r="H1838">
        <v>0</v>
      </c>
      <c r="I1838">
        <v>-14</v>
      </c>
      <c r="J1838">
        <v>-128</v>
      </c>
      <c r="K1838">
        <v>-142</v>
      </c>
      <c r="L1838">
        <v>-142</v>
      </c>
      <c r="M1838">
        <v>-142</v>
      </c>
      <c r="N1838">
        <v>151</v>
      </c>
      <c r="O1838">
        <v>3</v>
      </c>
      <c r="P1838">
        <v>12</v>
      </c>
      <c r="Q1838">
        <v>1792</v>
      </c>
      <c r="U1838" t="str">
        <f t="shared" si="76"/>
        <v>Centro</v>
      </c>
      <c r="V1838">
        <f t="shared" si="77"/>
        <v>21</v>
      </c>
    </row>
    <row r="1839" spans="1:22" x14ac:dyDescent="0.2">
      <c r="A1839" s="6">
        <v>43972</v>
      </c>
      <c r="B1839" t="s">
        <v>14</v>
      </c>
      <c r="C1839">
        <v>14</v>
      </c>
      <c r="D1839" t="s">
        <v>24</v>
      </c>
      <c r="E1839" s="1">
        <v>4155774754</v>
      </c>
      <c r="F1839" s="1">
        <v>1465916051</v>
      </c>
      <c r="G1839">
        <v>1</v>
      </c>
      <c r="H1839">
        <v>0</v>
      </c>
      <c r="I1839">
        <v>1</v>
      </c>
      <c r="J1839">
        <v>-5</v>
      </c>
      <c r="K1839">
        <v>-4</v>
      </c>
      <c r="L1839">
        <v>-4</v>
      </c>
      <c r="M1839">
        <v>-4</v>
      </c>
      <c r="N1839">
        <v>5</v>
      </c>
      <c r="O1839">
        <v>0</v>
      </c>
      <c r="P1839">
        <v>1</v>
      </c>
      <c r="Q1839">
        <v>95</v>
      </c>
      <c r="U1839" t="str">
        <f t="shared" si="76"/>
        <v>Sud</v>
      </c>
      <c r="V1839">
        <f t="shared" si="77"/>
        <v>21</v>
      </c>
    </row>
    <row r="1840" spans="1:22" x14ac:dyDescent="0.2">
      <c r="A1840" s="6">
        <v>43972</v>
      </c>
      <c r="B1840" t="s">
        <v>14</v>
      </c>
      <c r="C1840">
        <v>21</v>
      </c>
      <c r="D1840" t="s">
        <v>25</v>
      </c>
      <c r="E1840" s="1">
        <v>4649933453</v>
      </c>
      <c r="F1840" s="1">
        <v>1135662422</v>
      </c>
      <c r="G1840">
        <v>7</v>
      </c>
      <c r="H1840">
        <v>0</v>
      </c>
      <c r="I1840">
        <v>7</v>
      </c>
      <c r="J1840">
        <v>-29</v>
      </c>
      <c r="K1840">
        <v>-22</v>
      </c>
      <c r="L1840">
        <v>-22</v>
      </c>
      <c r="M1840">
        <v>-22</v>
      </c>
      <c r="N1840">
        <v>22</v>
      </c>
      <c r="O1840">
        <v>0</v>
      </c>
      <c r="P1840">
        <v>0</v>
      </c>
      <c r="Q1840">
        <v>794</v>
      </c>
      <c r="U1840" t="str">
        <f t="shared" si="76"/>
        <v>Nord</v>
      </c>
      <c r="V1840">
        <f t="shared" si="77"/>
        <v>21</v>
      </c>
    </row>
    <row r="1841" spans="1:22" x14ac:dyDescent="0.2">
      <c r="A1841" s="6">
        <v>43972</v>
      </c>
      <c r="B1841" t="s">
        <v>14</v>
      </c>
      <c r="C1841">
        <v>22</v>
      </c>
      <c r="D1841" t="s">
        <v>26</v>
      </c>
      <c r="E1841" s="1">
        <v>4606893511</v>
      </c>
      <c r="F1841" s="1">
        <v>1112123097</v>
      </c>
      <c r="G1841">
        <v>1</v>
      </c>
      <c r="H1841">
        <v>0</v>
      </c>
      <c r="I1841">
        <v>1</v>
      </c>
      <c r="J1841">
        <v>-61</v>
      </c>
      <c r="K1841">
        <v>-60</v>
      </c>
      <c r="L1841">
        <v>-60</v>
      </c>
      <c r="M1841">
        <v>-60</v>
      </c>
      <c r="N1841">
        <v>70</v>
      </c>
      <c r="O1841">
        <v>0</v>
      </c>
      <c r="P1841">
        <v>10</v>
      </c>
      <c r="Q1841">
        <v>1818</v>
      </c>
      <c r="U1841" t="str">
        <f t="shared" si="76"/>
        <v>Nord</v>
      </c>
      <c r="V1841">
        <f t="shared" si="77"/>
        <v>21</v>
      </c>
    </row>
    <row r="1842" spans="1:22" x14ac:dyDescent="0.2">
      <c r="A1842" s="6">
        <v>43972</v>
      </c>
      <c r="B1842" t="s">
        <v>14</v>
      </c>
      <c r="C1842">
        <v>1</v>
      </c>
      <c r="D1842" t="s">
        <v>27</v>
      </c>
      <c r="E1842" s="1">
        <v>450732745</v>
      </c>
      <c r="F1842" s="1">
        <v>7680687483</v>
      </c>
      <c r="G1842">
        <v>-34</v>
      </c>
      <c r="H1842">
        <v>-13</v>
      </c>
      <c r="I1842">
        <v>-47</v>
      </c>
      <c r="J1842">
        <v>-394</v>
      </c>
      <c r="K1842">
        <v>-441</v>
      </c>
      <c r="L1842">
        <v>-441</v>
      </c>
      <c r="M1842">
        <v>-441</v>
      </c>
      <c r="N1842">
        <v>522</v>
      </c>
      <c r="O1842">
        <v>24</v>
      </c>
      <c r="P1842">
        <v>105</v>
      </c>
      <c r="Q1842">
        <v>6662</v>
      </c>
      <c r="U1842" t="str">
        <f t="shared" si="76"/>
        <v>Nord</v>
      </c>
      <c r="V1842">
        <f t="shared" si="77"/>
        <v>21</v>
      </c>
    </row>
    <row r="1843" spans="1:22" x14ac:dyDescent="0.2">
      <c r="A1843" s="6">
        <v>43972</v>
      </c>
      <c r="B1843" t="s">
        <v>14</v>
      </c>
      <c r="C1843">
        <v>16</v>
      </c>
      <c r="D1843" t="s">
        <v>28</v>
      </c>
      <c r="E1843" s="1">
        <v>4112559576</v>
      </c>
      <c r="F1843" s="1">
        <v>1686736689</v>
      </c>
      <c r="G1843">
        <v>-6</v>
      </c>
      <c r="H1843">
        <v>-1</v>
      </c>
      <c r="I1843">
        <v>-7</v>
      </c>
      <c r="J1843">
        <v>-56</v>
      </c>
      <c r="K1843">
        <v>-63</v>
      </c>
      <c r="L1843">
        <v>-63</v>
      </c>
      <c r="M1843">
        <v>-63</v>
      </c>
      <c r="N1843">
        <v>69</v>
      </c>
      <c r="O1843">
        <v>0</v>
      </c>
      <c r="P1843">
        <v>6</v>
      </c>
      <c r="Q1843">
        <v>1694</v>
      </c>
      <c r="U1843" t="str">
        <f t="shared" si="76"/>
        <v>Sud</v>
      </c>
      <c r="V1843">
        <f t="shared" si="77"/>
        <v>21</v>
      </c>
    </row>
    <row r="1844" spans="1:22" x14ac:dyDescent="0.2">
      <c r="A1844" s="6">
        <v>43972</v>
      </c>
      <c r="B1844" t="s">
        <v>14</v>
      </c>
      <c r="C1844">
        <v>20</v>
      </c>
      <c r="D1844" t="s">
        <v>29</v>
      </c>
      <c r="E1844" s="1">
        <v>3921531192</v>
      </c>
      <c r="F1844" s="1">
        <v>9110616306</v>
      </c>
      <c r="G1844">
        <v>-4</v>
      </c>
      <c r="H1844">
        <v>2</v>
      </c>
      <c r="I1844">
        <v>-2</v>
      </c>
      <c r="J1844">
        <v>-11</v>
      </c>
      <c r="K1844">
        <v>-13</v>
      </c>
      <c r="L1844">
        <v>-13</v>
      </c>
      <c r="M1844">
        <v>-13</v>
      </c>
      <c r="N1844">
        <v>13</v>
      </c>
      <c r="O1844">
        <v>1</v>
      </c>
      <c r="P1844">
        <v>1</v>
      </c>
      <c r="Q1844">
        <v>1223</v>
      </c>
      <c r="U1844" t="str">
        <f t="shared" si="76"/>
        <v>Sud</v>
      </c>
      <c r="V1844">
        <f t="shared" si="77"/>
        <v>21</v>
      </c>
    </row>
    <row r="1845" spans="1:22" x14ac:dyDescent="0.2">
      <c r="A1845" s="6">
        <v>43972</v>
      </c>
      <c r="B1845" t="s">
        <v>14</v>
      </c>
      <c r="C1845">
        <v>19</v>
      </c>
      <c r="D1845" t="s">
        <v>30</v>
      </c>
      <c r="E1845" s="1">
        <v>3811569725</v>
      </c>
      <c r="F1845" s="1">
        <v>133623567</v>
      </c>
      <c r="G1845">
        <v>-11</v>
      </c>
      <c r="H1845">
        <v>0</v>
      </c>
      <c r="I1845">
        <v>-11</v>
      </c>
      <c r="J1845">
        <v>10</v>
      </c>
      <c r="K1845">
        <v>-1</v>
      </c>
      <c r="L1845">
        <v>-1</v>
      </c>
      <c r="M1845">
        <v>-1</v>
      </c>
      <c r="N1845">
        <v>7</v>
      </c>
      <c r="O1845">
        <v>0</v>
      </c>
      <c r="P1845">
        <v>6</v>
      </c>
      <c r="Q1845">
        <v>3775</v>
      </c>
      <c r="U1845" t="str">
        <f t="shared" si="76"/>
        <v>Sud</v>
      </c>
      <c r="V1845">
        <f t="shared" si="77"/>
        <v>21</v>
      </c>
    </row>
    <row r="1846" spans="1:22" x14ac:dyDescent="0.2">
      <c r="A1846" s="6">
        <v>43972</v>
      </c>
      <c r="B1846" t="s">
        <v>14</v>
      </c>
      <c r="C1846">
        <v>9</v>
      </c>
      <c r="D1846" t="s">
        <v>31</v>
      </c>
      <c r="E1846" s="1">
        <v>4376923077</v>
      </c>
      <c r="F1846" s="1">
        <v>1125588885</v>
      </c>
      <c r="G1846">
        <v>-9</v>
      </c>
      <c r="H1846">
        <v>-4</v>
      </c>
      <c r="I1846">
        <v>-13</v>
      </c>
      <c r="J1846">
        <v>-227</v>
      </c>
      <c r="K1846">
        <v>-240</v>
      </c>
      <c r="L1846">
        <v>-240</v>
      </c>
      <c r="M1846">
        <v>-240</v>
      </c>
      <c r="N1846">
        <v>252</v>
      </c>
      <c r="O1846">
        <v>6</v>
      </c>
      <c r="P1846">
        <v>18</v>
      </c>
      <c r="Q1846">
        <v>4316</v>
      </c>
      <c r="U1846" t="str">
        <f t="shared" si="76"/>
        <v>Centro</v>
      </c>
      <c r="V1846">
        <f t="shared" si="77"/>
        <v>21</v>
      </c>
    </row>
    <row r="1847" spans="1:22" x14ac:dyDescent="0.2">
      <c r="A1847" s="6">
        <v>43972</v>
      </c>
      <c r="B1847" t="s">
        <v>14</v>
      </c>
      <c r="C1847">
        <v>10</v>
      </c>
      <c r="D1847" t="s">
        <v>32</v>
      </c>
      <c r="E1847" s="1">
        <v>4310675841</v>
      </c>
      <c r="F1847" s="1">
        <v>1238824698</v>
      </c>
      <c r="G1847">
        <v>-8</v>
      </c>
      <c r="H1847">
        <v>0</v>
      </c>
      <c r="I1847">
        <v>-8</v>
      </c>
      <c r="J1847">
        <v>3</v>
      </c>
      <c r="K1847">
        <v>-5</v>
      </c>
      <c r="L1847">
        <v>-5</v>
      </c>
      <c r="M1847">
        <v>-5</v>
      </c>
      <c r="N1847">
        <v>7</v>
      </c>
      <c r="O1847">
        <v>0</v>
      </c>
      <c r="P1847">
        <v>2</v>
      </c>
      <c r="Q1847">
        <v>1251</v>
      </c>
      <c r="U1847" t="str">
        <f t="shared" si="76"/>
        <v>Centro</v>
      </c>
      <c r="V1847">
        <f t="shared" si="77"/>
        <v>21</v>
      </c>
    </row>
    <row r="1848" spans="1:22" x14ac:dyDescent="0.2">
      <c r="A1848" s="6">
        <v>43972</v>
      </c>
      <c r="B1848" t="s">
        <v>14</v>
      </c>
      <c r="C1848">
        <v>2</v>
      </c>
      <c r="D1848" t="s">
        <v>33</v>
      </c>
      <c r="E1848" s="1">
        <v>4573750286</v>
      </c>
      <c r="F1848" s="1">
        <v>7320149366</v>
      </c>
      <c r="G1848">
        <v>1</v>
      </c>
      <c r="H1848">
        <v>0</v>
      </c>
      <c r="I1848">
        <v>1</v>
      </c>
      <c r="J1848">
        <v>-4</v>
      </c>
      <c r="K1848">
        <v>-3</v>
      </c>
      <c r="L1848">
        <v>-3</v>
      </c>
      <c r="M1848">
        <v>-3</v>
      </c>
      <c r="N1848">
        <v>4</v>
      </c>
      <c r="O1848">
        <v>0</v>
      </c>
      <c r="P1848">
        <v>1</v>
      </c>
      <c r="Q1848">
        <v>341</v>
      </c>
      <c r="U1848" t="str">
        <f t="shared" si="76"/>
        <v>Nord</v>
      </c>
      <c r="V1848">
        <f t="shared" si="77"/>
        <v>21</v>
      </c>
    </row>
    <row r="1849" spans="1:22" x14ac:dyDescent="0.2">
      <c r="A1849" s="6">
        <v>43972</v>
      </c>
      <c r="B1849" t="s">
        <v>14</v>
      </c>
      <c r="C1849">
        <v>5</v>
      </c>
      <c r="D1849" t="s">
        <v>34</v>
      </c>
      <c r="E1849" s="1">
        <v>4543490485</v>
      </c>
      <c r="F1849" s="1">
        <v>1233845213</v>
      </c>
      <c r="G1849">
        <v>-18</v>
      </c>
      <c r="H1849">
        <v>-1</v>
      </c>
      <c r="I1849">
        <v>-19</v>
      </c>
      <c r="J1849">
        <v>-227</v>
      </c>
      <c r="K1849">
        <v>-246</v>
      </c>
      <c r="L1849">
        <v>-246</v>
      </c>
      <c r="M1849">
        <v>-246</v>
      </c>
      <c r="N1849">
        <v>245</v>
      </c>
      <c r="O1849">
        <v>9</v>
      </c>
      <c r="P1849">
        <v>8</v>
      </c>
      <c r="Q1849">
        <v>11775</v>
      </c>
      <c r="U1849" t="str">
        <f t="shared" si="76"/>
        <v>Nord</v>
      </c>
      <c r="V1849">
        <f t="shared" si="77"/>
        <v>21</v>
      </c>
    </row>
    <row r="1850" spans="1:22" x14ac:dyDescent="0.2">
      <c r="A1850" s="6">
        <v>43973</v>
      </c>
      <c r="B1850" t="s">
        <v>14</v>
      </c>
      <c r="C1850">
        <v>13</v>
      </c>
      <c r="D1850" t="s">
        <v>15</v>
      </c>
      <c r="E1850" s="1">
        <v>4235122196</v>
      </c>
      <c r="F1850" s="1">
        <v>1339843823</v>
      </c>
      <c r="G1850">
        <v>-18</v>
      </c>
      <c r="H1850">
        <v>-1</v>
      </c>
      <c r="I1850">
        <v>-19</v>
      </c>
      <c r="J1850">
        <v>-74</v>
      </c>
      <c r="K1850">
        <v>-93</v>
      </c>
      <c r="L1850">
        <v>-93</v>
      </c>
      <c r="M1850">
        <v>-93</v>
      </c>
      <c r="N1850">
        <v>98</v>
      </c>
      <c r="O1850">
        <v>3</v>
      </c>
      <c r="P1850">
        <v>8</v>
      </c>
      <c r="Q1850">
        <v>1795</v>
      </c>
      <c r="U1850" t="str">
        <f t="shared" ref="U1850:U1870" si="78">VLOOKUP(D1850,Zone,2)</f>
        <v>Centro</v>
      </c>
      <c r="V1850">
        <f t="shared" ref="V1850:V1870" si="79">WEEKNUM(A1850)</f>
        <v>21</v>
      </c>
    </row>
    <row r="1851" spans="1:22" x14ac:dyDescent="0.2">
      <c r="A1851" s="6">
        <v>43973</v>
      </c>
      <c r="B1851" t="s">
        <v>14</v>
      </c>
      <c r="C1851">
        <v>17</v>
      </c>
      <c r="D1851" t="s">
        <v>16</v>
      </c>
      <c r="E1851" s="1">
        <v>4063947052</v>
      </c>
      <c r="F1851" s="1">
        <v>1580514834</v>
      </c>
      <c r="G1851">
        <v>0</v>
      </c>
      <c r="H1851">
        <v>0</v>
      </c>
      <c r="I1851">
        <v>0</v>
      </c>
      <c r="J1851">
        <v>-11</v>
      </c>
      <c r="K1851">
        <v>-11</v>
      </c>
      <c r="L1851">
        <v>-11</v>
      </c>
      <c r="M1851">
        <v>-11</v>
      </c>
      <c r="N1851">
        <v>11</v>
      </c>
      <c r="O1851">
        <v>0</v>
      </c>
      <c r="P1851">
        <v>0</v>
      </c>
      <c r="Q1851">
        <v>508</v>
      </c>
      <c r="U1851" t="str">
        <f t="shared" si="78"/>
        <v>Sud</v>
      </c>
      <c r="V1851">
        <f t="shared" si="79"/>
        <v>21</v>
      </c>
    </row>
    <row r="1852" spans="1:22" x14ac:dyDescent="0.2">
      <c r="A1852" s="6">
        <v>43973</v>
      </c>
      <c r="B1852" t="s">
        <v>14</v>
      </c>
      <c r="C1852">
        <v>18</v>
      </c>
      <c r="D1852" t="s">
        <v>17</v>
      </c>
      <c r="E1852" s="1">
        <v>3890597598</v>
      </c>
      <c r="F1852" s="1">
        <v>1659440194</v>
      </c>
      <c r="G1852">
        <v>0</v>
      </c>
      <c r="H1852">
        <v>0</v>
      </c>
      <c r="I1852">
        <v>0</v>
      </c>
      <c r="J1852">
        <v>-24</v>
      </c>
      <c r="K1852">
        <v>-24</v>
      </c>
      <c r="L1852">
        <v>-24</v>
      </c>
      <c r="M1852">
        <v>-24</v>
      </c>
      <c r="N1852">
        <v>25</v>
      </c>
      <c r="O1852">
        <v>0</v>
      </c>
      <c r="P1852">
        <v>1</v>
      </c>
      <c r="Q1852">
        <v>1123</v>
      </c>
      <c r="U1852" t="str">
        <f t="shared" si="78"/>
        <v>Sud</v>
      </c>
      <c r="V1852">
        <f t="shared" si="79"/>
        <v>21</v>
      </c>
    </row>
    <row r="1853" spans="1:22" x14ac:dyDescent="0.2">
      <c r="A1853" s="6">
        <v>43973</v>
      </c>
      <c r="B1853" t="s">
        <v>14</v>
      </c>
      <c r="C1853">
        <v>15</v>
      </c>
      <c r="D1853" t="s">
        <v>18</v>
      </c>
      <c r="E1853" s="1">
        <v>4083956555</v>
      </c>
      <c r="F1853" s="1">
        <v>1425084984</v>
      </c>
      <c r="G1853">
        <v>0</v>
      </c>
      <c r="H1853">
        <v>0</v>
      </c>
      <c r="I1853">
        <v>0</v>
      </c>
      <c r="J1853">
        <v>-81</v>
      </c>
      <c r="K1853">
        <v>-81</v>
      </c>
      <c r="L1853">
        <v>-81</v>
      </c>
      <c r="M1853">
        <v>-81</v>
      </c>
      <c r="N1853">
        <v>90</v>
      </c>
      <c r="O1853">
        <v>1</v>
      </c>
      <c r="P1853">
        <v>10</v>
      </c>
      <c r="Q1853">
        <v>5983</v>
      </c>
      <c r="U1853" t="str">
        <f t="shared" si="78"/>
        <v>Sud</v>
      </c>
      <c r="V1853">
        <f t="shared" si="79"/>
        <v>21</v>
      </c>
    </row>
    <row r="1854" spans="1:22" x14ac:dyDescent="0.2">
      <c r="A1854" s="6">
        <v>43973</v>
      </c>
      <c r="B1854" t="s">
        <v>14</v>
      </c>
      <c r="C1854">
        <v>8</v>
      </c>
      <c r="D1854" t="s">
        <v>46</v>
      </c>
      <c r="E1854" s="1">
        <v>4449436681</v>
      </c>
      <c r="F1854" s="1">
        <v>113417208</v>
      </c>
      <c r="G1854">
        <v>-40</v>
      </c>
      <c r="H1854">
        <v>-3</v>
      </c>
      <c r="I1854">
        <v>-43</v>
      </c>
      <c r="J1854">
        <v>-153</v>
      </c>
      <c r="K1854">
        <v>-196</v>
      </c>
      <c r="L1854">
        <v>-196</v>
      </c>
      <c r="M1854">
        <v>-196</v>
      </c>
      <c r="N1854">
        <v>237</v>
      </c>
      <c r="O1854">
        <v>12</v>
      </c>
      <c r="P1854">
        <v>53</v>
      </c>
      <c r="Q1854">
        <v>3940</v>
      </c>
      <c r="U1854" t="str">
        <f t="shared" si="78"/>
        <v>Nord</v>
      </c>
      <c r="V1854">
        <f t="shared" si="79"/>
        <v>21</v>
      </c>
    </row>
    <row r="1855" spans="1:22" x14ac:dyDescent="0.2">
      <c r="A1855" s="6">
        <v>43973</v>
      </c>
      <c r="B1855" t="s">
        <v>14</v>
      </c>
      <c r="C1855">
        <v>6</v>
      </c>
      <c r="D1855" t="s">
        <v>19</v>
      </c>
      <c r="E1855" s="1">
        <v>456494354</v>
      </c>
      <c r="F1855" s="1">
        <v>1376813649</v>
      </c>
      <c r="G1855">
        <v>-4</v>
      </c>
      <c r="H1855">
        <v>0</v>
      </c>
      <c r="I1855">
        <v>-4</v>
      </c>
      <c r="J1855">
        <v>-89</v>
      </c>
      <c r="K1855">
        <v>-93</v>
      </c>
      <c r="L1855">
        <v>-93</v>
      </c>
      <c r="M1855">
        <v>-93</v>
      </c>
      <c r="N1855">
        <v>103</v>
      </c>
      <c r="O1855">
        <v>2</v>
      </c>
      <c r="P1855">
        <v>12</v>
      </c>
      <c r="Q1855">
        <v>2521</v>
      </c>
      <c r="U1855" t="str">
        <f t="shared" si="78"/>
        <v>Nord</v>
      </c>
      <c r="V1855">
        <f t="shared" si="79"/>
        <v>21</v>
      </c>
    </row>
    <row r="1856" spans="1:22" x14ac:dyDescent="0.2">
      <c r="A1856" s="6">
        <v>43973</v>
      </c>
      <c r="B1856" t="s">
        <v>14</v>
      </c>
      <c r="C1856">
        <v>12</v>
      </c>
      <c r="D1856" t="s">
        <v>20</v>
      </c>
      <c r="E1856" s="1">
        <v>4189277044</v>
      </c>
      <c r="F1856" s="1">
        <v>1248366722</v>
      </c>
      <c r="G1856">
        <v>1</v>
      </c>
      <c r="H1856">
        <v>-1</v>
      </c>
      <c r="I1856">
        <v>0</v>
      </c>
      <c r="J1856">
        <v>-2</v>
      </c>
      <c r="K1856">
        <v>-2</v>
      </c>
      <c r="L1856">
        <v>-2</v>
      </c>
      <c r="M1856">
        <v>-2</v>
      </c>
      <c r="N1856">
        <v>26</v>
      </c>
      <c r="O1856">
        <v>7</v>
      </c>
      <c r="P1856">
        <v>31</v>
      </c>
      <c r="Q1856">
        <v>5019</v>
      </c>
      <c r="U1856" t="str">
        <f t="shared" si="78"/>
        <v>Centro</v>
      </c>
      <c r="V1856">
        <f t="shared" si="79"/>
        <v>21</v>
      </c>
    </row>
    <row r="1857" spans="1:22" x14ac:dyDescent="0.2">
      <c r="A1857" s="6">
        <v>43973</v>
      </c>
      <c r="B1857" t="s">
        <v>14</v>
      </c>
      <c r="C1857">
        <v>7</v>
      </c>
      <c r="D1857" t="s">
        <v>21</v>
      </c>
      <c r="E1857" s="1">
        <v>4441149315</v>
      </c>
      <c r="F1857" s="1">
        <v>89326992</v>
      </c>
      <c r="G1857">
        <v>-14</v>
      </c>
      <c r="H1857">
        <v>-3</v>
      </c>
      <c r="I1857">
        <v>-17</v>
      </c>
      <c r="J1857">
        <v>-150</v>
      </c>
      <c r="K1857">
        <v>-167</v>
      </c>
      <c r="L1857">
        <v>-167</v>
      </c>
      <c r="M1857">
        <v>-167</v>
      </c>
      <c r="N1857">
        <v>202</v>
      </c>
      <c r="O1857">
        <v>10</v>
      </c>
      <c r="P1857">
        <v>45</v>
      </c>
      <c r="Q1857">
        <v>2518</v>
      </c>
      <c r="U1857" t="str">
        <f t="shared" si="78"/>
        <v>Nord</v>
      </c>
      <c r="V1857">
        <f t="shared" si="79"/>
        <v>21</v>
      </c>
    </row>
    <row r="1858" spans="1:22" x14ac:dyDescent="0.2">
      <c r="A1858" s="6">
        <v>43973</v>
      </c>
      <c r="B1858" t="s">
        <v>14</v>
      </c>
      <c r="C1858">
        <v>3</v>
      </c>
      <c r="D1858" t="s">
        <v>22</v>
      </c>
      <c r="E1858" s="1">
        <v>4546679409</v>
      </c>
      <c r="F1858" s="1">
        <v>9190347404</v>
      </c>
      <c r="G1858">
        <v>-91</v>
      </c>
      <c r="H1858">
        <v>-19</v>
      </c>
      <c r="I1858">
        <v>-110</v>
      </c>
      <c r="J1858">
        <v>-672</v>
      </c>
      <c r="K1858">
        <v>-782</v>
      </c>
      <c r="L1858">
        <v>-782</v>
      </c>
      <c r="M1858">
        <v>-782</v>
      </c>
      <c r="N1858">
        <v>1018</v>
      </c>
      <c r="O1858">
        <v>57</v>
      </c>
      <c r="P1858">
        <v>293</v>
      </c>
      <c r="Q1858">
        <v>19028</v>
      </c>
      <c r="U1858" t="str">
        <f t="shared" si="78"/>
        <v>Nord</v>
      </c>
      <c r="V1858">
        <f t="shared" si="79"/>
        <v>21</v>
      </c>
    </row>
    <row r="1859" spans="1:22" x14ac:dyDescent="0.2">
      <c r="A1859" s="6">
        <v>43973</v>
      </c>
      <c r="B1859" t="s">
        <v>14</v>
      </c>
      <c r="C1859">
        <v>11</v>
      </c>
      <c r="D1859" t="s">
        <v>23</v>
      </c>
      <c r="E1859" s="1">
        <v>4361675973</v>
      </c>
      <c r="F1859" s="1">
        <v>135188753</v>
      </c>
      <c r="G1859">
        <v>-10</v>
      </c>
      <c r="H1859">
        <v>-1</v>
      </c>
      <c r="I1859">
        <v>-11</v>
      </c>
      <c r="J1859">
        <v>-53</v>
      </c>
      <c r="K1859">
        <v>-64</v>
      </c>
      <c r="L1859">
        <v>-64</v>
      </c>
      <c r="M1859">
        <v>-64</v>
      </c>
      <c r="N1859">
        <v>72</v>
      </c>
      <c r="O1859">
        <v>0</v>
      </c>
      <c r="P1859">
        <v>8</v>
      </c>
      <c r="Q1859">
        <v>1664</v>
      </c>
      <c r="U1859" t="str">
        <f t="shared" si="78"/>
        <v>Centro</v>
      </c>
      <c r="V1859">
        <f t="shared" si="79"/>
        <v>21</v>
      </c>
    </row>
    <row r="1860" spans="1:22" x14ac:dyDescent="0.2">
      <c r="A1860" s="6">
        <v>43973</v>
      </c>
      <c r="B1860" t="s">
        <v>14</v>
      </c>
      <c r="C1860">
        <v>14</v>
      </c>
      <c r="D1860" t="s">
        <v>24</v>
      </c>
      <c r="E1860" s="1">
        <v>4155774754</v>
      </c>
      <c r="F1860" s="1">
        <v>1465916051</v>
      </c>
      <c r="G1860">
        <v>0</v>
      </c>
      <c r="H1860">
        <v>0</v>
      </c>
      <c r="I1860">
        <v>0</v>
      </c>
      <c r="J1860">
        <v>-10</v>
      </c>
      <c r="K1860">
        <v>-10</v>
      </c>
      <c r="L1860">
        <v>-10</v>
      </c>
      <c r="M1860">
        <v>-10</v>
      </c>
      <c r="N1860">
        <v>13</v>
      </c>
      <c r="O1860">
        <v>0</v>
      </c>
      <c r="P1860">
        <v>3</v>
      </c>
      <c r="Q1860">
        <v>363</v>
      </c>
      <c r="U1860" t="str">
        <f t="shared" si="78"/>
        <v>Sud</v>
      </c>
      <c r="V1860">
        <f t="shared" si="79"/>
        <v>21</v>
      </c>
    </row>
    <row r="1861" spans="1:22" x14ac:dyDescent="0.2">
      <c r="A1861" s="6">
        <v>43973</v>
      </c>
      <c r="B1861" t="s">
        <v>14</v>
      </c>
      <c r="C1861">
        <v>21</v>
      </c>
      <c r="D1861" t="s">
        <v>25</v>
      </c>
      <c r="E1861" s="1">
        <v>4649933453</v>
      </c>
      <c r="F1861" s="1">
        <v>1135662422</v>
      </c>
      <c r="G1861">
        <v>-16</v>
      </c>
      <c r="H1861">
        <v>0</v>
      </c>
      <c r="I1861">
        <v>-16</v>
      </c>
      <c r="J1861">
        <v>-10</v>
      </c>
      <c r="K1861">
        <v>-26</v>
      </c>
      <c r="L1861">
        <v>-26</v>
      </c>
      <c r="M1861">
        <v>-26</v>
      </c>
      <c r="N1861">
        <v>29</v>
      </c>
      <c r="O1861">
        <v>0</v>
      </c>
      <c r="P1861">
        <v>3</v>
      </c>
      <c r="Q1861">
        <v>1084</v>
      </c>
      <c r="U1861" t="str">
        <f t="shared" si="78"/>
        <v>Nord</v>
      </c>
      <c r="V1861">
        <f t="shared" si="79"/>
        <v>21</v>
      </c>
    </row>
    <row r="1862" spans="1:22" x14ac:dyDescent="0.2">
      <c r="A1862" s="6">
        <v>43973</v>
      </c>
      <c r="B1862" t="s">
        <v>14</v>
      </c>
      <c r="C1862">
        <v>22</v>
      </c>
      <c r="D1862" t="s">
        <v>26</v>
      </c>
      <c r="E1862" s="1">
        <v>4606893511</v>
      </c>
      <c r="F1862" s="1">
        <v>1112123097</v>
      </c>
      <c r="G1862">
        <v>-8</v>
      </c>
      <c r="H1862">
        <v>-2</v>
      </c>
      <c r="I1862">
        <v>-10</v>
      </c>
      <c r="J1862">
        <v>551</v>
      </c>
      <c r="K1862">
        <v>541</v>
      </c>
      <c r="L1862">
        <v>541</v>
      </c>
      <c r="M1862">
        <v>541</v>
      </c>
      <c r="N1862">
        <v>-531</v>
      </c>
      <c r="O1862">
        <v>0</v>
      </c>
      <c r="P1862">
        <v>10</v>
      </c>
      <c r="Q1862">
        <v>2152</v>
      </c>
      <c r="U1862" t="str">
        <f t="shared" si="78"/>
        <v>Nord</v>
      </c>
      <c r="V1862">
        <f t="shared" si="79"/>
        <v>21</v>
      </c>
    </row>
    <row r="1863" spans="1:22" x14ac:dyDescent="0.2">
      <c r="A1863" s="6">
        <v>43973</v>
      </c>
      <c r="B1863" t="s">
        <v>14</v>
      </c>
      <c r="C1863">
        <v>1</v>
      </c>
      <c r="D1863" t="s">
        <v>27</v>
      </c>
      <c r="E1863" s="1">
        <v>450732745</v>
      </c>
      <c r="F1863" s="1">
        <v>7680687483</v>
      </c>
      <c r="G1863">
        <v>-65</v>
      </c>
      <c r="H1863">
        <v>-4</v>
      </c>
      <c r="I1863">
        <v>-69</v>
      </c>
      <c r="J1863">
        <v>-189</v>
      </c>
      <c r="K1863">
        <v>-258</v>
      </c>
      <c r="L1863">
        <v>-258</v>
      </c>
      <c r="M1863">
        <v>-258</v>
      </c>
      <c r="N1863">
        <v>330</v>
      </c>
      <c r="O1863">
        <v>15</v>
      </c>
      <c r="P1863">
        <v>87</v>
      </c>
      <c r="Q1863">
        <v>5347</v>
      </c>
      <c r="U1863" t="str">
        <f t="shared" si="78"/>
        <v>Nord</v>
      </c>
      <c r="V1863">
        <f t="shared" si="79"/>
        <v>21</v>
      </c>
    </row>
    <row r="1864" spans="1:22" x14ac:dyDescent="0.2">
      <c r="A1864" s="6">
        <v>43973</v>
      </c>
      <c r="B1864" t="s">
        <v>14</v>
      </c>
      <c r="C1864">
        <v>16</v>
      </c>
      <c r="D1864" t="s">
        <v>28</v>
      </c>
      <c r="E1864" s="1">
        <v>4112559576</v>
      </c>
      <c r="F1864" s="1">
        <v>1686736689</v>
      </c>
      <c r="G1864">
        <v>-3</v>
      </c>
      <c r="H1864">
        <v>-3</v>
      </c>
      <c r="I1864">
        <v>-6</v>
      </c>
      <c r="J1864">
        <v>5</v>
      </c>
      <c r="K1864">
        <v>-1</v>
      </c>
      <c r="L1864">
        <v>-1</v>
      </c>
      <c r="M1864">
        <v>-1</v>
      </c>
      <c r="N1864">
        <v>24</v>
      </c>
      <c r="O1864">
        <v>4</v>
      </c>
      <c r="P1864">
        <v>27</v>
      </c>
      <c r="Q1864">
        <v>2113</v>
      </c>
      <c r="U1864" t="str">
        <f t="shared" si="78"/>
        <v>Sud</v>
      </c>
      <c r="V1864">
        <f t="shared" si="79"/>
        <v>21</v>
      </c>
    </row>
    <row r="1865" spans="1:22" x14ac:dyDescent="0.2">
      <c r="A1865" s="6">
        <v>43973</v>
      </c>
      <c r="B1865" t="s">
        <v>14</v>
      </c>
      <c r="C1865">
        <v>20</v>
      </c>
      <c r="D1865" t="s">
        <v>29</v>
      </c>
      <c r="E1865" s="1">
        <v>3921531192</v>
      </c>
      <c r="F1865" s="1">
        <v>9110616306</v>
      </c>
      <c r="G1865">
        <v>-6</v>
      </c>
      <c r="H1865">
        <v>-6</v>
      </c>
      <c r="I1865">
        <v>-12</v>
      </c>
      <c r="J1865">
        <v>0</v>
      </c>
      <c r="K1865">
        <v>-12</v>
      </c>
      <c r="L1865">
        <v>-12</v>
      </c>
      <c r="M1865">
        <v>-12</v>
      </c>
      <c r="N1865">
        <v>11</v>
      </c>
      <c r="O1865">
        <v>1</v>
      </c>
      <c r="P1865">
        <v>0</v>
      </c>
      <c r="Q1865">
        <v>1394</v>
      </c>
      <c r="U1865" t="str">
        <f t="shared" si="78"/>
        <v>Sud</v>
      </c>
      <c r="V1865">
        <f t="shared" si="79"/>
        <v>21</v>
      </c>
    </row>
    <row r="1866" spans="1:22" x14ac:dyDescent="0.2">
      <c r="A1866" s="6">
        <v>43973</v>
      </c>
      <c r="B1866" t="s">
        <v>14</v>
      </c>
      <c r="C1866">
        <v>19</v>
      </c>
      <c r="D1866" t="s">
        <v>30</v>
      </c>
      <c r="E1866" s="1">
        <v>3811569725</v>
      </c>
      <c r="F1866" s="1">
        <v>133623567</v>
      </c>
      <c r="G1866">
        <v>-4</v>
      </c>
      <c r="H1866">
        <v>-1</v>
      </c>
      <c r="I1866">
        <v>-5</v>
      </c>
      <c r="J1866">
        <v>2</v>
      </c>
      <c r="K1866">
        <v>-3</v>
      </c>
      <c r="L1866">
        <v>-3</v>
      </c>
      <c r="M1866">
        <v>-3</v>
      </c>
      <c r="N1866">
        <v>7</v>
      </c>
      <c r="O1866">
        <v>0</v>
      </c>
      <c r="P1866">
        <v>4</v>
      </c>
      <c r="Q1866">
        <v>2083</v>
      </c>
      <c r="U1866" t="str">
        <f t="shared" si="78"/>
        <v>Sud</v>
      </c>
      <c r="V1866">
        <f t="shared" si="79"/>
        <v>21</v>
      </c>
    </row>
    <row r="1867" spans="1:22" x14ac:dyDescent="0.2">
      <c r="A1867" s="6">
        <v>43973</v>
      </c>
      <c r="B1867" t="s">
        <v>14</v>
      </c>
      <c r="C1867">
        <v>9</v>
      </c>
      <c r="D1867" t="s">
        <v>31</v>
      </c>
      <c r="E1867" s="1">
        <v>4376923077</v>
      </c>
      <c r="F1867" s="1">
        <v>1125588885</v>
      </c>
      <c r="G1867">
        <v>-7</v>
      </c>
      <c r="H1867">
        <v>1</v>
      </c>
      <c r="I1867">
        <v>-6</v>
      </c>
      <c r="J1867">
        <v>-85</v>
      </c>
      <c r="K1867">
        <v>-91</v>
      </c>
      <c r="L1867">
        <v>-91</v>
      </c>
      <c r="M1867">
        <v>-91</v>
      </c>
      <c r="N1867">
        <v>121</v>
      </c>
      <c r="O1867">
        <v>5</v>
      </c>
      <c r="P1867">
        <v>35</v>
      </c>
      <c r="Q1867">
        <v>3890</v>
      </c>
      <c r="U1867" t="str">
        <f t="shared" si="78"/>
        <v>Centro</v>
      </c>
      <c r="V1867">
        <f t="shared" si="79"/>
        <v>21</v>
      </c>
    </row>
    <row r="1868" spans="1:22" x14ac:dyDescent="0.2">
      <c r="A1868" s="6">
        <v>43973</v>
      </c>
      <c r="B1868" t="s">
        <v>14</v>
      </c>
      <c r="C1868">
        <v>10</v>
      </c>
      <c r="D1868" t="s">
        <v>32</v>
      </c>
      <c r="E1868" s="1">
        <v>4310675841</v>
      </c>
      <c r="F1868" s="1">
        <v>1238824698</v>
      </c>
      <c r="G1868">
        <v>-1</v>
      </c>
      <c r="H1868">
        <v>0</v>
      </c>
      <c r="I1868">
        <v>-1</v>
      </c>
      <c r="J1868">
        <v>-1</v>
      </c>
      <c r="K1868">
        <v>-2</v>
      </c>
      <c r="L1868">
        <v>-2</v>
      </c>
      <c r="M1868">
        <v>-2</v>
      </c>
      <c r="N1868">
        <v>2</v>
      </c>
      <c r="O1868">
        <v>0</v>
      </c>
      <c r="P1868">
        <v>0</v>
      </c>
      <c r="Q1868">
        <v>1225</v>
      </c>
      <c r="U1868" t="str">
        <f t="shared" si="78"/>
        <v>Centro</v>
      </c>
      <c r="V1868">
        <f t="shared" si="79"/>
        <v>21</v>
      </c>
    </row>
    <row r="1869" spans="1:22" x14ac:dyDescent="0.2">
      <c r="A1869" s="6">
        <v>43973</v>
      </c>
      <c r="B1869" t="s">
        <v>14</v>
      </c>
      <c r="C1869">
        <v>2</v>
      </c>
      <c r="D1869" t="s">
        <v>33</v>
      </c>
      <c r="E1869" s="1">
        <v>4573750286</v>
      </c>
      <c r="F1869" s="1">
        <v>7320149366</v>
      </c>
      <c r="G1869">
        <v>-4</v>
      </c>
      <c r="H1869">
        <v>1</v>
      </c>
      <c r="I1869">
        <v>-3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270</v>
      </c>
      <c r="U1869" t="str">
        <f t="shared" si="78"/>
        <v>Nord</v>
      </c>
      <c r="V1869">
        <f t="shared" si="79"/>
        <v>21</v>
      </c>
    </row>
    <row r="1870" spans="1:22" x14ac:dyDescent="0.2">
      <c r="A1870" s="6">
        <v>43973</v>
      </c>
      <c r="B1870" t="s">
        <v>14</v>
      </c>
      <c r="C1870">
        <v>5</v>
      </c>
      <c r="D1870" t="s">
        <v>34</v>
      </c>
      <c r="E1870" s="1">
        <v>4543490485</v>
      </c>
      <c r="F1870" s="1">
        <v>1233845213</v>
      </c>
      <c r="G1870">
        <v>-22</v>
      </c>
      <c r="H1870">
        <v>-3</v>
      </c>
      <c r="I1870">
        <v>-25</v>
      </c>
      <c r="J1870">
        <v>-238</v>
      </c>
      <c r="K1870">
        <v>-263</v>
      </c>
      <c r="L1870">
        <v>-263</v>
      </c>
      <c r="M1870">
        <v>-263</v>
      </c>
      <c r="N1870">
        <v>271</v>
      </c>
      <c r="O1870">
        <v>13</v>
      </c>
      <c r="P1870">
        <v>21</v>
      </c>
      <c r="Q1870">
        <v>11360</v>
      </c>
      <c r="U1870" t="str">
        <f t="shared" si="78"/>
        <v>Nord</v>
      </c>
      <c r="V1870">
        <f t="shared" si="79"/>
        <v>21</v>
      </c>
    </row>
    <row r="1871" spans="1:22" x14ac:dyDescent="0.2">
      <c r="A1871" s="6">
        <v>43974</v>
      </c>
      <c r="B1871" t="s">
        <v>14</v>
      </c>
      <c r="C1871">
        <v>13</v>
      </c>
      <c r="D1871" t="s">
        <v>15</v>
      </c>
      <c r="E1871" s="1">
        <v>4235122196</v>
      </c>
      <c r="F1871" s="1">
        <v>1339843823</v>
      </c>
      <c r="G1871">
        <v>-1</v>
      </c>
      <c r="H1871">
        <v>0</v>
      </c>
      <c r="I1871">
        <v>-1</v>
      </c>
      <c r="J1871">
        <v>-10</v>
      </c>
      <c r="K1871">
        <v>-11</v>
      </c>
      <c r="L1871">
        <v>-11</v>
      </c>
      <c r="M1871">
        <v>-11</v>
      </c>
      <c r="N1871">
        <v>12</v>
      </c>
      <c r="O1871">
        <v>0</v>
      </c>
      <c r="P1871">
        <v>1</v>
      </c>
      <c r="Q1871">
        <v>1334</v>
      </c>
      <c r="U1871" t="str">
        <f t="shared" ref="U1871:U1891" si="80">VLOOKUP(D1871,Zone,2)</f>
        <v>Centro</v>
      </c>
      <c r="V1871">
        <f t="shared" ref="V1871:V1891" si="81">WEEKNUM(A1871)</f>
        <v>21</v>
      </c>
    </row>
    <row r="1872" spans="1:22" x14ac:dyDescent="0.2">
      <c r="A1872" s="6">
        <v>43974</v>
      </c>
      <c r="B1872" t="s">
        <v>14</v>
      </c>
      <c r="C1872">
        <v>17</v>
      </c>
      <c r="D1872" t="s">
        <v>16</v>
      </c>
      <c r="E1872" s="1">
        <v>4063947052</v>
      </c>
      <c r="F1872" s="1">
        <v>1580514834</v>
      </c>
      <c r="G1872">
        <v>-1</v>
      </c>
      <c r="H1872">
        <v>0</v>
      </c>
      <c r="I1872">
        <v>-1</v>
      </c>
      <c r="J1872">
        <v>-7</v>
      </c>
      <c r="K1872">
        <v>-8</v>
      </c>
      <c r="L1872">
        <v>-8</v>
      </c>
      <c r="M1872">
        <v>-8</v>
      </c>
      <c r="N1872">
        <v>12</v>
      </c>
      <c r="O1872">
        <v>0</v>
      </c>
      <c r="P1872">
        <v>4</v>
      </c>
      <c r="Q1872">
        <v>466</v>
      </c>
      <c r="U1872" t="str">
        <f t="shared" si="80"/>
        <v>Sud</v>
      </c>
      <c r="V1872">
        <f t="shared" si="81"/>
        <v>21</v>
      </c>
    </row>
    <row r="1873" spans="1:22" x14ac:dyDescent="0.2">
      <c r="A1873" s="6">
        <v>43974</v>
      </c>
      <c r="B1873" t="s">
        <v>14</v>
      </c>
      <c r="C1873">
        <v>18</v>
      </c>
      <c r="D1873" t="s">
        <v>17</v>
      </c>
      <c r="E1873" s="1">
        <v>3890597598</v>
      </c>
      <c r="F1873" s="1">
        <v>1659440194</v>
      </c>
      <c r="G1873">
        <v>-4</v>
      </c>
      <c r="H1873">
        <v>0</v>
      </c>
      <c r="I1873">
        <v>-4</v>
      </c>
      <c r="J1873">
        <v>-10</v>
      </c>
      <c r="K1873">
        <v>-14</v>
      </c>
      <c r="L1873">
        <v>-14</v>
      </c>
      <c r="M1873">
        <v>-14</v>
      </c>
      <c r="N1873">
        <v>14</v>
      </c>
      <c r="O1873">
        <v>0</v>
      </c>
      <c r="P1873">
        <v>0</v>
      </c>
      <c r="Q1873">
        <v>1045</v>
      </c>
      <c r="U1873" t="str">
        <f t="shared" si="80"/>
        <v>Sud</v>
      </c>
      <c r="V1873">
        <f t="shared" si="81"/>
        <v>21</v>
      </c>
    </row>
    <row r="1874" spans="1:22" x14ac:dyDescent="0.2">
      <c r="A1874" s="6">
        <v>43974</v>
      </c>
      <c r="B1874" t="s">
        <v>14</v>
      </c>
      <c r="C1874">
        <v>15</v>
      </c>
      <c r="D1874" t="s">
        <v>18</v>
      </c>
      <c r="E1874" s="1">
        <v>4083956555</v>
      </c>
      <c r="F1874" s="1">
        <v>1425084984</v>
      </c>
      <c r="G1874">
        <v>-17</v>
      </c>
      <c r="H1874">
        <v>1</v>
      </c>
      <c r="I1874">
        <v>-16</v>
      </c>
      <c r="J1874">
        <v>-3</v>
      </c>
      <c r="K1874">
        <v>-19</v>
      </c>
      <c r="L1874">
        <v>-19</v>
      </c>
      <c r="M1874">
        <v>-19</v>
      </c>
      <c r="N1874">
        <v>30</v>
      </c>
      <c r="O1874">
        <v>0</v>
      </c>
      <c r="P1874">
        <v>11</v>
      </c>
      <c r="Q1874">
        <v>4867</v>
      </c>
      <c r="U1874" t="str">
        <f t="shared" si="80"/>
        <v>Sud</v>
      </c>
      <c r="V1874">
        <f t="shared" si="81"/>
        <v>21</v>
      </c>
    </row>
    <row r="1875" spans="1:22" x14ac:dyDescent="0.2">
      <c r="A1875" s="6">
        <v>43974</v>
      </c>
      <c r="B1875" t="s">
        <v>14</v>
      </c>
      <c r="C1875">
        <v>8</v>
      </c>
      <c r="D1875" t="s">
        <v>46</v>
      </c>
      <c r="E1875" s="1">
        <v>4449436681</v>
      </c>
      <c r="F1875" s="1">
        <v>113417208</v>
      </c>
      <c r="G1875">
        <v>-28</v>
      </c>
      <c r="H1875">
        <v>-5</v>
      </c>
      <c r="I1875">
        <v>-33</v>
      </c>
      <c r="J1875">
        <v>-127</v>
      </c>
      <c r="K1875">
        <v>-160</v>
      </c>
      <c r="L1875">
        <v>-160</v>
      </c>
      <c r="M1875">
        <v>-160</v>
      </c>
      <c r="N1875">
        <v>193</v>
      </c>
      <c r="O1875">
        <v>10</v>
      </c>
      <c r="P1875">
        <v>43</v>
      </c>
      <c r="Q1875">
        <v>4525</v>
      </c>
      <c r="U1875" t="str">
        <f t="shared" si="80"/>
        <v>Nord</v>
      </c>
      <c r="V1875">
        <f t="shared" si="81"/>
        <v>21</v>
      </c>
    </row>
    <row r="1876" spans="1:22" x14ac:dyDescent="0.2">
      <c r="A1876" s="6">
        <v>43974</v>
      </c>
      <c r="B1876" t="s">
        <v>14</v>
      </c>
      <c r="C1876">
        <v>6</v>
      </c>
      <c r="D1876" t="s">
        <v>19</v>
      </c>
      <c r="E1876" s="1">
        <v>456494354</v>
      </c>
      <c r="F1876" s="1">
        <v>1376813649</v>
      </c>
      <c r="G1876">
        <v>-5</v>
      </c>
      <c r="H1876">
        <v>-1</v>
      </c>
      <c r="I1876">
        <v>-6</v>
      </c>
      <c r="J1876">
        <v>-20</v>
      </c>
      <c r="K1876">
        <v>-26</v>
      </c>
      <c r="L1876">
        <v>-26</v>
      </c>
      <c r="M1876">
        <v>-26</v>
      </c>
      <c r="N1876">
        <v>30</v>
      </c>
      <c r="O1876">
        <v>2</v>
      </c>
      <c r="P1876">
        <v>6</v>
      </c>
      <c r="Q1876">
        <v>2627</v>
      </c>
      <c r="U1876" t="str">
        <f t="shared" si="80"/>
        <v>Nord</v>
      </c>
      <c r="V1876">
        <f t="shared" si="81"/>
        <v>21</v>
      </c>
    </row>
    <row r="1877" spans="1:22" x14ac:dyDescent="0.2">
      <c r="A1877" s="6">
        <v>43974</v>
      </c>
      <c r="B1877" t="s">
        <v>14</v>
      </c>
      <c r="C1877">
        <v>12</v>
      </c>
      <c r="D1877" t="s">
        <v>20</v>
      </c>
      <c r="E1877" s="1">
        <v>4189277044</v>
      </c>
      <c r="F1877" s="1">
        <v>1248366722</v>
      </c>
      <c r="G1877">
        <v>-14</v>
      </c>
      <c r="H1877">
        <v>-7</v>
      </c>
      <c r="I1877">
        <v>-21</v>
      </c>
      <c r="J1877">
        <v>-33</v>
      </c>
      <c r="K1877">
        <v>-54</v>
      </c>
      <c r="L1877">
        <v>-54</v>
      </c>
      <c r="M1877">
        <v>-54</v>
      </c>
      <c r="N1877">
        <v>65</v>
      </c>
      <c r="O1877">
        <v>7</v>
      </c>
      <c r="P1877">
        <v>18</v>
      </c>
      <c r="Q1877">
        <v>3653</v>
      </c>
      <c r="U1877" t="str">
        <f t="shared" si="80"/>
        <v>Centro</v>
      </c>
      <c r="V1877">
        <f t="shared" si="81"/>
        <v>21</v>
      </c>
    </row>
    <row r="1878" spans="1:22" x14ac:dyDescent="0.2">
      <c r="A1878" s="6">
        <v>43974</v>
      </c>
      <c r="B1878" t="s">
        <v>14</v>
      </c>
      <c r="C1878">
        <v>7</v>
      </c>
      <c r="D1878" t="s">
        <v>21</v>
      </c>
      <c r="E1878" s="1">
        <v>4441149315</v>
      </c>
      <c r="F1878" s="1">
        <v>89326992</v>
      </c>
      <c r="G1878">
        <v>-22</v>
      </c>
      <c r="H1878">
        <v>1</v>
      </c>
      <c r="I1878">
        <v>-21</v>
      </c>
      <c r="J1878">
        <v>-153</v>
      </c>
      <c r="K1878">
        <v>-174</v>
      </c>
      <c r="L1878">
        <v>-174</v>
      </c>
      <c r="M1878">
        <v>-174</v>
      </c>
      <c r="N1878">
        <v>205</v>
      </c>
      <c r="O1878">
        <v>7</v>
      </c>
      <c r="P1878">
        <v>38</v>
      </c>
      <c r="Q1878">
        <v>2206</v>
      </c>
      <c r="U1878" t="str">
        <f t="shared" si="80"/>
        <v>Nord</v>
      </c>
      <c r="V1878">
        <f t="shared" si="81"/>
        <v>21</v>
      </c>
    </row>
    <row r="1879" spans="1:22" x14ac:dyDescent="0.2">
      <c r="A1879" s="6">
        <v>43974</v>
      </c>
      <c r="B1879" t="s">
        <v>14</v>
      </c>
      <c r="C1879">
        <v>3</v>
      </c>
      <c r="D1879" t="s">
        <v>22</v>
      </c>
      <c r="E1879" s="1">
        <v>4546679409</v>
      </c>
      <c r="F1879" s="1">
        <v>9190347404</v>
      </c>
      <c r="G1879">
        <v>-2</v>
      </c>
      <c r="H1879">
        <v>-8</v>
      </c>
      <c r="I1879">
        <v>-10</v>
      </c>
      <c r="J1879">
        <v>-293</v>
      </c>
      <c r="K1879">
        <v>-303</v>
      </c>
      <c r="L1879">
        <v>-303</v>
      </c>
      <c r="M1879">
        <v>-303</v>
      </c>
      <c r="N1879">
        <v>688</v>
      </c>
      <c r="O1879">
        <v>56</v>
      </c>
      <c r="P1879">
        <v>441</v>
      </c>
      <c r="Q1879">
        <v>17191</v>
      </c>
      <c r="U1879" t="str">
        <f t="shared" si="80"/>
        <v>Nord</v>
      </c>
      <c r="V1879">
        <f t="shared" si="81"/>
        <v>21</v>
      </c>
    </row>
    <row r="1880" spans="1:22" x14ac:dyDescent="0.2">
      <c r="A1880" s="6">
        <v>43974</v>
      </c>
      <c r="B1880" t="s">
        <v>14</v>
      </c>
      <c r="C1880">
        <v>11</v>
      </c>
      <c r="D1880" t="s">
        <v>23</v>
      </c>
      <c r="E1880" s="1">
        <v>4361675973</v>
      </c>
      <c r="F1880" s="1">
        <v>135188753</v>
      </c>
      <c r="G1880">
        <v>-1</v>
      </c>
      <c r="H1880">
        <v>0</v>
      </c>
      <c r="I1880">
        <v>-1</v>
      </c>
      <c r="J1880">
        <v>-54</v>
      </c>
      <c r="K1880">
        <v>-55</v>
      </c>
      <c r="L1880">
        <v>-55</v>
      </c>
      <c r="M1880">
        <v>-55</v>
      </c>
      <c r="N1880">
        <v>56</v>
      </c>
      <c r="O1880">
        <v>3</v>
      </c>
      <c r="P1880">
        <v>4</v>
      </c>
      <c r="Q1880">
        <v>1108</v>
      </c>
      <c r="U1880" t="str">
        <f t="shared" si="80"/>
        <v>Centro</v>
      </c>
      <c r="V1880">
        <f t="shared" si="81"/>
        <v>21</v>
      </c>
    </row>
    <row r="1881" spans="1:22" x14ac:dyDescent="0.2">
      <c r="A1881" s="6">
        <v>43974</v>
      </c>
      <c r="B1881" t="s">
        <v>14</v>
      </c>
      <c r="C1881">
        <v>14</v>
      </c>
      <c r="D1881" t="s">
        <v>24</v>
      </c>
      <c r="E1881" s="1">
        <v>4155774754</v>
      </c>
      <c r="F1881" s="1">
        <v>1465916051</v>
      </c>
      <c r="G1881">
        <v>0</v>
      </c>
      <c r="H1881">
        <v>0</v>
      </c>
      <c r="I1881">
        <v>0</v>
      </c>
      <c r="J1881">
        <v>5</v>
      </c>
      <c r="K1881">
        <v>5</v>
      </c>
      <c r="L1881">
        <v>5</v>
      </c>
      <c r="M1881">
        <v>5</v>
      </c>
      <c r="N1881">
        <v>0</v>
      </c>
      <c r="O1881">
        <v>0</v>
      </c>
      <c r="P1881">
        <v>5</v>
      </c>
      <c r="Q1881">
        <v>401</v>
      </c>
      <c r="U1881" t="str">
        <f t="shared" si="80"/>
        <v>Sud</v>
      </c>
      <c r="V1881">
        <f t="shared" si="81"/>
        <v>21</v>
      </c>
    </row>
    <row r="1882" spans="1:22" x14ac:dyDescent="0.2">
      <c r="A1882" s="6">
        <v>43974</v>
      </c>
      <c r="B1882" t="s">
        <v>14</v>
      </c>
      <c r="C1882">
        <v>21</v>
      </c>
      <c r="D1882" t="s">
        <v>25</v>
      </c>
      <c r="E1882" s="1">
        <v>4649933453</v>
      </c>
      <c r="F1882" s="1">
        <v>1135662422</v>
      </c>
      <c r="G1882">
        <v>1</v>
      </c>
      <c r="H1882">
        <v>0</v>
      </c>
      <c r="I1882">
        <v>1</v>
      </c>
      <c r="J1882">
        <v>-11</v>
      </c>
      <c r="K1882">
        <v>-10</v>
      </c>
      <c r="L1882">
        <v>-10</v>
      </c>
      <c r="M1882">
        <v>-10</v>
      </c>
      <c r="N1882">
        <v>10</v>
      </c>
      <c r="O1882">
        <v>0</v>
      </c>
      <c r="P1882">
        <v>0</v>
      </c>
      <c r="Q1882">
        <v>1483</v>
      </c>
      <c r="U1882" t="str">
        <f t="shared" si="80"/>
        <v>Nord</v>
      </c>
      <c r="V1882">
        <f t="shared" si="81"/>
        <v>21</v>
      </c>
    </row>
    <row r="1883" spans="1:22" x14ac:dyDescent="0.2">
      <c r="A1883" s="6">
        <v>43974</v>
      </c>
      <c r="B1883" t="s">
        <v>14</v>
      </c>
      <c r="C1883">
        <v>22</v>
      </c>
      <c r="D1883" t="s">
        <v>26</v>
      </c>
      <c r="E1883" s="1">
        <v>4606893511</v>
      </c>
      <c r="F1883" s="1">
        <v>1112123097</v>
      </c>
      <c r="G1883">
        <v>-4</v>
      </c>
      <c r="H1883">
        <v>0</v>
      </c>
      <c r="I1883">
        <v>-4</v>
      </c>
      <c r="J1883">
        <v>-38</v>
      </c>
      <c r="K1883">
        <v>-42</v>
      </c>
      <c r="L1883">
        <v>-42</v>
      </c>
      <c r="M1883">
        <v>-42</v>
      </c>
      <c r="N1883">
        <v>48</v>
      </c>
      <c r="O1883">
        <v>1</v>
      </c>
      <c r="P1883">
        <v>7</v>
      </c>
      <c r="Q1883">
        <v>2184</v>
      </c>
      <c r="U1883" t="str">
        <f t="shared" si="80"/>
        <v>Nord</v>
      </c>
      <c r="V1883">
        <f t="shared" si="81"/>
        <v>21</v>
      </c>
    </row>
    <row r="1884" spans="1:22" x14ac:dyDescent="0.2">
      <c r="A1884" s="6">
        <v>43974</v>
      </c>
      <c r="B1884" t="s">
        <v>14</v>
      </c>
      <c r="C1884">
        <v>1</v>
      </c>
      <c r="D1884" t="s">
        <v>27</v>
      </c>
      <c r="E1884" s="1">
        <v>450732745</v>
      </c>
      <c r="F1884" s="1">
        <v>7680687483</v>
      </c>
      <c r="G1884">
        <v>-123</v>
      </c>
      <c r="H1884">
        <v>-3</v>
      </c>
      <c r="I1884">
        <v>-126</v>
      </c>
      <c r="J1884">
        <v>-301</v>
      </c>
      <c r="K1884">
        <v>-427</v>
      </c>
      <c r="L1884">
        <v>-427</v>
      </c>
      <c r="M1884">
        <v>-427</v>
      </c>
      <c r="N1884">
        <v>473</v>
      </c>
      <c r="O1884">
        <v>14</v>
      </c>
      <c r="P1884">
        <v>60</v>
      </c>
      <c r="Q1884">
        <v>5264</v>
      </c>
      <c r="U1884" t="str">
        <f t="shared" si="80"/>
        <v>Nord</v>
      </c>
      <c r="V1884">
        <f t="shared" si="81"/>
        <v>21</v>
      </c>
    </row>
    <row r="1885" spans="1:22" x14ac:dyDescent="0.2">
      <c r="A1885" s="6">
        <v>43974</v>
      </c>
      <c r="B1885" t="s">
        <v>14</v>
      </c>
      <c r="C1885">
        <v>16</v>
      </c>
      <c r="D1885" t="s">
        <v>28</v>
      </c>
      <c r="E1885" s="1">
        <v>4112559576</v>
      </c>
      <c r="F1885" s="1">
        <v>1686736689</v>
      </c>
      <c r="G1885">
        <v>-18</v>
      </c>
      <c r="H1885">
        <v>0</v>
      </c>
      <c r="I1885">
        <v>-18</v>
      </c>
      <c r="J1885">
        <v>-15</v>
      </c>
      <c r="K1885">
        <v>-33</v>
      </c>
      <c r="L1885">
        <v>-33</v>
      </c>
      <c r="M1885">
        <v>-33</v>
      </c>
      <c r="N1885">
        <v>37</v>
      </c>
      <c r="O1885">
        <v>4</v>
      </c>
      <c r="P1885">
        <v>8</v>
      </c>
      <c r="Q1885">
        <v>2036</v>
      </c>
      <c r="U1885" t="str">
        <f t="shared" si="80"/>
        <v>Sud</v>
      </c>
      <c r="V1885">
        <f t="shared" si="81"/>
        <v>21</v>
      </c>
    </row>
    <row r="1886" spans="1:22" x14ac:dyDescent="0.2">
      <c r="A1886" s="6">
        <v>43974</v>
      </c>
      <c r="B1886" t="s">
        <v>14</v>
      </c>
      <c r="C1886">
        <v>20</v>
      </c>
      <c r="D1886" t="s">
        <v>29</v>
      </c>
      <c r="E1886" s="1">
        <v>3921531192</v>
      </c>
      <c r="F1886" s="1">
        <v>9110616306</v>
      </c>
      <c r="G1886">
        <v>0</v>
      </c>
      <c r="H1886">
        <v>0</v>
      </c>
      <c r="I1886">
        <v>0</v>
      </c>
      <c r="J1886">
        <v>-19</v>
      </c>
      <c r="K1886">
        <v>-19</v>
      </c>
      <c r="L1886">
        <v>-19</v>
      </c>
      <c r="M1886">
        <v>-19</v>
      </c>
      <c r="N1886">
        <v>18</v>
      </c>
      <c r="O1886">
        <v>1</v>
      </c>
      <c r="P1886">
        <v>0</v>
      </c>
      <c r="Q1886">
        <v>1486</v>
      </c>
      <c r="U1886" t="str">
        <f t="shared" si="80"/>
        <v>Sud</v>
      </c>
      <c r="V1886">
        <f t="shared" si="81"/>
        <v>21</v>
      </c>
    </row>
    <row r="1887" spans="1:22" x14ac:dyDescent="0.2">
      <c r="A1887" s="6">
        <v>43974</v>
      </c>
      <c r="B1887" t="s">
        <v>14</v>
      </c>
      <c r="C1887">
        <v>19</v>
      </c>
      <c r="D1887" t="s">
        <v>30</v>
      </c>
      <c r="E1887" s="1">
        <v>3811569725</v>
      </c>
      <c r="F1887" s="1">
        <v>133623567</v>
      </c>
      <c r="G1887">
        <v>-8</v>
      </c>
      <c r="H1887">
        <v>-1</v>
      </c>
      <c r="I1887">
        <v>-9</v>
      </c>
      <c r="J1887">
        <v>2</v>
      </c>
      <c r="K1887">
        <v>-7</v>
      </c>
      <c r="L1887">
        <v>-7</v>
      </c>
      <c r="M1887">
        <v>-7</v>
      </c>
      <c r="N1887">
        <v>6</v>
      </c>
      <c r="O1887">
        <v>1</v>
      </c>
      <c r="P1887">
        <v>0</v>
      </c>
      <c r="Q1887">
        <v>2482</v>
      </c>
      <c r="U1887" t="str">
        <f t="shared" si="80"/>
        <v>Sud</v>
      </c>
      <c r="V1887">
        <f t="shared" si="81"/>
        <v>21</v>
      </c>
    </row>
    <row r="1888" spans="1:22" x14ac:dyDescent="0.2">
      <c r="A1888" s="6">
        <v>43974</v>
      </c>
      <c r="B1888" t="s">
        <v>14</v>
      </c>
      <c r="C1888">
        <v>9</v>
      </c>
      <c r="D1888" t="s">
        <v>31</v>
      </c>
      <c r="E1888" s="1">
        <v>4376923077</v>
      </c>
      <c r="F1888" s="1">
        <v>1125588885</v>
      </c>
      <c r="G1888">
        <v>-5</v>
      </c>
      <c r="H1888">
        <v>-2</v>
      </c>
      <c r="I1888">
        <v>-7</v>
      </c>
      <c r="J1888">
        <v>-13</v>
      </c>
      <c r="K1888">
        <v>-20</v>
      </c>
      <c r="L1888">
        <v>-20</v>
      </c>
      <c r="M1888">
        <v>-20</v>
      </c>
      <c r="N1888">
        <v>30</v>
      </c>
      <c r="O1888">
        <v>2</v>
      </c>
      <c r="P1888">
        <v>12</v>
      </c>
      <c r="Q1888">
        <v>3541</v>
      </c>
      <c r="U1888" t="str">
        <f t="shared" si="80"/>
        <v>Centro</v>
      </c>
      <c r="V1888">
        <f t="shared" si="81"/>
        <v>21</v>
      </c>
    </row>
    <row r="1889" spans="1:22" x14ac:dyDescent="0.2">
      <c r="A1889" s="6">
        <v>43974</v>
      </c>
      <c r="B1889" t="s">
        <v>14</v>
      </c>
      <c r="C1889">
        <v>10</v>
      </c>
      <c r="D1889" t="s">
        <v>32</v>
      </c>
      <c r="E1889" s="1">
        <v>4310675841</v>
      </c>
      <c r="F1889" s="1">
        <v>1238824698</v>
      </c>
      <c r="G1889">
        <v>-1</v>
      </c>
      <c r="H1889">
        <v>0</v>
      </c>
      <c r="I1889">
        <v>-1</v>
      </c>
      <c r="J1889">
        <v>-2</v>
      </c>
      <c r="K1889">
        <v>-3</v>
      </c>
      <c r="L1889">
        <v>-3</v>
      </c>
      <c r="M1889">
        <v>-3</v>
      </c>
      <c r="N1889">
        <v>4</v>
      </c>
      <c r="O1889">
        <v>0</v>
      </c>
      <c r="P1889">
        <v>1</v>
      </c>
      <c r="Q1889">
        <v>1313</v>
      </c>
      <c r="U1889" t="str">
        <f t="shared" si="80"/>
        <v>Centro</v>
      </c>
      <c r="V1889">
        <f t="shared" si="81"/>
        <v>21</v>
      </c>
    </row>
    <row r="1890" spans="1:22" x14ac:dyDescent="0.2">
      <c r="A1890" s="6">
        <v>43974</v>
      </c>
      <c r="B1890" t="s">
        <v>14</v>
      </c>
      <c r="C1890">
        <v>2</v>
      </c>
      <c r="D1890" t="s">
        <v>33</v>
      </c>
      <c r="E1890" s="1">
        <v>4573750286</v>
      </c>
      <c r="F1890" s="1">
        <v>7320149366</v>
      </c>
      <c r="G1890">
        <v>1</v>
      </c>
      <c r="H1890">
        <v>0</v>
      </c>
      <c r="I1890">
        <v>1</v>
      </c>
      <c r="J1890">
        <v>-9</v>
      </c>
      <c r="K1890">
        <v>-8</v>
      </c>
      <c r="L1890">
        <v>-8</v>
      </c>
      <c r="M1890">
        <v>-8</v>
      </c>
      <c r="N1890">
        <v>8</v>
      </c>
      <c r="O1890">
        <v>0</v>
      </c>
      <c r="P1890">
        <v>0</v>
      </c>
      <c r="Q1890">
        <v>297</v>
      </c>
      <c r="U1890" t="str">
        <f t="shared" si="80"/>
        <v>Nord</v>
      </c>
      <c r="V1890">
        <f t="shared" si="81"/>
        <v>21</v>
      </c>
    </row>
    <row r="1891" spans="1:22" x14ac:dyDescent="0.2">
      <c r="A1891" s="6">
        <v>43974</v>
      </c>
      <c r="B1891" t="s">
        <v>14</v>
      </c>
      <c r="C1891">
        <v>5</v>
      </c>
      <c r="D1891" t="s">
        <v>34</v>
      </c>
      <c r="E1891" s="1">
        <v>4543490485</v>
      </c>
      <c r="F1891" s="1">
        <v>1233845213</v>
      </c>
      <c r="G1891">
        <v>-10</v>
      </c>
      <c r="H1891">
        <v>2</v>
      </c>
      <c r="I1891">
        <v>-8</v>
      </c>
      <c r="J1891">
        <v>-174</v>
      </c>
      <c r="K1891">
        <v>-182</v>
      </c>
      <c r="L1891">
        <v>-182</v>
      </c>
      <c r="M1891">
        <v>-182</v>
      </c>
      <c r="N1891">
        <v>181</v>
      </c>
      <c r="O1891">
        <v>11</v>
      </c>
      <c r="P1891">
        <v>10</v>
      </c>
      <c r="Q1891">
        <v>12901</v>
      </c>
      <c r="U1891" t="str">
        <f t="shared" si="80"/>
        <v>Nord</v>
      </c>
      <c r="V1891">
        <f t="shared" si="81"/>
        <v>21</v>
      </c>
    </row>
    <row r="1892" spans="1:22" x14ac:dyDescent="0.2">
      <c r="A1892" s="6">
        <v>43975</v>
      </c>
      <c r="B1892" t="s">
        <v>14</v>
      </c>
      <c r="C1892">
        <v>13</v>
      </c>
      <c r="D1892" t="s">
        <v>15</v>
      </c>
      <c r="E1892" s="1">
        <v>4235122196</v>
      </c>
      <c r="F1892" s="1">
        <v>1339843823</v>
      </c>
      <c r="G1892">
        <v>-7</v>
      </c>
      <c r="H1892">
        <v>-1</v>
      </c>
      <c r="I1892">
        <v>-8</v>
      </c>
      <c r="J1892">
        <v>-68</v>
      </c>
      <c r="K1892">
        <v>-76</v>
      </c>
      <c r="L1892">
        <v>-76</v>
      </c>
      <c r="M1892">
        <v>-76</v>
      </c>
      <c r="N1892">
        <v>77</v>
      </c>
      <c r="O1892">
        <v>4</v>
      </c>
      <c r="P1892">
        <v>5</v>
      </c>
      <c r="Q1892">
        <v>1196</v>
      </c>
      <c r="U1892" t="str">
        <f t="shared" ref="U1892:U1912" si="82">VLOOKUP(D1892,Zone,2)</f>
        <v>Centro</v>
      </c>
      <c r="V1892">
        <f t="shared" ref="V1892:V1912" si="83">WEEKNUM(A1892)</f>
        <v>22</v>
      </c>
    </row>
    <row r="1893" spans="1:22" x14ac:dyDescent="0.2">
      <c r="A1893" s="6">
        <v>43975</v>
      </c>
      <c r="B1893" t="s">
        <v>14</v>
      </c>
      <c r="C1893">
        <v>17</v>
      </c>
      <c r="D1893" t="s">
        <v>16</v>
      </c>
      <c r="E1893" s="1">
        <v>4063947052</v>
      </c>
      <c r="F1893" s="1">
        <v>1580514834</v>
      </c>
      <c r="G1893">
        <v>-1</v>
      </c>
      <c r="H1893">
        <v>0</v>
      </c>
      <c r="I1893">
        <v>-1</v>
      </c>
      <c r="J1893">
        <v>-1</v>
      </c>
      <c r="K1893">
        <v>-2</v>
      </c>
      <c r="L1893">
        <v>-2</v>
      </c>
      <c r="M1893">
        <v>-2</v>
      </c>
      <c r="N1893">
        <v>3</v>
      </c>
      <c r="O1893">
        <v>0</v>
      </c>
      <c r="P1893">
        <v>1</v>
      </c>
      <c r="Q1893">
        <v>600</v>
      </c>
      <c r="U1893" t="str">
        <f t="shared" si="82"/>
        <v>Sud</v>
      </c>
      <c r="V1893">
        <f t="shared" si="83"/>
        <v>22</v>
      </c>
    </row>
    <row r="1894" spans="1:22" x14ac:dyDescent="0.2">
      <c r="A1894" s="6">
        <v>43975</v>
      </c>
      <c r="B1894" t="s">
        <v>14</v>
      </c>
      <c r="C1894">
        <v>18</v>
      </c>
      <c r="D1894" t="s">
        <v>17</v>
      </c>
      <c r="E1894" s="1">
        <v>3890597598</v>
      </c>
      <c r="F1894" s="1">
        <v>1659440194</v>
      </c>
      <c r="G1894">
        <v>0</v>
      </c>
      <c r="H1894">
        <v>0</v>
      </c>
      <c r="I1894">
        <v>0</v>
      </c>
      <c r="J1894">
        <v>-13</v>
      </c>
      <c r="K1894">
        <v>-13</v>
      </c>
      <c r="L1894">
        <v>-13</v>
      </c>
      <c r="M1894">
        <v>-13</v>
      </c>
      <c r="N1894">
        <v>13</v>
      </c>
      <c r="O1894">
        <v>0</v>
      </c>
      <c r="P1894">
        <v>0</v>
      </c>
      <c r="Q1894">
        <v>1060</v>
      </c>
      <c r="U1894" t="str">
        <f t="shared" si="82"/>
        <v>Sud</v>
      </c>
      <c r="V1894">
        <f t="shared" si="83"/>
        <v>22</v>
      </c>
    </row>
    <row r="1895" spans="1:22" x14ac:dyDescent="0.2">
      <c r="A1895" s="6">
        <v>43975</v>
      </c>
      <c r="B1895" t="s">
        <v>14</v>
      </c>
      <c r="C1895">
        <v>15</v>
      </c>
      <c r="D1895" t="s">
        <v>18</v>
      </c>
      <c r="E1895" s="1">
        <v>4083956555</v>
      </c>
      <c r="F1895" s="1">
        <v>1425084984</v>
      </c>
      <c r="G1895">
        <v>16</v>
      </c>
      <c r="H1895">
        <v>-2</v>
      </c>
      <c r="I1895">
        <v>14</v>
      </c>
      <c r="J1895">
        <v>-19</v>
      </c>
      <c r="K1895">
        <v>-5</v>
      </c>
      <c r="L1895">
        <v>-5</v>
      </c>
      <c r="M1895">
        <v>-5</v>
      </c>
      <c r="N1895">
        <v>9</v>
      </c>
      <c r="O1895">
        <v>1</v>
      </c>
      <c r="P1895">
        <v>5</v>
      </c>
      <c r="Q1895">
        <v>5414</v>
      </c>
      <c r="U1895" t="str">
        <f t="shared" si="82"/>
        <v>Sud</v>
      </c>
      <c r="V1895">
        <f t="shared" si="83"/>
        <v>22</v>
      </c>
    </row>
    <row r="1896" spans="1:22" x14ac:dyDescent="0.2">
      <c r="A1896" s="6">
        <v>43975</v>
      </c>
      <c r="B1896" t="s">
        <v>14</v>
      </c>
      <c r="C1896">
        <v>8</v>
      </c>
      <c r="D1896" t="s">
        <v>46</v>
      </c>
      <c r="E1896" s="1">
        <v>4449436681</v>
      </c>
      <c r="F1896" s="1">
        <v>113417208</v>
      </c>
      <c r="G1896">
        <v>-5</v>
      </c>
      <c r="H1896">
        <v>-1</v>
      </c>
      <c r="I1896">
        <v>-6</v>
      </c>
      <c r="J1896">
        <v>-107</v>
      </c>
      <c r="K1896">
        <v>-113</v>
      </c>
      <c r="L1896">
        <v>-113</v>
      </c>
      <c r="M1896">
        <v>-113</v>
      </c>
      <c r="N1896">
        <v>150</v>
      </c>
      <c r="O1896">
        <v>8</v>
      </c>
      <c r="P1896">
        <v>45</v>
      </c>
      <c r="Q1896">
        <v>4494</v>
      </c>
      <c r="U1896" t="str">
        <f t="shared" si="82"/>
        <v>Nord</v>
      </c>
      <c r="V1896">
        <f t="shared" si="83"/>
        <v>22</v>
      </c>
    </row>
    <row r="1897" spans="1:22" x14ac:dyDescent="0.2">
      <c r="A1897" s="6">
        <v>43975</v>
      </c>
      <c r="B1897" t="s">
        <v>14</v>
      </c>
      <c r="C1897">
        <v>6</v>
      </c>
      <c r="D1897" t="s">
        <v>19</v>
      </c>
      <c r="E1897" s="1">
        <v>456494354</v>
      </c>
      <c r="F1897" s="1">
        <v>1376813649</v>
      </c>
      <c r="G1897">
        <v>-1</v>
      </c>
      <c r="H1897">
        <v>0</v>
      </c>
      <c r="I1897">
        <v>-1</v>
      </c>
      <c r="J1897">
        <v>-46</v>
      </c>
      <c r="K1897">
        <v>-47</v>
      </c>
      <c r="L1897">
        <v>-47</v>
      </c>
      <c r="M1897">
        <v>-47</v>
      </c>
      <c r="N1897">
        <v>48</v>
      </c>
      <c r="O1897">
        <v>2</v>
      </c>
      <c r="P1897">
        <v>3</v>
      </c>
      <c r="Q1897">
        <v>2163</v>
      </c>
      <c r="U1897" t="str">
        <f t="shared" si="82"/>
        <v>Nord</v>
      </c>
      <c r="V1897">
        <f t="shared" si="83"/>
        <v>22</v>
      </c>
    </row>
    <row r="1898" spans="1:22" x14ac:dyDescent="0.2">
      <c r="A1898" s="6">
        <v>43975</v>
      </c>
      <c r="B1898" t="s">
        <v>14</v>
      </c>
      <c r="C1898">
        <v>12</v>
      </c>
      <c r="D1898" t="s">
        <v>20</v>
      </c>
      <c r="E1898" s="1">
        <v>4189277044</v>
      </c>
      <c r="F1898" s="1">
        <v>1248366722</v>
      </c>
      <c r="G1898">
        <v>-9</v>
      </c>
      <c r="H1898">
        <v>1</v>
      </c>
      <c r="I1898">
        <v>-8</v>
      </c>
      <c r="J1898">
        <v>-4</v>
      </c>
      <c r="K1898">
        <v>-12</v>
      </c>
      <c r="L1898">
        <v>-12</v>
      </c>
      <c r="M1898">
        <v>-12</v>
      </c>
      <c r="N1898">
        <v>24</v>
      </c>
      <c r="O1898">
        <v>8</v>
      </c>
      <c r="P1898">
        <v>20</v>
      </c>
      <c r="Q1898">
        <v>2755</v>
      </c>
      <c r="U1898" t="str">
        <f t="shared" si="82"/>
        <v>Centro</v>
      </c>
      <c r="V1898">
        <f t="shared" si="83"/>
        <v>22</v>
      </c>
    </row>
    <row r="1899" spans="1:22" x14ac:dyDescent="0.2">
      <c r="A1899" s="6">
        <v>43975</v>
      </c>
      <c r="B1899" t="s">
        <v>14</v>
      </c>
      <c r="C1899">
        <v>7</v>
      </c>
      <c r="D1899" t="s">
        <v>21</v>
      </c>
      <c r="E1899" s="1">
        <v>4441149315</v>
      </c>
      <c r="F1899" s="1">
        <v>89326992</v>
      </c>
      <c r="G1899">
        <v>0</v>
      </c>
      <c r="H1899">
        <v>-2</v>
      </c>
      <c r="I1899">
        <v>-2</v>
      </c>
      <c r="J1899">
        <v>-108</v>
      </c>
      <c r="K1899">
        <v>-110</v>
      </c>
      <c r="L1899">
        <v>-110</v>
      </c>
      <c r="M1899">
        <v>-110</v>
      </c>
      <c r="N1899">
        <v>158</v>
      </c>
      <c r="O1899">
        <v>5</v>
      </c>
      <c r="P1899">
        <v>53</v>
      </c>
      <c r="Q1899">
        <v>1438</v>
      </c>
      <c r="U1899" t="str">
        <f t="shared" si="82"/>
        <v>Nord</v>
      </c>
      <c r="V1899">
        <f t="shared" si="83"/>
        <v>22</v>
      </c>
    </row>
    <row r="1900" spans="1:22" x14ac:dyDescent="0.2">
      <c r="A1900" s="6">
        <v>43975</v>
      </c>
      <c r="B1900" t="s">
        <v>14</v>
      </c>
      <c r="C1900">
        <v>3</v>
      </c>
      <c r="D1900" t="s">
        <v>22</v>
      </c>
      <c r="E1900" s="1">
        <v>4546679409</v>
      </c>
      <c r="F1900" s="1">
        <v>9190347404</v>
      </c>
      <c r="G1900">
        <v>-9</v>
      </c>
      <c r="H1900">
        <v>-2</v>
      </c>
      <c r="I1900">
        <v>-11</v>
      </c>
      <c r="J1900">
        <v>-5</v>
      </c>
      <c r="K1900">
        <v>-16</v>
      </c>
      <c r="L1900">
        <v>-16</v>
      </c>
      <c r="M1900">
        <v>-16</v>
      </c>
      <c r="N1900">
        <v>301</v>
      </c>
      <c r="O1900">
        <v>0</v>
      </c>
      <c r="P1900">
        <v>285</v>
      </c>
      <c r="Q1900">
        <v>11457</v>
      </c>
      <c r="U1900" t="str">
        <f t="shared" si="82"/>
        <v>Nord</v>
      </c>
      <c r="V1900">
        <f t="shared" si="83"/>
        <v>22</v>
      </c>
    </row>
    <row r="1901" spans="1:22" x14ac:dyDescent="0.2">
      <c r="A1901" s="6">
        <v>43975</v>
      </c>
      <c r="B1901" t="s">
        <v>14</v>
      </c>
      <c r="C1901">
        <v>11</v>
      </c>
      <c r="D1901" t="s">
        <v>23</v>
      </c>
      <c r="E1901" s="1">
        <v>4361675973</v>
      </c>
      <c r="F1901" s="1">
        <v>135188753</v>
      </c>
      <c r="G1901">
        <v>1</v>
      </c>
      <c r="H1901">
        <v>-2</v>
      </c>
      <c r="I1901">
        <v>-1</v>
      </c>
      <c r="J1901">
        <v>-20</v>
      </c>
      <c r="K1901">
        <v>-21</v>
      </c>
      <c r="L1901">
        <v>-21</v>
      </c>
      <c r="M1901">
        <v>-21</v>
      </c>
      <c r="N1901">
        <v>33</v>
      </c>
      <c r="O1901">
        <v>1</v>
      </c>
      <c r="P1901">
        <v>13</v>
      </c>
      <c r="Q1901">
        <v>1058</v>
      </c>
      <c r="U1901" t="str">
        <f t="shared" si="82"/>
        <v>Centro</v>
      </c>
      <c r="V1901">
        <f t="shared" si="83"/>
        <v>22</v>
      </c>
    </row>
    <row r="1902" spans="1:22" x14ac:dyDescent="0.2">
      <c r="A1902" s="6">
        <v>43975</v>
      </c>
      <c r="B1902" t="s">
        <v>14</v>
      </c>
      <c r="C1902">
        <v>14</v>
      </c>
      <c r="D1902" t="s">
        <v>24</v>
      </c>
      <c r="E1902" s="1">
        <v>4155774754</v>
      </c>
      <c r="F1902" s="1">
        <v>1465916051</v>
      </c>
      <c r="G1902">
        <v>-2</v>
      </c>
      <c r="H1902">
        <v>0</v>
      </c>
      <c r="I1902">
        <v>-2</v>
      </c>
      <c r="J1902">
        <v>-4</v>
      </c>
      <c r="K1902">
        <v>-6</v>
      </c>
      <c r="L1902">
        <v>-6</v>
      </c>
      <c r="M1902">
        <v>-6</v>
      </c>
      <c r="N1902">
        <v>7</v>
      </c>
      <c r="O1902">
        <v>0</v>
      </c>
      <c r="P1902">
        <v>1</v>
      </c>
      <c r="Q1902">
        <v>209</v>
      </c>
      <c r="U1902" t="str">
        <f t="shared" si="82"/>
        <v>Sud</v>
      </c>
      <c r="V1902">
        <f t="shared" si="83"/>
        <v>22</v>
      </c>
    </row>
    <row r="1903" spans="1:22" x14ac:dyDescent="0.2">
      <c r="A1903" s="6">
        <v>43975</v>
      </c>
      <c r="B1903" t="s">
        <v>14</v>
      </c>
      <c r="C1903">
        <v>21</v>
      </c>
      <c r="D1903" t="s">
        <v>25</v>
      </c>
      <c r="E1903" s="1">
        <v>4649933453</v>
      </c>
      <c r="F1903" s="1">
        <v>1135662422</v>
      </c>
      <c r="G1903">
        <v>-5</v>
      </c>
      <c r="H1903">
        <v>0</v>
      </c>
      <c r="I1903">
        <v>-5</v>
      </c>
      <c r="J1903">
        <v>-14</v>
      </c>
      <c r="K1903">
        <v>-19</v>
      </c>
      <c r="L1903">
        <v>-19</v>
      </c>
      <c r="M1903">
        <v>-19</v>
      </c>
      <c r="N1903">
        <v>22</v>
      </c>
      <c r="O1903">
        <v>0</v>
      </c>
      <c r="P1903">
        <v>3</v>
      </c>
      <c r="Q1903">
        <v>902</v>
      </c>
      <c r="U1903" t="str">
        <f t="shared" si="82"/>
        <v>Nord</v>
      </c>
      <c r="V1903">
        <f t="shared" si="83"/>
        <v>22</v>
      </c>
    </row>
    <row r="1904" spans="1:22" x14ac:dyDescent="0.2">
      <c r="A1904" s="6">
        <v>43975</v>
      </c>
      <c r="B1904" t="s">
        <v>14</v>
      </c>
      <c r="C1904">
        <v>22</v>
      </c>
      <c r="D1904" t="s">
        <v>26</v>
      </c>
      <c r="E1904" s="1">
        <v>4606893511</v>
      </c>
      <c r="F1904" s="1">
        <v>1112123097</v>
      </c>
      <c r="G1904">
        <v>-1</v>
      </c>
      <c r="H1904">
        <v>0</v>
      </c>
      <c r="I1904">
        <v>-1</v>
      </c>
      <c r="J1904">
        <v>-29</v>
      </c>
      <c r="K1904">
        <v>-30</v>
      </c>
      <c r="L1904">
        <v>-30</v>
      </c>
      <c r="M1904">
        <v>-30</v>
      </c>
      <c r="N1904">
        <v>38</v>
      </c>
      <c r="O1904">
        <v>1</v>
      </c>
      <c r="P1904">
        <v>9</v>
      </c>
      <c r="Q1904">
        <v>1603</v>
      </c>
      <c r="U1904" t="str">
        <f t="shared" si="82"/>
        <v>Nord</v>
      </c>
      <c r="V1904">
        <f t="shared" si="83"/>
        <v>22</v>
      </c>
    </row>
    <row r="1905" spans="1:22" x14ac:dyDescent="0.2">
      <c r="A1905" s="6">
        <v>43975</v>
      </c>
      <c r="B1905" t="s">
        <v>14</v>
      </c>
      <c r="C1905">
        <v>1</v>
      </c>
      <c r="D1905" t="s">
        <v>27</v>
      </c>
      <c r="E1905" s="1">
        <v>450732745</v>
      </c>
      <c r="F1905" s="1">
        <v>7680687483</v>
      </c>
      <c r="G1905">
        <v>-8</v>
      </c>
      <c r="H1905">
        <v>-1</v>
      </c>
      <c r="I1905">
        <v>-9</v>
      </c>
      <c r="J1905">
        <v>-313</v>
      </c>
      <c r="K1905">
        <v>-322</v>
      </c>
      <c r="L1905">
        <v>-322</v>
      </c>
      <c r="M1905">
        <v>-322</v>
      </c>
      <c r="N1905">
        <v>353</v>
      </c>
      <c r="O1905">
        <v>12</v>
      </c>
      <c r="P1905">
        <v>43</v>
      </c>
      <c r="Q1905">
        <v>3263</v>
      </c>
      <c r="U1905" t="str">
        <f t="shared" si="82"/>
        <v>Nord</v>
      </c>
      <c r="V1905">
        <f t="shared" si="83"/>
        <v>22</v>
      </c>
    </row>
    <row r="1906" spans="1:22" x14ac:dyDescent="0.2">
      <c r="A1906" s="6">
        <v>43975</v>
      </c>
      <c r="B1906" t="s">
        <v>14</v>
      </c>
      <c r="C1906">
        <v>16</v>
      </c>
      <c r="D1906" t="s">
        <v>28</v>
      </c>
      <c r="E1906" s="1">
        <v>4112559576</v>
      </c>
      <c r="F1906" s="1">
        <v>1686736689</v>
      </c>
      <c r="G1906">
        <v>-11</v>
      </c>
      <c r="H1906">
        <v>0</v>
      </c>
      <c r="I1906">
        <v>-11</v>
      </c>
      <c r="J1906">
        <v>-1</v>
      </c>
      <c r="K1906">
        <v>-12</v>
      </c>
      <c r="L1906">
        <v>-12</v>
      </c>
      <c r="M1906">
        <v>-12</v>
      </c>
      <c r="N1906">
        <v>21</v>
      </c>
      <c r="O1906">
        <v>1</v>
      </c>
      <c r="P1906">
        <v>10</v>
      </c>
      <c r="Q1906">
        <v>1832</v>
      </c>
      <c r="U1906" t="str">
        <f t="shared" si="82"/>
        <v>Sud</v>
      </c>
      <c r="V1906">
        <f t="shared" si="83"/>
        <v>22</v>
      </c>
    </row>
    <row r="1907" spans="1:22" x14ac:dyDescent="0.2">
      <c r="A1907" s="6">
        <v>43975</v>
      </c>
      <c r="B1907" t="s">
        <v>14</v>
      </c>
      <c r="C1907">
        <v>20</v>
      </c>
      <c r="D1907" t="s">
        <v>29</v>
      </c>
      <c r="E1907" s="1">
        <v>3921531192</v>
      </c>
      <c r="F1907" s="1">
        <v>9110616306</v>
      </c>
      <c r="G1907">
        <v>-7</v>
      </c>
      <c r="H1907">
        <v>-3</v>
      </c>
      <c r="I1907">
        <v>-10</v>
      </c>
      <c r="J1907">
        <v>-32</v>
      </c>
      <c r="K1907">
        <v>-42</v>
      </c>
      <c r="L1907">
        <v>-42</v>
      </c>
      <c r="M1907">
        <v>-42</v>
      </c>
      <c r="N1907">
        <v>42</v>
      </c>
      <c r="O1907">
        <v>0</v>
      </c>
      <c r="P1907">
        <v>0</v>
      </c>
      <c r="Q1907">
        <v>1121</v>
      </c>
      <c r="U1907" t="str">
        <f t="shared" si="82"/>
        <v>Sud</v>
      </c>
      <c r="V1907">
        <f t="shared" si="83"/>
        <v>22</v>
      </c>
    </row>
    <row r="1908" spans="1:22" x14ac:dyDescent="0.2">
      <c r="A1908" s="6">
        <v>43975</v>
      </c>
      <c r="B1908" t="s">
        <v>14</v>
      </c>
      <c r="C1908">
        <v>19</v>
      </c>
      <c r="D1908" t="s">
        <v>30</v>
      </c>
      <c r="E1908" s="1">
        <v>3811569725</v>
      </c>
      <c r="F1908" s="1">
        <v>133623567</v>
      </c>
      <c r="G1908">
        <v>-4</v>
      </c>
      <c r="H1908">
        <v>0</v>
      </c>
      <c r="I1908">
        <v>-4</v>
      </c>
      <c r="J1908">
        <v>-55</v>
      </c>
      <c r="K1908">
        <v>-59</v>
      </c>
      <c r="L1908">
        <v>-59</v>
      </c>
      <c r="M1908">
        <v>-59</v>
      </c>
      <c r="N1908">
        <v>61</v>
      </c>
      <c r="O1908">
        <v>0</v>
      </c>
      <c r="P1908">
        <v>2</v>
      </c>
      <c r="Q1908">
        <v>1336</v>
      </c>
      <c r="U1908" t="str">
        <f t="shared" si="82"/>
        <v>Sud</v>
      </c>
      <c r="V1908">
        <f t="shared" si="83"/>
        <v>22</v>
      </c>
    </row>
    <row r="1909" spans="1:22" x14ac:dyDescent="0.2">
      <c r="A1909" s="6">
        <v>43975</v>
      </c>
      <c r="B1909" t="s">
        <v>14</v>
      </c>
      <c r="C1909">
        <v>9</v>
      </c>
      <c r="D1909" t="s">
        <v>31</v>
      </c>
      <c r="E1909" s="1">
        <v>4376923077</v>
      </c>
      <c r="F1909" s="1">
        <v>1125588885</v>
      </c>
      <c r="G1909">
        <v>-9</v>
      </c>
      <c r="H1909">
        <v>-2</v>
      </c>
      <c r="I1909">
        <v>-11</v>
      </c>
      <c r="J1909">
        <v>-55</v>
      </c>
      <c r="K1909">
        <v>-66</v>
      </c>
      <c r="L1909">
        <v>-66</v>
      </c>
      <c r="M1909">
        <v>-66</v>
      </c>
      <c r="N1909">
        <v>79</v>
      </c>
      <c r="O1909">
        <v>2</v>
      </c>
      <c r="P1909">
        <v>15</v>
      </c>
      <c r="Q1909">
        <v>3089</v>
      </c>
      <c r="U1909" t="str">
        <f t="shared" si="82"/>
        <v>Centro</v>
      </c>
      <c r="V1909">
        <f t="shared" si="83"/>
        <v>22</v>
      </c>
    </row>
    <row r="1910" spans="1:22" x14ac:dyDescent="0.2">
      <c r="A1910" s="6">
        <v>43975</v>
      </c>
      <c r="B1910" t="s">
        <v>14</v>
      </c>
      <c r="C1910">
        <v>10</v>
      </c>
      <c r="D1910" t="s">
        <v>32</v>
      </c>
      <c r="E1910" s="1">
        <v>4310675841</v>
      </c>
      <c r="F1910" s="1">
        <v>1238824698</v>
      </c>
      <c r="G1910">
        <v>0</v>
      </c>
      <c r="H1910">
        <v>0</v>
      </c>
      <c r="I1910">
        <v>0</v>
      </c>
      <c r="J1910">
        <v>-3</v>
      </c>
      <c r="K1910">
        <v>-3</v>
      </c>
      <c r="L1910">
        <v>-3</v>
      </c>
      <c r="M1910">
        <v>-3</v>
      </c>
      <c r="N1910">
        <v>2</v>
      </c>
      <c r="O1910">
        <v>1</v>
      </c>
      <c r="P1910">
        <v>0</v>
      </c>
      <c r="Q1910">
        <v>708</v>
      </c>
      <c r="U1910" t="str">
        <f t="shared" si="82"/>
        <v>Centro</v>
      </c>
      <c r="V1910">
        <f t="shared" si="83"/>
        <v>22</v>
      </c>
    </row>
    <row r="1911" spans="1:22" x14ac:dyDescent="0.2">
      <c r="A1911" s="6">
        <v>43975</v>
      </c>
      <c r="B1911" t="s">
        <v>14</v>
      </c>
      <c r="C1911">
        <v>2</v>
      </c>
      <c r="D1911" t="s">
        <v>33</v>
      </c>
      <c r="E1911" s="1">
        <v>4573750286</v>
      </c>
      <c r="F1911" s="1">
        <v>7320149366</v>
      </c>
      <c r="G1911">
        <v>0</v>
      </c>
      <c r="H1911">
        <v>-1</v>
      </c>
      <c r="I1911">
        <v>-1</v>
      </c>
      <c r="J1911">
        <v>-2</v>
      </c>
      <c r="K1911">
        <v>-3</v>
      </c>
      <c r="L1911">
        <v>-3</v>
      </c>
      <c r="M1911">
        <v>-3</v>
      </c>
      <c r="N1911">
        <v>4</v>
      </c>
      <c r="O1911">
        <v>0</v>
      </c>
      <c r="P1911">
        <v>1</v>
      </c>
      <c r="Q1911">
        <v>251</v>
      </c>
      <c r="U1911" t="str">
        <f t="shared" si="82"/>
        <v>Nord</v>
      </c>
      <c r="V1911">
        <f t="shared" si="83"/>
        <v>22</v>
      </c>
    </row>
    <row r="1912" spans="1:22" x14ac:dyDescent="0.2">
      <c r="A1912" s="6">
        <v>43975</v>
      </c>
      <c r="B1912" t="s">
        <v>14</v>
      </c>
      <c r="C1912">
        <v>5</v>
      </c>
      <c r="D1912" t="s">
        <v>34</v>
      </c>
      <c r="E1912" s="1">
        <v>4543490485</v>
      </c>
      <c r="F1912" s="1">
        <v>1233845213</v>
      </c>
      <c r="G1912">
        <v>-20</v>
      </c>
      <c r="H1912">
        <v>-3</v>
      </c>
      <c r="I1912">
        <v>-23</v>
      </c>
      <c r="J1912">
        <v>-158</v>
      </c>
      <c r="K1912">
        <v>-181</v>
      </c>
      <c r="L1912">
        <v>-181</v>
      </c>
      <c r="M1912">
        <v>-181</v>
      </c>
      <c r="N1912">
        <v>194</v>
      </c>
      <c r="O1912">
        <v>4</v>
      </c>
      <c r="P1912">
        <v>17</v>
      </c>
      <c r="Q1912">
        <v>9875</v>
      </c>
      <c r="U1912" t="str">
        <f t="shared" si="82"/>
        <v>Nord</v>
      </c>
      <c r="V1912">
        <f t="shared" si="83"/>
        <v>22</v>
      </c>
    </row>
    <row r="1913" spans="1:22" x14ac:dyDescent="0.2">
      <c r="A1913" s="6">
        <v>43976</v>
      </c>
      <c r="B1913" t="s">
        <v>14</v>
      </c>
      <c r="C1913">
        <v>13</v>
      </c>
      <c r="D1913" t="s">
        <v>15</v>
      </c>
      <c r="E1913" s="1">
        <v>4235122196</v>
      </c>
      <c r="F1913" s="1">
        <v>1339843823</v>
      </c>
      <c r="G1913">
        <v>0</v>
      </c>
      <c r="H1913">
        <v>0</v>
      </c>
      <c r="I1913">
        <v>0</v>
      </c>
      <c r="J1913">
        <v>-46</v>
      </c>
      <c r="K1913">
        <v>-46</v>
      </c>
      <c r="L1913">
        <v>-46</v>
      </c>
      <c r="M1913">
        <v>-46</v>
      </c>
      <c r="N1913">
        <v>45</v>
      </c>
      <c r="O1913">
        <v>2</v>
      </c>
      <c r="P1913">
        <v>1</v>
      </c>
      <c r="Q1913">
        <v>982</v>
      </c>
      <c r="U1913" t="str">
        <f t="shared" ref="U1913:U1933" si="84">VLOOKUP(D1913,Zone,2)</f>
        <v>Centro</v>
      </c>
      <c r="V1913">
        <f t="shared" ref="V1913:V1933" si="85">WEEKNUM(A1913)</f>
        <v>22</v>
      </c>
    </row>
    <row r="1914" spans="1:22" x14ac:dyDescent="0.2">
      <c r="A1914" s="6">
        <v>43976</v>
      </c>
      <c r="B1914" t="s">
        <v>14</v>
      </c>
      <c r="C1914">
        <v>17</v>
      </c>
      <c r="D1914" t="s">
        <v>16</v>
      </c>
      <c r="E1914" s="1">
        <v>4063947052</v>
      </c>
      <c r="F1914" s="1">
        <v>1580514834</v>
      </c>
      <c r="G1914">
        <v>0</v>
      </c>
      <c r="H1914">
        <v>-1</v>
      </c>
      <c r="I1914">
        <v>-1</v>
      </c>
      <c r="J1914">
        <v>-2</v>
      </c>
      <c r="K1914">
        <v>-3</v>
      </c>
      <c r="L1914">
        <v>-3</v>
      </c>
      <c r="M1914">
        <v>-3</v>
      </c>
      <c r="N1914">
        <v>3</v>
      </c>
      <c r="O1914">
        <v>0</v>
      </c>
      <c r="P1914">
        <v>0</v>
      </c>
      <c r="Q1914">
        <v>523</v>
      </c>
      <c r="U1914" t="str">
        <f t="shared" si="84"/>
        <v>Sud</v>
      </c>
      <c r="V1914">
        <f t="shared" si="85"/>
        <v>22</v>
      </c>
    </row>
    <row r="1915" spans="1:22" x14ac:dyDescent="0.2">
      <c r="A1915" s="6">
        <v>43976</v>
      </c>
      <c r="B1915" t="s">
        <v>14</v>
      </c>
      <c r="C1915">
        <v>18</v>
      </c>
      <c r="D1915" t="s">
        <v>17</v>
      </c>
      <c r="E1915" s="1">
        <v>3890597598</v>
      </c>
      <c r="F1915" s="1">
        <v>1659440194</v>
      </c>
      <c r="G1915">
        <v>-1</v>
      </c>
      <c r="H1915">
        <v>0</v>
      </c>
      <c r="I1915">
        <v>-1</v>
      </c>
      <c r="J1915">
        <v>-10</v>
      </c>
      <c r="K1915">
        <v>-11</v>
      </c>
      <c r="L1915">
        <v>-11</v>
      </c>
      <c r="M1915">
        <v>-11</v>
      </c>
      <c r="N1915">
        <v>11</v>
      </c>
      <c r="O1915">
        <v>0</v>
      </c>
      <c r="P1915">
        <v>0</v>
      </c>
      <c r="Q1915">
        <v>556</v>
      </c>
      <c r="U1915" t="str">
        <f t="shared" si="84"/>
        <v>Sud</v>
      </c>
      <c r="V1915">
        <f t="shared" si="85"/>
        <v>22</v>
      </c>
    </row>
    <row r="1916" spans="1:22" x14ac:dyDescent="0.2">
      <c r="A1916" s="6">
        <v>43976</v>
      </c>
      <c r="B1916" t="s">
        <v>14</v>
      </c>
      <c r="C1916">
        <v>15</v>
      </c>
      <c r="D1916" t="s">
        <v>18</v>
      </c>
      <c r="E1916" s="1">
        <v>4083956555</v>
      </c>
      <c r="F1916" s="1">
        <v>1425084984</v>
      </c>
      <c r="G1916">
        <v>-24</v>
      </c>
      <c r="H1916">
        <v>-1</v>
      </c>
      <c r="I1916">
        <v>-25</v>
      </c>
      <c r="J1916">
        <v>-30</v>
      </c>
      <c r="K1916">
        <v>-55</v>
      </c>
      <c r="L1916">
        <v>-55</v>
      </c>
      <c r="M1916">
        <v>-55</v>
      </c>
      <c r="N1916">
        <v>61</v>
      </c>
      <c r="O1916">
        <v>0</v>
      </c>
      <c r="P1916">
        <v>6</v>
      </c>
      <c r="Q1916">
        <v>3360</v>
      </c>
      <c r="U1916" t="str">
        <f t="shared" si="84"/>
        <v>Sud</v>
      </c>
      <c r="V1916">
        <f t="shared" si="85"/>
        <v>22</v>
      </c>
    </row>
    <row r="1917" spans="1:22" x14ac:dyDescent="0.2">
      <c r="A1917" s="6">
        <v>43976</v>
      </c>
      <c r="B1917" t="s">
        <v>14</v>
      </c>
      <c r="C1917">
        <v>8</v>
      </c>
      <c r="D1917" t="s">
        <v>46</v>
      </c>
      <c r="E1917" s="1">
        <v>4449436681</v>
      </c>
      <c r="F1917" s="1">
        <v>113417208</v>
      </c>
      <c r="G1917">
        <v>-5</v>
      </c>
      <c r="H1917">
        <v>-1</v>
      </c>
      <c r="I1917">
        <v>-6</v>
      </c>
      <c r="J1917">
        <v>-92</v>
      </c>
      <c r="K1917">
        <v>-98</v>
      </c>
      <c r="L1917">
        <v>-98</v>
      </c>
      <c r="M1917">
        <v>-98</v>
      </c>
      <c r="N1917">
        <v>114</v>
      </c>
      <c r="O1917">
        <v>13</v>
      </c>
      <c r="P1917">
        <v>29</v>
      </c>
      <c r="Q1917">
        <v>2305</v>
      </c>
      <c r="U1917" t="str">
        <f t="shared" si="84"/>
        <v>Nord</v>
      </c>
      <c r="V1917">
        <f t="shared" si="85"/>
        <v>22</v>
      </c>
    </row>
    <row r="1918" spans="1:22" x14ac:dyDescent="0.2">
      <c r="A1918" s="6">
        <v>43976</v>
      </c>
      <c r="B1918" t="s">
        <v>14</v>
      </c>
      <c r="C1918">
        <v>6</v>
      </c>
      <c r="D1918" t="s">
        <v>19</v>
      </c>
      <c r="E1918" s="1">
        <v>456494354</v>
      </c>
      <c r="F1918" s="1">
        <v>1376813649</v>
      </c>
      <c r="G1918">
        <v>0</v>
      </c>
      <c r="H1918">
        <v>0</v>
      </c>
      <c r="I1918">
        <v>0</v>
      </c>
      <c r="J1918">
        <v>-26</v>
      </c>
      <c r="K1918">
        <v>-26</v>
      </c>
      <c r="L1918">
        <v>-26</v>
      </c>
      <c r="M1918">
        <v>-26</v>
      </c>
      <c r="N1918">
        <v>30</v>
      </c>
      <c r="O1918">
        <v>0</v>
      </c>
      <c r="P1918">
        <v>4</v>
      </c>
      <c r="Q1918">
        <v>1271</v>
      </c>
      <c r="U1918" t="str">
        <f t="shared" si="84"/>
        <v>Nord</v>
      </c>
      <c r="V1918">
        <f t="shared" si="85"/>
        <v>22</v>
      </c>
    </row>
    <row r="1919" spans="1:22" x14ac:dyDescent="0.2">
      <c r="A1919" s="6">
        <v>43976</v>
      </c>
      <c r="B1919" t="s">
        <v>14</v>
      </c>
      <c r="C1919">
        <v>12</v>
      </c>
      <c r="D1919" t="s">
        <v>20</v>
      </c>
      <c r="E1919" s="1">
        <v>4189277044</v>
      </c>
      <c r="F1919" s="1">
        <v>1248366722</v>
      </c>
      <c r="G1919">
        <v>-3</v>
      </c>
      <c r="H1919">
        <v>-1</v>
      </c>
      <c r="I1919">
        <v>-4</v>
      </c>
      <c r="J1919">
        <v>-11</v>
      </c>
      <c r="K1919">
        <v>-15</v>
      </c>
      <c r="L1919">
        <v>-15</v>
      </c>
      <c r="M1919">
        <v>-15</v>
      </c>
      <c r="N1919">
        <v>27</v>
      </c>
      <c r="O1919">
        <v>4</v>
      </c>
      <c r="P1919">
        <v>16</v>
      </c>
      <c r="Q1919">
        <v>2342</v>
      </c>
      <c r="U1919" t="str">
        <f t="shared" si="84"/>
        <v>Centro</v>
      </c>
      <c r="V1919">
        <f t="shared" si="85"/>
        <v>22</v>
      </c>
    </row>
    <row r="1920" spans="1:22" x14ac:dyDescent="0.2">
      <c r="A1920" s="6">
        <v>43976</v>
      </c>
      <c r="B1920" t="s">
        <v>14</v>
      </c>
      <c r="C1920">
        <v>7</v>
      </c>
      <c r="D1920" t="s">
        <v>21</v>
      </c>
      <c r="E1920" s="1">
        <v>4441149315</v>
      </c>
      <c r="F1920" s="1">
        <v>89326992</v>
      </c>
      <c r="G1920">
        <v>-11</v>
      </c>
      <c r="H1920">
        <v>0</v>
      </c>
      <c r="I1920">
        <v>-11</v>
      </c>
      <c r="J1920">
        <v>-57</v>
      </c>
      <c r="K1920">
        <v>-68</v>
      </c>
      <c r="L1920">
        <v>-68</v>
      </c>
      <c r="M1920">
        <v>-68</v>
      </c>
      <c r="N1920">
        <v>79</v>
      </c>
      <c r="O1920">
        <v>6</v>
      </c>
      <c r="P1920">
        <v>17</v>
      </c>
      <c r="Q1920">
        <v>1299</v>
      </c>
      <c r="U1920" t="str">
        <f t="shared" si="84"/>
        <v>Nord</v>
      </c>
      <c r="V1920">
        <f t="shared" si="85"/>
        <v>22</v>
      </c>
    </row>
    <row r="1921" spans="1:22" x14ac:dyDescent="0.2">
      <c r="A1921" s="6">
        <v>43976</v>
      </c>
      <c r="B1921" t="s">
        <v>14</v>
      </c>
      <c r="C1921">
        <v>3</v>
      </c>
      <c r="D1921" t="s">
        <v>22</v>
      </c>
      <c r="E1921" s="1">
        <v>4546679409</v>
      </c>
      <c r="F1921" s="1">
        <v>9190347404</v>
      </c>
      <c r="G1921">
        <v>-296</v>
      </c>
      <c r="H1921">
        <v>-1</v>
      </c>
      <c r="I1921">
        <v>-297</v>
      </c>
      <c r="J1921">
        <v>-102</v>
      </c>
      <c r="K1921">
        <v>-399</v>
      </c>
      <c r="L1921">
        <v>-399</v>
      </c>
      <c r="M1921">
        <v>-399</v>
      </c>
      <c r="N1921">
        <v>513</v>
      </c>
      <c r="O1921">
        <v>34</v>
      </c>
      <c r="P1921">
        <v>148</v>
      </c>
      <c r="Q1921">
        <v>5641</v>
      </c>
      <c r="U1921" t="str">
        <f t="shared" si="84"/>
        <v>Nord</v>
      </c>
      <c r="V1921">
        <f t="shared" si="85"/>
        <v>22</v>
      </c>
    </row>
    <row r="1922" spans="1:22" x14ac:dyDescent="0.2">
      <c r="A1922" s="6">
        <v>43976</v>
      </c>
      <c r="B1922" t="s">
        <v>14</v>
      </c>
      <c r="C1922">
        <v>11</v>
      </c>
      <c r="D1922" t="s">
        <v>23</v>
      </c>
      <c r="E1922" s="1">
        <v>4361675973</v>
      </c>
      <c r="F1922" s="1">
        <v>135188753</v>
      </c>
      <c r="G1922">
        <v>-6</v>
      </c>
      <c r="H1922">
        <v>0</v>
      </c>
      <c r="I1922">
        <v>-6</v>
      </c>
      <c r="J1922">
        <v>-24</v>
      </c>
      <c r="K1922">
        <v>-30</v>
      </c>
      <c r="L1922">
        <v>-30</v>
      </c>
      <c r="M1922">
        <v>-30</v>
      </c>
      <c r="N1922">
        <v>31</v>
      </c>
      <c r="O1922">
        <v>1</v>
      </c>
      <c r="P1922">
        <v>2</v>
      </c>
      <c r="Q1922">
        <v>555</v>
      </c>
      <c r="U1922" t="str">
        <f t="shared" si="84"/>
        <v>Centro</v>
      </c>
      <c r="V1922">
        <f t="shared" si="85"/>
        <v>22</v>
      </c>
    </row>
    <row r="1923" spans="1:22" x14ac:dyDescent="0.2">
      <c r="A1923" s="6">
        <v>43976</v>
      </c>
      <c r="B1923" t="s">
        <v>14</v>
      </c>
      <c r="C1923">
        <v>14</v>
      </c>
      <c r="D1923" t="s">
        <v>24</v>
      </c>
      <c r="E1923" s="1">
        <v>4155774754</v>
      </c>
      <c r="F1923" s="1">
        <v>1465916051</v>
      </c>
      <c r="G1923">
        <v>-1</v>
      </c>
      <c r="H1923">
        <v>0</v>
      </c>
      <c r="I1923">
        <v>-1</v>
      </c>
      <c r="J1923">
        <v>-5</v>
      </c>
      <c r="K1923">
        <v>-6</v>
      </c>
      <c r="L1923">
        <v>-6</v>
      </c>
      <c r="M1923">
        <v>-6</v>
      </c>
      <c r="N1923">
        <v>6</v>
      </c>
      <c r="O1923">
        <v>0</v>
      </c>
      <c r="P1923">
        <v>0</v>
      </c>
      <c r="Q1923">
        <v>89</v>
      </c>
      <c r="U1923" t="str">
        <f t="shared" si="84"/>
        <v>Sud</v>
      </c>
      <c r="V1923">
        <f t="shared" si="85"/>
        <v>22</v>
      </c>
    </row>
    <row r="1924" spans="1:22" x14ac:dyDescent="0.2">
      <c r="A1924" s="6">
        <v>43976</v>
      </c>
      <c r="B1924" t="s">
        <v>14</v>
      </c>
      <c r="C1924">
        <v>21</v>
      </c>
      <c r="D1924" t="s">
        <v>25</v>
      </c>
      <c r="E1924" s="1">
        <v>4649933453</v>
      </c>
      <c r="F1924" s="1">
        <v>1135662422</v>
      </c>
      <c r="G1924">
        <v>-1</v>
      </c>
      <c r="H1924">
        <v>0</v>
      </c>
      <c r="I1924">
        <v>-1</v>
      </c>
      <c r="J1924">
        <v>-10</v>
      </c>
      <c r="K1924">
        <v>-11</v>
      </c>
      <c r="L1924">
        <v>-11</v>
      </c>
      <c r="M1924">
        <v>-11</v>
      </c>
      <c r="N1924">
        <v>11</v>
      </c>
      <c r="O1924">
        <v>0</v>
      </c>
      <c r="P1924">
        <v>0</v>
      </c>
      <c r="Q1924">
        <v>502</v>
      </c>
      <c r="U1924" t="str">
        <f t="shared" si="84"/>
        <v>Nord</v>
      </c>
      <c r="V1924">
        <f t="shared" si="85"/>
        <v>22</v>
      </c>
    </row>
    <row r="1925" spans="1:22" x14ac:dyDescent="0.2">
      <c r="A1925" s="6">
        <v>43976</v>
      </c>
      <c r="B1925" t="s">
        <v>14</v>
      </c>
      <c r="C1925">
        <v>22</v>
      </c>
      <c r="D1925" t="s">
        <v>26</v>
      </c>
      <c r="E1925" s="1">
        <v>4606893511</v>
      </c>
      <c r="F1925" s="1">
        <v>1112123097</v>
      </c>
      <c r="G1925">
        <v>0</v>
      </c>
      <c r="H1925">
        <v>0</v>
      </c>
      <c r="I1925">
        <v>0</v>
      </c>
      <c r="J1925">
        <v>-18</v>
      </c>
      <c r="K1925">
        <v>-18</v>
      </c>
      <c r="L1925">
        <v>-18</v>
      </c>
      <c r="M1925">
        <v>-18</v>
      </c>
      <c r="N1925">
        <v>18</v>
      </c>
      <c r="O1925">
        <v>1</v>
      </c>
      <c r="P1925">
        <v>1</v>
      </c>
      <c r="Q1925">
        <v>666</v>
      </c>
      <c r="U1925" t="str">
        <f t="shared" si="84"/>
        <v>Nord</v>
      </c>
      <c r="V1925">
        <f t="shared" si="85"/>
        <v>22</v>
      </c>
    </row>
    <row r="1926" spans="1:22" x14ac:dyDescent="0.2">
      <c r="A1926" s="6">
        <v>43976</v>
      </c>
      <c r="B1926" t="s">
        <v>14</v>
      </c>
      <c r="C1926">
        <v>1</v>
      </c>
      <c r="D1926" t="s">
        <v>27</v>
      </c>
      <c r="E1926" s="1">
        <v>450732745</v>
      </c>
      <c r="F1926" s="1">
        <v>7680687483</v>
      </c>
      <c r="G1926">
        <v>-56</v>
      </c>
      <c r="H1926">
        <v>-3</v>
      </c>
      <c r="I1926">
        <v>-59</v>
      </c>
      <c r="J1926">
        <v>-148</v>
      </c>
      <c r="K1926">
        <v>-207</v>
      </c>
      <c r="L1926">
        <v>-207</v>
      </c>
      <c r="M1926">
        <v>-207</v>
      </c>
      <c r="N1926">
        <v>240</v>
      </c>
      <c r="O1926">
        <v>15</v>
      </c>
      <c r="P1926">
        <v>48</v>
      </c>
      <c r="Q1926">
        <v>2858</v>
      </c>
      <c r="U1926" t="str">
        <f t="shared" si="84"/>
        <v>Nord</v>
      </c>
      <c r="V1926">
        <f t="shared" si="85"/>
        <v>22</v>
      </c>
    </row>
    <row r="1927" spans="1:22" x14ac:dyDescent="0.2">
      <c r="A1927" s="6">
        <v>43976</v>
      </c>
      <c r="B1927" t="s">
        <v>14</v>
      </c>
      <c r="C1927">
        <v>16</v>
      </c>
      <c r="D1927" t="s">
        <v>28</v>
      </c>
      <c r="E1927" s="1">
        <v>4112559576</v>
      </c>
      <c r="F1927" s="1">
        <v>1686736689</v>
      </c>
      <c r="G1927">
        <v>-14</v>
      </c>
      <c r="H1927">
        <v>-2</v>
      </c>
      <c r="I1927">
        <v>-16</v>
      </c>
      <c r="J1927">
        <v>-99</v>
      </c>
      <c r="K1927">
        <v>-115</v>
      </c>
      <c r="L1927">
        <v>-115</v>
      </c>
      <c r="M1927">
        <v>-115</v>
      </c>
      <c r="N1927">
        <v>120</v>
      </c>
      <c r="O1927">
        <v>4</v>
      </c>
      <c r="P1927">
        <v>9</v>
      </c>
      <c r="Q1927">
        <v>1100</v>
      </c>
      <c r="U1927" t="str">
        <f t="shared" si="84"/>
        <v>Sud</v>
      </c>
      <c r="V1927">
        <f t="shared" si="85"/>
        <v>22</v>
      </c>
    </row>
    <row r="1928" spans="1:22" x14ac:dyDescent="0.2">
      <c r="A1928" s="6">
        <v>43976</v>
      </c>
      <c r="B1928" t="s">
        <v>14</v>
      </c>
      <c r="C1928">
        <v>20</v>
      </c>
      <c r="D1928" t="s">
        <v>29</v>
      </c>
      <c r="E1928" s="1">
        <v>3921531192</v>
      </c>
      <c r="F1928" s="1">
        <v>9110616306</v>
      </c>
      <c r="G1928">
        <v>-2</v>
      </c>
      <c r="H1928">
        <v>0</v>
      </c>
      <c r="I1928">
        <v>-2</v>
      </c>
      <c r="J1928">
        <v>-12</v>
      </c>
      <c r="K1928">
        <v>-14</v>
      </c>
      <c r="L1928">
        <v>-14</v>
      </c>
      <c r="M1928">
        <v>-14</v>
      </c>
      <c r="N1928">
        <v>12</v>
      </c>
      <c r="O1928">
        <v>0</v>
      </c>
      <c r="P1928">
        <v>-2</v>
      </c>
      <c r="Q1928">
        <v>277</v>
      </c>
      <c r="U1928" t="str">
        <f t="shared" si="84"/>
        <v>Sud</v>
      </c>
      <c r="V1928">
        <f t="shared" si="85"/>
        <v>22</v>
      </c>
    </row>
    <row r="1929" spans="1:22" x14ac:dyDescent="0.2">
      <c r="A1929" s="6">
        <v>43976</v>
      </c>
      <c r="B1929" t="s">
        <v>14</v>
      </c>
      <c r="C1929">
        <v>19</v>
      </c>
      <c r="D1929" t="s">
        <v>30</v>
      </c>
      <c r="E1929" s="1">
        <v>3811569725</v>
      </c>
      <c r="F1929" s="1">
        <v>133623567</v>
      </c>
      <c r="G1929">
        <v>-2</v>
      </c>
      <c r="H1929">
        <v>0</v>
      </c>
      <c r="I1929">
        <v>-2</v>
      </c>
      <c r="J1929">
        <v>-18</v>
      </c>
      <c r="K1929">
        <v>-20</v>
      </c>
      <c r="L1929">
        <v>-20</v>
      </c>
      <c r="M1929">
        <v>-20</v>
      </c>
      <c r="N1929">
        <v>23</v>
      </c>
      <c r="O1929">
        <v>1</v>
      </c>
      <c r="P1929">
        <v>4</v>
      </c>
      <c r="Q1929">
        <v>2012</v>
      </c>
      <c r="U1929" t="str">
        <f t="shared" si="84"/>
        <v>Sud</v>
      </c>
      <c r="V1929">
        <f t="shared" si="85"/>
        <v>22</v>
      </c>
    </row>
    <row r="1930" spans="1:22" x14ac:dyDescent="0.2">
      <c r="A1930" s="6">
        <v>43976</v>
      </c>
      <c r="B1930" t="s">
        <v>14</v>
      </c>
      <c r="C1930">
        <v>9</v>
      </c>
      <c r="D1930" t="s">
        <v>31</v>
      </c>
      <c r="E1930" s="1">
        <v>4376923077</v>
      </c>
      <c r="F1930" s="1">
        <v>1125588885</v>
      </c>
      <c r="G1930">
        <v>4</v>
      </c>
      <c r="H1930">
        <v>-1</v>
      </c>
      <c r="I1930">
        <v>3</v>
      </c>
      <c r="J1930">
        <v>-67</v>
      </c>
      <c r="K1930">
        <v>-64</v>
      </c>
      <c r="L1930">
        <v>-64</v>
      </c>
      <c r="M1930">
        <v>-64</v>
      </c>
      <c r="N1930">
        <v>67</v>
      </c>
      <c r="O1930">
        <v>2</v>
      </c>
      <c r="P1930">
        <v>5</v>
      </c>
      <c r="Q1930">
        <v>1138</v>
      </c>
      <c r="U1930" t="str">
        <f t="shared" si="84"/>
        <v>Centro</v>
      </c>
      <c r="V1930">
        <f t="shared" si="85"/>
        <v>22</v>
      </c>
    </row>
    <row r="1931" spans="1:22" x14ac:dyDescent="0.2">
      <c r="A1931" s="6">
        <v>43976</v>
      </c>
      <c r="B1931" t="s">
        <v>14</v>
      </c>
      <c r="C1931">
        <v>10</v>
      </c>
      <c r="D1931" t="s">
        <v>32</v>
      </c>
      <c r="E1931" s="1">
        <v>4310675841</v>
      </c>
      <c r="F1931" s="1">
        <v>1238824698</v>
      </c>
      <c r="G1931">
        <v>0</v>
      </c>
      <c r="H1931">
        <v>0</v>
      </c>
      <c r="I1931">
        <v>0</v>
      </c>
      <c r="J1931">
        <v>-7</v>
      </c>
      <c r="K1931">
        <v>-7</v>
      </c>
      <c r="L1931">
        <v>-7</v>
      </c>
      <c r="M1931">
        <v>-7</v>
      </c>
      <c r="N1931">
        <v>7</v>
      </c>
      <c r="O1931">
        <v>0</v>
      </c>
      <c r="P1931">
        <v>0</v>
      </c>
      <c r="Q1931">
        <v>199</v>
      </c>
      <c r="U1931" t="str">
        <f t="shared" si="84"/>
        <v>Centro</v>
      </c>
      <c r="V1931">
        <f t="shared" si="85"/>
        <v>22</v>
      </c>
    </row>
    <row r="1932" spans="1:22" x14ac:dyDescent="0.2">
      <c r="A1932" s="6">
        <v>43976</v>
      </c>
      <c r="B1932" t="s">
        <v>14</v>
      </c>
      <c r="C1932">
        <v>2</v>
      </c>
      <c r="D1932" t="s">
        <v>33</v>
      </c>
      <c r="E1932" s="1">
        <v>4573750286</v>
      </c>
      <c r="F1932" s="1">
        <v>7320149366</v>
      </c>
      <c r="G1932">
        <v>-4</v>
      </c>
      <c r="H1932">
        <v>0</v>
      </c>
      <c r="I1932">
        <v>-4</v>
      </c>
      <c r="J1932">
        <v>5</v>
      </c>
      <c r="K1932">
        <v>1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96</v>
      </c>
      <c r="U1932" t="str">
        <f t="shared" si="84"/>
        <v>Nord</v>
      </c>
      <c r="V1932">
        <f t="shared" si="85"/>
        <v>22</v>
      </c>
    </row>
    <row r="1933" spans="1:22" x14ac:dyDescent="0.2">
      <c r="A1933" s="6">
        <v>43976</v>
      </c>
      <c r="B1933" t="s">
        <v>14</v>
      </c>
      <c r="C1933">
        <v>5</v>
      </c>
      <c r="D1933" t="s">
        <v>34</v>
      </c>
      <c r="E1933" s="1">
        <v>4543490485</v>
      </c>
      <c r="F1933" s="1">
        <v>1233845213</v>
      </c>
      <c r="G1933">
        <v>-6</v>
      </c>
      <c r="H1933">
        <v>-1</v>
      </c>
      <c r="I1933">
        <v>-7</v>
      </c>
      <c r="J1933">
        <v>-75</v>
      </c>
      <c r="K1933">
        <v>-82</v>
      </c>
      <c r="L1933">
        <v>-82</v>
      </c>
      <c r="M1933">
        <v>-82</v>
      </c>
      <c r="N1933">
        <v>84</v>
      </c>
      <c r="O1933">
        <v>9</v>
      </c>
      <c r="P1933">
        <v>11</v>
      </c>
      <c r="Q1933">
        <v>7470</v>
      </c>
      <c r="U1933" t="str">
        <f t="shared" si="84"/>
        <v>Nord</v>
      </c>
      <c r="V1933">
        <f t="shared" si="85"/>
        <v>22</v>
      </c>
    </row>
    <row r="1934" spans="1:22" x14ac:dyDescent="0.2">
      <c r="A1934" s="6">
        <v>43977</v>
      </c>
      <c r="B1934" t="s">
        <v>14</v>
      </c>
      <c r="C1934">
        <v>13</v>
      </c>
      <c r="D1934" t="s">
        <v>15</v>
      </c>
      <c r="E1934" s="1">
        <v>4235122196</v>
      </c>
      <c r="F1934" s="1">
        <v>1339843823</v>
      </c>
      <c r="G1934">
        <v>-7</v>
      </c>
      <c r="H1934">
        <v>0</v>
      </c>
      <c r="I1934">
        <v>-7</v>
      </c>
      <c r="J1934">
        <v>-130</v>
      </c>
      <c r="K1934">
        <v>-137</v>
      </c>
      <c r="L1934">
        <v>-137</v>
      </c>
      <c r="M1934">
        <v>-137</v>
      </c>
      <c r="N1934">
        <v>140</v>
      </c>
      <c r="O1934">
        <v>0</v>
      </c>
      <c r="P1934">
        <v>3</v>
      </c>
      <c r="Q1934">
        <v>1265</v>
      </c>
      <c r="U1934" t="str">
        <f t="shared" ref="U1934:U1954" si="86">VLOOKUP(D1934,Zone,2)</f>
        <v>Centro</v>
      </c>
      <c r="V1934">
        <f t="shared" ref="V1934:V1954" si="87">WEEKNUM(A1934)</f>
        <v>22</v>
      </c>
    </row>
    <row r="1935" spans="1:22" x14ac:dyDescent="0.2">
      <c r="A1935" s="6">
        <v>43977</v>
      </c>
      <c r="B1935" t="s">
        <v>14</v>
      </c>
      <c r="C1935">
        <v>17</v>
      </c>
      <c r="D1935" t="s">
        <v>16</v>
      </c>
      <c r="E1935" s="1">
        <v>4063947052</v>
      </c>
      <c r="F1935" s="1">
        <v>1580514834</v>
      </c>
      <c r="G1935">
        <v>-5</v>
      </c>
      <c r="H1935">
        <v>0</v>
      </c>
      <c r="I1935">
        <v>-5</v>
      </c>
      <c r="J1935">
        <v>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563</v>
      </c>
      <c r="U1935" t="str">
        <f t="shared" si="86"/>
        <v>Sud</v>
      </c>
      <c r="V1935">
        <f t="shared" si="87"/>
        <v>22</v>
      </c>
    </row>
    <row r="1936" spans="1:22" x14ac:dyDescent="0.2">
      <c r="A1936" s="6">
        <v>43977</v>
      </c>
      <c r="B1936" t="s">
        <v>14</v>
      </c>
      <c r="C1936">
        <v>18</v>
      </c>
      <c r="D1936" t="s">
        <v>17</v>
      </c>
      <c r="E1936" s="1">
        <v>3890597598</v>
      </c>
      <c r="F1936" s="1">
        <v>1659440194</v>
      </c>
      <c r="G1936">
        <v>-1</v>
      </c>
      <c r="H1936">
        <v>0</v>
      </c>
      <c r="I1936">
        <v>-1</v>
      </c>
      <c r="J1936">
        <v>-25</v>
      </c>
      <c r="K1936">
        <v>-26</v>
      </c>
      <c r="L1936">
        <v>-26</v>
      </c>
      <c r="M1936">
        <v>-26</v>
      </c>
      <c r="N1936">
        <v>26</v>
      </c>
      <c r="O1936">
        <v>0</v>
      </c>
      <c r="P1936">
        <v>0</v>
      </c>
      <c r="Q1936">
        <v>1006</v>
      </c>
      <c r="U1936" t="str">
        <f t="shared" si="86"/>
        <v>Sud</v>
      </c>
      <c r="V1936">
        <f t="shared" si="87"/>
        <v>22</v>
      </c>
    </row>
    <row r="1937" spans="1:22" x14ac:dyDescent="0.2">
      <c r="A1937" s="6">
        <v>43977</v>
      </c>
      <c r="B1937" t="s">
        <v>14</v>
      </c>
      <c r="C1937">
        <v>15</v>
      </c>
      <c r="D1937" t="s">
        <v>18</v>
      </c>
      <c r="E1937" s="1">
        <v>4083956555</v>
      </c>
      <c r="F1937" s="1">
        <v>1425084984</v>
      </c>
      <c r="G1937">
        <v>-1</v>
      </c>
      <c r="H1937">
        <v>-2</v>
      </c>
      <c r="I1937">
        <v>-3</v>
      </c>
      <c r="J1937">
        <v>-26</v>
      </c>
      <c r="K1937">
        <v>-29</v>
      </c>
      <c r="L1937">
        <v>-29</v>
      </c>
      <c r="M1937">
        <v>-29</v>
      </c>
      <c r="N1937">
        <v>41</v>
      </c>
      <c r="O1937">
        <v>0</v>
      </c>
      <c r="P1937">
        <v>12</v>
      </c>
      <c r="Q1937">
        <v>4379</v>
      </c>
      <c r="U1937" t="str">
        <f t="shared" si="86"/>
        <v>Sud</v>
      </c>
      <c r="V1937">
        <f t="shared" si="87"/>
        <v>22</v>
      </c>
    </row>
    <row r="1938" spans="1:22" x14ac:dyDescent="0.2">
      <c r="A1938" s="6">
        <v>43977</v>
      </c>
      <c r="B1938" t="s">
        <v>14</v>
      </c>
      <c r="C1938">
        <v>8</v>
      </c>
      <c r="D1938" t="s">
        <v>46</v>
      </c>
      <c r="E1938" s="1">
        <v>4449436681</v>
      </c>
      <c r="F1938" s="1">
        <v>113417208</v>
      </c>
      <c r="G1938">
        <v>-21</v>
      </c>
      <c r="H1938">
        <v>-2</v>
      </c>
      <c r="I1938">
        <v>-23</v>
      </c>
      <c r="J1938">
        <v>-190</v>
      </c>
      <c r="K1938">
        <v>-213</v>
      </c>
      <c r="L1938">
        <v>-213</v>
      </c>
      <c r="M1938">
        <v>-213</v>
      </c>
      <c r="N1938">
        <v>229</v>
      </c>
      <c r="O1938">
        <v>8</v>
      </c>
      <c r="P1938">
        <v>24</v>
      </c>
      <c r="Q1938">
        <v>3673</v>
      </c>
      <c r="U1938" t="str">
        <f t="shared" si="86"/>
        <v>Nord</v>
      </c>
      <c r="V1938">
        <f t="shared" si="87"/>
        <v>22</v>
      </c>
    </row>
    <row r="1939" spans="1:22" x14ac:dyDescent="0.2">
      <c r="A1939" s="6">
        <v>43977</v>
      </c>
      <c r="B1939" t="s">
        <v>14</v>
      </c>
      <c r="C1939">
        <v>6</v>
      </c>
      <c r="D1939" t="s">
        <v>19</v>
      </c>
      <c r="E1939" s="1">
        <v>456494354</v>
      </c>
      <c r="F1939" s="1">
        <v>1376813649</v>
      </c>
      <c r="G1939">
        <v>-3</v>
      </c>
      <c r="H1939">
        <v>0</v>
      </c>
      <c r="I1939">
        <v>-3</v>
      </c>
      <c r="J1939">
        <v>-8</v>
      </c>
      <c r="K1939">
        <v>-11</v>
      </c>
      <c r="L1939">
        <v>-11</v>
      </c>
      <c r="M1939">
        <v>-11</v>
      </c>
      <c r="N1939">
        <v>22</v>
      </c>
      <c r="O1939">
        <v>0</v>
      </c>
      <c r="P1939">
        <v>11</v>
      </c>
      <c r="Q1939">
        <v>1289</v>
      </c>
      <c r="U1939" t="str">
        <f t="shared" si="86"/>
        <v>Nord</v>
      </c>
      <c r="V1939">
        <f t="shared" si="87"/>
        <v>22</v>
      </c>
    </row>
    <row r="1940" spans="1:22" x14ac:dyDescent="0.2">
      <c r="A1940" s="6">
        <v>43977</v>
      </c>
      <c r="B1940" t="s">
        <v>14</v>
      </c>
      <c r="C1940">
        <v>12</v>
      </c>
      <c r="D1940" t="s">
        <v>20</v>
      </c>
      <c r="E1940" s="1">
        <v>4189277044</v>
      </c>
      <c r="F1940" s="1">
        <v>1248366722</v>
      </c>
      <c r="G1940">
        <v>-2</v>
      </c>
      <c r="H1940">
        <v>-1</v>
      </c>
      <c r="I1940">
        <v>-3</v>
      </c>
      <c r="J1940">
        <v>-13</v>
      </c>
      <c r="K1940">
        <v>-16</v>
      </c>
      <c r="L1940">
        <v>-16</v>
      </c>
      <c r="M1940">
        <v>-16</v>
      </c>
      <c r="N1940">
        <v>29</v>
      </c>
      <c r="O1940">
        <v>5</v>
      </c>
      <c r="P1940">
        <v>18</v>
      </c>
      <c r="Q1940">
        <v>3127</v>
      </c>
      <c r="U1940" t="str">
        <f t="shared" si="86"/>
        <v>Centro</v>
      </c>
      <c r="V1940">
        <f t="shared" si="87"/>
        <v>22</v>
      </c>
    </row>
    <row r="1941" spans="1:22" x14ac:dyDescent="0.2">
      <c r="A1941" s="6">
        <v>43977</v>
      </c>
      <c r="B1941" t="s">
        <v>14</v>
      </c>
      <c r="C1941">
        <v>7</v>
      </c>
      <c r="D1941" t="s">
        <v>21</v>
      </c>
      <c r="E1941" s="1">
        <v>4441149315</v>
      </c>
      <c r="F1941" s="1">
        <v>89326992</v>
      </c>
      <c r="G1941">
        <v>-13</v>
      </c>
      <c r="H1941">
        <v>1</v>
      </c>
      <c r="I1941">
        <v>-12</v>
      </c>
      <c r="J1941">
        <v>-106</v>
      </c>
      <c r="K1941">
        <v>-118</v>
      </c>
      <c r="L1941">
        <v>-118</v>
      </c>
      <c r="M1941">
        <v>-118</v>
      </c>
      <c r="N1941">
        <v>165</v>
      </c>
      <c r="O1941">
        <v>6</v>
      </c>
      <c r="P1941">
        <v>53</v>
      </c>
      <c r="Q1941">
        <v>2206</v>
      </c>
      <c r="U1941" t="str">
        <f t="shared" si="86"/>
        <v>Nord</v>
      </c>
      <c r="V1941">
        <f t="shared" si="87"/>
        <v>22</v>
      </c>
    </row>
    <row r="1942" spans="1:22" x14ac:dyDescent="0.2">
      <c r="A1942" s="6">
        <v>43977</v>
      </c>
      <c r="B1942" t="s">
        <v>14</v>
      </c>
      <c r="C1942">
        <v>3</v>
      </c>
      <c r="D1942" t="s">
        <v>22</v>
      </c>
      <c r="E1942" s="1">
        <v>4546679409</v>
      </c>
      <c r="F1942" s="1">
        <v>9190347404</v>
      </c>
      <c r="G1942">
        <v>-99</v>
      </c>
      <c r="H1942">
        <v>-13</v>
      </c>
      <c r="I1942">
        <v>-112</v>
      </c>
      <c r="J1942">
        <v>-626</v>
      </c>
      <c r="K1942">
        <v>-738</v>
      </c>
      <c r="L1942">
        <v>-738</v>
      </c>
      <c r="M1942">
        <v>-738</v>
      </c>
      <c r="N1942">
        <v>875</v>
      </c>
      <c r="O1942">
        <v>22</v>
      </c>
      <c r="P1942">
        <v>159</v>
      </c>
      <c r="Q1942">
        <v>9176</v>
      </c>
      <c r="U1942" t="str">
        <f t="shared" si="86"/>
        <v>Nord</v>
      </c>
      <c r="V1942">
        <f t="shared" si="87"/>
        <v>22</v>
      </c>
    </row>
    <row r="1943" spans="1:22" x14ac:dyDescent="0.2">
      <c r="A1943" s="6">
        <v>43977</v>
      </c>
      <c r="B1943" t="s">
        <v>14</v>
      </c>
      <c r="C1943">
        <v>11</v>
      </c>
      <c r="D1943" t="s">
        <v>23</v>
      </c>
      <c r="E1943" s="1">
        <v>4361675973</v>
      </c>
      <c r="F1943" s="1">
        <v>135188753</v>
      </c>
      <c r="G1943">
        <v>-1</v>
      </c>
      <c r="H1943">
        <v>0</v>
      </c>
      <c r="I1943">
        <v>-1</v>
      </c>
      <c r="J1943">
        <v>-86</v>
      </c>
      <c r="K1943">
        <v>-87</v>
      </c>
      <c r="L1943">
        <v>-87</v>
      </c>
      <c r="M1943">
        <v>-87</v>
      </c>
      <c r="N1943">
        <v>88</v>
      </c>
      <c r="O1943">
        <v>1</v>
      </c>
      <c r="P1943">
        <v>2</v>
      </c>
      <c r="Q1943">
        <v>1015</v>
      </c>
      <c r="U1943" t="str">
        <f t="shared" si="86"/>
        <v>Centro</v>
      </c>
      <c r="V1943">
        <f t="shared" si="87"/>
        <v>22</v>
      </c>
    </row>
    <row r="1944" spans="1:22" x14ac:dyDescent="0.2">
      <c r="A1944" s="6">
        <v>43977</v>
      </c>
      <c r="B1944" t="s">
        <v>14</v>
      </c>
      <c r="C1944">
        <v>14</v>
      </c>
      <c r="D1944" t="s">
        <v>24</v>
      </c>
      <c r="E1944" s="1">
        <v>4155774754</v>
      </c>
      <c r="F1944" s="1">
        <v>1465916051</v>
      </c>
      <c r="G1944">
        <v>0</v>
      </c>
      <c r="H1944">
        <v>0</v>
      </c>
      <c r="I1944">
        <v>0</v>
      </c>
      <c r="J1944">
        <v>-3</v>
      </c>
      <c r="K1944">
        <v>-3</v>
      </c>
      <c r="L1944">
        <v>-3</v>
      </c>
      <c r="M1944">
        <v>-3</v>
      </c>
      <c r="N1944">
        <v>3</v>
      </c>
      <c r="O1944">
        <v>0</v>
      </c>
      <c r="P1944">
        <v>0</v>
      </c>
      <c r="Q1944">
        <v>137</v>
      </c>
      <c r="U1944" t="str">
        <f t="shared" si="86"/>
        <v>Sud</v>
      </c>
      <c r="V1944">
        <f t="shared" si="87"/>
        <v>22</v>
      </c>
    </row>
    <row r="1945" spans="1:22" x14ac:dyDescent="0.2">
      <c r="A1945" s="6">
        <v>43977</v>
      </c>
      <c r="B1945" t="s">
        <v>14</v>
      </c>
      <c r="C1945">
        <v>21</v>
      </c>
      <c r="D1945" t="s">
        <v>25</v>
      </c>
      <c r="E1945" s="1">
        <v>4649933453</v>
      </c>
      <c r="F1945" s="1">
        <v>1135662422</v>
      </c>
      <c r="G1945">
        <v>-1</v>
      </c>
      <c r="H1945">
        <v>0</v>
      </c>
      <c r="I1945">
        <v>-1</v>
      </c>
      <c r="J1945">
        <v>-4</v>
      </c>
      <c r="K1945">
        <v>-5</v>
      </c>
      <c r="L1945">
        <v>-5</v>
      </c>
      <c r="M1945">
        <v>-5</v>
      </c>
      <c r="N1945">
        <v>5</v>
      </c>
      <c r="O1945">
        <v>0</v>
      </c>
      <c r="P1945">
        <v>0</v>
      </c>
      <c r="Q1945">
        <v>389</v>
      </c>
      <c r="U1945" t="str">
        <f t="shared" si="86"/>
        <v>Nord</v>
      </c>
      <c r="V1945">
        <f t="shared" si="87"/>
        <v>22</v>
      </c>
    </row>
    <row r="1946" spans="1:22" x14ac:dyDescent="0.2">
      <c r="A1946" s="6">
        <v>43977</v>
      </c>
      <c r="B1946" t="s">
        <v>14</v>
      </c>
      <c r="C1946">
        <v>22</v>
      </c>
      <c r="D1946" t="s">
        <v>26</v>
      </c>
      <c r="E1946" s="1">
        <v>4606893511</v>
      </c>
      <c r="F1946" s="1">
        <v>1112123097</v>
      </c>
      <c r="G1946">
        <v>-3</v>
      </c>
      <c r="H1946">
        <v>-1</v>
      </c>
      <c r="I1946">
        <v>-4</v>
      </c>
      <c r="J1946">
        <v>0</v>
      </c>
      <c r="K1946">
        <v>-4</v>
      </c>
      <c r="L1946">
        <v>-4</v>
      </c>
      <c r="M1946">
        <v>-4</v>
      </c>
      <c r="N1946">
        <v>11</v>
      </c>
      <c r="O1946">
        <v>3</v>
      </c>
      <c r="P1946">
        <v>10</v>
      </c>
      <c r="Q1946">
        <v>695</v>
      </c>
      <c r="U1946" t="str">
        <f t="shared" si="86"/>
        <v>Nord</v>
      </c>
      <c r="V1946">
        <f t="shared" si="87"/>
        <v>22</v>
      </c>
    </row>
    <row r="1947" spans="1:22" x14ac:dyDescent="0.2">
      <c r="A1947" s="6">
        <v>43977</v>
      </c>
      <c r="B1947" t="s">
        <v>14</v>
      </c>
      <c r="C1947">
        <v>1</v>
      </c>
      <c r="D1947" t="s">
        <v>27</v>
      </c>
      <c r="E1947" s="1">
        <v>450732745</v>
      </c>
      <c r="F1947" s="1">
        <v>7680687483</v>
      </c>
      <c r="G1947">
        <v>-65</v>
      </c>
      <c r="H1947">
        <v>-2</v>
      </c>
      <c r="I1947">
        <v>-67</v>
      </c>
      <c r="J1947">
        <v>-488</v>
      </c>
      <c r="K1947">
        <v>-555</v>
      </c>
      <c r="L1947">
        <v>-555</v>
      </c>
      <c r="M1947">
        <v>-555</v>
      </c>
      <c r="N1947">
        <v>627</v>
      </c>
      <c r="O1947">
        <v>14</v>
      </c>
      <c r="P1947">
        <v>86</v>
      </c>
      <c r="Q1947">
        <v>5455</v>
      </c>
      <c r="U1947" t="str">
        <f t="shared" si="86"/>
        <v>Nord</v>
      </c>
      <c r="V1947">
        <f t="shared" si="87"/>
        <v>22</v>
      </c>
    </row>
    <row r="1948" spans="1:22" x14ac:dyDescent="0.2">
      <c r="A1948" s="6">
        <v>43977</v>
      </c>
      <c r="B1948" t="s">
        <v>14</v>
      </c>
      <c r="C1948">
        <v>16</v>
      </c>
      <c r="D1948" t="s">
        <v>28</v>
      </c>
      <c r="E1948" s="1">
        <v>4112559576</v>
      </c>
      <c r="F1948" s="1">
        <v>1686736689</v>
      </c>
      <c r="G1948">
        <v>-18</v>
      </c>
      <c r="H1948">
        <v>2</v>
      </c>
      <c r="I1948">
        <v>-16</v>
      </c>
      <c r="J1948">
        <v>-123</v>
      </c>
      <c r="K1948">
        <v>-139</v>
      </c>
      <c r="L1948">
        <v>-139</v>
      </c>
      <c r="M1948">
        <v>-139</v>
      </c>
      <c r="N1948">
        <v>138</v>
      </c>
      <c r="O1948">
        <v>3</v>
      </c>
      <c r="P1948">
        <v>2</v>
      </c>
      <c r="Q1948">
        <v>2203</v>
      </c>
      <c r="U1948" t="str">
        <f t="shared" si="86"/>
        <v>Sud</v>
      </c>
      <c r="V1948">
        <f t="shared" si="87"/>
        <v>22</v>
      </c>
    </row>
    <row r="1949" spans="1:22" x14ac:dyDescent="0.2">
      <c r="A1949" s="6">
        <v>43977</v>
      </c>
      <c r="B1949" t="s">
        <v>14</v>
      </c>
      <c r="C1949">
        <v>20</v>
      </c>
      <c r="D1949" t="s">
        <v>29</v>
      </c>
      <c r="E1949" s="1">
        <v>3921531192</v>
      </c>
      <c r="F1949" s="1">
        <v>9110616306</v>
      </c>
      <c r="G1949">
        <v>-8</v>
      </c>
      <c r="H1949">
        <v>-1</v>
      </c>
      <c r="I1949">
        <v>-9</v>
      </c>
      <c r="J1949">
        <v>2</v>
      </c>
      <c r="K1949">
        <v>-7</v>
      </c>
      <c r="L1949">
        <v>-7</v>
      </c>
      <c r="M1949">
        <v>-7</v>
      </c>
      <c r="N1949">
        <v>6</v>
      </c>
      <c r="O1949">
        <v>1</v>
      </c>
      <c r="P1949">
        <v>0</v>
      </c>
      <c r="Q1949">
        <v>895</v>
      </c>
      <c r="U1949" t="str">
        <f t="shared" si="86"/>
        <v>Sud</v>
      </c>
      <c r="V1949">
        <f t="shared" si="87"/>
        <v>22</v>
      </c>
    </row>
    <row r="1950" spans="1:22" x14ac:dyDescent="0.2">
      <c r="A1950" s="6">
        <v>43977</v>
      </c>
      <c r="B1950" t="s">
        <v>14</v>
      </c>
      <c r="C1950">
        <v>19</v>
      </c>
      <c r="D1950" t="s">
        <v>30</v>
      </c>
      <c r="E1950" s="1">
        <v>3811569725</v>
      </c>
      <c r="F1950" s="1">
        <v>133623567</v>
      </c>
      <c r="G1950">
        <v>-6</v>
      </c>
      <c r="H1950">
        <v>1</v>
      </c>
      <c r="I1950">
        <v>-5</v>
      </c>
      <c r="J1950">
        <v>2</v>
      </c>
      <c r="K1950">
        <v>-3</v>
      </c>
      <c r="L1950">
        <v>-3</v>
      </c>
      <c r="M1950">
        <v>-3</v>
      </c>
      <c r="N1950">
        <v>5</v>
      </c>
      <c r="O1950">
        <v>1</v>
      </c>
      <c r="P1950">
        <v>3</v>
      </c>
      <c r="Q1950">
        <v>2421</v>
      </c>
      <c r="U1950" t="str">
        <f t="shared" si="86"/>
        <v>Sud</v>
      </c>
      <c r="V1950">
        <f t="shared" si="87"/>
        <v>22</v>
      </c>
    </row>
    <row r="1951" spans="1:22" x14ac:dyDescent="0.2">
      <c r="A1951" s="6">
        <v>43977</v>
      </c>
      <c r="B1951" t="s">
        <v>14</v>
      </c>
      <c r="C1951">
        <v>9</v>
      </c>
      <c r="D1951" t="s">
        <v>31</v>
      </c>
      <c r="E1951" s="1">
        <v>4376923077</v>
      </c>
      <c r="F1951" s="1">
        <v>1125588885</v>
      </c>
      <c r="G1951">
        <v>-7</v>
      </c>
      <c r="H1951">
        <v>-3</v>
      </c>
      <c r="I1951">
        <v>-10</v>
      </c>
      <c r="J1951">
        <v>-104</v>
      </c>
      <c r="K1951">
        <v>-114</v>
      </c>
      <c r="L1951">
        <v>-114</v>
      </c>
      <c r="M1951">
        <v>-114</v>
      </c>
      <c r="N1951">
        <v>111</v>
      </c>
      <c r="O1951">
        <v>6</v>
      </c>
      <c r="P1951">
        <v>3</v>
      </c>
      <c r="Q1951">
        <v>4523</v>
      </c>
      <c r="U1951" t="str">
        <f t="shared" si="86"/>
        <v>Centro</v>
      </c>
      <c r="V1951">
        <f t="shared" si="87"/>
        <v>22</v>
      </c>
    </row>
    <row r="1952" spans="1:22" x14ac:dyDescent="0.2">
      <c r="A1952" s="6">
        <v>43977</v>
      </c>
      <c r="B1952" t="s">
        <v>14</v>
      </c>
      <c r="C1952">
        <v>10</v>
      </c>
      <c r="D1952" t="s">
        <v>32</v>
      </c>
      <c r="E1952" s="1">
        <v>4310675841</v>
      </c>
      <c r="F1952" s="1">
        <v>1238824698</v>
      </c>
      <c r="G1952">
        <v>-3</v>
      </c>
      <c r="H1952">
        <v>0</v>
      </c>
      <c r="I1952">
        <v>-3</v>
      </c>
      <c r="J1952">
        <v>-1</v>
      </c>
      <c r="K1952">
        <v>-4</v>
      </c>
      <c r="L1952">
        <v>-4</v>
      </c>
      <c r="M1952">
        <v>-4</v>
      </c>
      <c r="N1952">
        <v>5</v>
      </c>
      <c r="O1952">
        <v>0</v>
      </c>
      <c r="P1952">
        <v>1</v>
      </c>
      <c r="Q1952">
        <v>1097</v>
      </c>
      <c r="U1952" t="str">
        <f t="shared" si="86"/>
        <v>Centro</v>
      </c>
      <c r="V1952">
        <f t="shared" si="87"/>
        <v>22</v>
      </c>
    </row>
    <row r="1953" spans="1:22" x14ac:dyDescent="0.2">
      <c r="A1953" s="6">
        <v>43977</v>
      </c>
      <c r="B1953" t="s">
        <v>14</v>
      </c>
      <c r="C1953">
        <v>2</v>
      </c>
      <c r="D1953" t="s">
        <v>33</v>
      </c>
      <c r="E1953" s="1">
        <v>4573750286</v>
      </c>
      <c r="F1953" s="1">
        <v>7320149366</v>
      </c>
      <c r="G1953">
        <v>-2</v>
      </c>
      <c r="H1953">
        <v>0</v>
      </c>
      <c r="I1953">
        <v>-2</v>
      </c>
      <c r="J1953">
        <v>0</v>
      </c>
      <c r="K1953">
        <v>-2</v>
      </c>
      <c r="L1953">
        <v>-2</v>
      </c>
      <c r="M1953">
        <v>-2</v>
      </c>
      <c r="N1953">
        <v>4</v>
      </c>
      <c r="O1953">
        <v>0</v>
      </c>
      <c r="P1953">
        <v>2</v>
      </c>
      <c r="Q1953">
        <v>87</v>
      </c>
      <c r="U1953" t="str">
        <f t="shared" si="86"/>
        <v>Nord</v>
      </c>
      <c r="V1953">
        <f t="shared" si="87"/>
        <v>22</v>
      </c>
    </row>
    <row r="1954" spans="1:22" x14ac:dyDescent="0.2">
      <c r="A1954" s="6">
        <v>43977</v>
      </c>
      <c r="B1954" t="s">
        <v>14</v>
      </c>
      <c r="C1954">
        <v>5</v>
      </c>
      <c r="D1954" t="s">
        <v>34</v>
      </c>
      <c r="E1954" s="1">
        <v>4543490485</v>
      </c>
      <c r="F1954" s="1">
        <v>1233845213</v>
      </c>
      <c r="G1954">
        <v>-2</v>
      </c>
      <c r="H1954">
        <v>1</v>
      </c>
      <c r="I1954">
        <v>-1</v>
      </c>
      <c r="J1954">
        <v>-146</v>
      </c>
      <c r="K1954">
        <v>-147</v>
      </c>
      <c r="L1954">
        <v>-147</v>
      </c>
      <c r="M1954">
        <v>-147</v>
      </c>
      <c r="N1954">
        <v>147</v>
      </c>
      <c r="O1954">
        <v>8</v>
      </c>
      <c r="P1954">
        <v>8</v>
      </c>
      <c r="Q1954">
        <v>12073</v>
      </c>
      <c r="U1954" t="str">
        <f t="shared" si="86"/>
        <v>Nord</v>
      </c>
      <c r="V1954">
        <f t="shared" si="87"/>
        <v>22</v>
      </c>
    </row>
  </sheetData>
  <autoFilter ref="A1:V1891" xr:uid="{0BB3AF5B-ED15-6447-87F5-50320DFD649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41"/>
  <sheetViews>
    <sheetView tabSelected="1" topLeftCell="A102" zoomScale="91" zoomScaleNormal="91" workbookViewId="0">
      <selection activeCell="Q120" sqref="Q120:Q140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1640625" hidden="1" customWidth="1"/>
    <col min="10" max="10" width="22.1640625" customWidth="1"/>
    <col min="11" max="11" width="27.33203125" bestFit="1" customWidth="1"/>
    <col min="12" max="12" width="27.83203125" bestFit="1" customWidth="1"/>
    <col min="13" max="13" width="20.33203125" bestFit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3</v>
      </c>
      <c r="K4" s="18">
        <v>142</v>
      </c>
      <c r="L4" s="18">
        <v>764</v>
      </c>
      <c r="M4" s="18">
        <v>1921</v>
      </c>
      <c r="N4" s="18">
        <v>400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0</v>
      </c>
      <c r="K5" s="18">
        <v>8</v>
      </c>
      <c r="L5" s="18">
        <v>28</v>
      </c>
      <c r="M5" s="18">
        <v>336</v>
      </c>
      <c r="N5" s="18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1</v>
      </c>
      <c r="K6" s="18">
        <v>41</v>
      </c>
      <c r="L6" s="18">
        <v>196</v>
      </c>
      <c r="M6" s="18">
        <v>823</v>
      </c>
      <c r="N6" s="18">
        <v>96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5</v>
      </c>
      <c r="K7" s="18">
        <v>286</v>
      </c>
      <c r="L7" s="18">
        <v>893</v>
      </c>
      <c r="M7" s="18">
        <v>3178</v>
      </c>
      <c r="N7" s="18">
        <v>405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80</v>
      </c>
      <c r="K8" s="18">
        <v>493</v>
      </c>
      <c r="L8" s="18">
        <v>3573</v>
      </c>
      <c r="M8" s="18">
        <v>19389</v>
      </c>
      <c r="N8" s="18">
        <v>4076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1</v>
      </c>
      <c r="K9" s="18">
        <v>59</v>
      </c>
      <c r="L9" s="18">
        <v>315</v>
      </c>
      <c r="M9" s="18">
        <v>2547</v>
      </c>
      <c r="N9" s="18">
        <v>329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59</v>
      </c>
      <c r="K10" s="18">
        <v>1083</v>
      </c>
      <c r="L10" s="18">
        <v>2396</v>
      </c>
      <c r="M10" s="18">
        <v>3430</v>
      </c>
      <c r="N10" s="18">
        <v>693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19</v>
      </c>
      <c r="K11" s="18">
        <v>223</v>
      </c>
      <c r="L11" s="18">
        <v>1196</v>
      </c>
      <c r="M11" s="18">
        <v>6681</v>
      </c>
      <c r="N11" s="18">
        <v>1431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183</v>
      </c>
      <c r="K12" s="18">
        <v>3622</v>
      </c>
      <c r="L12" s="18">
        <v>20672</v>
      </c>
      <c r="M12" s="18">
        <v>47044</v>
      </c>
      <c r="N12" s="18">
        <v>15896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13</v>
      </c>
      <c r="K13" s="18">
        <v>94</v>
      </c>
      <c r="L13" s="18">
        <v>1468</v>
      </c>
      <c r="M13" s="18">
        <v>4147</v>
      </c>
      <c r="N13" s="18">
        <v>996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2</v>
      </c>
      <c r="K14" s="18">
        <v>5</v>
      </c>
      <c r="L14" s="18">
        <v>167</v>
      </c>
      <c r="M14" s="18">
        <v>236</v>
      </c>
      <c r="N14" s="18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5</v>
      </c>
      <c r="K15" s="18">
        <v>28</v>
      </c>
      <c r="L15" s="18">
        <v>146</v>
      </c>
      <c r="M15" s="18">
        <v>2123</v>
      </c>
      <c r="N15" s="18">
        <v>291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3</v>
      </c>
      <c r="K16" s="18">
        <v>24</v>
      </c>
      <c r="L16" s="18">
        <v>486</v>
      </c>
      <c r="M16" s="18">
        <v>3441</v>
      </c>
      <c r="N16" s="18">
        <v>461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70</v>
      </c>
      <c r="K17" s="18">
        <v>1162</v>
      </c>
      <c r="L17" s="18">
        <v>5709</v>
      </c>
      <c r="M17" s="18">
        <v>19561</v>
      </c>
      <c r="N17" s="18">
        <v>3812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17</v>
      </c>
      <c r="K18" s="18">
        <v>172</v>
      </c>
      <c r="L18" s="18">
        <v>1350</v>
      </c>
      <c r="M18" s="18">
        <v>2436</v>
      </c>
      <c r="N18" s="18">
        <v>494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2</v>
      </c>
      <c r="K19" s="18">
        <v>41</v>
      </c>
      <c r="L19" s="18">
        <v>181</v>
      </c>
      <c r="M19" s="18">
        <v>1000</v>
      </c>
      <c r="N19" s="18">
        <v>130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10</v>
      </c>
      <c r="K20" s="18">
        <v>83</v>
      </c>
      <c r="L20" s="18">
        <v>1337</v>
      </c>
      <c r="M20" s="18">
        <v>1729</v>
      </c>
      <c r="N20" s="18">
        <v>271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34</v>
      </c>
      <c r="K21" s="18">
        <v>145</v>
      </c>
      <c r="L21" s="18">
        <v>1343</v>
      </c>
      <c r="M21" s="18">
        <v>7527</v>
      </c>
      <c r="N21" s="18">
        <v>1021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2</v>
      </c>
      <c r="K22" s="18">
        <v>12</v>
      </c>
      <c r="L22" s="18">
        <v>28</v>
      </c>
      <c r="M22" s="18">
        <v>1314</v>
      </c>
      <c r="N22" s="18">
        <v>75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1</v>
      </c>
      <c r="K23" s="18">
        <v>17</v>
      </c>
      <c r="L23" s="18">
        <v>13</v>
      </c>
      <c r="M23" s="18">
        <v>1007</v>
      </c>
      <c r="N23" s="18">
        <v>143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11</v>
      </c>
      <c r="K24" s="18">
        <v>177</v>
      </c>
      <c r="L24" s="18">
        <v>2243</v>
      </c>
      <c r="M24" s="18">
        <v>14788</v>
      </c>
      <c r="N24" s="18">
        <v>1886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521</v>
      </c>
      <c r="K25" s="18">
        <v>7917</v>
      </c>
      <c r="L25" s="18">
        <v>44504</v>
      </c>
      <c r="M25" s="18">
        <v>144658</v>
      </c>
      <c r="N25" s="18">
        <v>32955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96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 t="shared" si="4"/>
        <v>813</v>
      </c>
    </row>
    <row r="90" spans="1:7" x14ac:dyDescent="0.2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>
        <f t="shared" si="4"/>
        <v>665</v>
      </c>
    </row>
    <row r="91" spans="1:7" x14ac:dyDescent="0.2">
      <c r="A91" s="7">
        <v>43972</v>
      </c>
      <c r="B91" s="4">
        <v>156</v>
      </c>
      <c r="C91" s="4">
        <v>2278</v>
      </c>
      <c r="D91" s="4">
        <v>-355</v>
      </c>
      <c r="E91" s="4">
        <v>-36</v>
      </c>
      <c r="F91" s="4">
        <v>-1401</v>
      </c>
      <c r="G91">
        <f t="shared" si="4"/>
        <v>642</v>
      </c>
    </row>
    <row r="92" spans="1:7" x14ac:dyDescent="0.2">
      <c r="A92" s="7">
        <v>43973</v>
      </c>
      <c r="B92" s="4">
        <v>130</v>
      </c>
      <c r="C92" s="4">
        <v>2160</v>
      </c>
      <c r="D92" s="4">
        <v>-312</v>
      </c>
      <c r="E92" s="4">
        <v>-45</v>
      </c>
      <c r="F92" s="4">
        <v>-1281</v>
      </c>
      <c r="G92">
        <f t="shared" si="4"/>
        <v>652</v>
      </c>
    </row>
    <row r="93" spans="1:7" x14ac:dyDescent="0.2">
      <c r="A93" s="7">
        <v>43974</v>
      </c>
      <c r="B93" s="4">
        <v>119</v>
      </c>
      <c r="C93" s="4">
        <v>2120</v>
      </c>
      <c r="D93" s="4">
        <v>-262</v>
      </c>
      <c r="E93" s="4">
        <v>-23</v>
      </c>
      <c r="F93" s="4">
        <v>-1285</v>
      </c>
      <c r="G93">
        <f t="shared" si="4"/>
        <v>669</v>
      </c>
    </row>
    <row r="94" spans="1:7" x14ac:dyDescent="0.2">
      <c r="A94" s="7">
        <v>43975</v>
      </c>
      <c r="B94" s="4">
        <v>50</v>
      </c>
      <c r="C94" s="4">
        <v>1639</v>
      </c>
      <c r="D94" s="4">
        <v>-82</v>
      </c>
      <c r="E94" s="4">
        <v>-19</v>
      </c>
      <c r="F94" s="4">
        <v>-1057</v>
      </c>
      <c r="G94">
        <f t="shared" si="4"/>
        <v>531</v>
      </c>
    </row>
    <row r="95" spans="1:7" x14ac:dyDescent="0.2">
      <c r="A95" s="7">
        <v>43976</v>
      </c>
      <c r="B95" s="4">
        <v>92</v>
      </c>
      <c r="C95" s="4">
        <v>1502</v>
      </c>
      <c r="D95" s="4">
        <v>-428</v>
      </c>
      <c r="E95" s="4">
        <v>-12</v>
      </c>
      <c r="F95" s="4">
        <v>-854</v>
      </c>
      <c r="G95">
        <f t="shared" si="4"/>
        <v>300</v>
      </c>
    </row>
    <row r="96" spans="1:7" x14ac:dyDescent="0.2">
      <c r="A96" s="7">
        <v>43977</v>
      </c>
      <c r="B96" s="4">
        <v>78</v>
      </c>
      <c r="C96" s="4">
        <v>2677</v>
      </c>
      <c r="D96" s="4">
        <v>-268</v>
      </c>
      <c r="E96" s="4">
        <v>-20</v>
      </c>
      <c r="F96" s="4">
        <v>-2070</v>
      </c>
      <c r="G96">
        <f t="shared" si="4"/>
        <v>397</v>
      </c>
    </row>
    <row r="97" spans="1:7" ht="29" x14ac:dyDescent="0.35">
      <c r="A97" s="3" t="s">
        <v>36</v>
      </c>
      <c r="B97" s="4">
        <v>32955</v>
      </c>
      <c r="C97" s="4">
        <v>144658</v>
      </c>
      <c r="D97" s="4">
        <v>7917</v>
      </c>
      <c r="E97" s="4">
        <v>521</v>
      </c>
      <c r="F97" s="4">
        <v>44504</v>
      </c>
      <c r="G97" s="26">
        <f>SUM(B97:F97)</f>
        <v>230555</v>
      </c>
    </row>
    <row r="98" spans="1:7" x14ac:dyDescent="0.2">
      <c r="A98" s="3"/>
      <c r="B98" s="4"/>
      <c r="C98" s="4"/>
      <c r="D98" s="4"/>
      <c r="E98" s="4"/>
      <c r="F98" s="4"/>
    </row>
    <row r="99" spans="1:7" x14ac:dyDescent="0.2">
      <c r="A99" s="3"/>
      <c r="B99" s="4"/>
      <c r="C99" s="4"/>
      <c r="D99" s="4"/>
      <c r="E99" s="4"/>
      <c r="F99" s="4"/>
    </row>
    <row r="100" spans="1:7" x14ac:dyDescent="0.2">
      <c r="A100" s="3"/>
      <c r="B100" s="4"/>
      <c r="C100" s="4"/>
      <c r="D100" s="4"/>
      <c r="E100" s="4"/>
      <c r="F100" s="4"/>
    </row>
    <row r="101" spans="1:7" x14ac:dyDescent="0.2">
      <c r="A101" s="3"/>
      <c r="B101" s="4"/>
      <c r="C101" s="4"/>
      <c r="D101" s="4"/>
      <c r="E101" s="4"/>
      <c r="F101" s="4"/>
    </row>
    <row r="102" spans="1:7" x14ac:dyDescent="0.2">
      <c r="A102" s="3"/>
      <c r="B102" s="4"/>
      <c r="C102" s="4"/>
      <c r="D102" s="4"/>
      <c r="E102" s="4"/>
      <c r="F102" s="4"/>
    </row>
    <row r="103" spans="1:7" x14ac:dyDescent="0.2">
      <c r="A103" s="3"/>
      <c r="B103" s="4"/>
      <c r="C103" s="4"/>
      <c r="D103" s="4"/>
      <c r="E103" s="4"/>
      <c r="F103" s="4"/>
    </row>
    <row r="104" spans="1:7" x14ac:dyDescent="0.2">
      <c r="A104" s="3"/>
      <c r="B104" s="4"/>
      <c r="C104" s="4"/>
      <c r="D104" s="4"/>
      <c r="E104" s="4"/>
      <c r="F104" s="4"/>
    </row>
    <row r="105" spans="1:7" x14ac:dyDescent="0.2">
      <c r="A105" s="3"/>
      <c r="B105" s="4"/>
      <c r="C105" s="4"/>
      <c r="D105" s="4"/>
      <c r="E105" s="4"/>
      <c r="F105" s="4"/>
    </row>
    <row r="106" spans="1:7" x14ac:dyDescent="0.2">
      <c r="A106" s="3"/>
      <c r="B106" s="4"/>
      <c r="C106" s="4"/>
      <c r="D106" s="4"/>
      <c r="E106" s="4"/>
      <c r="F106" s="4"/>
    </row>
    <row r="107" spans="1:7" x14ac:dyDescent="0.2">
      <c r="A107" s="3"/>
      <c r="B107" s="4"/>
      <c r="C107" s="4"/>
      <c r="D107" s="4"/>
      <c r="E107" s="4"/>
      <c r="F107" s="4"/>
    </row>
    <row r="108" spans="1:7" x14ac:dyDescent="0.2">
      <c r="A108" s="3"/>
      <c r="B108" s="4"/>
      <c r="C108" s="4"/>
      <c r="D108" s="4"/>
      <c r="E108" s="4"/>
      <c r="F108" s="4"/>
    </row>
    <row r="109" spans="1:7" x14ac:dyDescent="0.2">
      <c r="A109" s="3"/>
      <c r="B109" s="4"/>
      <c r="C109" s="4"/>
      <c r="D109" s="4"/>
      <c r="E109" s="4"/>
      <c r="F109" s="4"/>
    </row>
    <row r="110" spans="1:7" x14ac:dyDescent="0.2">
      <c r="A110" s="3"/>
      <c r="B110" s="4"/>
      <c r="C110" s="4"/>
      <c r="D110" s="4"/>
      <c r="E110" s="4"/>
      <c r="F110" s="4"/>
    </row>
    <row r="111" spans="1:7" x14ac:dyDescent="0.2">
      <c r="A111" s="3"/>
      <c r="B111" s="4"/>
      <c r="C111" s="4"/>
      <c r="D111" s="4"/>
      <c r="E111" s="4"/>
      <c r="F111" s="4"/>
    </row>
    <row r="112" spans="1:7" x14ac:dyDescent="0.2">
      <c r="A112" s="3"/>
      <c r="B112" s="4"/>
      <c r="C112" s="4"/>
      <c r="D112" s="4"/>
      <c r="E112" s="4"/>
      <c r="F112" s="4"/>
    </row>
    <row r="113" spans="1:21" x14ac:dyDescent="0.2">
      <c r="A113" s="3"/>
      <c r="B113" s="4"/>
      <c r="C113" s="4"/>
      <c r="D113" s="4"/>
      <c r="E113" s="4"/>
      <c r="F113" s="4"/>
    </row>
    <row r="114" spans="1:21" x14ac:dyDescent="0.2">
      <c r="A114" s="3"/>
      <c r="B114" s="4"/>
      <c r="C114" s="4"/>
      <c r="D114" s="4"/>
      <c r="E114" s="4"/>
      <c r="F114" s="4"/>
    </row>
    <row r="115" spans="1:21" x14ac:dyDescent="0.2">
      <c r="A115" s="3"/>
      <c r="B115" s="4"/>
      <c r="C115" s="4"/>
      <c r="D115" s="4"/>
      <c r="E115" s="4"/>
      <c r="F115" s="4"/>
    </row>
    <row r="116" spans="1:21" x14ac:dyDescent="0.2">
      <c r="A116" s="3"/>
      <c r="B116" s="4"/>
      <c r="C116" s="4"/>
      <c r="D116" s="4"/>
      <c r="E116" s="4"/>
      <c r="F116" s="4"/>
    </row>
    <row r="117" spans="1:21" x14ac:dyDescent="0.2">
      <c r="A117" s="3"/>
      <c r="B117" s="4"/>
      <c r="C117" s="4"/>
      <c r="D117" s="4"/>
      <c r="E117" s="4"/>
      <c r="F117" s="4"/>
    </row>
    <row r="119" spans="1:21" x14ac:dyDescent="0.2">
      <c r="A119" t="s">
        <v>0</v>
      </c>
      <c r="B119" t="s">
        <v>1</v>
      </c>
      <c r="C119" t="s">
        <v>2</v>
      </c>
      <c r="D119" s="12" t="s">
        <v>3</v>
      </c>
      <c r="E119" s="12" t="s">
        <v>4</v>
      </c>
      <c r="F119" s="12" t="s">
        <v>5</v>
      </c>
      <c r="G119" s="12" t="s">
        <v>6</v>
      </c>
      <c r="H119" s="12" t="s">
        <v>7</v>
      </c>
      <c r="I119" s="12" t="s">
        <v>8</v>
      </c>
      <c r="J119" s="12" t="s">
        <v>9</v>
      </c>
      <c r="K119" s="12" t="s">
        <v>47</v>
      </c>
      <c r="L119" s="12" t="s">
        <v>48</v>
      </c>
      <c r="M119" s="12" t="s">
        <v>49</v>
      </c>
      <c r="N119" s="12" t="s">
        <v>10</v>
      </c>
      <c r="O119" s="12" t="s">
        <v>11</v>
      </c>
      <c r="P119" t="s">
        <v>12</v>
      </c>
      <c r="Q119" t="s">
        <v>13</v>
      </c>
      <c r="R119" t="s">
        <v>78</v>
      </c>
      <c r="S119" t="s">
        <v>50</v>
      </c>
      <c r="T119" t="s">
        <v>51</v>
      </c>
      <c r="U119" t="s">
        <v>62</v>
      </c>
    </row>
    <row r="120" spans="1:21" x14ac:dyDescent="0.2">
      <c r="A120" s="6">
        <v>43977</v>
      </c>
      <c r="B120" t="s">
        <v>14</v>
      </c>
      <c r="C120">
        <v>13</v>
      </c>
      <c r="D120" s="12" t="s">
        <v>15</v>
      </c>
      <c r="E120" s="27">
        <v>4235122196</v>
      </c>
      <c r="F120" s="27">
        <v>1339843823</v>
      </c>
      <c r="G120" s="12">
        <v>-7</v>
      </c>
      <c r="H120" s="12">
        <v>0</v>
      </c>
      <c r="I120" s="12">
        <v>-7</v>
      </c>
      <c r="J120" s="12">
        <v>-130</v>
      </c>
      <c r="K120">
        <v>-137</v>
      </c>
      <c r="L120">
        <v>-137</v>
      </c>
      <c r="M120">
        <v>-137</v>
      </c>
      <c r="N120">
        <v>140</v>
      </c>
      <c r="O120">
        <v>0</v>
      </c>
      <c r="P120">
        <v>3</v>
      </c>
      <c r="Q120">
        <v>1265</v>
      </c>
      <c r="R120" s="28">
        <f>P120/Q120</f>
        <v>2.3715415019762848E-3</v>
      </c>
    </row>
    <row r="121" spans="1:21" x14ac:dyDescent="0.2">
      <c r="A121" s="6">
        <v>43977</v>
      </c>
      <c r="B121" t="s">
        <v>14</v>
      </c>
      <c r="C121">
        <v>17</v>
      </c>
      <c r="D121" s="12" t="s">
        <v>16</v>
      </c>
      <c r="E121" s="27">
        <v>4063947052</v>
      </c>
      <c r="F121" s="27">
        <v>1580514834</v>
      </c>
      <c r="G121" s="12">
        <v>-5</v>
      </c>
      <c r="H121" s="12">
        <v>0</v>
      </c>
      <c r="I121" s="12">
        <v>-5</v>
      </c>
      <c r="J121" s="12">
        <v>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563</v>
      </c>
      <c r="R121" s="28">
        <f t="shared" ref="R121:R140" si="5">P121/Q121</f>
        <v>0</v>
      </c>
    </row>
    <row r="122" spans="1:21" x14ac:dyDescent="0.2">
      <c r="A122" s="6">
        <v>43977</v>
      </c>
      <c r="B122" t="s">
        <v>14</v>
      </c>
      <c r="C122">
        <v>18</v>
      </c>
      <c r="D122" s="12" t="s">
        <v>17</v>
      </c>
      <c r="E122" s="27">
        <v>3890597598</v>
      </c>
      <c r="F122" s="27">
        <v>1659440194</v>
      </c>
      <c r="G122" s="12">
        <v>-1</v>
      </c>
      <c r="H122" s="12">
        <v>0</v>
      </c>
      <c r="I122" s="12">
        <v>-1</v>
      </c>
      <c r="J122" s="12">
        <v>-25</v>
      </c>
      <c r="K122">
        <v>-26</v>
      </c>
      <c r="L122">
        <v>-26</v>
      </c>
      <c r="M122">
        <v>-26</v>
      </c>
      <c r="N122">
        <v>26</v>
      </c>
      <c r="O122">
        <v>0</v>
      </c>
      <c r="P122">
        <v>0</v>
      </c>
      <c r="Q122">
        <v>1006</v>
      </c>
      <c r="R122" s="28">
        <f t="shared" si="5"/>
        <v>0</v>
      </c>
    </row>
    <row r="123" spans="1:21" x14ac:dyDescent="0.2">
      <c r="A123" s="6">
        <v>43977</v>
      </c>
      <c r="B123" t="s">
        <v>14</v>
      </c>
      <c r="C123">
        <v>15</v>
      </c>
      <c r="D123" s="12" t="s">
        <v>18</v>
      </c>
      <c r="E123" s="27">
        <v>4083956555</v>
      </c>
      <c r="F123" s="27">
        <v>1425084984</v>
      </c>
      <c r="G123" s="12">
        <v>-1</v>
      </c>
      <c r="H123" s="12">
        <v>-2</v>
      </c>
      <c r="I123" s="12">
        <v>-3</v>
      </c>
      <c r="J123" s="12">
        <v>-26</v>
      </c>
      <c r="K123">
        <v>-29</v>
      </c>
      <c r="L123">
        <v>-29</v>
      </c>
      <c r="M123">
        <v>-29</v>
      </c>
      <c r="N123">
        <v>41</v>
      </c>
      <c r="O123">
        <v>0</v>
      </c>
      <c r="P123">
        <v>12</v>
      </c>
      <c r="Q123">
        <v>4379</v>
      </c>
      <c r="R123" s="28">
        <f t="shared" si="5"/>
        <v>2.740351678465403E-3</v>
      </c>
    </row>
    <row r="124" spans="1:21" x14ac:dyDescent="0.2">
      <c r="A124" s="6">
        <v>43977</v>
      </c>
      <c r="B124" t="s">
        <v>14</v>
      </c>
      <c r="C124">
        <v>8</v>
      </c>
      <c r="D124" s="12" t="s">
        <v>46</v>
      </c>
      <c r="E124" s="27">
        <v>4449436681</v>
      </c>
      <c r="F124" s="27">
        <v>113417208</v>
      </c>
      <c r="G124" s="12">
        <v>-21</v>
      </c>
      <c r="H124" s="12">
        <v>-2</v>
      </c>
      <c r="I124" s="12">
        <v>-23</v>
      </c>
      <c r="J124" s="12">
        <v>-190</v>
      </c>
      <c r="K124">
        <v>-213</v>
      </c>
      <c r="L124">
        <v>-213</v>
      </c>
      <c r="M124">
        <v>-213</v>
      </c>
      <c r="N124">
        <v>229</v>
      </c>
      <c r="O124">
        <v>8</v>
      </c>
      <c r="P124">
        <v>24</v>
      </c>
      <c r="Q124">
        <v>3673</v>
      </c>
      <c r="R124" s="28">
        <f t="shared" si="5"/>
        <v>6.5341682548325621E-3</v>
      </c>
    </row>
    <row r="125" spans="1:21" x14ac:dyDescent="0.2">
      <c r="A125" s="6">
        <v>43977</v>
      </c>
      <c r="B125" t="s">
        <v>14</v>
      </c>
      <c r="C125">
        <v>6</v>
      </c>
      <c r="D125" s="12" t="s">
        <v>19</v>
      </c>
      <c r="E125" s="27">
        <v>456494354</v>
      </c>
      <c r="F125" s="27">
        <v>1376813649</v>
      </c>
      <c r="G125" s="12">
        <v>-3</v>
      </c>
      <c r="H125" s="12">
        <v>0</v>
      </c>
      <c r="I125" s="12">
        <v>-3</v>
      </c>
      <c r="J125" s="12">
        <v>-8</v>
      </c>
      <c r="K125">
        <v>-11</v>
      </c>
      <c r="L125">
        <v>-11</v>
      </c>
      <c r="M125">
        <v>-11</v>
      </c>
      <c r="N125">
        <v>22</v>
      </c>
      <c r="O125">
        <v>0</v>
      </c>
      <c r="P125">
        <v>11</v>
      </c>
      <c r="Q125">
        <v>1289</v>
      </c>
      <c r="R125" s="28">
        <f t="shared" si="5"/>
        <v>8.5337470907680367E-3</v>
      </c>
    </row>
    <row r="126" spans="1:21" x14ac:dyDescent="0.2">
      <c r="A126" s="6">
        <v>43977</v>
      </c>
      <c r="B126" t="s">
        <v>14</v>
      </c>
      <c r="C126">
        <v>12</v>
      </c>
      <c r="D126" s="12" t="s">
        <v>20</v>
      </c>
      <c r="E126" s="27">
        <v>4189277044</v>
      </c>
      <c r="F126" s="27">
        <v>1248366722</v>
      </c>
      <c r="G126" s="12">
        <v>-2</v>
      </c>
      <c r="H126" s="12">
        <v>-1</v>
      </c>
      <c r="I126" s="12">
        <v>-3</v>
      </c>
      <c r="J126" s="12">
        <v>-13</v>
      </c>
      <c r="K126">
        <v>-16</v>
      </c>
      <c r="L126">
        <v>-16</v>
      </c>
      <c r="M126">
        <v>-16</v>
      </c>
      <c r="N126">
        <v>29</v>
      </c>
      <c r="O126">
        <v>5</v>
      </c>
      <c r="P126">
        <v>18</v>
      </c>
      <c r="Q126">
        <v>3127</v>
      </c>
      <c r="R126" s="28">
        <f t="shared" si="5"/>
        <v>5.7563159577870161E-3</v>
      </c>
    </row>
    <row r="127" spans="1:21" x14ac:dyDescent="0.2">
      <c r="A127" s="6">
        <v>43977</v>
      </c>
      <c r="B127" t="s">
        <v>14</v>
      </c>
      <c r="C127">
        <v>7</v>
      </c>
      <c r="D127" s="12" t="s">
        <v>21</v>
      </c>
      <c r="E127" s="27">
        <v>4441149315</v>
      </c>
      <c r="F127" s="27">
        <v>89326992</v>
      </c>
      <c r="G127" s="12">
        <v>-13</v>
      </c>
      <c r="H127" s="12">
        <v>1</v>
      </c>
      <c r="I127" s="12">
        <v>-12</v>
      </c>
      <c r="J127" s="12">
        <v>-106</v>
      </c>
      <c r="K127">
        <v>-118</v>
      </c>
      <c r="L127">
        <v>-118</v>
      </c>
      <c r="M127">
        <v>-118</v>
      </c>
      <c r="N127">
        <v>165</v>
      </c>
      <c r="O127">
        <v>6</v>
      </c>
      <c r="P127">
        <v>53</v>
      </c>
      <c r="Q127">
        <v>2206</v>
      </c>
      <c r="R127" s="28">
        <f t="shared" si="5"/>
        <v>2.402538531278332E-2</v>
      </c>
    </row>
    <row r="128" spans="1:21" x14ac:dyDescent="0.2">
      <c r="A128" s="6">
        <v>43977</v>
      </c>
      <c r="B128" t="s">
        <v>14</v>
      </c>
      <c r="C128">
        <v>3</v>
      </c>
      <c r="D128" s="12" t="s">
        <v>22</v>
      </c>
      <c r="E128" s="27">
        <v>4546679409</v>
      </c>
      <c r="F128" s="27">
        <v>9190347404</v>
      </c>
      <c r="G128" s="12">
        <v>-99</v>
      </c>
      <c r="H128" s="12">
        <v>-13</v>
      </c>
      <c r="I128" s="12">
        <v>-112</v>
      </c>
      <c r="J128" s="12">
        <v>-626</v>
      </c>
      <c r="K128">
        <v>-738</v>
      </c>
      <c r="L128">
        <v>-738</v>
      </c>
      <c r="M128">
        <v>-738</v>
      </c>
      <c r="N128">
        <v>875</v>
      </c>
      <c r="O128">
        <v>22</v>
      </c>
      <c r="P128">
        <v>159</v>
      </c>
      <c r="Q128">
        <v>9176</v>
      </c>
      <c r="R128" s="28">
        <f t="shared" si="5"/>
        <v>1.7327811682650393E-2</v>
      </c>
    </row>
    <row r="129" spans="1:18" x14ac:dyDescent="0.2">
      <c r="A129" s="6">
        <v>43977</v>
      </c>
      <c r="B129" t="s">
        <v>14</v>
      </c>
      <c r="C129">
        <v>11</v>
      </c>
      <c r="D129" s="12" t="s">
        <v>23</v>
      </c>
      <c r="E129" s="27">
        <v>4361675973</v>
      </c>
      <c r="F129" s="27">
        <v>135188753</v>
      </c>
      <c r="G129" s="12">
        <v>-1</v>
      </c>
      <c r="H129" s="12">
        <v>0</v>
      </c>
      <c r="I129" s="12">
        <v>-1</v>
      </c>
      <c r="J129" s="12">
        <v>-86</v>
      </c>
      <c r="K129">
        <v>-87</v>
      </c>
      <c r="L129">
        <v>-87</v>
      </c>
      <c r="M129">
        <v>-87</v>
      </c>
      <c r="N129">
        <v>88</v>
      </c>
      <c r="O129">
        <v>1</v>
      </c>
      <c r="P129">
        <v>2</v>
      </c>
      <c r="Q129">
        <v>1015</v>
      </c>
      <c r="R129" s="28">
        <f t="shared" si="5"/>
        <v>1.9704433497536944E-3</v>
      </c>
    </row>
    <row r="130" spans="1:18" x14ac:dyDescent="0.2">
      <c r="A130" s="6">
        <v>43977</v>
      </c>
      <c r="B130" t="s">
        <v>14</v>
      </c>
      <c r="C130">
        <v>14</v>
      </c>
      <c r="D130" s="12" t="s">
        <v>24</v>
      </c>
      <c r="E130" s="27">
        <v>4155774754</v>
      </c>
      <c r="F130" s="27">
        <v>1465916051</v>
      </c>
      <c r="G130" s="12">
        <v>0</v>
      </c>
      <c r="H130" s="12">
        <v>0</v>
      </c>
      <c r="I130" s="12">
        <v>0</v>
      </c>
      <c r="J130" s="12">
        <v>-3</v>
      </c>
      <c r="K130">
        <v>-3</v>
      </c>
      <c r="L130">
        <v>-3</v>
      </c>
      <c r="M130">
        <v>-3</v>
      </c>
      <c r="N130">
        <v>3</v>
      </c>
      <c r="O130">
        <v>0</v>
      </c>
      <c r="P130">
        <v>0</v>
      </c>
      <c r="Q130">
        <v>137</v>
      </c>
      <c r="R130" s="28">
        <f t="shared" si="5"/>
        <v>0</v>
      </c>
    </row>
    <row r="131" spans="1:18" x14ac:dyDescent="0.2">
      <c r="A131" s="6">
        <v>43977</v>
      </c>
      <c r="B131" t="s">
        <v>14</v>
      </c>
      <c r="C131">
        <v>21</v>
      </c>
      <c r="D131" s="12" t="s">
        <v>25</v>
      </c>
      <c r="E131" s="27">
        <v>4649933453</v>
      </c>
      <c r="F131" s="27">
        <v>1135662422</v>
      </c>
      <c r="G131" s="12">
        <v>-1</v>
      </c>
      <c r="H131" s="12">
        <v>0</v>
      </c>
      <c r="I131" s="12">
        <v>-1</v>
      </c>
      <c r="J131" s="12">
        <v>-4</v>
      </c>
      <c r="K131">
        <v>-5</v>
      </c>
      <c r="L131">
        <v>-5</v>
      </c>
      <c r="M131">
        <v>-5</v>
      </c>
      <c r="N131">
        <v>5</v>
      </c>
      <c r="O131">
        <v>0</v>
      </c>
      <c r="P131">
        <v>0</v>
      </c>
      <c r="Q131">
        <v>389</v>
      </c>
      <c r="R131" s="28">
        <f t="shared" si="5"/>
        <v>0</v>
      </c>
    </row>
    <row r="132" spans="1:18" x14ac:dyDescent="0.2">
      <c r="A132" s="6">
        <v>43977</v>
      </c>
      <c r="B132" t="s">
        <v>14</v>
      </c>
      <c r="C132">
        <v>22</v>
      </c>
      <c r="D132" s="12" t="s">
        <v>26</v>
      </c>
      <c r="E132" s="27">
        <v>4606893511</v>
      </c>
      <c r="F132" s="27">
        <v>1112123097</v>
      </c>
      <c r="G132" s="12">
        <v>-3</v>
      </c>
      <c r="H132" s="12">
        <v>-1</v>
      </c>
      <c r="I132" s="12">
        <v>-4</v>
      </c>
      <c r="J132" s="12">
        <v>0</v>
      </c>
      <c r="K132">
        <v>-4</v>
      </c>
      <c r="L132">
        <v>-4</v>
      </c>
      <c r="M132">
        <v>-4</v>
      </c>
      <c r="N132">
        <v>11</v>
      </c>
      <c r="O132">
        <v>3</v>
      </c>
      <c r="P132">
        <v>10</v>
      </c>
      <c r="Q132">
        <v>695</v>
      </c>
      <c r="R132" s="28">
        <f t="shared" si="5"/>
        <v>1.4388489208633094E-2</v>
      </c>
    </row>
    <row r="133" spans="1:18" x14ac:dyDescent="0.2">
      <c r="A133" s="6">
        <v>43977</v>
      </c>
      <c r="B133" t="s">
        <v>14</v>
      </c>
      <c r="C133">
        <v>1</v>
      </c>
      <c r="D133" s="12" t="s">
        <v>27</v>
      </c>
      <c r="E133" s="27">
        <v>450732745</v>
      </c>
      <c r="F133" s="27">
        <v>7680687483</v>
      </c>
      <c r="G133" s="12">
        <v>-65</v>
      </c>
      <c r="H133" s="12">
        <v>-2</v>
      </c>
      <c r="I133" s="12">
        <v>-67</v>
      </c>
      <c r="J133" s="12">
        <v>-488</v>
      </c>
      <c r="K133">
        <v>-555</v>
      </c>
      <c r="L133">
        <v>-555</v>
      </c>
      <c r="M133">
        <v>-555</v>
      </c>
      <c r="N133">
        <v>627</v>
      </c>
      <c r="O133">
        <v>14</v>
      </c>
      <c r="P133">
        <v>86</v>
      </c>
      <c r="Q133">
        <v>5455</v>
      </c>
      <c r="R133" s="28">
        <f t="shared" si="5"/>
        <v>1.5765352887259394E-2</v>
      </c>
    </row>
    <row r="134" spans="1:18" x14ac:dyDescent="0.2">
      <c r="A134" s="6">
        <v>43977</v>
      </c>
      <c r="B134" t="s">
        <v>14</v>
      </c>
      <c r="C134">
        <v>16</v>
      </c>
      <c r="D134" s="12" t="s">
        <v>28</v>
      </c>
      <c r="E134" s="27">
        <v>4112559576</v>
      </c>
      <c r="F134" s="27">
        <v>1686736689</v>
      </c>
      <c r="G134" s="12">
        <v>-18</v>
      </c>
      <c r="H134" s="12">
        <v>2</v>
      </c>
      <c r="I134" s="12">
        <v>-16</v>
      </c>
      <c r="J134" s="12">
        <v>-123</v>
      </c>
      <c r="K134">
        <v>-139</v>
      </c>
      <c r="L134">
        <v>-139</v>
      </c>
      <c r="M134">
        <v>-139</v>
      </c>
      <c r="N134">
        <v>138</v>
      </c>
      <c r="O134">
        <v>3</v>
      </c>
      <c r="P134">
        <v>2</v>
      </c>
      <c r="Q134">
        <v>2203</v>
      </c>
      <c r="R134" s="28">
        <f t="shared" si="5"/>
        <v>9.0785292782569226E-4</v>
      </c>
    </row>
    <row r="135" spans="1:18" x14ac:dyDescent="0.2">
      <c r="A135" s="6">
        <v>43977</v>
      </c>
      <c r="B135" t="s">
        <v>14</v>
      </c>
      <c r="C135">
        <v>20</v>
      </c>
      <c r="D135" s="12" t="s">
        <v>29</v>
      </c>
      <c r="E135" s="27">
        <v>3921531192</v>
      </c>
      <c r="F135" s="27">
        <v>9110616306</v>
      </c>
      <c r="G135" s="12">
        <v>-8</v>
      </c>
      <c r="H135" s="12">
        <v>-1</v>
      </c>
      <c r="I135" s="12">
        <v>-9</v>
      </c>
      <c r="J135" s="12">
        <v>2</v>
      </c>
      <c r="K135">
        <v>-7</v>
      </c>
      <c r="L135">
        <v>-7</v>
      </c>
      <c r="M135">
        <v>-7</v>
      </c>
      <c r="N135">
        <v>6</v>
      </c>
      <c r="O135">
        <v>1</v>
      </c>
      <c r="P135">
        <v>0</v>
      </c>
      <c r="Q135">
        <v>895</v>
      </c>
      <c r="R135" s="28">
        <f t="shared" si="5"/>
        <v>0</v>
      </c>
    </row>
    <row r="136" spans="1:18" x14ac:dyDescent="0.2">
      <c r="A136" s="6">
        <v>43977</v>
      </c>
      <c r="B136" t="s">
        <v>14</v>
      </c>
      <c r="C136">
        <v>19</v>
      </c>
      <c r="D136" s="12" t="s">
        <v>30</v>
      </c>
      <c r="E136" s="27">
        <v>3811569725</v>
      </c>
      <c r="F136" s="27">
        <v>133623567</v>
      </c>
      <c r="G136" s="12">
        <v>-6</v>
      </c>
      <c r="H136" s="12">
        <v>1</v>
      </c>
      <c r="I136" s="12">
        <v>-5</v>
      </c>
      <c r="J136" s="12">
        <v>2</v>
      </c>
      <c r="K136">
        <v>-3</v>
      </c>
      <c r="L136">
        <v>-3</v>
      </c>
      <c r="M136">
        <v>-3</v>
      </c>
      <c r="N136">
        <v>5</v>
      </c>
      <c r="O136">
        <v>1</v>
      </c>
      <c r="P136">
        <v>3</v>
      </c>
      <c r="Q136">
        <v>2421</v>
      </c>
      <c r="R136" s="28">
        <f t="shared" si="5"/>
        <v>1.2391573729863693E-3</v>
      </c>
    </row>
    <row r="137" spans="1:18" x14ac:dyDescent="0.2">
      <c r="A137" s="6">
        <v>43977</v>
      </c>
      <c r="B137" t="s">
        <v>14</v>
      </c>
      <c r="C137">
        <v>9</v>
      </c>
      <c r="D137" s="12" t="s">
        <v>31</v>
      </c>
      <c r="E137" s="27">
        <v>4376923077</v>
      </c>
      <c r="F137" s="27">
        <v>1125588885</v>
      </c>
      <c r="G137" s="12">
        <v>-7</v>
      </c>
      <c r="H137" s="12">
        <v>-3</v>
      </c>
      <c r="I137" s="12">
        <v>-10</v>
      </c>
      <c r="J137" s="12">
        <v>-104</v>
      </c>
      <c r="K137">
        <v>-114</v>
      </c>
      <c r="L137">
        <v>-114</v>
      </c>
      <c r="M137">
        <v>-114</v>
      </c>
      <c r="N137">
        <v>111</v>
      </c>
      <c r="O137">
        <v>6</v>
      </c>
      <c r="P137">
        <v>3</v>
      </c>
      <c r="Q137">
        <v>4523</v>
      </c>
      <c r="R137" s="28">
        <f t="shared" si="5"/>
        <v>6.6327658633650232E-4</v>
      </c>
    </row>
    <row r="138" spans="1:18" x14ac:dyDescent="0.2">
      <c r="A138" s="6">
        <v>43977</v>
      </c>
      <c r="B138" t="s">
        <v>14</v>
      </c>
      <c r="C138">
        <v>10</v>
      </c>
      <c r="D138" s="12" t="s">
        <v>32</v>
      </c>
      <c r="E138" s="27">
        <v>4310675841</v>
      </c>
      <c r="F138" s="27">
        <v>1238824698</v>
      </c>
      <c r="G138" s="12">
        <v>-3</v>
      </c>
      <c r="H138" s="12">
        <v>0</v>
      </c>
      <c r="I138" s="12">
        <v>-3</v>
      </c>
      <c r="J138" s="12">
        <v>-1</v>
      </c>
      <c r="K138">
        <v>-4</v>
      </c>
      <c r="L138">
        <v>-4</v>
      </c>
      <c r="M138">
        <v>-4</v>
      </c>
      <c r="N138">
        <v>5</v>
      </c>
      <c r="O138">
        <v>0</v>
      </c>
      <c r="P138">
        <v>1</v>
      </c>
      <c r="Q138">
        <v>1097</v>
      </c>
      <c r="R138" s="28">
        <f t="shared" si="5"/>
        <v>9.1157702825888785E-4</v>
      </c>
    </row>
    <row r="139" spans="1:18" x14ac:dyDescent="0.2">
      <c r="A139" s="6">
        <v>43977</v>
      </c>
      <c r="B139" t="s">
        <v>14</v>
      </c>
      <c r="C139">
        <v>2</v>
      </c>
      <c r="D139" s="12" t="s">
        <v>33</v>
      </c>
      <c r="E139" s="27">
        <v>4573750286</v>
      </c>
      <c r="F139" s="27">
        <v>7320149366</v>
      </c>
      <c r="G139" s="12">
        <v>-2</v>
      </c>
      <c r="H139" s="12">
        <v>0</v>
      </c>
      <c r="I139" s="12">
        <v>-2</v>
      </c>
      <c r="J139" s="12">
        <v>0</v>
      </c>
      <c r="K139">
        <v>-2</v>
      </c>
      <c r="L139">
        <v>-2</v>
      </c>
      <c r="M139">
        <v>-2</v>
      </c>
      <c r="N139">
        <v>4</v>
      </c>
      <c r="O139">
        <v>0</v>
      </c>
      <c r="P139">
        <v>2</v>
      </c>
      <c r="Q139">
        <v>87</v>
      </c>
      <c r="R139" s="28">
        <f t="shared" si="5"/>
        <v>2.2988505747126436E-2</v>
      </c>
    </row>
    <row r="140" spans="1:18" x14ac:dyDescent="0.2">
      <c r="A140" s="6">
        <v>43977</v>
      </c>
      <c r="B140" t="s">
        <v>14</v>
      </c>
      <c r="C140">
        <v>5</v>
      </c>
      <c r="D140" s="12" t="s">
        <v>34</v>
      </c>
      <c r="E140" s="27">
        <v>4543490485</v>
      </c>
      <c r="F140" s="27">
        <v>1233845213</v>
      </c>
      <c r="G140" s="12">
        <v>-2</v>
      </c>
      <c r="H140" s="12">
        <v>1</v>
      </c>
      <c r="I140" s="12">
        <v>-1</v>
      </c>
      <c r="J140" s="12">
        <v>-146</v>
      </c>
      <c r="K140">
        <v>-147</v>
      </c>
      <c r="L140">
        <v>-147</v>
      </c>
      <c r="M140">
        <v>-147</v>
      </c>
      <c r="N140">
        <v>147</v>
      </c>
      <c r="O140">
        <v>8</v>
      </c>
      <c r="P140">
        <v>8</v>
      </c>
      <c r="Q140">
        <v>12073</v>
      </c>
      <c r="R140" s="28">
        <f t="shared" si="5"/>
        <v>6.6263563323117698E-4</v>
      </c>
    </row>
    <row r="141" spans="1:18" x14ac:dyDescent="0.2">
      <c r="G141">
        <f>SUM(G120:G140)</f>
        <v>-268</v>
      </c>
      <c r="H141">
        <f>SUM(H120:H140)</f>
        <v>-20</v>
      </c>
      <c r="J141">
        <f>SUM(J120:J140)</f>
        <v>-2070</v>
      </c>
      <c r="K141">
        <f t="shared" ref="K141:Q141" si="6">SUM(K120:K140)</f>
        <v>-2358</v>
      </c>
      <c r="L141">
        <f t="shared" si="6"/>
        <v>-2358</v>
      </c>
      <c r="M141">
        <f t="shared" si="6"/>
        <v>-2358</v>
      </c>
      <c r="N141">
        <f t="shared" si="6"/>
        <v>2677</v>
      </c>
      <c r="O141">
        <f t="shared" si="6"/>
        <v>78</v>
      </c>
      <c r="P141">
        <f t="shared" si="6"/>
        <v>397</v>
      </c>
      <c r="Q141">
        <f t="shared" si="6"/>
        <v>57674</v>
      </c>
    </row>
  </sheetData>
  <autoFilter ref="A119:U141" xr:uid="{EFA78291-6AC7-EE44-949A-6A9E8DD51CA2}"/>
  <conditionalFormatting sqref="G120:J140">
    <cfRule type="cellIs" dxfId="18" priority="2" operator="greaterThan">
      <formula>0</formula>
    </cfRule>
    <cfRule type="cellIs" dxfId="17" priority="4" operator="greaterThan">
      <formula>0</formula>
    </cfRule>
  </conditionalFormatting>
  <conditionalFormatting sqref="K120:K140">
    <cfRule type="cellIs" dxfId="16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95"/>
  <sheetViews>
    <sheetView topLeftCell="A43" workbookViewId="0">
      <selection activeCell="I89" sqref="I89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  <row r="90" spans="1:2" x14ac:dyDescent="0.2">
      <c r="A90" s="6">
        <f>All!A91</f>
        <v>43972</v>
      </c>
      <c r="B90">
        <f>All!G91</f>
        <v>642</v>
      </c>
    </row>
    <row r="91" spans="1:2" x14ac:dyDescent="0.2">
      <c r="A91" s="6">
        <f>All!A92</f>
        <v>43973</v>
      </c>
      <c r="B91">
        <f>All!G92</f>
        <v>652</v>
      </c>
    </row>
    <row r="92" spans="1:2" x14ac:dyDescent="0.2">
      <c r="A92" s="6">
        <f>All!A93</f>
        <v>43974</v>
      </c>
      <c r="B92">
        <f>All!G93</f>
        <v>669</v>
      </c>
    </row>
    <row r="93" spans="1:2" x14ac:dyDescent="0.2">
      <c r="A93" s="6">
        <f>All!A94</f>
        <v>43975</v>
      </c>
      <c r="B93">
        <f>All!G94</f>
        <v>531</v>
      </c>
    </row>
    <row r="94" spans="1:2" x14ac:dyDescent="0.2">
      <c r="A94" s="6">
        <f>All!A95</f>
        <v>43976</v>
      </c>
      <c r="B94">
        <f>All!G95</f>
        <v>300</v>
      </c>
    </row>
    <row r="95" spans="1:2" x14ac:dyDescent="0.2">
      <c r="A95" s="6">
        <f>All!A96</f>
        <v>43977</v>
      </c>
      <c r="B95">
        <f>All!G96</f>
        <v>397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97"/>
  <sheetViews>
    <sheetView workbookViewId="0">
      <selection activeCell="B18" sqref="B18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7">
        <v>43972</v>
      </c>
      <c r="C91" s="4">
        <v>71679</v>
      </c>
    </row>
    <row r="92" spans="2:3" x14ac:dyDescent="0.2">
      <c r="B92" s="7">
        <v>43973</v>
      </c>
      <c r="C92" s="4">
        <v>75380</v>
      </c>
    </row>
    <row r="93" spans="2:3" x14ac:dyDescent="0.2">
      <c r="B93" s="7">
        <v>43974</v>
      </c>
      <c r="C93" s="4">
        <v>72410</v>
      </c>
    </row>
    <row r="94" spans="2:3" x14ac:dyDescent="0.2">
      <c r="B94" s="7">
        <v>43975</v>
      </c>
      <c r="C94" s="4">
        <v>55824</v>
      </c>
    </row>
    <row r="95" spans="2:3" x14ac:dyDescent="0.2">
      <c r="B95" s="7">
        <v>43976</v>
      </c>
      <c r="C95" s="4">
        <v>35241</v>
      </c>
    </row>
    <row r="96" spans="2:3" x14ac:dyDescent="0.2">
      <c r="B96" s="7">
        <v>43977</v>
      </c>
      <c r="C96" s="4">
        <v>57674</v>
      </c>
    </row>
    <row r="97" spans="2:3" x14ac:dyDescent="0.2">
      <c r="B97" s="3" t="s">
        <v>36</v>
      </c>
      <c r="C97" s="4">
        <v>3539927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100"/>
  <sheetViews>
    <sheetView workbookViewId="0">
      <selection activeCell="A16" sqref="A7:A99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>
        <v>43972</v>
      </c>
      <c r="B94" s="4">
        <v>2278</v>
      </c>
    </row>
    <row r="95" spans="1:2" x14ac:dyDescent="0.2">
      <c r="A95" s="5">
        <v>43973</v>
      </c>
      <c r="B95" s="4">
        <v>2160</v>
      </c>
    </row>
    <row r="96" spans="1:2" x14ac:dyDescent="0.2">
      <c r="A96" s="5">
        <v>43974</v>
      </c>
      <c r="B96" s="4">
        <v>2120</v>
      </c>
    </row>
    <row r="97" spans="1:2" x14ac:dyDescent="0.2">
      <c r="A97" s="5">
        <v>43975</v>
      </c>
      <c r="B97" s="4">
        <v>1639</v>
      </c>
    </row>
    <row r="98" spans="1:2" x14ac:dyDescent="0.2">
      <c r="A98" s="5">
        <v>43976</v>
      </c>
      <c r="B98" s="4">
        <v>1502</v>
      </c>
    </row>
    <row r="99" spans="1:2" x14ac:dyDescent="0.2">
      <c r="A99" s="5">
        <v>43977</v>
      </c>
      <c r="B99" s="4">
        <v>2677</v>
      </c>
    </row>
    <row r="100" spans="1:2" x14ac:dyDescent="0.2">
      <c r="A100" s="5" t="s">
        <v>36</v>
      </c>
      <c r="B100" s="4">
        <v>144658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97"/>
  <sheetViews>
    <sheetView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>
        <v>43972</v>
      </c>
      <c r="B91" s="4">
        <v>156</v>
      </c>
    </row>
    <row r="92" spans="1:2" x14ac:dyDescent="0.2">
      <c r="A92" s="5">
        <v>43973</v>
      </c>
      <c r="B92" s="4">
        <v>130</v>
      </c>
    </row>
    <row r="93" spans="1:2" x14ac:dyDescent="0.2">
      <c r="A93" s="5">
        <v>43974</v>
      </c>
      <c r="B93" s="4">
        <v>119</v>
      </c>
    </row>
    <row r="94" spans="1:2" x14ac:dyDescent="0.2">
      <c r="A94" s="5">
        <v>43975</v>
      </c>
      <c r="B94" s="4">
        <v>50</v>
      </c>
    </row>
    <row r="95" spans="1:2" x14ac:dyDescent="0.2">
      <c r="A95" s="5">
        <v>43976</v>
      </c>
      <c r="B95" s="4">
        <v>92</v>
      </c>
    </row>
    <row r="96" spans="1:2" x14ac:dyDescent="0.2">
      <c r="A96" s="5">
        <v>43977</v>
      </c>
      <c r="B96" s="4">
        <v>78</v>
      </c>
    </row>
    <row r="97" spans="1:2" x14ac:dyDescent="0.2">
      <c r="A97" s="5" t="s">
        <v>36</v>
      </c>
      <c r="B97" s="4">
        <v>32955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93"/>
  <sheetViews>
    <sheetView topLeftCell="A46" workbookViewId="0">
      <selection activeCell="K88" sqref="K88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  <row r="88" spans="2:6" x14ac:dyDescent="0.2">
      <c r="B88" s="6">
        <f>All!A91</f>
        <v>43972</v>
      </c>
      <c r="C88" s="8">
        <f>All!D91</f>
        <v>-355</v>
      </c>
      <c r="D88" s="8">
        <f>All!E91</f>
        <v>-36</v>
      </c>
      <c r="E88" s="8">
        <f>All!F91</f>
        <v>-1401</v>
      </c>
      <c r="F88" s="8">
        <f t="shared" ref="F88" si="42">SUM(C88:E88)</f>
        <v>-1792</v>
      </c>
    </row>
    <row r="89" spans="2:6" x14ac:dyDescent="0.2">
      <c r="B89" s="6">
        <f>All!A92</f>
        <v>43973</v>
      </c>
      <c r="C89" s="8">
        <f>All!D92</f>
        <v>-312</v>
      </c>
      <c r="D89" s="8">
        <f>All!E92</f>
        <v>-45</v>
      </c>
      <c r="E89" s="8">
        <f>All!F92</f>
        <v>-1281</v>
      </c>
      <c r="F89" s="8">
        <f t="shared" ref="F89" si="43">SUM(C89:E89)</f>
        <v>-1638</v>
      </c>
    </row>
    <row r="90" spans="2:6" x14ac:dyDescent="0.2">
      <c r="B90" s="6">
        <f>All!A93</f>
        <v>43974</v>
      </c>
      <c r="C90" s="8">
        <f>All!D93</f>
        <v>-262</v>
      </c>
      <c r="D90" s="8">
        <f>All!E93</f>
        <v>-23</v>
      </c>
      <c r="E90" s="8">
        <f>All!F93</f>
        <v>-1285</v>
      </c>
      <c r="F90" s="8">
        <f t="shared" ref="F90" si="44">SUM(C90:E90)</f>
        <v>-1570</v>
      </c>
    </row>
    <row r="91" spans="2:6" x14ac:dyDescent="0.2">
      <c r="B91" s="6">
        <f>All!A94</f>
        <v>43975</v>
      </c>
      <c r="C91" s="8">
        <f>All!D94</f>
        <v>-82</v>
      </c>
      <c r="D91" s="8">
        <f>All!E94</f>
        <v>-19</v>
      </c>
      <c r="E91" s="8">
        <f>All!F94</f>
        <v>-1057</v>
      </c>
      <c r="F91" s="8">
        <f t="shared" ref="F91" si="45">SUM(C91:E91)</f>
        <v>-1158</v>
      </c>
    </row>
    <row r="92" spans="2:6" x14ac:dyDescent="0.2">
      <c r="B92" s="6">
        <f>All!A95</f>
        <v>43976</v>
      </c>
      <c r="C92" s="8">
        <f>All!D95</f>
        <v>-428</v>
      </c>
      <c r="D92" s="8">
        <f>All!E95</f>
        <v>-12</v>
      </c>
      <c r="E92" s="8">
        <f>All!F95</f>
        <v>-854</v>
      </c>
      <c r="F92" s="8">
        <f t="shared" ref="F92" si="46">SUM(C92:E92)</f>
        <v>-1294</v>
      </c>
    </row>
    <row r="93" spans="2:6" x14ac:dyDescent="0.2">
      <c r="B93" s="6">
        <f>All!A96</f>
        <v>43977</v>
      </c>
      <c r="C93" s="8">
        <f>All!D96</f>
        <v>-268</v>
      </c>
      <c r="D93" s="8">
        <f>All!E96</f>
        <v>-20</v>
      </c>
      <c r="E93" s="8">
        <f>All!F96</f>
        <v>-2070</v>
      </c>
      <c r="F93" s="8">
        <f t="shared" ref="F93" si="47">SUM(C93:E93)</f>
        <v>-2358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opLeftCell="D1" workbookViewId="0">
      <selection activeCell="Q3" sqref="Q3:Y18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4" max="24" width="20.6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67</v>
      </c>
      <c r="T3" s="21" t="s">
        <v>72</v>
      </c>
      <c r="U3" s="21" t="s">
        <v>73</v>
      </c>
      <c r="V3" s="21" t="s">
        <v>70</v>
      </c>
      <c r="W3" s="21" t="s">
        <v>74</v>
      </c>
      <c r="X3" s="24" t="s">
        <v>76</v>
      </c>
      <c r="Y3" s="24" t="s">
        <v>77</v>
      </c>
    </row>
    <row r="4" spans="1:27" x14ac:dyDescent="0.2">
      <c r="A4" t="s">
        <v>57</v>
      </c>
      <c r="B4" s="3" t="s">
        <v>15</v>
      </c>
      <c r="C4" s="4">
        <v>142</v>
      </c>
      <c r="D4" s="4">
        <v>3</v>
      </c>
      <c r="E4" s="4">
        <v>764</v>
      </c>
      <c r="F4" s="4">
        <v>1921</v>
      </c>
      <c r="G4" s="4">
        <v>400</v>
      </c>
      <c r="H4" t="s">
        <v>57</v>
      </c>
      <c r="I4" t="s">
        <v>57</v>
      </c>
      <c r="J4" s="4">
        <f>C4</f>
        <v>142</v>
      </c>
      <c r="K4" s="4">
        <f t="shared" ref="K4:N4" si="0">D4</f>
        <v>3</v>
      </c>
      <c r="L4" s="4">
        <f t="shared" si="0"/>
        <v>764</v>
      </c>
      <c r="M4" s="4">
        <f t="shared" si="0"/>
        <v>1921</v>
      </c>
      <c r="N4" s="4">
        <f t="shared" si="0"/>
        <v>400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x14ac:dyDescent="0.2">
      <c r="A5" t="s">
        <v>58</v>
      </c>
      <c r="B5" s="3" t="s">
        <v>16</v>
      </c>
      <c r="C5" s="4">
        <v>8</v>
      </c>
      <c r="D5" s="4">
        <v>0</v>
      </c>
      <c r="E5" s="4">
        <v>28</v>
      </c>
      <c r="F5" s="4">
        <v>336</v>
      </c>
      <c r="G5" s="4">
        <v>27</v>
      </c>
      <c r="H5" t="s">
        <v>58</v>
      </c>
      <c r="I5" t="s">
        <v>58</v>
      </c>
      <c r="J5" s="4">
        <f t="shared" ref="J5:J24" si="1">C5</f>
        <v>8</v>
      </c>
      <c r="K5" s="4">
        <f t="shared" ref="K5:K24" si="2">D5</f>
        <v>0</v>
      </c>
      <c r="L5" s="4">
        <f t="shared" ref="L5:L24" si="3">E5</f>
        <v>28</v>
      </c>
      <c r="M5" s="4">
        <f t="shared" ref="M5:M24" si="4">F5</f>
        <v>336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41</v>
      </c>
      <c r="D6" s="4">
        <v>1</v>
      </c>
      <c r="E6" s="4">
        <v>196</v>
      </c>
      <c r="F6" s="4">
        <v>823</v>
      </c>
      <c r="G6" s="4">
        <v>96</v>
      </c>
      <c r="H6" t="s">
        <v>58</v>
      </c>
      <c r="I6" t="s">
        <v>58</v>
      </c>
      <c r="J6" s="4">
        <f t="shared" si="1"/>
        <v>41</v>
      </c>
      <c r="K6" s="4">
        <f t="shared" si="2"/>
        <v>1</v>
      </c>
      <c r="L6" s="4">
        <f t="shared" si="3"/>
        <v>196</v>
      </c>
      <c r="M6" s="4">
        <f t="shared" si="4"/>
        <v>823</v>
      </c>
      <c r="N6" s="4">
        <f t="shared" si="5"/>
        <v>96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286</v>
      </c>
      <c r="D7" s="4">
        <v>5</v>
      </c>
      <c r="E7" s="4">
        <v>893</v>
      </c>
      <c r="F7" s="4">
        <v>3178</v>
      </c>
      <c r="G7" s="4">
        <v>405</v>
      </c>
      <c r="H7" t="s">
        <v>58</v>
      </c>
      <c r="I7" t="s">
        <v>58</v>
      </c>
      <c r="J7" s="4">
        <f t="shared" si="1"/>
        <v>286</v>
      </c>
      <c r="K7" s="4">
        <f t="shared" si="2"/>
        <v>5</v>
      </c>
      <c r="L7" s="4">
        <f t="shared" si="3"/>
        <v>893</v>
      </c>
      <c r="M7" s="4">
        <f t="shared" si="4"/>
        <v>3178</v>
      </c>
      <c r="N7" s="4">
        <f t="shared" si="5"/>
        <v>405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493</v>
      </c>
      <c r="D8" s="4">
        <v>80</v>
      </c>
      <c r="E8" s="4">
        <v>3573</v>
      </c>
      <c r="F8" s="4">
        <v>19389</v>
      </c>
      <c r="G8" s="4">
        <v>4076</v>
      </c>
      <c r="H8" t="s">
        <v>59</v>
      </c>
      <c r="I8" t="s">
        <v>59</v>
      </c>
      <c r="J8" s="4">
        <f t="shared" si="1"/>
        <v>493</v>
      </c>
      <c r="K8" s="4">
        <f t="shared" si="2"/>
        <v>80</v>
      </c>
      <c r="L8" s="4">
        <f t="shared" si="3"/>
        <v>3573</v>
      </c>
      <c r="M8" s="4">
        <f t="shared" si="4"/>
        <v>19389</v>
      </c>
      <c r="N8" s="4">
        <f t="shared" si="5"/>
        <v>4076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59</v>
      </c>
      <c r="D9" s="4">
        <v>1</v>
      </c>
      <c r="E9" s="4">
        <v>315</v>
      </c>
      <c r="F9" s="4">
        <v>2547</v>
      </c>
      <c r="G9" s="4">
        <v>329</v>
      </c>
      <c r="H9" t="s">
        <v>59</v>
      </c>
      <c r="I9" t="s">
        <v>59</v>
      </c>
      <c r="J9" s="4">
        <f t="shared" si="1"/>
        <v>59</v>
      </c>
      <c r="K9" s="4">
        <f t="shared" si="2"/>
        <v>1</v>
      </c>
      <c r="L9" s="4">
        <f t="shared" si="3"/>
        <v>315</v>
      </c>
      <c r="M9" s="4">
        <f t="shared" si="4"/>
        <v>2547</v>
      </c>
      <c r="N9" s="4">
        <f t="shared" si="5"/>
        <v>329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1083</v>
      </c>
      <c r="D10" s="4">
        <v>59</v>
      </c>
      <c r="E10" s="4">
        <v>2396</v>
      </c>
      <c r="F10" s="4">
        <v>3430</v>
      </c>
      <c r="G10" s="4">
        <v>693</v>
      </c>
      <c r="H10" t="s">
        <v>57</v>
      </c>
      <c r="I10" t="s">
        <v>57</v>
      </c>
      <c r="J10" s="4">
        <f t="shared" si="1"/>
        <v>1083</v>
      </c>
      <c r="K10" s="4">
        <f t="shared" si="2"/>
        <v>59</v>
      </c>
      <c r="L10" s="4">
        <f t="shared" si="3"/>
        <v>2396</v>
      </c>
      <c r="M10" s="4">
        <f t="shared" si="4"/>
        <v>3430</v>
      </c>
      <c r="N10" s="4">
        <f t="shared" si="5"/>
        <v>693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223</v>
      </c>
      <c r="D11" s="4">
        <v>19</v>
      </c>
      <c r="E11" s="4">
        <v>1196</v>
      </c>
      <c r="F11" s="4">
        <v>6681</v>
      </c>
      <c r="G11" s="4">
        <v>1431</v>
      </c>
      <c r="H11" t="s">
        <v>59</v>
      </c>
      <c r="I11" t="s">
        <v>59</v>
      </c>
      <c r="J11" s="4">
        <f t="shared" si="1"/>
        <v>223</v>
      </c>
      <c r="K11" s="4">
        <f t="shared" si="2"/>
        <v>19</v>
      </c>
      <c r="L11" s="4">
        <f t="shared" si="3"/>
        <v>1196</v>
      </c>
      <c r="M11" s="4">
        <f t="shared" si="4"/>
        <v>6681</v>
      </c>
      <c r="N11" s="4">
        <f t="shared" si="5"/>
        <v>1431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3622</v>
      </c>
      <c r="D12" s="4">
        <v>183</v>
      </c>
      <c r="E12" s="4">
        <v>20672</v>
      </c>
      <c r="F12" s="4">
        <v>47044</v>
      </c>
      <c r="G12" s="4">
        <v>15896</v>
      </c>
      <c r="H12" t="s">
        <v>59</v>
      </c>
      <c r="I12" t="s">
        <v>59</v>
      </c>
      <c r="J12" s="4">
        <f t="shared" si="1"/>
        <v>3622</v>
      </c>
      <c r="K12" s="4">
        <f t="shared" si="2"/>
        <v>183</v>
      </c>
      <c r="L12" s="4">
        <f t="shared" si="3"/>
        <v>20672</v>
      </c>
      <c r="M12" s="4">
        <f t="shared" si="4"/>
        <v>47044</v>
      </c>
      <c r="N12" s="4">
        <f t="shared" si="5"/>
        <v>15896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94</v>
      </c>
      <c r="D13" s="4">
        <v>13</v>
      </c>
      <c r="E13" s="4">
        <v>1468</v>
      </c>
      <c r="F13" s="4">
        <v>4147</v>
      </c>
      <c r="G13" s="4">
        <v>996</v>
      </c>
      <c r="H13" t="s">
        <v>57</v>
      </c>
      <c r="I13" t="s">
        <v>57</v>
      </c>
      <c r="J13" s="4">
        <f t="shared" si="1"/>
        <v>94</v>
      </c>
      <c r="K13" s="4">
        <f t="shared" si="2"/>
        <v>13</v>
      </c>
      <c r="L13" s="4">
        <f t="shared" si="3"/>
        <v>1468</v>
      </c>
      <c r="M13" s="4">
        <f t="shared" si="4"/>
        <v>4147</v>
      </c>
      <c r="N13" s="4">
        <f t="shared" si="5"/>
        <v>996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5</v>
      </c>
      <c r="D14" s="4">
        <v>2</v>
      </c>
      <c r="E14" s="4">
        <v>167</v>
      </c>
      <c r="F14" s="4">
        <v>236</v>
      </c>
      <c r="G14" s="4">
        <v>22</v>
      </c>
      <c r="H14" t="s">
        <v>58</v>
      </c>
      <c r="I14" t="s">
        <v>58</v>
      </c>
      <c r="J14" s="4">
        <f t="shared" si="1"/>
        <v>5</v>
      </c>
      <c r="K14" s="4">
        <f t="shared" si="2"/>
        <v>2</v>
      </c>
      <c r="L14" s="4">
        <f t="shared" si="3"/>
        <v>167</v>
      </c>
      <c r="M14" s="4">
        <f t="shared" si="4"/>
        <v>236</v>
      </c>
      <c r="N14" s="4">
        <f t="shared" si="5"/>
        <v>22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28</v>
      </c>
      <c r="D15" s="4">
        <v>5</v>
      </c>
      <c r="E15" s="4">
        <v>146</v>
      </c>
      <c r="F15" s="4">
        <v>2123</v>
      </c>
      <c r="G15" s="4">
        <v>291</v>
      </c>
      <c r="H15" t="s">
        <v>59</v>
      </c>
      <c r="I15" t="s">
        <v>59</v>
      </c>
      <c r="J15" s="4">
        <f t="shared" si="1"/>
        <v>28</v>
      </c>
      <c r="K15" s="4">
        <f t="shared" si="2"/>
        <v>5</v>
      </c>
      <c r="L15" s="4">
        <f t="shared" si="3"/>
        <v>146</v>
      </c>
      <c r="M15" s="4">
        <f t="shared" si="4"/>
        <v>2123</v>
      </c>
      <c r="N15" s="4">
        <f t="shared" si="5"/>
        <v>291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x14ac:dyDescent="0.2">
      <c r="A16" t="s">
        <v>59</v>
      </c>
      <c r="B16" s="3" t="s">
        <v>26</v>
      </c>
      <c r="C16" s="4">
        <v>24</v>
      </c>
      <c r="D16" s="4">
        <v>3</v>
      </c>
      <c r="E16" s="4">
        <v>486</v>
      </c>
      <c r="F16" s="4">
        <v>3441</v>
      </c>
      <c r="G16" s="4">
        <v>461</v>
      </c>
      <c r="H16" t="s">
        <v>59</v>
      </c>
      <c r="I16" t="s">
        <v>59</v>
      </c>
      <c r="J16" s="4">
        <f t="shared" si="1"/>
        <v>24</v>
      </c>
      <c r="K16" s="4">
        <f t="shared" si="2"/>
        <v>3</v>
      </c>
      <c r="L16" s="4">
        <f t="shared" si="3"/>
        <v>486</v>
      </c>
      <c r="M16" s="4">
        <f t="shared" si="4"/>
        <v>3441</v>
      </c>
      <c r="N16" s="4">
        <f t="shared" si="5"/>
        <v>461</v>
      </c>
      <c r="Q16" s="6">
        <v>43968</v>
      </c>
      <c r="R16" s="3">
        <v>21</v>
      </c>
      <c r="S16" s="22">
        <v>-1705</v>
      </c>
      <c r="T16" s="22">
        <v>-203</v>
      </c>
      <c r="U16" s="22">
        <v>-10527</v>
      </c>
      <c r="V16" s="22">
        <v>16030</v>
      </c>
      <c r="W16" s="22">
        <v>972</v>
      </c>
      <c r="X16" s="22">
        <f t="shared" ref="X16" si="9">SUM(S16:W16)</f>
        <v>4567</v>
      </c>
      <c r="Y16" s="25">
        <f t="shared" ref="Y16" si="10">X16/X15</f>
        <v>0.70348120764017252</v>
      </c>
    </row>
    <row r="17" spans="1:25" x14ac:dyDescent="0.2">
      <c r="A17" t="s">
        <v>59</v>
      </c>
      <c r="B17" s="3" t="s">
        <v>27</v>
      </c>
      <c r="C17" s="4">
        <v>1162</v>
      </c>
      <c r="D17" s="4">
        <v>70</v>
      </c>
      <c r="E17" s="4">
        <v>5709</v>
      </c>
      <c r="F17" s="4">
        <v>19561</v>
      </c>
      <c r="G17" s="4">
        <v>3812</v>
      </c>
      <c r="H17" t="s">
        <v>59</v>
      </c>
      <c r="I17" t="s">
        <v>59</v>
      </c>
      <c r="J17" s="4">
        <f t="shared" si="1"/>
        <v>1162</v>
      </c>
      <c r="K17" s="4">
        <f t="shared" si="2"/>
        <v>70</v>
      </c>
      <c r="L17" s="4">
        <f t="shared" si="3"/>
        <v>5709</v>
      </c>
      <c r="M17" s="4">
        <f t="shared" si="4"/>
        <v>19561</v>
      </c>
      <c r="N17" s="4">
        <f t="shared" si="5"/>
        <v>3812</v>
      </c>
      <c r="Q17" s="6">
        <v>43975</v>
      </c>
      <c r="R17" s="3">
        <v>22</v>
      </c>
      <c r="S17" s="22">
        <v>-778</v>
      </c>
      <c r="T17" s="22">
        <v>-51</v>
      </c>
      <c r="U17" s="22">
        <v>-3981</v>
      </c>
      <c r="V17" s="22">
        <v>5818</v>
      </c>
      <c r="W17" s="22">
        <v>220</v>
      </c>
      <c r="X17" s="22">
        <f t="shared" ref="X17" si="11">SUM(S17:W17)</f>
        <v>1228</v>
      </c>
      <c r="Y17" s="25">
        <f t="shared" ref="Y17" si="12">X17/X16</f>
        <v>0.26888548281147362</v>
      </c>
    </row>
    <row r="18" spans="1:25" ht="29" x14ac:dyDescent="0.35">
      <c r="A18" t="s">
        <v>58</v>
      </c>
      <c r="B18" s="3" t="s">
        <v>28</v>
      </c>
      <c r="C18" s="4">
        <v>172</v>
      </c>
      <c r="D18" s="4">
        <v>17</v>
      </c>
      <c r="E18" s="4">
        <v>1350</v>
      </c>
      <c r="F18" s="4">
        <v>2436</v>
      </c>
      <c r="G18" s="4">
        <v>494</v>
      </c>
      <c r="H18" t="s">
        <v>58</v>
      </c>
      <c r="I18" t="s">
        <v>58</v>
      </c>
      <c r="J18" s="4">
        <f t="shared" si="1"/>
        <v>172</v>
      </c>
      <c r="K18" s="4">
        <f t="shared" si="2"/>
        <v>17</v>
      </c>
      <c r="L18" s="4">
        <f t="shared" si="3"/>
        <v>1350</v>
      </c>
      <c r="M18" s="4">
        <f t="shared" si="4"/>
        <v>2436</v>
      </c>
      <c r="N18" s="4">
        <f t="shared" si="5"/>
        <v>494</v>
      </c>
      <c r="R18" s="3" t="s">
        <v>36</v>
      </c>
      <c r="S18" s="22">
        <v>7917</v>
      </c>
      <c r="T18" s="22">
        <v>521</v>
      </c>
      <c r="U18" s="22">
        <v>44504</v>
      </c>
      <c r="V18" s="22">
        <v>144658</v>
      </c>
      <c r="W18" s="22">
        <v>32955</v>
      </c>
      <c r="X18" s="29">
        <f>SUM(X4:X17)</f>
        <v>230555</v>
      </c>
    </row>
    <row r="19" spans="1:25" x14ac:dyDescent="0.2">
      <c r="A19" t="s">
        <v>58</v>
      </c>
      <c r="B19" s="3" t="s">
        <v>29</v>
      </c>
      <c r="C19" s="4">
        <v>41</v>
      </c>
      <c r="D19" s="4">
        <v>2</v>
      </c>
      <c r="E19" s="4">
        <v>181</v>
      </c>
      <c r="F19" s="4">
        <v>1000</v>
      </c>
      <c r="G19" s="4">
        <v>130</v>
      </c>
      <c r="H19" t="s">
        <v>58</v>
      </c>
      <c r="I19" t="s">
        <v>58</v>
      </c>
      <c r="J19" s="4">
        <f t="shared" si="1"/>
        <v>41</v>
      </c>
      <c r="K19" s="4">
        <f t="shared" si="2"/>
        <v>2</v>
      </c>
      <c r="L19" s="4">
        <f t="shared" si="3"/>
        <v>181</v>
      </c>
      <c r="M19" s="4">
        <f t="shared" si="4"/>
        <v>1000</v>
      </c>
      <c r="N19" s="4">
        <f t="shared" si="5"/>
        <v>130</v>
      </c>
    </row>
    <row r="20" spans="1:25" x14ac:dyDescent="0.2">
      <c r="A20" t="s">
        <v>58</v>
      </c>
      <c r="B20" s="3" t="s">
        <v>30</v>
      </c>
      <c r="C20" s="4">
        <v>83</v>
      </c>
      <c r="D20" s="4">
        <v>10</v>
      </c>
      <c r="E20" s="4">
        <v>1337</v>
      </c>
      <c r="F20" s="4">
        <v>1729</v>
      </c>
      <c r="G20" s="4">
        <v>271</v>
      </c>
      <c r="H20" t="s">
        <v>58</v>
      </c>
      <c r="I20" t="s">
        <v>58</v>
      </c>
      <c r="J20" s="4">
        <f t="shared" si="1"/>
        <v>83</v>
      </c>
      <c r="K20" s="4">
        <f t="shared" si="2"/>
        <v>10</v>
      </c>
      <c r="L20" s="4">
        <f t="shared" si="3"/>
        <v>1337</v>
      </c>
      <c r="M20" s="4">
        <f t="shared" si="4"/>
        <v>1729</v>
      </c>
      <c r="N20" s="4">
        <f t="shared" si="5"/>
        <v>271</v>
      </c>
    </row>
    <row r="21" spans="1:25" x14ac:dyDescent="0.2">
      <c r="A21" t="s">
        <v>57</v>
      </c>
      <c r="B21" s="3" t="s">
        <v>31</v>
      </c>
      <c r="C21" s="4">
        <v>145</v>
      </c>
      <c r="D21" s="4">
        <v>34</v>
      </c>
      <c r="E21" s="4">
        <v>1343</v>
      </c>
      <c r="F21" s="4">
        <v>7527</v>
      </c>
      <c r="G21" s="4">
        <v>1021</v>
      </c>
      <c r="H21" t="s">
        <v>57</v>
      </c>
      <c r="I21" t="s">
        <v>57</v>
      </c>
      <c r="J21" s="4">
        <f t="shared" si="1"/>
        <v>145</v>
      </c>
      <c r="K21" s="4">
        <f t="shared" si="2"/>
        <v>34</v>
      </c>
      <c r="L21" s="4">
        <f t="shared" si="3"/>
        <v>1343</v>
      </c>
      <c r="M21" s="4">
        <f t="shared" si="4"/>
        <v>7527</v>
      </c>
      <c r="N21" s="4">
        <f t="shared" si="5"/>
        <v>1021</v>
      </c>
    </row>
    <row r="22" spans="1:25" x14ac:dyDescent="0.2">
      <c r="A22" t="s">
        <v>57</v>
      </c>
      <c r="B22" s="3" t="s">
        <v>32</v>
      </c>
      <c r="C22" s="4">
        <v>12</v>
      </c>
      <c r="D22" s="4">
        <v>2</v>
      </c>
      <c r="E22" s="4">
        <v>28</v>
      </c>
      <c r="F22" s="4">
        <v>1314</v>
      </c>
      <c r="G22" s="4">
        <v>75</v>
      </c>
      <c r="H22" t="s">
        <v>57</v>
      </c>
      <c r="I22" t="s">
        <v>57</v>
      </c>
      <c r="J22" s="4">
        <f t="shared" si="1"/>
        <v>12</v>
      </c>
      <c r="K22" s="4">
        <f t="shared" si="2"/>
        <v>2</v>
      </c>
      <c r="L22" s="4">
        <f t="shared" si="3"/>
        <v>28</v>
      </c>
      <c r="M22" s="4">
        <f t="shared" si="4"/>
        <v>1314</v>
      </c>
      <c r="N22" s="4">
        <f t="shared" si="5"/>
        <v>75</v>
      </c>
    </row>
    <row r="23" spans="1:25" x14ac:dyDescent="0.2">
      <c r="A23" t="s">
        <v>59</v>
      </c>
      <c r="B23" s="3" t="s">
        <v>33</v>
      </c>
      <c r="C23" s="4">
        <v>17</v>
      </c>
      <c r="D23" s="4">
        <v>1</v>
      </c>
      <c r="E23" s="4">
        <v>13</v>
      </c>
      <c r="F23" s="4">
        <v>1007</v>
      </c>
      <c r="G23" s="4">
        <v>143</v>
      </c>
      <c r="H23" t="s">
        <v>59</v>
      </c>
      <c r="I23" t="s">
        <v>59</v>
      </c>
      <c r="J23" s="4">
        <f t="shared" si="1"/>
        <v>17</v>
      </c>
      <c r="K23" s="4">
        <f t="shared" si="2"/>
        <v>1</v>
      </c>
      <c r="L23" s="4">
        <f t="shared" si="3"/>
        <v>13</v>
      </c>
      <c r="M23" s="4">
        <f t="shared" si="4"/>
        <v>1007</v>
      </c>
      <c r="N23" s="4">
        <f t="shared" si="5"/>
        <v>143</v>
      </c>
    </row>
    <row r="24" spans="1:25" x14ac:dyDescent="0.2">
      <c r="A24" t="s">
        <v>59</v>
      </c>
      <c r="B24" s="3" t="s">
        <v>34</v>
      </c>
      <c r="C24" s="4">
        <v>177</v>
      </c>
      <c r="D24" s="4">
        <v>11</v>
      </c>
      <c r="E24" s="4">
        <v>2243</v>
      </c>
      <c r="F24" s="4">
        <v>14788</v>
      </c>
      <c r="G24" s="4">
        <v>1886</v>
      </c>
      <c r="H24" t="s">
        <v>59</v>
      </c>
      <c r="I24" t="s">
        <v>59</v>
      </c>
      <c r="J24" s="4">
        <f t="shared" si="1"/>
        <v>177</v>
      </c>
      <c r="K24" s="4">
        <f t="shared" si="2"/>
        <v>11</v>
      </c>
      <c r="L24" s="4">
        <f t="shared" si="3"/>
        <v>2243</v>
      </c>
      <c r="M24" s="4">
        <f t="shared" si="4"/>
        <v>14788</v>
      </c>
      <c r="N24" s="4">
        <f t="shared" si="5"/>
        <v>1886</v>
      </c>
    </row>
    <row r="25" spans="1:25" x14ac:dyDescent="0.2">
      <c r="B25" s="3" t="s">
        <v>64</v>
      </c>
      <c r="C25" s="4"/>
      <c r="D25" s="4"/>
      <c r="E25" s="4"/>
      <c r="F25" s="4"/>
      <c r="G25" s="4"/>
    </row>
    <row r="26" spans="1:25" x14ac:dyDescent="0.2">
      <c r="B26" s="3" t="s">
        <v>36</v>
      </c>
      <c r="C26" s="4">
        <v>7917</v>
      </c>
      <c r="D26" s="4">
        <v>521</v>
      </c>
      <c r="E26" s="4">
        <v>44504</v>
      </c>
      <c r="F26" s="4">
        <v>144658</v>
      </c>
      <c r="G26" s="4">
        <v>32955</v>
      </c>
    </row>
    <row r="30" spans="1:25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25" x14ac:dyDescent="0.2">
      <c r="B31" s="3" t="s">
        <v>57</v>
      </c>
      <c r="C31" s="20">
        <v>1476</v>
      </c>
      <c r="D31" s="20">
        <v>111</v>
      </c>
      <c r="E31" s="20">
        <v>5999</v>
      </c>
      <c r="F31" s="20">
        <v>18339</v>
      </c>
      <c r="G31" s="20">
        <v>3185</v>
      </c>
      <c r="H31" s="15">
        <f>SUM(C31:G31)</f>
        <v>29110</v>
      </c>
      <c r="I31" s="28">
        <f>H31/$H$34</f>
        <v>0.12626054520613303</v>
      </c>
    </row>
    <row r="32" spans="1:25" x14ac:dyDescent="0.2">
      <c r="B32" s="3" t="s">
        <v>59</v>
      </c>
      <c r="C32" s="20">
        <v>5805</v>
      </c>
      <c r="D32" s="20">
        <v>373</v>
      </c>
      <c r="E32" s="20">
        <v>34353</v>
      </c>
      <c r="F32" s="20">
        <v>116581</v>
      </c>
      <c r="G32" s="20">
        <v>28325</v>
      </c>
      <c r="H32" s="15">
        <f t="shared" ref="H32:H33" si="13">SUM(C32:G32)</f>
        <v>185437</v>
      </c>
      <c r="I32" s="28">
        <f t="shared" ref="I32:I33" si="14">H32/$H$34</f>
        <v>0.80430699833011643</v>
      </c>
    </row>
    <row r="33" spans="2:9" x14ac:dyDescent="0.2">
      <c r="B33" s="3" t="s">
        <v>58</v>
      </c>
      <c r="C33" s="20">
        <v>636</v>
      </c>
      <c r="D33" s="20">
        <v>37</v>
      </c>
      <c r="E33" s="20">
        <v>4152</v>
      </c>
      <c r="F33" s="20">
        <v>9738</v>
      </c>
      <c r="G33" s="20">
        <v>1445</v>
      </c>
      <c r="H33" s="15">
        <f t="shared" si="13"/>
        <v>16008</v>
      </c>
      <c r="I33" s="28">
        <f t="shared" si="14"/>
        <v>6.9432456463750514E-2</v>
      </c>
    </row>
    <row r="34" spans="2:9" x14ac:dyDescent="0.2">
      <c r="B34" s="3" t="s">
        <v>36</v>
      </c>
      <c r="C34" s="20">
        <v>7917</v>
      </c>
      <c r="D34" s="20">
        <v>521</v>
      </c>
      <c r="E34" s="20">
        <v>44504</v>
      </c>
      <c r="F34" s="20">
        <v>144658</v>
      </c>
      <c r="G34" s="20">
        <v>32955</v>
      </c>
      <c r="H34" s="16">
        <f>SUM(H31:H33)</f>
        <v>230555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2020-05-26T16:50:41Z</dcterms:modified>
</cp:coreProperties>
</file>