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2D5FBDD2-A982-2D46-A282-7A179EA37126}" xr6:coauthVersionLast="45" xr6:coauthVersionMax="45" xr10:uidLastSave="{00000000-0000-0000-0000-000000000000}"/>
  <bookViews>
    <workbookView xWindow="30280" yWindow="460" windowWidth="35680" windowHeight="20300" activeTab="3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alldatanormalised!$A$1:$V$1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5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99" i="2" l="1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98" i="2"/>
  <c r="B88" i="14"/>
  <c r="C88" i="14"/>
  <c r="F88" i="14" s="1"/>
  <c r="D88" i="14"/>
  <c r="E88" i="14"/>
  <c r="A88" i="4"/>
  <c r="A89" i="4"/>
  <c r="A90" i="4"/>
  <c r="B90" i="4"/>
  <c r="G92" i="2"/>
  <c r="G89" i="2"/>
  <c r="B88" i="4" s="1"/>
  <c r="G90" i="2"/>
  <c r="B89" i="4" s="1"/>
  <c r="G91" i="2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U1808" i="1" l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O119" i="2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<sst xmlns="http://schemas.openxmlformats.org/spreadsheetml/2006/main" count="4004" uniqueCount="79">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</sst>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numFmt numFmtId="164" formatCode="_-* #,##0_-;\-* #,##0_-;_-* &quot;-&quot;??_-;_-@_-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Casi'!$A$3:$A$90</c:f>
              <c:numCache>
                <c:formatCode>m/d/yy</c:formatCode>
                <c:ptCount val="8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</c:numCache>
            </c:numRef>
          </c:cat>
          <c:val>
            <c:numRef>
              <c:f>'Totale dei Casi'!$B$3:$B$90</c:f>
              <c:numCache>
                <c:formatCode>General</c:formatCode>
                <c:ptCount val="88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Tamponi!$B$4:$B$92</c:f>
              <c:strCache>
                <c:ptCount val="88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</c:strCache>
            </c:strRef>
          </c:cat>
          <c:val>
            <c:numRef>
              <c:f>Tamponi!$C$4:$C$92</c:f>
              <c:numCache>
                <c:formatCode>General</c:formatCode>
                <c:ptCount val="88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Guariti'!$A$7:$A$95</c:f>
              <c:strCache>
                <c:ptCount val="88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</c:strCache>
            </c:strRef>
          </c:cat>
          <c:val>
            <c:numRef>
              <c:f>'Dimessi Guariti'!$B$7:$B$95</c:f>
              <c:numCache>
                <c:formatCode>General</c:formatCode>
                <c:ptCount val="8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Deceduti!$A$4:$A$92</c:f>
              <c:strCache>
                <c:ptCount val="88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</c:strCache>
            </c:strRef>
          </c:cat>
          <c:val>
            <c:numRef>
              <c:f>Deceduti!$B$4:$B$92</c:f>
              <c:numCache>
                <c:formatCode>General</c:formatCode>
                <c:ptCount val="88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Contagiati!$B$2:$B$88</c:f>
              <c:numCache>
                <c:formatCode>m/d/yy</c:formatCode>
                <c:ptCount val="8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</c:numCache>
            </c:numRef>
          </c:cat>
          <c:val>
            <c:numRef>
              <c:f>Contagiati!$C$2:$C$88</c:f>
              <c:numCache>
                <c:formatCode>0</c:formatCode>
                <c:ptCount val="87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Contagiati!$B$2:$B$88</c:f>
              <c:numCache>
                <c:formatCode>m/d/yy</c:formatCode>
                <c:ptCount val="8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</c:numCache>
            </c:numRef>
          </c:cat>
          <c:val>
            <c:numRef>
              <c:f>Contagiati!$D$2:$D$88</c:f>
              <c:numCache>
                <c:formatCode>0</c:formatCode>
                <c:ptCount val="87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Contagiati!$B$2:$B$88</c:f>
              <c:numCache>
                <c:formatCode>m/d/yy</c:formatCode>
                <c:ptCount val="8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</c:numCache>
            </c:numRef>
          </c:cat>
          <c:val>
            <c:numRef>
              <c:f>Contagiati!$E$2:$E$88</c:f>
              <c:numCache>
                <c:formatCode>0</c:formatCode>
                <c:ptCount val="87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Contagiati!$B$2:$B$88</c:f>
              <c:numCache>
                <c:formatCode>m/d/yy</c:formatCode>
                <c:ptCount val="8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</c:numCache>
            </c:numRef>
          </c:cat>
          <c:val>
            <c:numRef>
              <c:f>Contagiati!$F$2:$F$88</c:f>
              <c:numCache>
                <c:formatCode>0</c:formatCode>
                <c:ptCount val="87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2.780741550923" createdVersion="6" refreshedVersion="6" minRefreshableVersion="3" recordCount="1849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22T00:00:00" count="8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2.781029398146" createdVersion="6" refreshedVersion="6" minRefreshableVersion="3" recordCount="1849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22T00:00:00" count="11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2.783175694443" createdVersion="6" refreshedVersion="6" minRefreshableVersion="3" recordCount="1849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22T00:00:00" count="8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m/>
      </sharedItems>
      <fieldGroup par="17" base="0">
        <rangePr groupBy="days" startDate="2020-02-24T00:00:00" endDate="2020-05-22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2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22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2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2.783310995372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8" maxValue="4119"/>
    </cacheField>
    <cacheField name="Sum of terapia_intensiva" numFmtId="0">
      <sharedItems containsSemiMixedTypes="0" containsString="0" containsNumber="1" containsInteger="1" minValue="1" maxValue="226"/>
    </cacheField>
    <cacheField name="Sum of isolamento_domiciliare" numFmtId="0">
      <sharedItems containsSemiMixedTypes="0" containsString="0" containsNumber="1" containsInteger="1" minValue="16" maxValue="22370"/>
    </cacheField>
    <cacheField name="Sum of dimessi_guariti" numFmtId="0">
      <sharedItems containsSemiMixedTypes="0" containsString="0" containsNumber="1" containsInteger="1" minValue="207" maxValue="43649"/>
    </cacheField>
    <cacheField name="Sum of deceduti" numFmtId="0">
      <sharedItems containsSemiMixedTypes="0" containsString="0" containsNumber="1" containsInteger="1" minValue="22" maxValue="157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2.783355324071" createdVersion="6" refreshedVersion="6" minRefreshableVersion="3" recordCount="1849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22T00:00:00" count="8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m/>
      </sharedItems>
      <fieldGroup par="22" base="0">
        <rangePr groupBy="days" startDate="2020-02-24T00:00:00" endDate="2020-05-22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2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1" count="14">
        <n v="9"/>
        <n v="10"/>
        <n v="11"/>
        <n v="12"/>
        <n v="13"/>
        <n v="14"/>
        <n v="15"/>
        <n v="16"/>
        <n v="17"/>
        <n v="18"/>
        <n v="19"/>
        <n v="20"/>
        <n v="21"/>
        <m/>
      </sharedItems>
    </cacheField>
    <cacheField name="Months" numFmtId="0" databaseField="0">
      <fieldGroup base="0">
        <rangePr groupBy="months" startDate="2020-02-24T00:00:00" endDate="2020-05-22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2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9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9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9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75"/>
    <n v="5"/>
    <n v="1092"/>
    <n v="1549"/>
    <n v="391"/>
  </r>
  <r>
    <x v="1"/>
    <n v="15"/>
    <n v="1"/>
    <n v="44"/>
    <n v="307"/>
    <n v="27"/>
  </r>
  <r>
    <x v="1"/>
    <n v="47"/>
    <n v="1"/>
    <n v="278"/>
    <n v="734"/>
    <n v="96"/>
  </r>
  <r>
    <x v="1"/>
    <n v="312"/>
    <n v="9"/>
    <n v="1052"/>
    <n v="2947"/>
    <n v="403"/>
  </r>
  <r>
    <x v="2"/>
    <n v="592"/>
    <n v="92"/>
    <n v="4242"/>
    <n v="18466"/>
    <n v="4025"/>
  </r>
  <r>
    <x v="2"/>
    <n v="72"/>
    <n v="2"/>
    <n v="504"/>
    <n v="2314"/>
    <n v="323"/>
  </r>
  <r>
    <x v="0"/>
    <n v="1110"/>
    <n v="68"/>
    <n v="2459"/>
    <n v="3259"/>
    <n v="662"/>
  </r>
  <r>
    <x v="2"/>
    <n v="283"/>
    <n v="22"/>
    <n v="1770"/>
    <n v="5872"/>
    <n v="1397"/>
  </r>
  <r>
    <x v="2"/>
    <n v="4119"/>
    <n v="226"/>
    <n v="22370"/>
    <n v="43649"/>
    <n v="15727"/>
  </r>
  <r>
    <x v="0"/>
    <n v="111"/>
    <n v="16"/>
    <n v="1705"/>
    <n v="3867"/>
    <n v="990"/>
  </r>
  <r>
    <x v="1"/>
    <n v="8"/>
    <n v="2"/>
    <n v="184"/>
    <n v="207"/>
    <n v="22"/>
  </r>
  <r>
    <x v="2"/>
    <n v="50"/>
    <n v="5"/>
    <n v="195"/>
    <n v="2046"/>
    <n v="291"/>
  </r>
  <r>
    <x v="2"/>
    <n v="40"/>
    <n v="6"/>
    <n v="20"/>
    <n v="3857"/>
    <n v="455"/>
  </r>
  <r>
    <x v="2"/>
    <n v="1479"/>
    <n v="83"/>
    <n v="7148"/>
    <n v="17538"/>
    <n v="3742"/>
  </r>
  <r>
    <x v="1"/>
    <n v="236"/>
    <n v="20"/>
    <n v="1583"/>
    <n v="2096"/>
    <n v="478"/>
  </r>
  <r>
    <x v="1"/>
    <n v="64"/>
    <n v="12"/>
    <n v="242"/>
    <n v="911"/>
    <n v="127"/>
  </r>
  <r>
    <x v="1"/>
    <n v="107"/>
    <n v="11"/>
    <n v="1404"/>
    <n v="1627"/>
    <n v="268"/>
  </r>
  <r>
    <x v="0"/>
    <n v="169"/>
    <n v="41"/>
    <n v="1667"/>
    <n v="7119"/>
    <n v="1004"/>
  </r>
  <r>
    <x v="0"/>
    <n v="17"/>
    <n v="2"/>
    <n v="42"/>
    <n v="1294"/>
    <n v="74"/>
  </r>
  <r>
    <x v="2"/>
    <n v="26"/>
    <n v="1"/>
    <n v="16"/>
    <n v="990"/>
    <n v="143"/>
  </r>
  <r>
    <x v="2"/>
    <n v="237"/>
    <n v="15"/>
    <n v="3034"/>
    <n v="13911"/>
    <n v="184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9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m/>
    <m/>
    <x v="21"/>
    <m/>
    <m/>
    <m/>
    <m/>
    <m/>
    <m/>
    <m/>
    <m/>
    <m/>
    <m/>
    <m/>
    <m/>
    <m/>
    <m/>
    <m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92" firstHeaderRow="0" firstDataRow="1" firstDataCol="1"/>
  <pivotFields count="20">
    <pivotField axis="axisRow" showAll="0">
      <items count="90">
        <item h="1" x="8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8">
      <pivotArea outline="0" collapsedLevelsAreSubtotals="1" fieldPosition="0"/>
    </format>
    <format dxfId="17">
      <pivotArea dataOnly="0" labelOnly="1" fieldPosition="0">
        <references count="1">
          <reference field="3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3" count="0"/>
        </references>
      </pivotArea>
    </format>
    <format dxfId="14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92" firstHeaderRow="1" firstDataRow="1" firstDataCol="1"/>
  <pivotFields count="20">
    <pivotField axis="axisRow" showAll="0">
      <items count="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8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95" firstHeaderRow="1" firstDataRow="1" firstDataCol="1" rowPageCount="1" colPageCount="1"/>
  <pivotFields count="16">
    <pivotField axis="axisRow" numFmtId="22" showAll="0" sortType="ascending">
      <items count="120">
        <item x="0"/>
        <item m="1" x="108"/>
        <item x="1"/>
        <item m="1" x="91"/>
        <item x="2"/>
        <item m="1" x="103"/>
        <item x="3"/>
        <item m="1" x="117"/>
        <item x="4"/>
        <item m="1" x="99"/>
        <item x="5"/>
        <item m="1" x="112"/>
        <item x="6"/>
        <item m="1" x="114"/>
        <item x="7"/>
        <item m="1" x="96"/>
        <item x="8"/>
        <item m="1" x="109"/>
        <item x="9"/>
        <item m="1" x="92"/>
        <item x="10"/>
        <item m="1" x="104"/>
        <item x="11"/>
        <item m="1" x="118"/>
        <item x="12"/>
        <item m="1" x="100"/>
        <item x="13"/>
        <item m="1" x="113"/>
        <item x="14"/>
        <item m="1" x="95"/>
        <item x="15"/>
        <item m="1" x="107"/>
        <item x="16"/>
        <item m="1" x="90"/>
        <item x="17"/>
        <item m="1" x="102"/>
        <item x="18"/>
        <item m="1" x="116"/>
        <item x="19"/>
        <item m="1" x="98"/>
        <item x="20"/>
        <item m="1" x="111"/>
        <item x="21"/>
        <item m="1" x="94"/>
        <item x="22"/>
        <item m="1" x="106"/>
        <item x="23"/>
        <item m="1" x="89"/>
        <item x="24"/>
        <item m="1" x="101"/>
        <item x="25"/>
        <item m="1" x="115"/>
        <item x="26"/>
        <item m="1" x="97"/>
        <item x="27"/>
        <item m="1" x="110"/>
        <item x="28"/>
        <item m="1" x="93"/>
        <item x="29"/>
        <item m="1" x="10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h="1" x="88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89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92" firstHeaderRow="1" firstDataRow="1" firstDataCol="1" rowPageCount="1" colPageCount="1"/>
  <pivotFields count="16">
    <pivotField axis="axisRow" numFmtId="22" showAll="0" sortType="ascending">
      <items count="120">
        <item x="0"/>
        <item m="1" x="108"/>
        <item x="1"/>
        <item m="1" x="91"/>
        <item x="2"/>
        <item m="1" x="103"/>
        <item x="3"/>
        <item m="1" x="117"/>
        <item x="4"/>
        <item m="1" x="99"/>
        <item x="5"/>
        <item m="1" x="112"/>
        <item x="6"/>
        <item m="1" x="114"/>
        <item x="7"/>
        <item m="1" x="96"/>
        <item x="8"/>
        <item m="1" x="109"/>
        <item x="9"/>
        <item m="1" x="92"/>
        <item x="10"/>
        <item m="1" x="104"/>
        <item x="11"/>
        <item m="1" x="118"/>
        <item x="12"/>
        <item m="1" x="100"/>
        <item x="13"/>
        <item m="1" x="113"/>
        <item x="14"/>
        <item m="1" x="95"/>
        <item x="15"/>
        <item m="1" x="107"/>
        <item x="16"/>
        <item m="1" x="90"/>
        <item x="17"/>
        <item m="1" x="102"/>
        <item x="18"/>
        <item m="1" x="116"/>
        <item x="19"/>
        <item m="1" x="98"/>
        <item x="20"/>
        <item m="1" x="111"/>
        <item x="21"/>
        <item m="1" x="94"/>
        <item x="22"/>
        <item m="1" x="106"/>
        <item x="23"/>
        <item m="1" x="89"/>
        <item x="24"/>
        <item m="1" x="101"/>
        <item x="25"/>
        <item m="1" x="115"/>
        <item x="26"/>
        <item m="1" x="97"/>
        <item x="27"/>
        <item m="1" x="110"/>
        <item x="28"/>
        <item m="1" x="93"/>
        <item x="29"/>
        <item m="1" x="10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h="1" x="88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89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1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7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49"/>
  <sheetViews>
    <sheetView topLeftCell="B1820" workbookViewId="0">
      <selection activeCell="U1828" sqref="U1828:V1849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</sheetData>
  <autoFilter ref="A1:V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C77" zoomScale="91" zoomScaleNormal="91" workbookViewId="0">
      <selection activeCell="P106" sqref="P106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5</v>
      </c>
      <c r="K4" s="18">
        <v>175</v>
      </c>
      <c r="L4" s="18">
        <v>1092</v>
      </c>
      <c r="M4" s="18">
        <v>1549</v>
      </c>
      <c r="N4" s="18">
        <v>391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1</v>
      </c>
      <c r="K5" s="18">
        <v>15</v>
      </c>
      <c r="L5" s="18">
        <v>44</v>
      </c>
      <c r="M5" s="18">
        <v>307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47</v>
      </c>
      <c r="L6" s="18">
        <v>278</v>
      </c>
      <c r="M6" s="18">
        <v>734</v>
      </c>
      <c r="N6" s="18">
        <v>96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9</v>
      </c>
      <c r="K7" s="18">
        <v>312</v>
      </c>
      <c r="L7" s="18">
        <v>1052</v>
      </c>
      <c r="M7" s="18">
        <v>2947</v>
      </c>
      <c r="N7" s="18">
        <v>403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92</v>
      </c>
      <c r="K8" s="18">
        <v>592</v>
      </c>
      <c r="L8" s="18">
        <v>4242</v>
      </c>
      <c r="M8" s="18">
        <v>18466</v>
      </c>
      <c r="N8" s="18">
        <v>4025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2</v>
      </c>
      <c r="K9" s="18">
        <v>72</v>
      </c>
      <c r="L9" s="18">
        <v>504</v>
      </c>
      <c r="M9" s="18">
        <v>2314</v>
      </c>
      <c r="N9" s="18">
        <v>323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68</v>
      </c>
      <c r="K10" s="18">
        <v>1110</v>
      </c>
      <c r="L10" s="18">
        <v>2459</v>
      </c>
      <c r="M10" s="18">
        <v>3259</v>
      </c>
      <c r="N10" s="18">
        <v>662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22</v>
      </c>
      <c r="K11" s="18">
        <v>283</v>
      </c>
      <c r="L11" s="18">
        <v>1770</v>
      </c>
      <c r="M11" s="18">
        <v>5872</v>
      </c>
      <c r="N11" s="18">
        <v>1397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226</v>
      </c>
      <c r="K12" s="18">
        <v>4119</v>
      </c>
      <c r="L12" s="18">
        <v>22370</v>
      </c>
      <c r="M12" s="18">
        <v>43649</v>
      </c>
      <c r="N12" s="18">
        <v>15727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16</v>
      </c>
      <c r="K13" s="18">
        <v>111</v>
      </c>
      <c r="L13" s="18">
        <v>1705</v>
      </c>
      <c r="M13" s="18">
        <v>3867</v>
      </c>
      <c r="N13" s="18">
        <v>990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8</v>
      </c>
      <c r="L14" s="18">
        <v>184</v>
      </c>
      <c r="M14" s="18">
        <v>207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5</v>
      </c>
      <c r="K15" s="18">
        <v>50</v>
      </c>
      <c r="L15" s="18">
        <v>195</v>
      </c>
      <c r="M15" s="18">
        <v>2046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6</v>
      </c>
      <c r="K16" s="18">
        <v>40</v>
      </c>
      <c r="L16" s="18">
        <v>20</v>
      </c>
      <c r="M16" s="18">
        <v>3857</v>
      </c>
      <c r="N16" s="18">
        <v>455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83</v>
      </c>
      <c r="K17" s="18">
        <v>1479</v>
      </c>
      <c r="L17" s="18">
        <v>7148</v>
      </c>
      <c r="M17" s="18">
        <v>17538</v>
      </c>
      <c r="N17" s="18">
        <v>3742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20</v>
      </c>
      <c r="K18" s="18">
        <v>236</v>
      </c>
      <c r="L18" s="18">
        <v>1583</v>
      </c>
      <c r="M18" s="18">
        <v>2096</v>
      </c>
      <c r="N18" s="18">
        <v>478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12</v>
      </c>
      <c r="K19" s="18">
        <v>64</v>
      </c>
      <c r="L19" s="18">
        <v>242</v>
      </c>
      <c r="M19" s="18">
        <v>911</v>
      </c>
      <c r="N19" s="18">
        <v>127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11</v>
      </c>
      <c r="K20" s="18">
        <v>107</v>
      </c>
      <c r="L20" s="18">
        <v>1404</v>
      </c>
      <c r="M20" s="18">
        <v>1627</v>
      </c>
      <c r="N20" s="18">
        <v>268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41</v>
      </c>
      <c r="K21" s="18">
        <v>169</v>
      </c>
      <c r="L21" s="18">
        <v>1667</v>
      </c>
      <c r="M21" s="18">
        <v>7119</v>
      </c>
      <c r="N21" s="18">
        <v>1004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17</v>
      </c>
      <c r="L22" s="18">
        <v>42</v>
      </c>
      <c r="M22" s="18">
        <v>1294</v>
      </c>
      <c r="N22" s="18">
        <v>74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1</v>
      </c>
      <c r="K23" s="18">
        <v>26</v>
      </c>
      <c r="L23" s="18">
        <v>16</v>
      </c>
      <c r="M23" s="18">
        <v>990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15</v>
      </c>
      <c r="K24" s="18">
        <v>237</v>
      </c>
      <c r="L24" s="18">
        <v>3034</v>
      </c>
      <c r="M24" s="18">
        <v>13911</v>
      </c>
      <c r="N24" s="18">
        <v>1841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640</v>
      </c>
      <c r="K25" s="18">
        <v>9269</v>
      </c>
      <c r="L25" s="18">
        <v>51051</v>
      </c>
      <c r="M25" s="18">
        <v>134560</v>
      </c>
      <c r="N25" s="18">
        <v>32486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1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ht="29" x14ac:dyDescent="0.35">
      <c r="A92" s="3" t="s">
        <v>36</v>
      </c>
      <c r="B92" s="4">
        <v>32486</v>
      </c>
      <c r="C92" s="4">
        <v>134560</v>
      </c>
      <c r="D92" s="4">
        <v>9269</v>
      </c>
      <c r="E92" s="4">
        <v>640</v>
      </c>
      <c r="F92" s="4">
        <v>51051</v>
      </c>
      <c r="G92" s="26">
        <f>SUM(B92:F92)</f>
        <v>228006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78</v>
      </c>
      <c r="S97" t="s">
        <v>50</v>
      </c>
      <c r="T97" t="s">
        <v>51</v>
      </c>
      <c r="U97" t="s">
        <v>62</v>
      </c>
    </row>
    <row r="98" spans="1:21" x14ac:dyDescent="0.2">
      <c r="A98" s="6">
        <v>43972</v>
      </c>
      <c r="B98" t="s">
        <v>14</v>
      </c>
      <c r="C98">
        <v>13</v>
      </c>
      <c r="D98" s="12" t="s">
        <v>15</v>
      </c>
      <c r="E98" s="27">
        <v>4235122196</v>
      </c>
      <c r="F98" s="27">
        <v>1339843823</v>
      </c>
      <c r="G98" s="12">
        <v>-10</v>
      </c>
      <c r="H98" s="12">
        <v>-1</v>
      </c>
      <c r="I98" s="12">
        <v>-11</v>
      </c>
      <c r="J98" s="12">
        <v>-34</v>
      </c>
      <c r="K98">
        <v>-45</v>
      </c>
      <c r="L98">
        <v>-45</v>
      </c>
      <c r="M98">
        <v>-45</v>
      </c>
      <c r="N98">
        <v>50</v>
      </c>
      <c r="O98">
        <v>2</v>
      </c>
      <c r="P98">
        <v>7</v>
      </c>
      <c r="Q98">
        <v>1038</v>
      </c>
      <c r="R98" s="28">
        <f>P98/Q98</f>
        <v>6.7437379576107898E-3</v>
      </c>
    </row>
    <row r="99" spans="1:21" x14ac:dyDescent="0.2">
      <c r="A99" s="6">
        <v>43972</v>
      </c>
      <c r="B99" t="s">
        <v>14</v>
      </c>
      <c r="C99">
        <v>17</v>
      </c>
      <c r="D99" s="12" t="s">
        <v>16</v>
      </c>
      <c r="E99" s="27">
        <v>4063947052</v>
      </c>
      <c r="F99" s="27">
        <v>1580514834</v>
      </c>
      <c r="G99" s="12">
        <v>-7</v>
      </c>
      <c r="H99" s="12">
        <v>0</v>
      </c>
      <c r="I99" s="12">
        <v>-7</v>
      </c>
      <c r="J99" s="12">
        <v>-6</v>
      </c>
      <c r="K99">
        <v>-13</v>
      </c>
      <c r="L99">
        <v>-13</v>
      </c>
      <c r="M99">
        <v>-13</v>
      </c>
      <c r="N99">
        <v>14</v>
      </c>
      <c r="O99">
        <v>0</v>
      </c>
      <c r="P99">
        <v>1</v>
      </c>
      <c r="Q99">
        <v>551</v>
      </c>
      <c r="R99" s="28">
        <f t="shared" ref="R99:R118" si="5">P99/Q99</f>
        <v>1.8148820326678765E-3</v>
      </c>
    </row>
    <row r="100" spans="1:21" x14ac:dyDescent="0.2">
      <c r="A100" s="6">
        <v>43972</v>
      </c>
      <c r="B100" t="s">
        <v>14</v>
      </c>
      <c r="C100">
        <v>18</v>
      </c>
      <c r="D100" s="12" t="s">
        <v>17</v>
      </c>
      <c r="E100" s="27">
        <v>3890597598</v>
      </c>
      <c r="F100" s="27">
        <v>1659440194</v>
      </c>
      <c r="G100" s="12">
        <v>-2</v>
      </c>
      <c r="H100" s="12">
        <v>0</v>
      </c>
      <c r="I100" s="12">
        <v>-2</v>
      </c>
      <c r="J100" s="12">
        <v>-25</v>
      </c>
      <c r="K100">
        <v>-27</v>
      </c>
      <c r="L100">
        <v>-27</v>
      </c>
      <c r="M100">
        <v>-27</v>
      </c>
      <c r="N100">
        <v>27</v>
      </c>
      <c r="O100">
        <v>0</v>
      </c>
      <c r="P100">
        <v>0</v>
      </c>
      <c r="Q100">
        <v>1256</v>
      </c>
      <c r="R100" s="28">
        <f t="shared" si="5"/>
        <v>0</v>
      </c>
    </row>
    <row r="101" spans="1:21" x14ac:dyDescent="0.2">
      <c r="A101" s="6">
        <v>43972</v>
      </c>
      <c r="B101" t="s">
        <v>14</v>
      </c>
      <c r="C101">
        <v>15</v>
      </c>
      <c r="D101" s="12" t="s">
        <v>18</v>
      </c>
      <c r="E101" s="27">
        <v>4083956555</v>
      </c>
      <c r="F101" s="27">
        <v>1425084984</v>
      </c>
      <c r="G101" s="12">
        <v>-6</v>
      </c>
      <c r="H101" s="12">
        <v>-3</v>
      </c>
      <c r="I101" s="12">
        <v>-9</v>
      </c>
      <c r="J101" s="12">
        <v>-60</v>
      </c>
      <c r="K101">
        <v>-69</v>
      </c>
      <c r="L101">
        <v>-69</v>
      </c>
      <c r="M101">
        <v>-69</v>
      </c>
      <c r="N101">
        <v>76</v>
      </c>
      <c r="O101">
        <v>2</v>
      </c>
      <c r="P101">
        <v>9</v>
      </c>
      <c r="Q101">
        <v>5078</v>
      </c>
      <c r="R101" s="28">
        <f t="shared" si="5"/>
        <v>1.7723513194170934E-3</v>
      </c>
    </row>
    <row r="102" spans="1:21" x14ac:dyDescent="0.2">
      <c r="A102" s="6">
        <v>43972</v>
      </c>
      <c r="B102" t="s">
        <v>14</v>
      </c>
      <c r="C102">
        <v>8</v>
      </c>
      <c r="D102" s="12" t="s">
        <v>46</v>
      </c>
      <c r="E102" s="27">
        <v>4449436681</v>
      </c>
      <c r="F102" s="27">
        <v>113417208</v>
      </c>
      <c r="G102" s="12">
        <v>-34</v>
      </c>
      <c r="H102" s="12">
        <v>-4</v>
      </c>
      <c r="I102" s="12">
        <v>-38</v>
      </c>
      <c r="J102" s="12">
        <v>-134</v>
      </c>
      <c r="K102">
        <v>-172</v>
      </c>
      <c r="L102">
        <v>-172</v>
      </c>
      <c r="M102">
        <v>-172</v>
      </c>
      <c r="N102">
        <v>208</v>
      </c>
      <c r="O102">
        <v>17</v>
      </c>
      <c r="P102">
        <v>53</v>
      </c>
      <c r="Q102">
        <v>4555</v>
      </c>
      <c r="R102" s="28">
        <f t="shared" si="5"/>
        <v>1.163556531284303E-2</v>
      </c>
    </row>
    <row r="103" spans="1:21" x14ac:dyDescent="0.2">
      <c r="A103" s="6">
        <v>43972</v>
      </c>
      <c r="B103" t="s">
        <v>14</v>
      </c>
      <c r="C103">
        <v>6</v>
      </c>
      <c r="D103" s="12" t="s">
        <v>19</v>
      </c>
      <c r="E103" s="27">
        <v>456494354</v>
      </c>
      <c r="F103" s="27">
        <v>1376813649</v>
      </c>
      <c r="G103" s="12">
        <v>-4</v>
      </c>
      <c r="H103" s="12">
        <v>0</v>
      </c>
      <c r="I103" s="12">
        <v>-4</v>
      </c>
      <c r="J103" s="12">
        <v>-14</v>
      </c>
      <c r="K103">
        <v>-18</v>
      </c>
      <c r="L103">
        <v>-18</v>
      </c>
      <c r="M103">
        <v>-18</v>
      </c>
      <c r="N103">
        <v>23</v>
      </c>
      <c r="O103">
        <v>1</v>
      </c>
      <c r="P103">
        <v>6</v>
      </c>
      <c r="Q103">
        <v>2870</v>
      </c>
      <c r="R103" s="28">
        <f t="shared" si="5"/>
        <v>2.0905923344947735E-3</v>
      </c>
    </row>
    <row r="104" spans="1:21" x14ac:dyDescent="0.2">
      <c r="A104" s="6">
        <v>43972</v>
      </c>
      <c r="B104" t="s">
        <v>14</v>
      </c>
      <c r="C104">
        <v>12</v>
      </c>
      <c r="D104" s="12" t="s">
        <v>20</v>
      </c>
      <c r="E104" s="27">
        <v>4189277044</v>
      </c>
      <c r="F104" s="27">
        <v>1248366722</v>
      </c>
      <c r="G104" s="12">
        <v>-9</v>
      </c>
      <c r="H104" s="12">
        <v>-6</v>
      </c>
      <c r="I104" s="12">
        <v>-15</v>
      </c>
      <c r="J104" s="12">
        <v>-134</v>
      </c>
      <c r="K104">
        <v>-149</v>
      </c>
      <c r="L104">
        <v>-149</v>
      </c>
      <c r="M104">
        <v>-149</v>
      </c>
      <c r="N104">
        <v>159</v>
      </c>
      <c r="O104">
        <v>15</v>
      </c>
      <c r="P104">
        <v>25</v>
      </c>
      <c r="Q104">
        <v>4222</v>
      </c>
      <c r="R104" s="28">
        <f t="shared" si="5"/>
        <v>5.9213642823306486E-3</v>
      </c>
    </row>
    <row r="105" spans="1:21" x14ac:dyDescent="0.2">
      <c r="A105" s="6">
        <v>43972</v>
      </c>
      <c r="B105" t="s">
        <v>14</v>
      </c>
      <c r="C105">
        <v>7</v>
      </c>
      <c r="D105" s="12" t="s">
        <v>21</v>
      </c>
      <c r="E105" s="27">
        <v>4441149315</v>
      </c>
      <c r="F105" s="27">
        <v>89326992</v>
      </c>
      <c r="G105" s="12">
        <v>-27</v>
      </c>
      <c r="H105" s="12">
        <v>0</v>
      </c>
      <c r="I105" s="12">
        <v>-27</v>
      </c>
      <c r="J105" s="12">
        <v>-76</v>
      </c>
      <c r="K105">
        <v>-103</v>
      </c>
      <c r="L105">
        <v>-103</v>
      </c>
      <c r="M105">
        <v>-103</v>
      </c>
      <c r="N105">
        <v>147</v>
      </c>
      <c r="O105">
        <v>11</v>
      </c>
      <c r="P105">
        <v>55</v>
      </c>
      <c r="Q105">
        <v>1871</v>
      </c>
      <c r="R105" s="28">
        <f t="shared" si="5"/>
        <v>2.939604489577766E-2</v>
      </c>
    </row>
    <row r="106" spans="1:21" x14ac:dyDescent="0.2">
      <c r="A106" s="6">
        <v>43972</v>
      </c>
      <c r="B106" t="s">
        <v>14</v>
      </c>
      <c r="C106">
        <v>3</v>
      </c>
      <c r="D106" s="12" t="s">
        <v>22</v>
      </c>
      <c r="E106" s="27">
        <v>4546679409</v>
      </c>
      <c r="F106" s="27">
        <v>9190347404</v>
      </c>
      <c r="G106" s="12">
        <v>-162</v>
      </c>
      <c r="H106" s="12">
        <v>-5</v>
      </c>
      <c r="I106" s="12">
        <v>-167</v>
      </c>
      <c r="J106" s="12">
        <v>211</v>
      </c>
      <c r="K106">
        <v>44</v>
      </c>
      <c r="L106">
        <v>44</v>
      </c>
      <c r="M106">
        <v>44</v>
      </c>
      <c r="N106">
        <v>207</v>
      </c>
      <c r="O106">
        <v>65</v>
      </c>
      <c r="P106">
        <v>316</v>
      </c>
      <c r="Q106">
        <v>14702</v>
      </c>
      <c r="R106" s="28">
        <f t="shared" si="5"/>
        <v>2.1493674330023128E-2</v>
      </c>
    </row>
    <row r="107" spans="1:21" x14ac:dyDescent="0.2">
      <c r="A107" s="6">
        <v>43972</v>
      </c>
      <c r="B107" t="s">
        <v>14</v>
      </c>
      <c r="C107">
        <v>11</v>
      </c>
      <c r="D107" s="12" t="s">
        <v>23</v>
      </c>
      <c r="E107" s="27">
        <v>4361675973</v>
      </c>
      <c r="F107" s="27">
        <v>135188753</v>
      </c>
      <c r="G107" s="12">
        <v>-14</v>
      </c>
      <c r="H107" s="12">
        <v>0</v>
      </c>
      <c r="I107" s="12">
        <v>-14</v>
      </c>
      <c r="J107" s="12">
        <v>-128</v>
      </c>
      <c r="K107">
        <v>-142</v>
      </c>
      <c r="L107">
        <v>-142</v>
      </c>
      <c r="M107">
        <v>-142</v>
      </c>
      <c r="N107">
        <v>151</v>
      </c>
      <c r="O107">
        <v>3</v>
      </c>
      <c r="P107">
        <v>12</v>
      </c>
      <c r="Q107">
        <v>1792</v>
      </c>
      <c r="R107" s="28">
        <f t="shared" si="5"/>
        <v>6.6964285714285711E-3</v>
      </c>
    </row>
    <row r="108" spans="1:21" x14ac:dyDescent="0.2">
      <c r="A108" s="6">
        <v>43972</v>
      </c>
      <c r="B108" t="s">
        <v>14</v>
      </c>
      <c r="C108">
        <v>14</v>
      </c>
      <c r="D108" s="12" t="s">
        <v>24</v>
      </c>
      <c r="E108" s="27">
        <v>4155774754</v>
      </c>
      <c r="F108" s="27">
        <v>1465916051</v>
      </c>
      <c r="G108" s="12">
        <v>1</v>
      </c>
      <c r="H108" s="12">
        <v>0</v>
      </c>
      <c r="I108" s="12">
        <v>1</v>
      </c>
      <c r="J108" s="12">
        <v>-5</v>
      </c>
      <c r="K108">
        <v>-4</v>
      </c>
      <c r="L108">
        <v>-4</v>
      </c>
      <c r="M108">
        <v>-4</v>
      </c>
      <c r="N108">
        <v>5</v>
      </c>
      <c r="O108">
        <v>0</v>
      </c>
      <c r="P108">
        <v>1</v>
      </c>
      <c r="Q108">
        <v>95</v>
      </c>
      <c r="R108" s="28">
        <f t="shared" si="5"/>
        <v>1.0526315789473684E-2</v>
      </c>
    </row>
    <row r="109" spans="1:21" x14ac:dyDescent="0.2">
      <c r="A109" s="6">
        <v>43972</v>
      </c>
      <c r="B109" t="s">
        <v>14</v>
      </c>
      <c r="C109">
        <v>21</v>
      </c>
      <c r="D109" s="12" t="s">
        <v>25</v>
      </c>
      <c r="E109" s="27">
        <v>4649933453</v>
      </c>
      <c r="F109" s="27">
        <v>1135662422</v>
      </c>
      <c r="G109" s="12">
        <v>7</v>
      </c>
      <c r="H109" s="12">
        <v>0</v>
      </c>
      <c r="I109" s="12">
        <v>7</v>
      </c>
      <c r="J109" s="12">
        <v>-29</v>
      </c>
      <c r="K109">
        <v>-22</v>
      </c>
      <c r="L109">
        <v>-22</v>
      </c>
      <c r="M109">
        <v>-22</v>
      </c>
      <c r="N109">
        <v>22</v>
      </c>
      <c r="O109">
        <v>0</v>
      </c>
      <c r="P109">
        <v>0</v>
      </c>
      <c r="Q109">
        <v>794</v>
      </c>
      <c r="R109" s="28">
        <f t="shared" si="5"/>
        <v>0</v>
      </c>
    </row>
    <row r="110" spans="1:21" x14ac:dyDescent="0.2">
      <c r="A110" s="6">
        <v>43972</v>
      </c>
      <c r="B110" t="s">
        <v>14</v>
      </c>
      <c r="C110">
        <v>22</v>
      </c>
      <c r="D110" s="12" t="s">
        <v>26</v>
      </c>
      <c r="E110" s="27">
        <v>4606893511</v>
      </c>
      <c r="F110" s="27">
        <v>1112123097</v>
      </c>
      <c r="G110" s="12">
        <v>1</v>
      </c>
      <c r="H110" s="12">
        <v>0</v>
      </c>
      <c r="I110" s="12">
        <v>1</v>
      </c>
      <c r="J110" s="12">
        <v>-61</v>
      </c>
      <c r="K110">
        <v>-60</v>
      </c>
      <c r="L110">
        <v>-60</v>
      </c>
      <c r="M110">
        <v>-60</v>
      </c>
      <c r="N110">
        <v>70</v>
      </c>
      <c r="O110">
        <v>0</v>
      </c>
      <c r="P110">
        <v>10</v>
      </c>
      <c r="Q110">
        <v>1818</v>
      </c>
      <c r="R110" s="28">
        <f t="shared" si="5"/>
        <v>5.5005500550055009E-3</v>
      </c>
    </row>
    <row r="111" spans="1:21" x14ac:dyDescent="0.2">
      <c r="A111" s="6">
        <v>43972</v>
      </c>
      <c r="B111" t="s">
        <v>14</v>
      </c>
      <c r="C111">
        <v>1</v>
      </c>
      <c r="D111" s="12" t="s">
        <v>27</v>
      </c>
      <c r="E111" s="27">
        <v>450732745</v>
      </c>
      <c r="F111" s="27">
        <v>7680687483</v>
      </c>
      <c r="G111" s="12">
        <v>-34</v>
      </c>
      <c r="H111" s="12">
        <v>-13</v>
      </c>
      <c r="I111" s="12">
        <v>-47</v>
      </c>
      <c r="J111" s="12">
        <v>-394</v>
      </c>
      <c r="K111">
        <v>-441</v>
      </c>
      <c r="L111">
        <v>-441</v>
      </c>
      <c r="M111">
        <v>-441</v>
      </c>
      <c r="N111">
        <v>522</v>
      </c>
      <c r="O111">
        <v>24</v>
      </c>
      <c r="P111">
        <v>105</v>
      </c>
      <c r="Q111">
        <v>6662</v>
      </c>
      <c r="R111" s="28">
        <f t="shared" si="5"/>
        <v>1.5761032722906035E-2</v>
      </c>
    </row>
    <row r="112" spans="1:21" x14ac:dyDescent="0.2">
      <c r="A112" s="6">
        <v>43972</v>
      </c>
      <c r="B112" t="s">
        <v>14</v>
      </c>
      <c r="C112">
        <v>16</v>
      </c>
      <c r="D112" s="12" t="s">
        <v>28</v>
      </c>
      <c r="E112" s="27">
        <v>4112559576</v>
      </c>
      <c r="F112" s="27">
        <v>1686736689</v>
      </c>
      <c r="G112" s="12">
        <v>-6</v>
      </c>
      <c r="H112" s="12">
        <v>-1</v>
      </c>
      <c r="I112" s="12">
        <v>-7</v>
      </c>
      <c r="J112" s="12">
        <v>-56</v>
      </c>
      <c r="K112">
        <v>-63</v>
      </c>
      <c r="L112">
        <v>-63</v>
      </c>
      <c r="M112">
        <v>-63</v>
      </c>
      <c r="N112">
        <v>69</v>
      </c>
      <c r="O112">
        <v>0</v>
      </c>
      <c r="P112">
        <v>6</v>
      </c>
      <c r="Q112">
        <v>1694</v>
      </c>
      <c r="R112" s="28">
        <f t="shared" si="5"/>
        <v>3.5419126328217238E-3</v>
      </c>
    </row>
    <row r="113" spans="1:18" x14ac:dyDescent="0.2">
      <c r="A113" s="6">
        <v>43972</v>
      </c>
      <c r="B113" t="s">
        <v>14</v>
      </c>
      <c r="C113">
        <v>20</v>
      </c>
      <c r="D113" s="12" t="s">
        <v>29</v>
      </c>
      <c r="E113" s="27">
        <v>3921531192</v>
      </c>
      <c r="F113" s="27">
        <v>9110616306</v>
      </c>
      <c r="G113" s="12">
        <v>-4</v>
      </c>
      <c r="H113" s="12">
        <v>2</v>
      </c>
      <c r="I113" s="12">
        <v>-2</v>
      </c>
      <c r="J113" s="12">
        <v>-11</v>
      </c>
      <c r="K113">
        <v>-13</v>
      </c>
      <c r="L113">
        <v>-13</v>
      </c>
      <c r="M113">
        <v>-13</v>
      </c>
      <c r="N113">
        <v>13</v>
      </c>
      <c r="O113">
        <v>1</v>
      </c>
      <c r="P113">
        <v>1</v>
      </c>
      <c r="Q113">
        <v>1223</v>
      </c>
      <c r="R113" s="28">
        <f t="shared" si="5"/>
        <v>8.1766148814390845E-4</v>
      </c>
    </row>
    <row r="114" spans="1:18" x14ac:dyDescent="0.2">
      <c r="A114" s="6">
        <v>43972</v>
      </c>
      <c r="B114" t="s">
        <v>14</v>
      </c>
      <c r="C114">
        <v>19</v>
      </c>
      <c r="D114" s="12" t="s">
        <v>30</v>
      </c>
      <c r="E114" s="27">
        <v>3811569725</v>
      </c>
      <c r="F114" s="27">
        <v>133623567</v>
      </c>
      <c r="G114" s="12">
        <v>-11</v>
      </c>
      <c r="H114" s="12">
        <v>0</v>
      </c>
      <c r="I114" s="12">
        <v>-11</v>
      </c>
      <c r="J114" s="12">
        <v>10</v>
      </c>
      <c r="K114">
        <v>-1</v>
      </c>
      <c r="L114">
        <v>-1</v>
      </c>
      <c r="M114">
        <v>-1</v>
      </c>
      <c r="N114">
        <v>7</v>
      </c>
      <c r="O114">
        <v>0</v>
      </c>
      <c r="P114">
        <v>6</v>
      </c>
      <c r="Q114">
        <v>3775</v>
      </c>
      <c r="R114" s="28">
        <f t="shared" si="5"/>
        <v>1.5894039735099338E-3</v>
      </c>
    </row>
    <row r="115" spans="1:18" x14ac:dyDescent="0.2">
      <c r="A115" s="6">
        <v>43972</v>
      </c>
      <c r="B115" t="s">
        <v>14</v>
      </c>
      <c r="C115">
        <v>9</v>
      </c>
      <c r="D115" s="12" t="s">
        <v>31</v>
      </c>
      <c r="E115" s="27">
        <v>4376923077</v>
      </c>
      <c r="F115" s="27">
        <v>1125588885</v>
      </c>
      <c r="G115" s="12">
        <v>-9</v>
      </c>
      <c r="H115" s="12">
        <v>-4</v>
      </c>
      <c r="I115" s="12">
        <v>-13</v>
      </c>
      <c r="J115" s="12">
        <v>-227</v>
      </c>
      <c r="K115">
        <v>-240</v>
      </c>
      <c r="L115">
        <v>-240</v>
      </c>
      <c r="M115">
        <v>-240</v>
      </c>
      <c r="N115">
        <v>252</v>
      </c>
      <c r="O115">
        <v>6</v>
      </c>
      <c r="P115">
        <v>18</v>
      </c>
      <c r="Q115">
        <v>4316</v>
      </c>
      <c r="R115" s="28">
        <f t="shared" si="5"/>
        <v>4.1705282669138094E-3</v>
      </c>
    </row>
    <row r="116" spans="1:18" x14ac:dyDescent="0.2">
      <c r="A116" s="6">
        <v>43972</v>
      </c>
      <c r="B116" t="s">
        <v>14</v>
      </c>
      <c r="C116">
        <v>10</v>
      </c>
      <c r="D116" s="12" t="s">
        <v>32</v>
      </c>
      <c r="E116" s="27">
        <v>4310675841</v>
      </c>
      <c r="F116" s="27">
        <v>1238824698</v>
      </c>
      <c r="G116" s="12">
        <v>-8</v>
      </c>
      <c r="H116" s="12">
        <v>0</v>
      </c>
      <c r="I116" s="12">
        <v>-8</v>
      </c>
      <c r="J116" s="12">
        <v>3</v>
      </c>
      <c r="K116">
        <v>-5</v>
      </c>
      <c r="L116">
        <v>-5</v>
      </c>
      <c r="M116">
        <v>-5</v>
      </c>
      <c r="N116">
        <v>7</v>
      </c>
      <c r="O116">
        <v>0</v>
      </c>
      <c r="P116">
        <v>2</v>
      </c>
      <c r="Q116">
        <v>1251</v>
      </c>
      <c r="R116" s="28">
        <f t="shared" si="5"/>
        <v>1.5987210231814548E-3</v>
      </c>
    </row>
    <row r="117" spans="1:18" x14ac:dyDescent="0.2">
      <c r="A117" s="6">
        <v>43972</v>
      </c>
      <c r="B117" t="s">
        <v>14</v>
      </c>
      <c r="C117">
        <v>2</v>
      </c>
      <c r="D117" s="12" t="s">
        <v>33</v>
      </c>
      <c r="E117" s="27">
        <v>4573750286</v>
      </c>
      <c r="F117" s="27">
        <v>7320149366</v>
      </c>
      <c r="G117" s="12">
        <v>1</v>
      </c>
      <c r="H117" s="12">
        <v>0</v>
      </c>
      <c r="I117" s="12">
        <v>1</v>
      </c>
      <c r="J117" s="12">
        <v>-4</v>
      </c>
      <c r="K117">
        <v>-3</v>
      </c>
      <c r="L117">
        <v>-3</v>
      </c>
      <c r="M117">
        <v>-3</v>
      </c>
      <c r="N117">
        <v>4</v>
      </c>
      <c r="O117">
        <v>0</v>
      </c>
      <c r="P117">
        <v>1</v>
      </c>
      <c r="Q117">
        <v>341</v>
      </c>
      <c r="R117" s="28">
        <f t="shared" si="5"/>
        <v>2.9325513196480938E-3</v>
      </c>
    </row>
    <row r="118" spans="1:18" x14ac:dyDescent="0.2">
      <c r="A118" s="6">
        <v>43972</v>
      </c>
      <c r="B118" t="s">
        <v>14</v>
      </c>
      <c r="C118">
        <v>5</v>
      </c>
      <c r="D118" s="12" t="s">
        <v>34</v>
      </c>
      <c r="E118" s="27">
        <v>4543490485</v>
      </c>
      <c r="F118" s="27">
        <v>1233845213</v>
      </c>
      <c r="G118" s="12">
        <v>-18</v>
      </c>
      <c r="H118" s="12">
        <v>-1</v>
      </c>
      <c r="I118" s="12">
        <v>-19</v>
      </c>
      <c r="J118" s="12">
        <v>-227</v>
      </c>
      <c r="K118">
        <v>-246</v>
      </c>
      <c r="L118">
        <v>-246</v>
      </c>
      <c r="M118">
        <v>-246</v>
      </c>
      <c r="N118">
        <v>245</v>
      </c>
      <c r="O118">
        <v>9</v>
      </c>
      <c r="P118">
        <v>8</v>
      </c>
      <c r="Q118">
        <v>11775</v>
      </c>
      <c r="R118" s="28">
        <f t="shared" si="5"/>
        <v>6.7940552016985142E-4</v>
      </c>
    </row>
    <row r="119" spans="1:18" x14ac:dyDescent="0.2">
      <c r="G119">
        <f>SUM(G98:G118)</f>
        <v>-355</v>
      </c>
      <c r="H119">
        <f>SUM(H98:H118)</f>
        <v>-36</v>
      </c>
      <c r="J119">
        <f>SUM(J98:J118)</f>
        <v>-1401</v>
      </c>
      <c r="O119">
        <f>SUM(O98:O118)</f>
        <v>156</v>
      </c>
    </row>
  </sheetData>
  <autoFilter ref="A97:U119" xr:uid="{EFA78291-6AC7-EE44-949A-6A9E8DD51CA2}"/>
  <conditionalFormatting sqref="G98:J118">
    <cfRule type="cellIs" dxfId="10" priority="2" operator="greaterThan">
      <formula>0</formula>
    </cfRule>
    <cfRule type="cellIs" dxfId="9" priority="4" operator="greaterThan">
      <formula>0</formula>
    </cfRule>
  </conditionalFormatting>
  <conditionalFormatting sqref="K98:K118">
    <cfRule type="cellIs" dxfId="8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90"/>
  <sheetViews>
    <sheetView topLeftCell="A43" workbookViewId="0">
      <selection activeCell="I88" sqref="I88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92"/>
  <sheetViews>
    <sheetView tabSelected="1" workbookViewId="0">
      <selection activeCell="B12" sqref="B12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3" t="s">
        <v>36</v>
      </c>
      <c r="C92" s="4">
        <v>3243398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95"/>
  <sheetViews>
    <sheetView workbookViewId="0">
      <selection activeCell="A16" sqref="A7:A94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 t="s">
        <v>36</v>
      </c>
      <c r="B95" s="4">
        <v>134560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92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 t="s">
        <v>36</v>
      </c>
      <c r="B92" s="4">
        <v>32486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88"/>
  <sheetViews>
    <sheetView topLeftCell="A45" workbookViewId="0">
      <selection activeCell="F100" sqref="F100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workbookViewId="0">
      <selection activeCell="S17" sqref="S17:W17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175</v>
      </c>
      <c r="D4" s="4">
        <v>5</v>
      </c>
      <c r="E4" s="4">
        <v>1092</v>
      </c>
      <c r="F4" s="4">
        <v>1549</v>
      </c>
      <c r="G4" s="4">
        <v>391</v>
      </c>
      <c r="H4" t="s">
        <v>57</v>
      </c>
      <c r="I4" t="s">
        <v>57</v>
      </c>
      <c r="J4" s="4">
        <f>C4</f>
        <v>175</v>
      </c>
      <c r="K4" s="4">
        <f t="shared" ref="K4:N4" si="0">D4</f>
        <v>5</v>
      </c>
      <c r="L4" s="4">
        <f t="shared" si="0"/>
        <v>1092</v>
      </c>
      <c r="M4" s="4">
        <f t="shared" si="0"/>
        <v>1549</v>
      </c>
      <c r="N4" s="4">
        <f t="shared" si="0"/>
        <v>391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15</v>
      </c>
      <c r="D5" s="4">
        <v>1</v>
      </c>
      <c r="E5" s="4">
        <v>44</v>
      </c>
      <c r="F5" s="4">
        <v>307</v>
      </c>
      <c r="G5" s="4">
        <v>27</v>
      </c>
      <c r="H5" t="s">
        <v>58</v>
      </c>
      <c r="I5" t="s">
        <v>58</v>
      </c>
      <c r="J5" s="4">
        <f t="shared" ref="J5:J24" si="1">C5</f>
        <v>15</v>
      </c>
      <c r="K5" s="4">
        <f t="shared" ref="K5:K24" si="2">D5</f>
        <v>1</v>
      </c>
      <c r="L5" s="4">
        <f t="shared" ref="L5:L24" si="3">E5</f>
        <v>44</v>
      </c>
      <c r="M5" s="4">
        <f t="shared" ref="M5:M24" si="4">F5</f>
        <v>307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47</v>
      </c>
      <c r="D6" s="4">
        <v>1</v>
      </c>
      <c r="E6" s="4">
        <v>278</v>
      </c>
      <c r="F6" s="4">
        <v>734</v>
      </c>
      <c r="G6" s="4">
        <v>96</v>
      </c>
      <c r="H6" t="s">
        <v>58</v>
      </c>
      <c r="I6" t="s">
        <v>58</v>
      </c>
      <c r="J6" s="4">
        <f t="shared" si="1"/>
        <v>47</v>
      </c>
      <c r="K6" s="4">
        <f t="shared" si="2"/>
        <v>1</v>
      </c>
      <c r="L6" s="4">
        <f t="shared" si="3"/>
        <v>278</v>
      </c>
      <c r="M6" s="4">
        <f t="shared" si="4"/>
        <v>734</v>
      </c>
      <c r="N6" s="4">
        <f t="shared" si="5"/>
        <v>96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312</v>
      </c>
      <c r="D7" s="4">
        <v>9</v>
      </c>
      <c r="E7" s="4">
        <v>1052</v>
      </c>
      <c r="F7" s="4">
        <v>2947</v>
      </c>
      <c r="G7" s="4">
        <v>403</v>
      </c>
      <c r="H7" t="s">
        <v>58</v>
      </c>
      <c r="I7" t="s">
        <v>58</v>
      </c>
      <c r="J7" s="4">
        <f t="shared" si="1"/>
        <v>312</v>
      </c>
      <c r="K7" s="4">
        <f t="shared" si="2"/>
        <v>9</v>
      </c>
      <c r="L7" s="4">
        <f t="shared" si="3"/>
        <v>1052</v>
      </c>
      <c r="M7" s="4">
        <f t="shared" si="4"/>
        <v>2947</v>
      </c>
      <c r="N7" s="4">
        <f t="shared" si="5"/>
        <v>403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592</v>
      </c>
      <c r="D8" s="4">
        <v>92</v>
      </c>
      <c r="E8" s="4">
        <v>4242</v>
      </c>
      <c r="F8" s="4">
        <v>18466</v>
      </c>
      <c r="G8" s="4">
        <v>4025</v>
      </c>
      <c r="H8" t="s">
        <v>59</v>
      </c>
      <c r="I8" t="s">
        <v>59</v>
      </c>
      <c r="J8" s="4">
        <f t="shared" si="1"/>
        <v>592</v>
      </c>
      <c r="K8" s="4">
        <f t="shared" si="2"/>
        <v>92</v>
      </c>
      <c r="L8" s="4">
        <f t="shared" si="3"/>
        <v>4242</v>
      </c>
      <c r="M8" s="4">
        <f t="shared" si="4"/>
        <v>18466</v>
      </c>
      <c r="N8" s="4">
        <f t="shared" si="5"/>
        <v>4025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72</v>
      </c>
      <c r="D9" s="4">
        <v>2</v>
      </c>
      <c r="E9" s="4">
        <v>504</v>
      </c>
      <c r="F9" s="4">
        <v>2314</v>
      </c>
      <c r="G9" s="4">
        <v>323</v>
      </c>
      <c r="H9" t="s">
        <v>59</v>
      </c>
      <c r="I9" t="s">
        <v>59</v>
      </c>
      <c r="J9" s="4">
        <f t="shared" si="1"/>
        <v>72</v>
      </c>
      <c r="K9" s="4">
        <f t="shared" si="2"/>
        <v>2</v>
      </c>
      <c r="L9" s="4">
        <f t="shared" si="3"/>
        <v>504</v>
      </c>
      <c r="M9" s="4">
        <f t="shared" si="4"/>
        <v>2314</v>
      </c>
      <c r="N9" s="4">
        <f t="shared" si="5"/>
        <v>323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1110</v>
      </c>
      <c r="D10" s="4">
        <v>68</v>
      </c>
      <c r="E10" s="4">
        <v>2459</v>
      </c>
      <c r="F10" s="4">
        <v>3259</v>
      </c>
      <c r="G10" s="4">
        <v>662</v>
      </c>
      <c r="H10" t="s">
        <v>57</v>
      </c>
      <c r="I10" t="s">
        <v>57</v>
      </c>
      <c r="J10" s="4">
        <f t="shared" si="1"/>
        <v>1110</v>
      </c>
      <c r="K10" s="4">
        <f t="shared" si="2"/>
        <v>68</v>
      </c>
      <c r="L10" s="4">
        <f t="shared" si="3"/>
        <v>2459</v>
      </c>
      <c r="M10" s="4">
        <f t="shared" si="4"/>
        <v>3259</v>
      </c>
      <c r="N10" s="4">
        <f t="shared" si="5"/>
        <v>662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283</v>
      </c>
      <c r="D11" s="4">
        <v>22</v>
      </c>
      <c r="E11" s="4">
        <v>1770</v>
      </c>
      <c r="F11" s="4">
        <v>5872</v>
      </c>
      <c r="G11" s="4">
        <v>1397</v>
      </c>
      <c r="H11" t="s">
        <v>59</v>
      </c>
      <c r="I11" t="s">
        <v>59</v>
      </c>
      <c r="J11" s="4">
        <f t="shared" si="1"/>
        <v>283</v>
      </c>
      <c r="K11" s="4">
        <f t="shared" si="2"/>
        <v>22</v>
      </c>
      <c r="L11" s="4">
        <f t="shared" si="3"/>
        <v>1770</v>
      </c>
      <c r="M11" s="4">
        <f t="shared" si="4"/>
        <v>5872</v>
      </c>
      <c r="N11" s="4">
        <f t="shared" si="5"/>
        <v>1397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4119</v>
      </c>
      <c r="D12" s="4">
        <v>226</v>
      </c>
      <c r="E12" s="4">
        <v>22370</v>
      </c>
      <c r="F12" s="4">
        <v>43649</v>
      </c>
      <c r="G12" s="4">
        <v>15727</v>
      </c>
      <c r="H12" t="s">
        <v>59</v>
      </c>
      <c r="I12" t="s">
        <v>59</v>
      </c>
      <c r="J12" s="4">
        <f t="shared" si="1"/>
        <v>4119</v>
      </c>
      <c r="K12" s="4">
        <f t="shared" si="2"/>
        <v>226</v>
      </c>
      <c r="L12" s="4">
        <f t="shared" si="3"/>
        <v>22370</v>
      </c>
      <c r="M12" s="4">
        <f t="shared" si="4"/>
        <v>43649</v>
      </c>
      <c r="N12" s="4">
        <f t="shared" si="5"/>
        <v>15727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111</v>
      </c>
      <c r="D13" s="4">
        <v>16</v>
      </c>
      <c r="E13" s="4">
        <v>1705</v>
      </c>
      <c r="F13" s="4">
        <v>3867</v>
      </c>
      <c r="G13" s="4">
        <v>990</v>
      </c>
      <c r="H13" t="s">
        <v>57</v>
      </c>
      <c r="I13" t="s">
        <v>57</v>
      </c>
      <c r="J13" s="4">
        <f t="shared" si="1"/>
        <v>111</v>
      </c>
      <c r="K13" s="4">
        <f t="shared" si="2"/>
        <v>16</v>
      </c>
      <c r="L13" s="4">
        <f t="shared" si="3"/>
        <v>1705</v>
      </c>
      <c r="M13" s="4">
        <f t="shared" si="4"/>
        <v>3867</v>
      </c>
      <c r="N13" s="4">
        <f t="shared" si="5"/>
        <v>990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8</v>
      </c>
      <c r="D14" s="4">
        <v>2</v>
      </c>
      <c r="E14" s="4">
        <v>184</v>
      </c>
      <c r="F14" s="4">
        <v>207</v>
      </c>
      <c r="G14" s="4">
        <v>22</v>
      </c>
      <c r="H14" t="s">
        <v>58</v>
      </c>
      <c r="I14" t="s">
        <v>58</v>
      </c>
      <c r="J14" s="4">
        <f t="shared" si="1"/>
        <v>8</v>
      </c>
      <c r="K14" s="4">
        <f t="shared" si="2"/>
        <v>2</v>
      </c>
      <c r="L14" s="4">
        <f t="shared" si="3"/>
        <v>184</v>
      </c>
      <c r="M14" s="4">
        <f t="shared" si="4"/>
        <v>207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50</v>
      </c>
      <c r="D15" s="4">
        <v>5</v>
      </c>
      <c r="E15" s="4">
        <v>195</v>
      </c>
      <c r="F15" s="4">
        <v>2046</v>
      </c>
      <c r="G15" s="4">
        <v>291</v>
      </c>
      <c r="H15" t="s">
        <v>59</v>
      </c>
      <c r="I15" t="s">
        <v>59</v>
      </c>
      <c r="J15" s="4">
        <f t="shared" si="1"/>
        <v>50</v>
      </c>
      <c r="K15" s="4">
        <f t="shared" si="2"/>
        <v>5</v>
      </c>
      <c r="L15" s="4">
        <f t="shared" si="3"/>
        <v>195</v>
      </c>
      <c r="M15" s="4">
        <f t="shared" si="4"/>
        <v>2046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40</v>
      </c>
      <c r="D16" s="4">
        <v>6</v>
      </c>
      <c r="E16" s="4">
        <v>20</v>
      </c>
      <c r="F16" s="4">
        <v>3857</v>
      </c>
      <c r="G16" s="4">
        <v>455</v>
      </c>
      <c r="H16" t="s">
        <v>59</v>
      </c>
      <c r="I16" t="s">
        <v>59</v>
      </c>
      <c r="J16" s="4">
        <f t="shared" si="1"/>
        <v>40</v>
      </c>
      <c r="K16" s="4">
        <f t="shared" si="2"/>
        <v>6</v>
      </c>
      <c r="L16" s="4">
        <f t="shared" si="3"/>
        <v>20</v>
      </c>
      <c r="M16" s="4">
        <f t="shared" si="4"/>
        <v>3857</v>
      </c>
      <c r="N16" s="4">
        <f t="shared" si="5"/>
        <v>455</v>
      </c>
      <c r="Q16" s="6">
        <v>43968</v>
      </c>
      <c r="R16" s="3">
        <v>21</v>
      </c>
      <c r="S16" s="22">
        <v>-1131</v>
      </c>
      <c r="T16" s="22">
        <v>-135</v>
      </c>
      <c r="U16" s="22">
        <v>-7961</v>
      </c>
      <c r="V16" s="22">
        <v>11750</v>
      </c>
      <c r="W16" s="22">
        <v>723</v>
      </c>
      <c r="X16" s="22">
        <f t="shared" ref="X16" si="9">SUM(S16:W16)</f>
        <v>3246</v>
      </c>
      <c r="Y16" s="25">
        <f t="shared" ref="Y16" si="10">X16/X15</f>
        <v>0.5</v>
      </c>
    </row>
    <row r="17" spans="1:23" x14ac:dyDescent="0.2">
      <c r="A17" t="s">
        <v>59</v>
      </c>
      <c r="B17" s="3" t="s">
        <v>27</v>
      </c>
      <c r="C17" s="4">
        <v>1479</v>
      </c>
      <c r="D17" s="4">
        <v>83</v>
      </c>
      <c r="E17" s="4">
        <v>7148</v>
      </c>
      <c r="F17" s="4">
        <v>17538</v>
      </c>
      <c r="G17" s="4">
        <v>3742</v>
      </c>
      <c r="H17" t="s">
        <v>59</v>
      </c>
      <c r="I17" t="s">
        <v>59</v>
      </c>
      <c r="J17" s="4">
        <f t="shared" si="1"/>
        <v>1479</v>
      </c>
      <c r="K17" s="4">
        <f t="shared" si="2"/>
        <v>83</v>
      </c>
      <c r="L17" s="4">
        <f t="shared" si="3"/>
        <v>7148</v>
      </c>
      <c r="M17" s="4">
        <f t="shared" si="4"/>
        <v>17538</v>
      </c>
      <c r="N17" s="4">
        <f t="shared" si="5"/>
        <v>3742</v>
      </c>
      <c r="R17" s="3" t="s">
        <v>36</v>
      </c>
      <c r="S17" s="22">
        <v>9269</v>
      </c>
      <c r="T17" s="22">
        <v>640</v>
      </c>
      <c r="U17" s="22">
        <v>51051</v>
      </c>
      <c r="V17" s="22">
        <v>134560</v>
      </c>
      <c r="W17" s="22">
        <v>32486</v>
      </c>
    </row>
    <row r="18" spans="1:23" x14ac:dyDescent="0.2">
      <c r="A18" t="s">
        <v>58</v>
      </c>
      <c r="B18" s="3" t="s">
        <v>28</v>
      </c>
      <c r="C18" s="4">
        <v>236</v>
      </c>
      <c r="D18" s="4">
        <v>20</v>
      </c>
      <c r="E18" s="4">
        <v>1583</v>
      </c>
      <c r="F18" s="4">
        <v>2096</v>
      </c>
      <c r="G18" s="4">
        <v>478</v>
      </c>
      <c r="H18" t="s">
        <v>58</v>
      </c>
      <c r="I18" t="s">
        <v>58</v>
      </c>
      <c r="J18" s="4">
        <f t="shared" si="1"/>
        <v>236</v>
      </c>
      <c r="K18" s="4">
        <f t="shared" si="2"/>
        <v>20</v>
      </c>
      <c r="L18" s="4">
        <f t="shared" si="3"/>
        <v>1583</v>
      </c>
      <c r="M18" s="4">
        <f t="shared" si="4"/>
        <v>2096</v>
      </c>
      <c r="N18" s="4">
        <f t="shared" si="5"/>
        <v>478</v>
      </c>
    </row>
    <row r="19" spans="1:23" x14ac:dyDescent="0.2">
      <c r="A19" t="s">
        <v>58</v>
      </c>
      <c r="B19" s="3" t="s">
        <v>29</v>
      </c>
      <c r="C19" s="4">
        <v>64</v>
      </c>
      <c r="D19" s="4">
        <v>12</v>
      </c>
      <c r="E19" s="4">
        <v>242</v>
      </c>
      <c r="F19" s="4">
        <v>911</v>
      </c>
      <c r="G19" s="4">
        <v>127</v>
      </c>
      <c r="H19" t="s">
        <v>58</v>
      </c>
      <c r="I19" t="s">
        <v>58</v>
      </c>
      <c r="J19" s="4">
        <f t="shared" si="1"/>
        <v>64</v>
      </c>
      <c r="K19" s="4">
        <f t="shared" si="2"/>
        <v>12</v>
      </c>
      <c r="L19" s="4">
        <f t="shared" si="3"/>
        <v>242</v>
      </c>
      <c r="M19" s="4">
        <f t="shared" si="4"/>
        <v>911</v>
      </c>
      <c r="N19" s="4">
        <f t="shared" si="5"/>
        <v>127</v>
      </c>
    </row>
    <row r="20" spans="1:23" x14ac:dyDescent="0.2">
      <c r="A20" t="s">
        <v>58</v>
      </c>
      <c r="B20" s="3" t="s">
        <v>30</v>
      </c>
      <c r="C20" s="4">
        <v>107</v>
      </c>
      <c r="D20" s="4">
        <v>11</v>
      </c>
      <c r="E20" s="4">
        <v>1404</v>
      </c>
      <c r="F20" s="4">
        <v>1627</v>
      </c>
      <c r="G20" s="4">
        <v>268</v>
      </c>
      <c r="H20" t="s">
        <v>58</v>
      </c>
      <c r="I20" t="s">
        <v>58</v>
      </c>
      <c r="J20" s="4">
        <f t="shared" si="1"/>
        <v>107</v>
      </c>
      <c r="K20" s="4">
        <f t="shared" si="2"/>
        <v>11</v>
      </c>
      <c r="L20" s="4">
        <f t="shared" si="3"/>
        <v>1404</v>
      </c>
      <c r="M20" s="4">
        <f t="shared" si="4"/>
        <v>1627</v>
      </c>
      <c r="N20" s="4">
        <f t="shared" si="5"/>
        <v>268</v>
      </c>
    </row>
    <row r="21" spans="1:23" x14ac:dyDescent="0.2">
      <c r="A21" t="s">
        <v>57</v>
      </c>
      <c r="B21" s="3" t="s">
        <v>31</v>
      </c>
      <c r="C21" s="4">
        <v>169</v>
      </c>
      <c r="D21" s="4">
        <v>41</v>
      </c>
      <c r="E21" s="4">
        <v>1667</v>
      </c>
      <c r="F21" s="4">
        <v>7119</v>
      </c>
      <c r="G21" s="4">
        <v>1004</v>
      </c>
      <c r="H21" t="s">
        <v>57</v>
      </c>
      <c r="I21" t="s">
        <v>57</v>
      </c>
      <c r="J21" s="4">
        <f t="shared" si="1"/>
        <v>169</v>
      </c>
      <c r="K21" s="4">
        <f t="shared" si="2"/>
        <v>41</v>
      </c>
      <c r="L21" s="4">
        <f t="shared" si="3"/>
        <v>1667</v>
      </c>
      <c r="M21" s="4">
        <f t="shared" si="4"/>
        <v>7119</v>
      </c>
      <c r="N21" s="4">
        <f t="shared" si="5"/>
        <v>1004</v>
      </c>
    </row>
    <row r="22" spans="1:23" x14ac:dyDescent="0.2">
      <c r="A22" t="s">
        <v>57</v>
      </c>
      <c r="B22" s="3" t="s">
        <v>32</v>
      </c>
      <c r="C22" s="4">
        <v>17</v>
      </c>
      <c r="D22" s="4">
        <v>2</v>
      </c>
      <c r="E22" s="4">
        <v>42</v>
      </c>
      <c r="F22" s="4">
        <v>1294</v>
      </c>
      <c r="G22" s="4">
        <v>74</v>
      </c>
      <c r="H22" t="s">
        <v>57</v>
      </c>
      <c r="I22" t="s">
        <v>57</v>
      </c>
      <c r="J22" s="4">
        <f t="shared" si="1"/>
        <v>17</v>
      </c>
      <c r="K22" s="4">
        <f t="shared" si="2"/>
        <v>2</v>
      </c>
      <c r="L22" s="4">
        <f t="shared" si="3"/>
        <v>42</v>
      </c>
      <c r="M22" s="4">
        <f t="shared" si="4"/>
        <v>1294</v>
      </c>
      <c r="N22" s="4">
        <f t="shared" si="5"/>
        <v>74</v>
      </c>
    </row>
    <row r="23" spans="1:23" x14ac:dyDescent="0.2">
      <c r="A23" t="s">
        <v>59</v>
      </c>
      <c r="B23" s="3" t="s">
        <v>33</v>
      </c>
      <c r="C23" s="4">
        <v>26</v>
      </c>
      <c r="D23" s="4">
        <v>1</v>
      </c>
      <c r="E23" s="4">
        <v>16</v>
      </c>
      <c r="F23" s="4">
        <v>990</v>
      </c>
      <c r="G23" s="4">
        <v>143</v>
      </c>
      <c r="H23" t="s">
        <v>59</v>
      </c>
      <c r="I23" t="s">
        <v>59</v>
      </c>
      <c r="J23" s="4">
        <f t="shared" si="1"/>
        <v>26</v>
      </c>
      <c r="K23" s="4">
        <f t="shared" si="2"/>
        <v>1</v>
      </c>
      <c r="L23" s="4">
        <f t="shared" si="3"/>
        <v>16</v>
      </c>
      <c r="M23" s="4">
        <f t="shared" si="4"/>
        <v>990</v>
      </c>
      <c r="N23" s="4">
        <f t="shared" si="5"/>
        <v>143</v>
      </c>
    </row>
    <row r="24" spans="1:23" x14ac:dyDescent="0.2">
      <c r="A24" t="s">
        <v>59</v>
      </c>
      <c r="B24" s="3" t="s">
        <v>34</v>
      </c>
      <c r="C24" s="4">
        <v>237</v>
      </c>
      <c r="D24" s="4">
        <v>15</v>
      </c>
      <c r="E24" s="4">
        <v>3034</v>
      </c>
      <c r="F24" s="4">
        <v>13911</v>
      </c>
      <c r="G24" s="4">
        <v>1841</v>
      </c>
      <c r="H24" t="s">
        <v>59</v>
      </c>
      <c r="I24" t="s">
        <v>59</v>
      </c>
      <c r="J24" s="4">
        <f t="shared" si="1"/>
        <v>237</v>
      </c>
      <c r="K24" s="4">
        <f t="shared" si="2"/>
        <v>15</v>
      </c>
      <c r="L24" s="4">
        <f t="shared" si="3"/>
        <v>3034</v>
      </c>
      <c r="M24" s="4">
        <f t="shared" si="4"/>
        <v>13911</v>
      </c>
      <c r="N24" s="4">
        <f t="shared" si="5"/>
        <v>1841</v>
      </c>
    </row>
    <row r="25" spans="1:23" x14ac:dyDescent="0.2">
      <c r="B25" s="3" t="s">
        <v>64</v>
      </c>
      <c r="C25" s="4"/>
      <c r="D25" s="4"/>
      <c r="E25" s="4"/>
      <c r="F25" s="4"/>
      <c r="G25" s="4"/>
    </row>
    <row r="26" spans="1:23" x14ac:dyDescent="0.2">
      <c r="B26" s="3" t="s">
        <v>36</v>
      </c>
      <c r="C26" s="4">
        <v>9269</v>
      </c>
      <c r="D26" s="4">
        <v>640</v>
      </c>
      <c r="E26" s="4">
        <v>51051</v>
      </c>
      <c r="F26" s="4">
        <v>134560</v>
      </c>
      <c r="G26" s="4">
        <v>32486</v>
      </c>
    </row>
    <row r="30" spans="1:23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3" x14ac:dyDescent="0.2">
      <c r="B31" s="3" t="s">
        <v>57</v>
      </c>
      <c r="C31" s="20">
        <v>1582</v>
      </c>
      <c r="D31" s="20">
        <v>132</v>
      </c>
      <c r="E31" s="20">
        <v>6965</v>
      </c>
      <c r="F31" s="20">
        <v>17088</v>
      </c>
      <c r="G31" s="20">
        <v>3121</v>
      </c>
      <c r="H31" s="15">
        <f>SUM(C31:G31)</f>
        <v>28888</v>
      </c>
      <c r="I31" s="14">
        <f>H31/$H$34</f>
        <v>0.12669842021701183</v>
      </c>
    </row>
    <row r="32" spans="1:23" x14ac:dyDescent="0.2">
      <c r="B32" s="3" t="s">
        <v>59</v>
      </c>
      <c r="C32" s="20">
        <v>6898</v>
      </c>
      <c r="D32" s="20">
        <v>452</v>
      </c>
      <c r="E32" s="20">
        <v>39299</v>
      </c>
      <c r="F32" s="20">
        <v>108643</v>
      </c>
      <c r="G32" s="20">
        <v>27944</v>
      </c>
      <c r="H32" s="15">
        <f t="shared" ref="H32:H33" si="11">SUM(C32:G32)</f>
        <v>183236</v>
      </c>
      <c r="I32" s="14">
        <f t="shared" ref="I32:I33" si="12">H32/$H$34</f>
        <v>0.80364551810040086</v>
      </c>
    </row>
    <row r="33" spans="2:9" x14ac:dyDescent="0.2">
      <c r="B33" s="3" t="s">
        <v>58</v>
      </c>
      <c r="C33" s="20">
        <v>789</v>
      </c>
      <c r="D33" s="20">
        <v>56</v>
      </c>
      <c r="E33" s="20">
        <v>4787</v>
      </c>
      <c r="F33" s="20">
        <v>8829</v>
      </c>
      <c r="G33" s="20">
        <v>1421</v>
      </c>
      <c r="H33" s="15">
        <f t="shared" si="11"/>
        <v>15882</v>
      </c>
      <c r="I33" s="14">
        <f t="shared" si="12"/>
        <v>6.9656061682587297E-2</v>
      </c>
    </row>
    <row r="34" spans="2:9" x14ac:dyDescent="0.2">
      <c r="B34" s="3" t="s">
        <v>36</v>
      </c>
      <c r="C34" s="20">
        <v>9269</v>
      </c>
      <c r="D34" s="20">
        <v>640</v>
      </c>
      <c r="E34" s="20">
        <v>51051</v>
      </c>
      <c r="F34" s="20">
        <v>134560</v>
      </c>
      <c r="G34" s="20">
        <v>32486</v>
      </c>
      <c r="H34" s="16">
        <f>SUM(H31:H33)</f>
        <v>228006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2020-05-21T16:55:39Z</dcterms:modified>
</cp:coreProperties>
</file>