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B6EE1D4-CA47-4142-A48F-DB844AF95F5C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7" i="14" l="1"/>
  <c r="C97" i="14"/>
  <c r="D97" i="14"/>
  <c r="E97" i="14"/>
  <c r="F97" i="14"/>
  <c r="A99" i="4"/>
  <c r="G101" i="2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B96" i="14" l="1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F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18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<sst xmlns="http://schemas.openxmlformats.org/spreadsheetml/2006/main" count="4382" uniqueCount="79">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</sst>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164" fontId="21" fillId="34" borderId="13" xfId="42" applyNumberFormat="1" applyFont="1" applyFill="1" applyBorder="1"/>
    <xf numFmtId="0" fontId="0" fillId="0" borderId="14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Casi'!$A$3:$A$99</c:f>
              <c:numCache>
                <c:formatCode>m/d/yy</c:formatCode>
                <c:ptCount val="9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</c:numCache>
            </c:numRef>
          </c:cat>
          <c:val>
            <c:numRef>
              <c:f>'Totale dei Casi'!$B$3:$B$99</c:f>
              <c:numCache>
                <c:formatCode>General</c:formatCode>
                <c:ptCount val="97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Tamponi!$B$4:$B$101</c:f>
              <c:strCache>
                <c:ptCount val="9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</c:strCache>
            </c:strRef>
          </c:cat>
          <c:val>
            <c:numRef>
              <c:f>Tamponi!$C$4:$C$101</c:f>
              <c:numCache>
                <c:formatCode>General</c:formatCode>
                <c:ptCount val="9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Guariti'!$A$7:$A$104</c:f>
              <c:strCache>
                <c:ptCount val="9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</c:strCache>
            </c:strRef>
          </c:cat>
          <c:val>
            <c:numRef>
              <c:f>'Dimessi Guariti'!$B$7:$B$104</c:f>
              <c:numCache>
                <c:formatCode>General</c:formatCode>
                <c:ptCount val="9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Deceduti!$A$4:$A$101</c:f>
              <c:strCache>
                <c:ptCount val="9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</c:strCache>
            </c:strRef>
          </c:cat>
          <c:val>
            <c:numRef>
              <c:f>Deceduti!$B$4:$B$101</c:f>
              <c:numCache>
                <c:formatCode>General</c:formatCode>
                <c:ptCount val="9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Contagiati!$B$2:$B$97</c:f>
              <c:numCache>
                <c:formatCode>m/d/yy</c:formatCode>
                <c:ptCount val="9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</c:numCache>
            </c:numRef>
          </c:cat>
          <c:val>
            <c:numRef>
              <c:f>Contagiati!$C$2:$C$97</c:f>
              <c:numCache>
                <c:formatCode>0</c:formatCode>
                <c:ptCount val="96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Contagiati!$B$2:$B$97</c:f>
              <c:numCache>
                <c:formatCode>m/d/yy</c:formatCode>
                <c:ptCount val="9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</c:numCache>
            </c:numRef>
          </c:cat>
          <c:val>
            <c:numRef>
              <c:f>Contagiati!$D$2:$D$97</c:f>
              <c:numCache>
                <c:formatCode>0</c:formatCode>
                <c:ptCount val="96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Contagiati!$B$2:$B$97</c:f>
              <c:numCache>
                <c:formatCode>m/d/yy</c:formatCode>
                <c:ptCount val="9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</c:numCache>
            </c:numRef>
          </c:cat>
          <c:val>
            <c:numRef>
              <c:f>Contagiati!$E$2:$E$97</c:f>
              <c:numCache>
                <c:formatCode>0</c:formatCode>
                <c:ptCount val="96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Contagiati!$B$2:$B$97</c:f>
              <c:numCache>
                <c:formatCode>m/d/yy</c:formatCode>
                <c:ptCount val="9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</c:numCache>
            </c:numRef>
          </c:cat>
          <c:val>
            <c:numRef>
              <c:f>Contagiati!$F$2:$F$97</c:f>
              <c:numCache>
                <c:formatCode>0</c:formatCode>
                <c:ptCount val="96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1.776030787034" createdVersion="6" refreshedVersion="6" minRefreshableVersion="3" recordCount="2038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31T00:00:00" count="9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1.776317708332" createdVersion="6" refreshedVersion="6" minRefreshableVersion="3" recordCount="203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31T00:00:00" count="12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1.776662615739" createdVersion="6" refreshedVersion="6" minRefreshableVersion="3" recordCount="2038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31T00:00:00" count="9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m/>
      </sharedItems>
      <fieldGroup par="17" base="0">
        <rangePr groupBy="days" startDate="2020-02-24T00:00:00" endDate="2020-05-3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3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1.776692361113" createdVersion="6" refreshedVersion="6" minRefreshableVersion="3" recordCount="2038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31T00:00:00" count="9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m/>
      </sharedItems>
      <fieldGroup par="22" base="0">
        <rangePr groupBy="days" startDate="2020-02-24T00:00:00" endDate="2020-05-3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3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1.776723379633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3" maxValue="3307"/>
    </cacheField>
    <cacheField name="Sum of terapia_intensiva" numFmtId="0">
      <sharedItems containsSemiMixedTypes="0" containsString="0" containsNumber="1" containsInteger="1" minValue="0" maxValue="172"/>
    </cacheField>
    <cacheField name="Sum of isolamento_domiciliare" numFmtId="0">
      <sharedItems containsSemiMixedTypes="0" containsString="0" containsNumber="1" containsInteger="1" minValue="4" maxValue="18330"/>
    </cacheField>
    <cacheField name="Sum of dimessi_guariti" numFmtId="0">
      <sharedItems containsSemiMixedTypes="0" containsString="0" containsNumber="1" containsInteger="1" minValue="258" maxValue="50870"/>
    </cacheField>
    <cacheField name="Sum of deceduti" numFmtId="0">
      <sharedItems containsSemiMixedTypes="0" containsString="0" containsNumber="1" containsInteger="1" minValue="22" maxValue="160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22"/>
    <n v="3"/>
    <n v="645"/>
    <n v="2063"/>
    <n v="404"/>
  </r>
  <r>
    <x v="1"/>
    <n v="5"/>
    <n v="0"/>
    <n v="26"/>
    <n v="341"/>
    <n v="27"/>
  </r>
  <r>
    <x v="1"/>
    <n v="23"/>
    <n v="1"/>
    <n v="127"/>
    <n v="910"/>
    <n v="97"/>
  </r>
  <r>
    <x v="1"/>
    <n v="236"/>
    <n v="7"/>
    <n v="738"/>
    <n v="3405"/>
    <n v="411"/>
  </r>
  <r>
    <x v="2"/>
    <n v="398"/>
    <n v="65"/>
    <n v="2816"/>
    <n v="20373"/>
    <n v="4107"/>
  </r>
  <r>
    <x v="2"/>
    <n v="45"/>
    <n v="1"/>
    <n v="259"/>
    <n v="2633"/>
    <n v="333"/>
  </r>
  <r>
    <x v="0"/>
    <n v="769"/>
    <n v="58"/>
    <n v="2228"/>
    <n v="3932"/>
    <n v="728"/>
  </r>
  <r>
    <x v="2"/>
    <n v="186"/>
    <n v="9"/>
    <n v="586"/>
    <n v="7411"/>
    <n v="1459"/>
  </r>
  <r>
    <x v="2"/>
    <n v="3307"/>
    <n v="172"/>
    <n v="18330"/>
    <n v="50870"/>
    <n v="16079"/>
  </r>
  <r>
    <x v="0"/>
    <n v="66"/>
    <n v="9"/>
    <n v="1272"/>
    <n v="4393"/>
    <n v="987"/>
  </r>
  <r>
    <x v="1"/>
    <n v="3"/>
    <n v="2"/>
    <n v="151"/>
    <n v="258"/>
    <n v="22"/>
  </r>
  <r>
    <x v="2"/>
    <n v="13"/>
    <n v="4"/>
    <n v="120"/>
    <n v="2168"/>
    <n v="291"/>
  </r>
  <r>
    <x v="2"/>
    <n v="13"/>
    <n v="3"/>
    <n v="350"/>
    <n v="3601"/>
    <n v="462"/>
  </r>
  <r>
    <x v="2"/>
    <n v="988"/>
    <n v="60"/>
    <n v="4242"/>
    <n v="21435"/>
    <n v="3858"/>
  </r>
  <r>
    <x v="1"/>
    <n v="150"/>
    <n v="12"/>
    <n v="1060"/>
    <n v="2768"/>
    <n v="500"/>
  </r>
  <r>
    <x v="1"/>
    <n v="34"/>
    <n v="2"/>
    <n v="150"/>
    <n v="1040"/>
    <n v="130"/>
  </r>
  <r>
    <x v="1"/>
    <n v="67"/>
    <n v="7"/>
    <n v="925"/>
    <n v="2170"/>
    <n v="273"/>
  </r>
  <r>
    <x v="0"/>
    <n v="106"/>
    <n v="27"/>
    <n v="1033"/>
    <n v="7897"/>
    <n v="1037"/>
  </r>
  <r>
    <x v="0"/>
    <n v="16"/>
    <n v="1"/>
    <n v="14"/>
    <n v="1324"/>
    <n v="76"/>
  </r>
  <r>
    <x v="2"/>
    <n v="13"/>
    <n v="0"/>
    <n v="4"/>
    <n v="1023"/>
    <n v="143"/>
  </r>
  <r>
    <x v="2"/>
    <n v="120"/>
    <n v="7"/>
    <n v="1485"/>
    <n v="15618"/>
    <n v="19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1" firstHeaderRow="0" firstDataRow="1" firstDataCol="1"/>
  <pivotFields count="20">
    <pivotField axis="axisRow" showAll="0">
      <items count="99">
        <item h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1" firstHeaderRow="1" firstDataRow="1" firstDataCol="1"/>
  <pivotFields count="20">
    <pivotField axis="axisRow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4" firstHeaderRow="1" firstDataRow="1" firstDataCol="1" rowPageCount="1" colPageCount="1"/>
  <pivotFields count="16">
    <pivotField axis="axisRow" numFmtId="22" showAll="0" sortType="ascending">
      <items count="129">
        <item x="0"/>
        <item m="1" x="117"/>
        <item x="1"/>
        <item m="1" x="100"/>
        <item x="2"/>
        <item m="1" x="112"/>
        <item x="3"/>
        <item m="1" x="126"/>
        <item x="4"/>
        <item m="1" x="108"/>
        <item x="5"/>
        <item m="1" x="121"/>
        <item x="6"/>
        <item m="1" x="123"/>
        <item x="7"/>
        <item m="1" x="105"/>
        <item x="8"/>
        <item m="1" x="118"/>
        <item x="9"/>
        <item m="1" x="101"/>
        <item x="10"/>
        <item m="1" x="113"/>
        <item x="11"/>
        <item m="1" x="127"/>
        <item x="12"/>
        <item m="1" x="109"/>
        <item x="13"/>
        <item m="1" x="122"/>
        <item x="14"/>
        <item m="1" x="104"/>
        <item x="15"/>
        <item m="1" x="116"/>
        <item x="16"/>
        <item m="1" x="99"/>
        <item x="17"/>
        <item m="1" x="111"/>
        <item x="18"/>
        <item m="1" x="125"/>
        <item x="19"/>
        <item m="1" x="107"/>
        <item x="20"/>
        <item m="1" x="120"/>
        <item x="21"/>
        <item m="1" x="103"/>
        <item x="22"/>
        <item m="1" x="115"/>
        <item x="23"/>
        <item m="1" x="98"/>
        <item x="24"/>
        <item m="1" x="110"/>
        <item x="25"/>
        <item m="1" x="124"/>
        <item x="26"/>
        <item m="1" x="106"/>
        <item x="27"/>
        <item m="1" x="119"/>
        <item x="28"/>
        <item m="1" x="102"/>
        <item x="29"/>
        <item m="1" x="11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h="1" x="9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1" firstHeaderRow="1" firstDataRow="1" firstDataCol="1" rowPageCount="1" colPageCount="1"/>
  <pivotFields count="16">
    <pivotField axis="axisRow" numFmtId="22" showAll="0" sortType="ascending">
      <items count="129">
        <item x="0"/>
        <item m="1" x="117"/>
        <item x="1"/>
        <item m="1" x="100"/>
        <item x="2"/>
        <item m="1" x="112"/>
        <item x="3"/>
        <item m="1" x="126"/>
        <item x="4"/>
        <item m="1" x="108"/>
        <item x="5"/>
        <item m="1" x="121"/>
        <item x="6"/>
        <item m="1" x="123"/>
        <item x="7"/>
        <item m="1" x="105"/>
        <item x="8"/>
        <item m="1" x="118"/>
        <item x="9"/>
        <item m="1" x="101"/>
        <item x="10"/>
        <item m="1" x="113"/>
        <item x="11"/>
        <item m="1" x="127"/>
        <item x="12"/>
        <item m="1" x="109"/>
        <item x="13"/>
        <item m="1" x="122"/>
        <item x="14"/>
        <item m="1" x="104"/>
        <item x="15"/>
        <item m="1" x="116"/>
        <item x="16"/>
        <item m="1" x="99"/>
        <item x="17"/>
        <item m="1" x="111"/>
        <item x="18"/>
        <item m="1" x="125"/>
        <item x="19"/>
        <item m="1" x="107"/>
        <item x="20"/>
        <item m="1" x="120"/>
        <item x="21"/>
        <item m="1" x="103"/>
        <item x="22"/>
        <item m="1" x="115"/>
        <item x="23"/>
        <item m="1" x="98"/>
        <item x="24"/>
        <item m="1" x="110"/>
        <item x="25"/>
        <item m="1" x="124"/>
        <item x="26"/>
        <item m="1" x="106"/>
        <item x="27"/>
        <item m="1" x="119"/>
        <item x="28"/>
        <item m="1" x="102"/>
        <item x="29"/>
        <item m="1" x="11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h="1" x="9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38"/>
  <sheetViews>
    <sheetView topLeftCell="F1977" workbookViewId="0">
      <selection activeCell="U2017" sqref="U2017:V2038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ref="U1997:U2017" si="92">VLOOKUP(D1997,Zone,2)</f>
        <v>Centro</v>
      </c>
      <c r="V1997">
        <f t="shared" ref="V1997:V2017" si="93"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92"/>
        <v>Sud</v>
      </c>
      <c r="V1998">
        <f t="shared" si="9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92"/>
        <v>Sud</v>
      </c>
      <c r="V1999">
        <f t="shared" si="9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92"/>
        <v>Sud</v>
      </c>
      <c r="V2000">
        <f t="shared" si="9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92"/>
        <v>Nord</v>
      </c>
      <c r="V2001">
        <f t="shared" si="9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92"/>
        <v>Nord</v>
      </c>
      <c r="V2002">
        <f t="shared" si="9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92"/>
        <v>Centro</v>
      </c>
      <c r="V2003">
        <f t="shared" si="9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92"/>
        <v>Nord</v>
      </c>
      <c r="V2004">
        <f t="shared" si="9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92"/>
        <v>Nord</v>
      </c>
      <c r="V2005">
        <f t="shared" si="9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92"/>
        <v>Centro</v>
      </c>
      <c r="V2006">
        <f t="shared" si="9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92"/>
        <v>Sud</v>
      </c>
      <c r="V2007">
        <f t="shared" si="9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92"/>
        <v>Nord</v>
      </c>
      <c r="V2008">
        <f t="shared" si="9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92"/>
        <v>Nord</v>
      </c>
      <c r="V2009">
        <f t="shared" si="9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92"/>
        <v>Nord</v>
      </c>
      <c r="V2010">
        <f t="shared" si="9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92"/>
        <v>Sud</v>
      </c>
      <c r="V2011">
        <f t="shared" si="9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92"/>
        <v>Sud</v>
      </c>
      <c r="V2012">
        <f t="shared" si="9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92"/>
        <v>Sud</v>
      </c>
      <c r="V2013">
        <f t="shared" si="9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92"/>
        <v>Centro</v>
      </c>
      <c r="V2014">
        <f t="shared" si="9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92"/>
        <v>Centro</v>
      </c>
      <c r="V2015">
        <f t="shared" si="9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92"/>
        <v>Nord</v>
      </c>
      <c r="V2016">
        <f t="shared" si="9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92"/>
        <v>Nord</v>
      </c>
      <c r="V2017">
        <f t="shared" si="9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ref="U2018:U2038" si="94">VLOOKUP(D2018,Zone,2)</f>
        <v>Centro</v>
      </c>
      <c r="V2018">
        <f t="shared" ref="V2018:V2038" si="95"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94"/>
        <v>Sud</v>
      </c>
      <c r="V2019">
        <f t="shared" si="95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94"/>
        <v>Sud</v>
      </c>
      <c r="V2020">
        <f t="shared" si="95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94"/>
        <v>Sud</v>
      </c>
      <c r="V2021">
        <f t="shared" si="95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94"/>
        <v>Nord</v>
      </c>
      <c r="V2022">
        <f t="shared" si="95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94"/>
        <v>Nord</v>
      </c>
      <c r="V2023">
        <f t="shared" si="95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94"/>
        <v>Centro</v>
      </c>
      <c r="V2024">
        <f t="shared" si="95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94"/>
        <v>Nord</v>
      </c>
      <c r="V2025">
        <f t="shared" si="95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94"/>
        <v>Nord</v>
      </c>
      <c r="V2026">
        <f t="shared" si="95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94"/>
        <v>Centro</v>
      </c>
      <c r="V2027">
        <f t="shared" si="95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94"/>
        <v>Sud</v>
      </c>
      <c r="V2028">
        <f t="shared" si="95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94"/>
        <v>Nord</v>
      </c>
      <c r="V2029">
        <f t="shared" si="95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94"/>
        <v>Nord</v>
      </c>
      <c r="V2030">
        <f t="shared" si="95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94"/>
        <v>Nord</v>
      </c>
      <c r="V2031">
        <f t="shared" si="95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94"/>
        <v>Sud</v>
      </c>
      <c r="V2032">
        <f t="shared" si="95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94"/>
        <v>Sud</v>
      </c>
      <c r="V2033">
        <f t="shared" si="95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94"/>
        <v>Sud</v>
      </c>
      <c r="V2034">
        <f t="shared" si="95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94"/>
        <v>Centro</v>
      </c>
      <c r="V2035">
        <f t="shared" si="95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94"/>
        <v>Centro</v>
      </c>
      <c r="V2036">
        <f t="shared" si="95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94"/>
        <v>Nord</v>
      </c>
      <c r="V2037">
        <f t="shared" si="95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94"/>
        <v>Nord</v>
      </c>
      <c r="V2038">
        <f t="shared" si="95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93" zoomScale="91" zoomScaleNormal="91" workbookViewId="0">
      <selection activeCell="D119" sqref="D119:P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122</v>
      </c>
      <c r="L4" s="18">
        <v>645</v>
      </c>
      <c r="M4" s="18">
        <v>2063</v>
      </c>
      <c r="N4" s="18">
        <v>404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5</v>
      </c>
      <c r="L5" s="18">
        <v>26</v>
      </c>
      <c r="M5" s="18">
        <v>341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23</v>
      </c>
      <c r="L6" s="18">
        <v>127</v>
      </c>
      <c r="M6" s="18">
        <v>910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7</v>
      </c>
      <c r="K7" s="18">
        <v>236</v>
      </c>
      <c r="L7" s="18">
        <v>738</v>
      </c>
      <c r="M7" s="18">
        <v>3405</v>
      </c>
      <c r="N7" s="18">
        <v>411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65</v>
      </c>
      <c r="K8" s="18">
        <v>398</v>
      </c>
      <c r="L8" s="18">
        <v>2816</v>
      </c>
      <c r="M8" s="18">
        <v>20373</v>
      </c>
      <c r="N8" s="18">
        <v>4107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45</v>
      </c>
      <c r="L9" s="18">
        <v>259</v>
      </c>
      <c r="M9" s="18">
        <v>2633</v>
      </c>
      <c r="N9" s="18">
        <v>333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58</v>
      </c>
      <c r="K10" s="18">
        <v>769</v>
      </c>
      <c r="L10" s="18">
        <v>2228</v>
      </c>
      <c r="M10" s="18">
        <v>3932</v>
      </c>
      <c r="N10" s="18">
        <v>728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9</v>
      </c>
      <c r="K11" s="18">
        <v>186</v>
      </c>
      <c r="L11" s="18">
        <v>586</v>
      </c>
      <c r="M11" s="18">
        <v>7411</v>
      </c>
      <c r="N11" s="18">
        <v>1459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172</v>
      </c>
      <c r="K12" s="18">
        <v>3307</v>
      </c>
      <c r="L12" s="18">
        <v>18330</v>
      </c>
      <c r="M12" s="18">
        <v>50870</v>
      </c>
      <c r="N12" s="18">
        <v>16079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9</v>
      </c>
      <c r="K13" s="18">
        <v>66</v>
      </c>
      <c r="L13" s="18">
        <v>1272</v>
      </c>
      <c r="M13" s="18">
        <v>4393</v>
      </c>
      <c r="N13" s="18">
        <v>987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3</v>
      </c>
      <c r="L14" s="18">
        <v>151</v>
      </c>
      <c r="M14" s="18">
        <v>258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4</v>
      </c>
      <c r="K15" s="18">
        <v>13</v>
      </c>
      <c r="L15" s="18">
        <v>120</v>
      </c>
      <c r="M15" s="18">
        <v>2168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13</v>
      </c>
      <c r="L16" s="18">
        <v>350</v>
      </c>
      <c r="M16" s="18">
        <v>3601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60</v>
      </c>
      <c r="K17" s="18">
        <v>988</v>
      </c>
      <c r="L17" s="18">
        <v>4242</v>
      </c>
      <c r="M17" s="18">
        <v>21435</v>
      </c>
      <c r="N17" s="18">
        <v>3858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12</v>
      </c>
      <c r="K18" s="18">
        <v>150</v>
      </c>
      <c r="L18" s="18">
        <v>1060</v>
      </c>
      <c r="M18" s="18">
        <v>2768</v>
      </c>
      <c r="N18" s="18">
        <v>500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34</v>
      </c>
      <c r="L19" s="18">
        <v>150</v>
      </c>
      <c r="M19" s="18">
        <v>1040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67</v>
      </c>
      <c r="L20" s="18">
        <v>925</v>
      </c>
      <c r="M20" s="18">
        <v>2170</v>
      </c>
      <c r="N20" s="18">
        <v>273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27</v>
      </c>
      <c r="K21" s="18">
        <v>106</v>
      </c>
      <c r="L21" s="18">
        <v>1033</v>
      </c>
      <c r="M21" s="18">
        <v>7897</v>
      </c>
      <c r="N21" s="18">
        <v>1037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1</v>
      </c>
      <c r="K22" s="18">
        <v>16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13</v>
      </c>
      <c r="L23" s="18">
        <v>4</v>
      </c>
      <c r="M23" s="18">
        <v>1023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7</v>
      </c>
      <c r="K24" s="18">
        <v>120</v>
      </c>
      <c r="L24" s="18">
        <v>1485</v>
      </c>
      <c r="M24" s="18">
        <v>15618</v>
      </c>
      <c r="N24" s="18">
        <v>1916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450</v>
      </c>
      <c r="K25" s="18">
        <v>6680</v>
      </c>
      <c r="L25" s="18">
        <v>36561</v>
      </c>
      <c r="M25" s="18">
        <v>155633</v>
      </c>
      <c r="N25" s="18">
        <v>33340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>SUM(B97:F97)</f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>SUM(B98:F98)</f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>SUM(B99:F99)</f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>SUM(B100:F100)</f>
        <v>416</v>
      </c>
    </row>
    <row r="101" spans="1:7" ht="29" x14ac:dyDescent="0.35">
      <c r="A101" s="3" t="s">
        <v>36</v>
      </c>
      <c r="B101" s="4">
        <v>33340</v>
      </c>
      <c r="C101" s="4">
        <v>155633</v>
      </c>
      <c r="D101" s="4">
        <v>6680</v>
      </c>
      <c r="E101" s="4">
        <v>450</v>
      </c>
      <c r="F101" s="4">
        <v>36561</v>
      </c>
      <c r="G101" s="26">
        <f>SUM(B101:F101)</f>
        <v>232664</v>
      </c>
    </row>
    <row r="102" spans="1:7" x14ac:dyDescent="0.2">
      <c r="A102" s="3"/>
      <c r="B102" s="4"/>
      <c r="C102" s="4"/>
      <c r="D102" s="4"/>
      <c r="E102" s="4"/>
      <c r="F102" s="4"/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30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43981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>
        <v>0</v>
      </c>
      <c r="R120" s="28" t="e">
        <f>P120/Q120</f>
        <v>#DIV/0!</v>
      </c>
    </row>
    <row r="121" spans="1:21" x14ac:dyDescent="0.2">
      <c r="A121" s="6">
        <v>43981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0</v>
      </c>
      <c r="I121" s="12">
        <v>0</v>
      </c>
      <c r="J121" s="12">
        <v>-2</v>
      </c>
      <c r="K121" s="12">
        <v>-2</v>
      </c>
      <c r="L121" s="12">
        <v>-2</v>
      </c>
      <c r="M121" s="12">
        <v>-2</v>
      </c>
      <c r="N121" s="12">
        <v>2</v>
      </c>
      <c r="O121" s="12">
        <v>0</v>
      </c>
      <c r="P121" s="12">
        <v>0</v>
      </c>
      <c r="Q121">
        <v>512</v>
      </c>
      <c r="R121" s="28">
        <f t="shared" ref="R121:R140" si="5">P121/Q121</f>
        <v>0</v>
      </c>
    </row>
    <row r="122" spans="1:21" x14ac:dyDescent="0.2">
      <c r="A122" s="6">
        <v>43981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-2</v>
      </c>
      <c r="H122" s="12">
        <v>0</v>
      </c>
      <c r="I122" s="12">
        <v>-2</v>
      </c>
      <c r="J122" s="12">
        <v>-6</v>
      </c>
      <c r="K122" s="12">
        <v>-8</v>
      </c>
      <c r="L122" s="12">
        <v>-8</v>
      </c>
      <c r="M122" s="12">
        <v>-8</v>
      </c>
      <c r="N122" s="12">
        <v>8</v>
      </c>
      <c r="O122" s="12">
        <v>0</v>
      </c>
      <c r="P122" s="12">
        <v>0</v>
      </c>
      <c r="Q122">
        <v>1203</v>
      </c>
      <c r="R122" s="28">
        <f t="shared" si="5"/>
        <v>0</v>
      </c>
    </row>
    <row r="123" spans="1:21" x14ac:dyDescent="0.2">
      <c r="A123" s="6">
        <v>43981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0</v>
      </c>
      <c r="H123" s="12">
        <v>0</v>
      </c>
      <c r="I123" s="12">
        <v>0</v>
      </c>
      <c r="J123" s="12">
        <v>-5</v>
      </c>
      <c r="K123" s="12">
        <v>-5</v>
      </c>
      <c r="L123" s="12">
        <v>-5</v>
      </c>
      <c r="M123" s="12">
        <v>-5</v>
      </c>
      <c r="N123" s="12">
        <v>15</v>
      </c>
      <c r="O123" s="12">
        <v>0</v>
      </c>
      <c r="P123" s="12">
        <v>10</v>
      </c>
      <c r="Q123">
        <v>4364</v>
      </c>
      <c r="R123" s="28">
        <f t="shared" si="5"/>
        <v>2.2914757103574702E-3</v>
      </c>
    </row>
    <row r="124" spans="1:21" x14ac:dyDescent="0.2">
      <c r="A124" s="6">
        <v>43981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-31</v>
      </c>
      <c r="H124" s="12">
        <v>-11</v>
      </c>
      <c r="I124" s="12">
        <v>-42</v>
      </c>
      <c r="J124" s="12">
        <v>-243</v>
      </c>
      <c r="K124" s="12">
        <v>-285</v>
      </c>
      <c r="L124" s="12">
        <v>-285</v>
      </c>
      <c r="M124" s="12">
        <v>-285</v>
      </c>
      <c r="N124" s="12">
        <v>300</v>
      </c>
      <c r="O124" s="12">
        <v>5</v>
      </c>
      <c r="P124" s="12">
        <v>20</v>
      </c>
      <c r="Q124">
        <v>4464</v>
      </c>
      <c r="R124" s="28">
        <f t="shared" si="5"/>
        <v>4.4802867383512543E-3</v>
      </c>
    </row>
    <row r="125" spans="1:21" x14ac:dyDescent="0.2">
      <c r="A125" s="6">
        <v>43981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0</v>
      </c>
      <c r="H125" s="12">
        <v>-1</v>
      </c>
      <c r="I125" s="12">
        <v>-1</v>
      </c>
      <c r="J125" s="12">
        <v>-17</v>
      </c>
      <c r="K125" s="12">
        <v>-18</v>
      </c>
      <c r="L125" s="12">
        <v>-18</v>
      </c>
      <c r="M125" s="12">
        <v>-18</v>
      </c>
      <c r="N125" s="12">
        <v>22</v>
      </c>
      <c r="O125" s="12">
        <v>0</v>
      </c>
      <c r="P125" s="12">
        <v>4</v>
      </c>
      <c r="Q125">
        <v>1138</v>
      </c>
      <c r="R125" s="28">
        <f t="shared" si="5"/>
        <v>3.5149384885764497E-3</v>
      </c>
    </row>
    <row r="126" spans="1:21" x14ac:dyDescent="0.2">
      <c r="A126" s="6">
        <v>43981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-48</v>
      </c>
      <c r="H126" s="12">
        <v>-1</v>
      </c>
      <c r="I126" s="12">
        <v>-49</v>
      </c>
      <c r="J126" s="12">
        <v>-59</v>
      </c>
      <c r="K126" s="12">
        <v>-108</v>
      </c>
      <c r="L126" s="12">
        <v>-108</v>
      </c>
      <c r="M126" s="12">
        <v>-108</v>
      </c>
      <c r="N126" s="12">
        <v>107</v>
      </c>
      <c r="O126" s="12">
        <v>7</v>
      </c>
      <c r="P126" s="12">
        <v>6</v>
      </c>
      <c r="Q126">
        <v>4121</v>
      </c>
      <c r="R126" s="28">
        <f t="shared" si="5"/>
        <v>1.4559572919194371E-3</v>
      </c>
    </row>
    <row r="127" spans="1:21" x14ac:dyDescent="0.2">
      <c r="A127" s="6">
        <v>43981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-6</v>
      </c>
      <c r="H127" s="12">
        <v>-4</v>
      </c>
      <c r="I127" s="12">
        <v>-10</v>
      </c>
      <c r="J127" s="12">
        <v>-203</v>
      </c>
      <c r="K127" s="12">
        <v>-213</v>
      </c>
      <c r="L127" s="12">
        <v>-213</v>
      </c>
      <c r="M127" s="12">
        <v>-213</v>
      </c>
      <c r="N127" s="12">
        <v>238</v>
      </c>
      <c r="O127" s="12">
        <v>7</v>
      </c>
      <c r="P127" s="12">
        <v>32</v>
      </c>
      <c r="Q127">
        <v>2719</v>
      </c>
      <c r="R127" s="28">
        <f t="shared" si="5"/>
        <v>1.1769032732622288E-2</v>
      </c>
    </row>
    <row r="128" spans="1:21" x14ac:dyDescent="0.2">
      <c r="A128" s="6">
        <v>43981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-245</v>
      </c>
      <c r="H128" s="12">
        <v>-1</v>
      </c>
      <c r="I128" s="12">
        <v>-246</v>
      </c>
      <c r="J128" s="12">
        <v>-628</v>
      </c>
      <c r="K128" s="12">
        <v>-874</v>
      </c>
      <c r="L128" s="12">
        <v>-874</v>
      </c>
      <c r="M128" s="12">
        <v>-874</v>
      </c>
      <c r="N128" s="12">
        <v>1028</v>
      </c>
      <c r="O128" s="12">
        <v>67</v>
      </c>
      <c r="P128" s="12">
        <v>221</v>
      </c>
      <c r="Q128">
        <v>14301</v>
      </c>
      <c r="R128" s="28">
        <f t="shared" si="5"/>
        <v>1.5453464792671841E-2</v>
      </c>
    </row>
    <row r="129" spans="1:18" x14ac:dyDescent="0.2">
      <c r="A129" s="6">
        <v>43981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-3</v>
      </c>
      <c r="H129" s="12">
        <v>0</v>
      </c>
      <c r="I129" s="12">
        <v>-3</v>
      </c>
      <c r="J129" s="12">
        <v>-2</v>
      </c>
      <c r="K129" s="12">
        <v>-5</v>
      </c>
      <c r="L129" s="12">
        <v>-5</v>
      </c>
      <c r="M129" s="12">
        <v>-5</v>
      </c>
      <c r="N129" s="12">
        <v>8</v>
      </c>
      <c r="O129" s="12">
        <v>1</v>
      </c>
      <c r="P129" s="12">
        <v>4</v>
      </c>
      <c r="Q129">
        <v>1095</v>
      </c>
      <c r="R129" s="28">
        <f t="shared" si="5"/>
        <v>3.6529680365296802E-3</v>
      </c>
    </row>
    <row r="130" spans="1:18" x14ac:dyDescent="0.2">
      <c r="A130" s="6">
        <v>43981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-6</v>
      </c>
      <c r="K130" s="12">
        <v>-6</v>
      </c>
      <c r="L130" s="12">
        <v>-6</v>
      </c>
      <c r="M130" s="12">
        <v>-6</v>
      </c>
      <c r="N130" s="12">
        <v>6</v>
      </c>
      <c r="O130" s="12">
        <v>0</v>
      </c>
      <c r="P130" s="12">
        <v>0</v>
      </c>
      <c r="Q130">
        <v>262</v>
      </c>
      <c r="R130" s="28">
        <f t="shared" si="5"/>
        <v>0</v>
      </c>
    </row>
    <row r="131" spans="1:18" x14ac:dyDescent="0.2">
      <c r="A131" s="6">
        <v>43981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-4</v>
      </c>
      <c r="H131" s="12">
        <v>-1</v>
      </c>
      <c r="I131" s="12">
        <v>-5</v>
      </c>
      <c r="J131" s="12">
        <v>-12</v>
      </c>
      <c r="K131" s="12">
        <v>-17</v>
      </c>
      <c r="L131" s="12">
        <v>-17</v>
      </c>
      <c r="M131" s="12">
        <v>-17</v>
      </c>
      <c r="N131" s="12">
        <v>18</v>
      </c>
      <c r="O131" s="12">
        <v>0</v>
      </c>
      <c r="P131" s="12">
        <v>1</v>
      </c>
      <c r="Q131">
        <v>1300</v>
      </c>
      <c r="R131" s="28">
        <f t="shared" si="5"/>
        <v>7.6923076923076923E-4</v>
      </c>
    </row>
    <row r="132" spans="1:18" x14ac:dyDescent="0.2">
      <c r="A132" s="6">
        <v>43981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-3</v>
      </c>
      <c r="H132" s="12">
        <v>0</v>
      </c>
      <c r="I132" s="12">
        <v>-3</v>
      </c>
      <c r="J132" s="12">
        <v>-41</v>
      </c>
      <c r="K132" s="12">
        <v>-44</v>
      </c>
      <c r="L132" s="12">
        <v>-44</v>
      </c>
      <c r="M132" s="12">
        <v>-44</v>
      </c>
      <c r="N132" s="12">
        <v>45</v>
      </c>
      <c r="O132" s="12">
        <v>0</v>
      </c>
      <c r="P132" s="12">
        <v>1</v>
      </c>
      <c r="Q132">
        <v>1760</v>
      </c>
      <c r="R132" s="28">
        <f t="shared" si="5"/>
        <v>5.6818181818181815E-4</v>
      </c>
    </row>
    <row r="133" spans="1:18" x14ac:dyDescent="0.2">
      <c r="A133" s="6">
        <v>43981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-41</v>
      </c>
      <c r="H133" s="12">
        <v>-1</v>
      </c>
      <c r="I133" s="12">
        <v>-42</v>
      </c>
      <c r="J133" s="12">
        <v>-326</v>
      </c>
      <c r="K133" s="12">
        <v>-368</v>
      </c>
      <c r="L133" s="12">
        <v>-368</v>
      </c>
      <c r="M133" s="12">
        <v>-368</v>
      </c>
      <c r="N133" s="12">
        <v>443</v>
      </c>
      <c r="O133" s="12">
        <v>7</v>
      </c>
      <c r="P133" s="12">
        <v>82</v>
      </c>
      <c r="Q133">
        <v>6331</v>
      </c>
      <c r="R133" s="28">
        <f t="shared" si="5"/>
        <v>1.2952140262201864E-2</v>
      </c>
    </row>
    <row r="134" spans="1:18" x14ac:dyDescent="0.2">
      <c r="A134" s="6">
        <v>43981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-8</v>
      </c>
      <c r="H134" s="12">
        <v>0</v>
      </c>
      <c r="I134" s="12">
        <v>-8</v>
      </c>
      <c r="J134" s="12">
        <v>-53</v>
      </c>
      <c r="K134" s="12">
        <v>-61</v>
      </c>
      <c r="L134" s="12">
        <v>-61</v>
      </c>
      <c r="M134" s="12">
        <v>-61</v>
      </c>
      <c r="N134" s="12">
        <v>69</v>
      </c>
      <c r="O134" s="12">
        <v>0</v>
      </c>
      <c r="P134" s="12">
        <v>8</v>
      </c>
      <c r="Q134">
        <v>2177</v>
      </c>
      <c r="R134" s="28">
        <f t="shared" si="5"/>
        <v>3.6747818098300414E-3</v>
      </c>
    </row>
    <row r="135" spans="1:18" x14ac:dyDescent="0.2">
      <c r="A135" s="6">
        <v>43981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-3</v>
      </c>
      <c r="H135" s="12">
        <v>0</v>
      </c>
      <c r="I135" s="12">
        <v>-3</v>
      </c>
      <c r="J135" s="12">
        <v>-1</v>
      </c>
      <c r="K135" s="12">
        <v>-4</v>
      </c>
      <c r="L135" s="12">
        <v>-4</v>
      </c>
      <c r="M135" s="12">
        <v>-4</v>
      </c>
      <c r="N135" s="12">
        <v>4</v>
      </c>
      <c r="O135" s="12">
        <v>0</v>
      </c>
      <c r="P135" s="12">
        <v>0</v>
      </c>
      <c r="Q135">
        <v>749</v>
      </c>
      <c r="R135" s="28">
        <f t="shared" si="5"/>
        <v>0</v>
      </c>
    </row>
    <row r="136" spans="1:18" x14ac:dyDescent="0.2">
      <c r="A136" s="6">
        <v>43981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0</v>
      </c>
      <c r="H136" s="12">
        <v>0</v>
      </c>
      <c r="I136" s="12">
        <v>0</v>
      </c>
      <c r="J136" s="12">
        <v>-138</v>
      </c>
      <c r="K136" s="12">
        <v>-138</v>
      </c>
      <c r="L136" s="12">
        <v>-138</v>
      </c>
      <c r="M136" s="12">
        <v>-138</v>
      </c>
      <c r="N136" s="12">
        <v>139</v>
      </c>
      <c r="O136" s="12">
        <v>1</v>
      </c>
      <c r="P136" s="12">
        <v>2</v>
      </c>
      <c r="Q136">
        <v>2892</v>
      </c>
      <c r="R136" s="28">
        <f t="shared" si="5"/>
        <v>6.9156293222683268E-4</v>
      </c>
    </row>
    <row r="137" spans="1:18" x14ac:dyDescent="0.2">
      <c r="A137" s="6">
        <v>43981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-5</v>
      </c>
      <c r="H137" s="12">
        <v>-4</v>
      </c>
      <c r="I137" s="12">
        <v>-9</v>
      </c>
      <c r="J137" s="12">
        <v>-80</v>
      </c>
      <c r="K137" s="12">
        <v>-89</v>
      </c>
      <c r="L137" s="12">
        <v>-89</v>
      </c>
      <c r="M137" s="12">
        <v>-89</v>
      </c>
      <c r="N137" s="12">
        <v>95</v>
      </c>
      <c r="O137" s="12">
        <v>6</v>
      </c>
      <c r="P137" s="12">
        <v>12</v>
      </c>
      <c r="Q137">
        <v>3389</v>
      </c>
      <c r="R137" s="28">
        <f t="shared" si="5"/>
        <v>3.5408675125405725E-3</v>
      </c>
    </row>
    <row r="138" spans="1:18" x14ac:dyDescent="0.2">
      <c r="A138" s="6">
        <v>43981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1</v>
      </c>
      <c r="H138" s="12">
        <v>-1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>
        <v>1250</v>
      </c>
      <c r="R138" s="28">
        <f t="shared" si="5"/>
        <v>0</v>
      </c>
    </row>
    <row r="139" spans="1:18" x14ac:dyDescent="0.2">
      <c r="A139" s="6">
        <v>43981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1</v>
      </c>
      <c r="H139" s="12">
        <v>0</v>
      </c>
      <c r="I139" s="12">
        <v>1</v>
      </c>
      <c r="J139" s="12">
        <v>-3</v>
      </c>
      <c r="K139" s="12">
        <v>-2</v>
      </c>
      <c r="L139" s="12">
        <v>-2</v>
      </c>
      <c r="M139" s="12">
        <v>-2</v>
      </c>
      <c r="N139" s="12">
        <v>3</v>
      </c>
      <c r="O139" s="12">
        <v>0</v>
      </c>
      <c r="P139" s="12">
        <v>1</v>
      </c>
      <c r="Q139">
        <v>213</v>
      </c>
      <c r="R139" s="28">
        <f t="shared" si="5"/>
        <v>4.6948356807511738E-3</v>
      </c>
    </row>
    <row r="140" spans="1:18" x14ac:dyDescent="0.2">
      <c r="A140" s="6">
        <v>43981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-17</v>
      </c>
      <c r="H140" s="12">
        <v>0</v>
      </c>
      <c r="I140" s="12">
        <v>-17</v>
      </c>
      <c r="J140" s="12">
        <v>-220</v>
      </c>
      <c r="K140" s="12">
        <v>-237</v>
      </c>
      <c r="L140" s="12">
        <v>-237</v>
      </c>
      <c r="M140" s="12">
        <v>-237</v>
      </c>
      <c r="N140" s="12">
        <v>239</v>
      </c>
      <c r="O140" s="12">
        <v>10</v>
      </c>
      <c r="P140" s="12">
        <v>12</v>
      </c>
      <c r="Q140">
        <v>15102</v>
      </c>
      <c r="R140" s="28">
        <f t="shared" si="5"/>
        <v>7.9459674215335717E-4</v>
      </c>
    </row>
    <row r="141" spans="1:18" x14ac:dyDescent="0.2">
      <c r="G141">
        <f>SUM(G120:G140)</f>
        <v>-414</v>
      </c>
      <c r="H141">
        <f>SUM(H120:H140)</f>
        <v>-25</v>
      </c>
      <c r="J141">
        <f>SUM(J120:J140)</f>
        <v>-2045</v>
      </c>
      <c r="K141">
        <f t="shared" ref="K141:Q141" si="6">SUM(K120:K140)</f>
        <v>-2484</v>
      </c>
      <c r="L141">
        <f t="shared" si="6"/>
        <v>-2484</v>
      </c>
      <c r="M141">
        <f t="shared" si="6"/>
        <v>-2484</v>
      </c>
      <c r="N141">
        <f t="shared" si="6"/>
        <v>2789</v>
      </c>
      <c r="O141">
        <f t="shared" si="6"/>
        <v>111</v>
      </c>
      <c r="P141">
        <f t="shared" si="6"/>
        <v>416</v>
      </c>
      <c r="Q141">
        <f t="shared" si="6"/>
        <v>69342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9"/>
  <sheetViews>
    <sheetView topLeftCell="A45" workbookViewId="0">
      <selection activeCell="G92" sqref="G92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1"/>
  <sheetViews>
    <sheetView workbookViewId="0">
      <selection activeCell="B10" sqref="B4:B100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3" t="s">
        <v>36</v>
      </c>
      <c r="C101" s="4">
        <v>3824621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4"/>
  <sheetViews>
    <sheetView workbookViewId="0">
      <selection activeCell="A16" sqref="A7:A103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 t="s">
        <v>36</v>
      </c>
      <c r="B104" s="4">
        <v>155633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1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 t="s">
        <v>36</v>
      </c>
      <c r="B101" s="4">
        <v>33340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7"/>
  <sheetViews>
    <sheetView topLeftCell="A39" workbookViewId="0">
      <selection activeCell="L84" sqref="L84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E1" workbookViewId="0">
      <selection activeCell="G32" sqref="G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122</v>
      </c>
      <c r="D4" s="4">
        <v>3</v>
      </c>
      <c r="E4" s="4">
        <v>645</v>
      </c>
      <c r="F4" s="4">
        <v>2063</v>
      </c>
      <c r="G4" s="4">
        <v>404</v>
      </c>
      <c r="H4" t="s">
        <v>57</v>
      </c>
      <c r="I4" t="s">
        <v>57</v>
      </c>
      <c r="J4" s="4">
        <f>C4</f>
        <v>122</v>
      </c>
      <c r="K4" s="4">
        <f t="shared" ref="K4:N4" si="0">D4</f>
        <v>3</v>
      </c>
      <c r="L4" s="4">
        <f t="shared" si="0"/>
        <v>645</v>
      </c>
      <c r="M4" s="4">
        <f t="shared" si="0"/>
        <v>2063</v>
      </c>
      <c r="N4" s="4">
        <f t="shared" si="0"/>
        <v>404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5</v>
      </c>
      <c r="D5" s="4">
        <v>0</v>
      </c>
      <c r="E5" s="4">
        <v>26</v>
      </c>
      <c r="F5" s="4">
        <v>341</v>
      </c>
      <c r="G5" s="4">
        <v>27</v>
      </c>
      <c r="H5" t="s">
        <v>58</v>
      </c>
      <c r="I5" t="s">
        <v>58</v>
      </c>
      <c r="J5" s="4">
        <f t="shared" ref="J5:J24" si="1">C5</f>
        <v>5</v>
      </c>
      <c r="K5" s="4">
        <f t="shared" ref="K5:K24" si="2">D5</f>
        <v>0</v>
      </c>
      <c r="L5" s="4">
        <f t="shared" ref="L5:L24" si="3">E5</f>
        <v>26</v>
      </c>
      <c r="M5" s="4">
        <f t="shared" ref="M5:M24" si="4">F5</f>
        <v>341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23</v>
      </c>
      <c r="D6" s="4">
        <v>1</v>
      </c>
      <c r="E6" s="4">
        <v>127</v>
      </c>
      <c r="F6" s="4">
        <v>910</v>
      </c>
      <c r="G6" s="4">
        <v>97</v>
      </c>
      <c r="H6" t="s">
        <v>58</v>
      </c>
      <c r="I6" t="s">
        <v>58</v>
      </c>
      <c r="J6" s="4">
        <f t="shared" si="1"/>
        <v>23</v>
      </c>
      <c r="K6" s="4">
        <f t="shared" si="2"/>
        <v>1</v>
      </c>
      <c r="L6" s="4">
        <f t="shared" si="3"/>
        <v>127</v>
      </c>
      <c r="M6" s="4">
        <f t="shared" si="4"/>
        <v>910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236</v>
      </c>
      <c r="D7" s="4">
        <v>7</v>
      </c>
      <c r="E7" s="4">
        <v>738</v>
      </c>
      <c r="F7" s="4">
        <v>3405</v>
      </c>
      <c r="G7" s="4">
        <v>411</v>
      </c>
      <c r="H7" t="s">
        <v>58</v>
      </c>
      <c r="I7" t="s">
        <v>58</v>
      </c>
      <c r="J7" s="4">
        <f t="shared" si="1"/>
        <v>236</v>
      </c>
      <c r="K7" s="4">
        <f t="shared" si="2"/>
        <v>7</v>
      </c>
      <c r="L7" s="4">
        <f t="shared" si="3"/>
        <v>738</v>
      </c>
      <c r="M7" s="4">
        <f t="shared" si="4"/>
        <v>3405</v>
      </c>
      <c r="N7" s="4">
        <f t="shared" si="5"/>
        <v>411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398</v>
      </c>
      <c r="D8" s="4">
        <v>65</v>
      </c>
      <c r="E8" s="4">
        <v>2816</v>
      </c>
      <c r="F8" s="4">
        <v>20373</v>
      </c>
      <c r="G8" s="4">
        <v>4107</v>
      </c>
      <c r="H8" t="s">
        <v>59</v>
      </c>
      <c r="I8" t="s">
        <v>59</v>
      </c>
      <c r="J8" s="4">
        <f t="shared" si="1"/>
        <v>398</v>
      </c>
      <c r="K8" s="4">
        <f t="shared" si="2"/>
        <v>65</v>
      </c>
      <c r="L8" s="4">
        <f t="shared" si="3"/>
        <v>2816</v>
      </c>
      <c r="M8" s="4">
        <f t="shared" si="4"/>
        <v>20373</v>
      </c>
      <c r="N8" s="4">
        <f t="shared" si="5"/>
        <v>4107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45</v>
      </c>
      <c r="D9" s="4">
        <v>1</v>
      </c>
      <c r="E9" s="4">
        <v>259</v>
      </c>
      <c r="F9" s="4">
        <v>2633</v>
      </c>
      <c r="G9" s="4">
        <v>333</v>
      </c>
      <c r="H9" t="s">
        <v>59</v>
      </c>
      <c r="I9" t="s">
        <v>59</v>
      </c>
      <c r="J9" s="4">
        <f t="shared" si="1"/>
        <v>45</v>
      </c>
      <c r="K9" s="4">
        <f t="shared" si="2"/>
        <v>1</v>
      </c>
      <c r="L9" s="4">
        <f t="shared" si="3"/>
        <v>259</v>
      </c>
      <c r="M9" s="4">
        <f t="shared" si="4"/>
        <v>2633</v>
      </c>
      <c r="N9" s="4">
        <f t="shared" si="5"/>
        <v>333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769</v>
      </c>
      <c r="D10" s="4">
        <v>58</v>
      </c>
      <c r="E10" s="4">
        <v>2228</v>
      </c>
      <c r="F10" s="4">
        <v>3932</v>
      </c>
      <c r="G10" s="4">
        <v>728</v>
      </c>
      <c r="H10" t="s">
        <v>57</v>
      </c>
      <c r="I10" t="s">
        <v>57</v>
      </c>
      <c r="J10" s="4">
        <f t="shared" si="1"/>
        <v>769</v>
      </c>
      <c r="K10" s="4">
        <f t="shared" si="2"/>
        <v>58</v>
      </c>
      <c r="L10" s="4">
        <f t="shared" si="3"/>
        <v>2228</v>
      </c>
      <c r="M10" s="4">
        <f t="shared" si="4"/>
        <v>3932</v>
      </c>
      <c r="N10" s="4">
        <f t="shared" si="5"/>
        <v>728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186</v>
      </c>
      <c r="D11" s="4">
        <v>9</v>
      </c>
      <c r="E11" s="4">
        <v>586</v>
      </c>
      <c r="F11" s="4">
        <v>7411</v>
      </c>
      <c r="G11" s="4">
        <v>1459</v>
      </c>
      <c r="H11" t="s">
        <v>59</v>
      </c>
      <c r="I11" t="s">
        <v>59</v>
      </c>
      <c r="J11" s="4">
        <f t="shared" si="1"/>
        <v>186</v>
      </c>
      <c r="K11" s="4">
        <f t="shared" si="2"/>
        <v>9</v>
      </c>
      <c r="L11" s="4">
        <f t="shared" si="3"/>
        <v>586</v>
      </c>
      <c r="M11" s="4">
        <f t="shared" si="4"/>
        <v>7411</v>
      </c>
      <c r="N11" s="4">
        <f t="shared" si="5"/>
        <v>1459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3307</v>
      </c>
      <c r="D12" s="4">
        <v>172</v>
      </c>
      <c r="E12" s="4">
        <v>18330</v>
      </c>
      <c r="F12" s="4">
        <v>50870</v>
      </c>
      <c r="G12" s="4">
        <v>16079</v>
      </c>
      <c r="H12" t="s">
        <v>59</v>
      </c>
      <c r="I12" t="s">
        <v>59</v>
      </c>
      <c r="J12" s="4">
        <f t="shared" si="1"/>
        <v>3307</v>
      </c>
      <c r="K12" s="4">
        <f t="shared" si="2"/>
        <v>172</v>
      </c>
      <c r="L12" s="4">
        <f t="shared" si="3"/>
        <v>18330</v>
      </c>
      <c r="M12" s="4">
        <f t="shared" si="4"/>
        <v>50870</v>
      </c>
      <c r="N12" s="4">
        <f t="shared" si="5"/>
        <v>16079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66</v>
      </c>
      <c r="D13" s="4">
        <v>9</v>
      </c>
      <c r="E13" s="4">
        <v>1272</v>
      </c>
      <c r="F13" s="4">
        <v>4393</v>
      </c>
      <c r="G13" s="4">
        <v>987</v>
      </c>
      <c r="H13" t="s">
        <v>57</v>
      </c>
      <c r="I13" t="s">
        <v>57</v>
      </c>
      <c r="J13" s="4">
        <f t="shared" si="1"/>
        <v>66</v>
      </c>
      <c r="K13" s="4">
        <f t="shared" si="2"/>
        <v>9</v>
      </c>
      <c r="L13" s="4">
        <f t="shared" si="3"/>
        <v>1272</v>
      </c>
      <c r="M13" s="4">
        <f t="shared" si="4"/>
        <v>4393</v>
      </c>
      <c r="N13" s="4">
        <f t="shared" si="5"/>
        <v>987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3</v>
      </c>
      <c r="D14" s="4">
        <v>2</v>
      </c>
      <c r="E14" s="4">
        <v>151</v>
      </c>
      <c r="F14" s="4">
        <v>258</v>
      </c>
      <c r="G14" s="4">
        <v>22</v>
      </c>
      <c r="H14" t="s">
        <v>58</v>
      </c>
      <c r="I14" t="s">
        <v>58</v>
      </c>
      <c r="J14" s="4">
        <f t="shared" si="1"/>
        <v>3</v>
      </c>
      <c r="K14" s="4">
        <f t="shared" si="2"/>
        <v>2</v>
      </c>
      <c r="L14" s="4">
        <f t="shared" si="3"/>
        <v>151</v>
      </c>
      <c r="M14" s="4">
        <f t="shared" si="4"/>
        <v>258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13</v>
      </c>
      <c r="D15" s="4">
        <v>4</v>
      </c>
      <c r="E15" s="4">
        <v>120</v>
      </c>
      <c r="F15" s="4">
        <v>2168</v>
      </c>
      <c r="G15" s="4">
        <v>291</v>
      </c>
      <c r="H15" t="s">
        <v>59</v>
      </c>
      <c r="I15" t="s">
        <v>59</v>
      </c>
      <c r="J15" s="4">
        <f t="shared" si="1"/>
        <v>13</v>
      </c>
      <c r="K15" s="4">
        <f t="shared" si="2"/>
        <v>4</v>
      </c>
      <c r="L15" s="4">
        <f t="shared" si="3"/>
        <v>120</v>
      </c>
      <c r="M15" s="4">
        <f t="shared" si="4"/>
        <v>2168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13</v>
      </c>
      <c r="D16" s="4">
        <v>3</v>
      </c>
      <c r="E16" s="4">
        <v>350</v>
      </c>
      <c r="F16" s="4">
        <v>3601</v>
      </c>
      <c r="G16" s="4">
        <v>462</v>
      </c>
      <c r="H16" t="s">
        <v>59</v>
      </c>
      <c r="I16" t="s">
        <v>59</v>
      </c>
      <c r="J16" s="4">
        <f t="shared" si="1"/>
        <v>13</v>
      </c>
      <c r="K16" s="4">
        <f t="shared" si="2"/>
        <v>3</v>
      </c>
      <c r="L16" s="4">
        <f t="shared" si="3"/>
        <v>350</v>
      </c>
      <c r="M16" s="4">
        <f t="shared" si="4"/>
        <v>3601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988</v>
      </c>
      <c r="D17" s="4">
        <v>60</v>
      </c>
      <c r="E17" s="4">
        <v>4242</v>
      </c>
      <c r="F17" s="4">
        <v>21435</v>
      </c>
      <c r="G17" s="4">
        <v>3858</v>
      </c>
      <c r="H17" t="s">
        <v>59</v>
      </c>
      <c r="I17" t="s">
        <v>59</v>
      </c>
      <c r="J17" s="4">
        <f t="shared" si="1"/>
        <v>988</v>
      </c>
      <c r="K17" s="4">
        <f t="shared" si="2"/>
        <v>60</v>
      </c>
      <c r="L17" s="4">
        <f t="shared" si="3"/>
        <v>4242</v>
      </c>
      <c r="M17" s="4">
        <f t="shared" si="4"/>
        <v>21435</v>
      </c>
      <c r="N17" s="4">
        <f t="shared" si="5"/>
        <v>3858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" si="11">SUM(S17:W17)</f>
        <v>3337</v>
      </c>
      <c r="Y17" s="25">
        <f t="shared" ref="Y17" si="12">X17/X16</f>
        <v>0.73067659294941978</v>
      </c>
    </row>
    <row r="18" spans="1:25" ht="29" x14ac:dyDescent="0.35">
      <c r="A18" t="s">
        <v>58</v>
      </c>
      <c r="B18" s="3" t="s">
        <v>28</v>
      </c>
      <c r="C18" s="4">
        <v>150</v>
      </c>
      <c r="D18" s="4">
        <v>12</v>
      </c>
      <c r="E18" s="4">
        <v>1060</v>
      </c>
      <c r="F18" s="4">
        <v>2768</v>
      </c>
      <c r="G18" s="4">
        <v>500</v>
      </c>
      <c r="H18" t="s">
        <v>58</v>
      </c>
      <c r="I18" t="s">
        <v>58</v>
      </c>
      <c r="J18" s="4">
        <f t="shared" si="1"/>
        <v>150</v>
      </c>
      <c r="K18" s="4">
        <f t="shared" si="2"/>
        <v>12</v>
      </c>
      <c r="L18" s="4">
        <f t="shared" si="3"/>
        <v>1060</v>
      </c>
      <c r="M18" s="4">
        <f t="shared" si="4"/>
        <v>2768</v>
      </c>
      <c r="N18" s="4">
        <f t="shared" si="5"/>
        <v>500</v>
      </c>
      <c r="R18" s="3" t="s">
        <v>36</v>
      </c>
      <c r="S18" s="22">
        <v>6680</v>
      </c>
      <c r="T18" s="22">
        <v>450</v>
      </c>
      <c r="U18" s="22">
        <v>36561</v>
      </c>
      <c r="V18" s="22">
        <v>155633</v>
      </c>
      <c r="W18" s="22">
        <v>33340</v>
      </c>
      <c r="X18" s="29">
        <f>SUM(X4:X17)</f>
        <v>232664</v>
      </c>
    </row>
    <row r="19" spans="1:25" x14ac:dyDescent="0.2">
      <c r="A19" t="s">
        <v>58</v>
      </c>
      <c r="B19" s="3" t="s">
        <v>29</v>
      </c>
      <c r="C19" s="4">
        <v>34</v>
      </c>
      <c r="D19" s="4">
        <v>2</v>
      </c>
      <c r="E19" s="4">
        <v>150</v>
      </c>
      <c r="F19" s="4">
        <v>1040</v>
      </c>
      <c r="G19" s="4">
        <v>130</v>
      </c>
      <c r="H19" t="s">
        <v>58</v>
      </c>
      <c r="I19" t="s">
        <v>58</v>
      </c>
      <c r="J19" s="4">
        <f t="shared" si="1"/>
        <v>34</v>
      </c>
      <c r="K19" s="4">
        <f t="shared" si="2"/>
        <v>2</v>
      </c>
      <c r="L19" s="4">
        <f t="shared" si="3"/>
        <v>150</v>
      </c>
      <c r="M19" s="4">
        <f t="shared" si="4"/>
        <v>1040</v>
      </c>
      <c r="N19" s="4">
        <f t="shared" si="5"/>
        <v>130</v>
      </c>
    </row>
    <row r="20" spans="1:25" x14ac:dyDescent="0.2">
      <c r="A20" t="s">
        <v>58</v>
      </c>
      <c r="B20" s="3" t="s">
        <v>30</v>
      </c>
      <c r="C20" s="4">
        <v>67</v>
      </c>
      <c r="D20" s="4">
        <v>7</v>
      </c>
      <c r="E20" s="4">
        <v>925</v>
      </c>
      <c r="F20" s="4">
        <v>2170</v>
      </c>
      <c r="G20" s="4">
        <v>273</v>
      </c>
      <c r="H20" t="s">
        <v>58</v>
      </c>
      <c r="I20" t="s">
        <v>58</v>
      </c>
      <c r="J20" s="4">
        <f t="shared" si="1"/>
        <v>67</v>
      </c>
      <c r="K20" s="4">
        <f t="shared" si="2"/>
        <v>7</v>
      </c>
      <c r="L20" s="4">
        <f t="shared" si="3"/>
        <v>925</v>
      </c>
      <c r="M20" s="4">
        <f t="shared" si="4"/>
        <v>2170</v>
      </c>
      <c r="N20" s="4">
        <f t="shared" si="5"/>
        <v>273</v>
      </c>
    </row>
    <row r="21" spans="1:25" x14ac:dyDescent="0.2">
      <c r="A21" t="s">
        <v>57</v>
      </c>
      <c r="B21" s="3" t="s">
        <v>31</v>
      </c>
      <c r="C21" s="4">
        <v>106</v>
      </c>
      <c r="D21" s="4">
        <v>27</v>
      </c>
      <c r="E21" s="4">
        <v>1033</v>
      </c>
      <c r="F21" s="4">
        <v>7897</v>
      </c>
      <c r="G21" s="4">
        <v>1037</v>
      </c>
      <c r="H21" t="s">
        <v>57</v>
      </c>
      <c r="I21" t="s">
        <v>57</v>
      </c>
      <c r="J21" s="4">
        <f t="shared" si="1"/>
        <v>106</v>
      </c>
      <c r="K21" s="4">
        <f t="shared" si="2"/>
        <v>27</v>
      </c>
      <c r="L21" s="4">
        <f t="shared" si="3"/>
        <v>1033</v>
      </c>
      <c r="M21" s="4">
        <f t="shared" si="4"/>
        <v>7897</v>
      </c>
      <c r="N21" s="4">
        <f t="shared" si="5"/>
        <v>1037</v>
      </c>
    </row>
    <row r="22" spans="1:25" x14ac:dyDescent="0.2">
      <c r="A22" t="s">
        <v>57</v>
      </c>
      <c r="B22" s="3" t="s">
        <v>32</v>
      </c>
      <c r="C22" s="4">
        <v>16</v>
      </c>
      <c r="D22" s="4">
        <v>1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16</v>
      </c>
      <c r="K22" s="4">
        <f t="shared" si="2"/>
        <v>1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13</v>
      </c>
      <c r="D23" s="4">
        <v>0</v>
      </c>
      <c r="E23" s="4">
        <v>4</v>
      </c>
      <c r="F23" s="4">
        <v>1023</v>
      </c>
      <c r="G23" s="4">
        <v>143</v>
      </c>
      <c r="H23" t="s">
        <v>59</v>
      </c>
      <c r="I23" t="s">
        <v>59</v>
      </c>
      <c r="J23" s="4">
        <f t="shared" si="1"/>
        <v>13</v>
      </c>
      <c r="K23" s="4">
        <f t="shared" si="2"/>
        <v>0</v>
      </c>
      <c r="L23" s="4">
        <f t="shared" si="3"/>
        <v>4</v>
      </c>
      <c r="M23" s="4">
        <f t="shared" si="4"/>
        <v>1023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120</v>
      </c>
      <c r="D24" s="4">
        <v>7</v>
      </c>
      <c r="E24" s="4">
        <v>1485</v>
      </c>
      <c r="F24" s="4">
        <v>15618</v>
      </c>
      <c r="G24" s="4">
        <v>1916</v>
      </c>
      <c r="H24" t="s">
        <v>59</v>
      </c>
      <c r="I24" t="s">
        <v>59</v>
      </c>
      <c r="J24" s="4">
        <f t="shared" si="1"/>
        <v>120</v>
      </c>
      <c r="K24" s="4">
        <f t="shared" si="2"/>
        <v>7</v>
      </c>
      <c r="L24" s="4">
        <f t="shared" si="3"/>
        <v>1485</v>
      </c>
      <c r="M24" s="4">
        <f t="shared" si="4"/>
        <v>15618</v>
      </c>
      <c r="N24" s="4">
        <f t="shared" si="5"/>
        <v>1916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6680</v>
      </c>
      <c r="D26" s="4">
        <v>450</v>
      </c>
      <c r="E26" s="4">
        <v>36561</v>
      </c>
      <c r="F26" s="4">
        <v>155633</v>
      </c>
      <c r="G26" s="4">
        <v>33340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1079</v>
      </c>
      <c r="D31" s="20">
        <v>98</v>
      </c>
      <c r="E31" s="20">
        <v>5192</v>
      </c>
      <c r="F31" s="20">
        <v>19609</v>
      </c>
      <c r="G31" s="20">
        <v>3232</v>
      </c>
      <c r="H31" s="15">
        <f>SUM(C31:G31)</f>
        <v>29210</v>
      </c>
      <c r="I31" s="28">
        <f>H31/$H$34</f>
        <v>0.12554585152838427</v>
      </c>
    </row>
    <row r="32" spans="1:25" x14ac:dyDescent="0.2">
      <c r="B32" s="3" t="s">
        <v>59</v>
      </c>
      <c r="C32" s="20">
        <v>5083</v>
      </c>
      <c r="D32" s="20">
        <v>321</v>
      </c>
      <c r="E32" s="20">
        <v>28192</v>
      </c>
      <c r="F32" s="20">
        <v>125132</v>
      </c>
      <c r="G32" s="20">
        <v>28648</v>
      </c>
      <c r="H32" s="15">
        <f t="shared" ref="H32:H33" si="13">SUM(C32:G32)</f>
        <v>187376</v>
      </c>
      <c r="I32" s="28">
        <f t="shared" ref="I32:I33" si="14">H32/$H$34</f>
        <v>0.80535020458687201</v>
      </c>
    </row>
    <row r="33" spans="2:9" x14ac:dyDescent="0.2">
      <c r="B33" s="3" t="s">
        <v>58</v>
      </c>
      <c r="C33" s="20">
        <v>518</v>
      </c>
      <c r="D33" s="20">
        <v>31</v>
      </c>
      <c r="E33" s="20">
        <v>3177</v>
      </c>
      <c r="F33" s="20">
        <v>10892</v>
      </c>
      <c r="G33" s="20">
        <v>1460</v>
      </c>
      <c r="H33" s="15">
        <f t="shared" si="13"/>
        <v>16078</v>
      </c>
      <c r="I33" s="28">
        <f t="shared" si="14"/>
        <v>6.9103943884743668E-2</v>
      </c>
    </row>
    <row r="34" spans="2:9" x14ac:dyDescent="0.2">
      <c r="B34" s="3" t="s">
        <v>36</v>
      </c>
      <c r="C34" s="20">
        <v>6680</v>
      </c>
      <c r="D34" s="20">
        <v>450</v>
      </c>
      <c r="E34" s="20">
        <v>36561</v>
      </c>
      <c r="F34" s="20">
        <v>155633</v>
      </c>
      <c r="G34" s="20">
        <v>33340</v>
      </c>
      <c r="H34" s="16">
        <f>SUM(H31:H33)</f>
        <v>232664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2020-05-30T16:42:08Z</dcterms:modified>
</cp:coreProperties>
</file>