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1A4EFD6B-503B-4D4D-AE76-C1ED170D2FB2}" xr6:coauthVersionLast="45" xr6:coauthVersionMax="45" xr10:uidLastSave="{00000000-0000-0000-0000-000000000000}"/>
  <bookViews>
    <workbookView xWindow="30220" yWindow="1000" windowWidth="35680" windowHeight="2030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15" r:id="rId10"/>
    <pivotCache cacheId="23" r:id="rId11"/>
    <pivotCache cacheId="27" r:id="rId12"/>
    <pivotCache cacheId="32" r:id="rId13"/>
    <pivotCache cacheId="3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2" i="14" l="1"/>
  <c r="C92" i="14"/>
  <c r="D92" i="14"/>
  <c r="E92" i="14"/>
  <c r="F92" i="14"/>
  <c r="A94" i="4"/>
  <c r="B94" i="4"/>
  <c r="G96" i="2"/>
  <c r="G95" i="2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X17" i="16" l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F91" i="14" s="1"/>
  <c r="D91" i="14"/>
  <c r="E91" i="14"/>
  <c r="A93" i="4"/>
  <c r="G94" i="2"/>
  <c r="B93" i="4" s="1"/>
  <c r="Q141" i="2"/>
  <c r="K141" i="2"/>
  <c r="L141" i="2"/>
  <c r="M141" i="2"/>
  <c r="N141" i="2"/>
  <c r="O141" i="2"/>
  <c r="P141" i="2"/>
  <c r="B90" i="14" l="1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<sst xmlns="http://schemas.openxmlformats.org/spreadsheetml/2006/main" count="4172" uniqueCount="79">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</sst>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Casi'!$A$3:$A$94</c:f>
              <c:numCache>
                <c:formatCode>m/d/yy</c:formatCode>
                <c:ptCount val="9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</c:numCache>
            </c:numRef>
          </c:cat>
          <c:val>
            <c:numRef>
              <c:f>'Totale dei Casi'!$B$3:$B$94</c:f>
              <c:numCache>
                <c:formatCode>General</c:formatCode>
                <c:ptCount val="92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Tamponi!$B$4:$B$96</c:f>
              <c:strCache>
                <c:ptCount val="92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</c:strCache>
            </c:strRef>
          </c:cat>
          <c:val>
            <c:numRef>
              <c:f>Tamponi!$C$4:$C$96</c:f>
              <c:numCache>
                <c:formatCode>General</c:formatCode>
                <c:ptCount val="92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Guariti'!$A$7:$A$99</c:f>
              <c:strCache>
                <c:ptCount val="92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</c:strCache>
            </c:strRef>
          </c:cat>
          <c:val>
            <c:numRef>
              <c:f>'Dimessi Guariti'!$B$7:$B$99</c:f>
              <c:numCache>
                <c:formatCode>General</c:formatCode>
                <c:ptCount val="92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Deceduti!$A$4:$A$96</c:f>
              <c:strCache>
                <c:ptCount val="92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</c:strCache>
            </c:strRef>
          </c:cat>
          <c:val>
            <c:numRef>
              <c:f>Deceduti!$B$4:$B$96</c:f>
              <c:numCache>
                <c:formatCode>General</c:formatCode>
                <c:ptCount val="92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Contagiati!$B$2:$B$92</c:f>
              <c:numCache>
                <c:formatCode>m/d/yy</c:formatCode>
                <c:ptCount val="9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</c:numCache>
            </c:numRef>
          </c:cat>
          <c:val>
            <c:numRef>
              <c:f>Contagiati!$C$2:$C$92</c:f>
              <c:numCache>
                <c:formatCode>0</c:formatCode>
                <c:ptCount val="91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Contagiati!$B$2:$B$92</c:f>
              <c:numCache>
                <c:formatCode>m/d/yy</c:formatCode>
                <c:ptCount val="9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</c:numCache>
            </c:numRef>
          </c:cat>
          <c:val>
            <c:numRef>
              <c:f>Contagiati!$D$2:$D$92</c:f>
              <c:numCache>
                <c:formatCode>0</c:formatCode>
                <c:ptCount val="91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Contagiati!$B$2:$B$92</c:f>
              <c:numCache>
                <c:formatCode>m/d/yy</c:formatCode>
                <c:ptCount val="9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</c:numCache>
            </c:numRef>
          </c:cat>
          <c:val>
            <c:numRef>
              <c:f>Contagiati!$E$2:$E$92</c:f>
              <c:numCache>
                <c:formatCode>0</c:formatCode>
                <c:ptCount val="91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Contagiati!$B$2:$B$92</c:f>
              <c:numCache>
                <c:formatCode>m/d/yy</c:formatCode>
                <c:ptCount val="9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</c:numCache>
            </c:numRef>
          </c:cat>
          <c:val>
            <c:numRef>
              <c:f>Contagiati!$F$2:$F$92</c:f>
              <c:numCache>
                <c:formatCode>0</c:formatCode>
                <c:ptCount val="91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6.827718865738" createdVersion="6" refreshedVersion="6" minRefreshableVersion="3" recordCount="1933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6T00:00:00" count="9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6.82798159722" createdVersion="6" refreshedVersion="6" minRefreshableVersion="3" recordCount="1933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6T00:00:00" count="12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6.829456134263" createdVersion="6" refreshedVersion="6" minRefreshableVersion="3" recordCount="1933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6T00:00:00" count="9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m/>
      </sharedItems>
      <fieldGroup par="17" base="0">
        <rangePr groupBy="days" startDate="2020-02-24T00:00:00" endDate="2020-05-26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6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6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6.82949895833" createdVersion="6" refreshedVersion="6" minRefreshableVersion="3" recordCount="1933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6T00:00:00" count="9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m/>
      </sharedItems>
      <fieldGroup par="22" base="0">
        <rangePr groupBy="days" startDate="2020-02-24T00:00:00" endDate="2020-05-26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6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2" count="15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m/>
      </sharedItems>
    </cacheField>
    <cacheField name="Months" numFmtId="0" databaseField="0">
      <fieldGroup base="0">
        <rangePr groupBy="months" startDate="2020-02-24T00:00:00" endDate="2020-05-26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6.829533101853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5" maxValue="3721"/>
    </cacheField>
    <cacheField name="Sum of terapia_intensiva" numFmtId="0">
      <sharedItems containsSemiMixedTypes="0" containsString="0" containsNumber="1" containsInteger="1" minValue="0" maxValue="196"/>
    </cacheField>
    <cacheField name="Sum of isolamento_domiciliare" numFmtId="0">
      <sharedItems containsSemiMixedTypes="0" containsString="0" containsNumber="1" containsInteger="1" minValue="13" maxValue="21298"/>
    </cacheField>
    <cacheField name="Sum of dimessi_guariti" numFmtId="0">
      <sharedItems containsSemiMixedTypes="0" containsString="0" containsNumber="1" containsInteger="1" minValue="233" maxValue="46169"/>
    </cacheField>
    <cacheField name="Sum of deceduti" numFmtId="0">
      <sharedItems containsSemiMixedTypes="0" containsString="0" containsNumber="1" containsInteger="1" minValue="22" maxValue="158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3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3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3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33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m/>
    <m/>
    <x v="21"/>
    <m/>
    <m/>
    <m/>
    <m/>
    <m/>
    <m/>
    <m/>
    <m/>
    <m/>
    <m/>
    <m/>
    <m/>
    <m/>
    <m/>
    <m/>
    <m/>
    <m/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49"/>
    <n v="3"/>
    <n v="894"/>
    <n v="1781"/>
    <n v="400"/>
  </r>
  <r>
    <x v="1"/>
    <n v="13"/>
    <n v="0"/>
    <n v="23"/>
    <n v="336"/>
    <n v="27"/>
  </r>
  <r>
    <x v="1"/>
    <n v="42"/>
    <n v="1"/>
    <n v="221"/>
    <n v="797"/>
    <n v="96"/>
  </r>
  <r>
    <x v="1"/>
    <n v="287"/>
    <n v="7"/>
    <n v="919"/>
    <n v="3137"/>
    <n v="405"/>
  </r>
  <r>
    <x v="2"/>
    <n v="514"/>
    <n v="82"/>
    <n v="3763"/>
    <n v="19160"/>
    <n v="4068"/>
  </r>
  <r>
    <x v="2"/>
    <n v="62"/>
    <n v="1"/>
    <n v="323"/>
    <n v="2525"/>
    <n v="329"/>
  </r>
  <r>
    <x v="0"/>
    <n v="1085"/>
    <n v="60"/>
    <n v="2409"/>
    <n v="3401"/>
    <n v="688"/>
  </r>
  <r>
    <x v="2"/>
    <n v="236"/>
    <n v="18"/>
    <n v="1302"/>
    <n v="6516"/>
    <n v="1425"/>
  </r>
  <r>
    <x v="2"/>
    <n v="3721"/>
    <n v="196"/>
    <n v="21298"/>
    <n v="46169"/>
    <n v="15874"/>
  </r>
  <r>
    <x v="0"/>
    <n v="95"/>
    <n v="13"/>
    <n v="1554"/>
    <n v="4059"/>
    <n v="995"/>
  </r>
  <r>
    <x v="1"/>
    <n v="5"/>
    <n v="2"/>
    <n v="170"/>
    <n v="233"/>
    <n v="22"/>
  </r>
  <r>
    <x v="2"/>
    <n v="29"/>
    <n v="5"/>
    <n v="150"/>
    <n v="2118"/>
    <n v="291"/>
  </r>
  <r>
    <x v="2"/>
    <n v="27"/>
    <n v="4"/>
    <n v="486"/>
    <n v="3430"/>
    <n v="458"/>
  </r>
  <r>
    <x v="2"/>
    <n v="1227"/>
    <n v="72"/>
    <n v="6197"/>
    <n v="18934"/>
    <n v="3798"/>
  </r>
  <r>
    <x v="1"/>
    <n v="190"/>
    <n v="15"/>
    <n v="1473"/>
    <n v="2298"/>
    <n v="491"/>
  </r>
  <r>
    <x v="1"/>
    <n v="49"/>
    <n v="3"/>
    <n v="179"/>
    <n v="994"/>
    <n v="129"/>
  </r>
  <r>
    <x v="1"/>
    <n v="89"/>
    <n v="9"/>
    <n v="1335"/>
    <n v="1724"/>
    <n v="270"/>
  </r>
  <r>
    <x v="0"/>
    <n v="152"/>
    <n v="37"/>
    <n v="1447"/>
    <n v="7416"/>
    <n v="1015"/>
  </r>
  <r>
    <x v="0"/>
    <n v="15"/>
    <n v="2"/>
    <n v="29"/>
    <n v="1309"/>
    <n v="75"/>
  </r>
  <r>
    <x v="2"/>
    <n v="19"/>
    <n v="1"/>
    <n v="13"/>
    <n v="1003"/>
    <n v="143"/>
  </r>
  <r>
    <x v="2"/>
    <n v="179"/>
    <n v="10"/>
    <n v="2389"/>
    <n v="14641"/>
    <n v="1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6" firstHeaderRow="0" firstDataRow="1" firstDataCol="1"/>
  <pivotFields count="20">
    <pivotField axis="axisRow" showAll="0">
      <items count="94">
        <item h="1" x="9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22">
      <pivotArea outline="0" collapsedLevelsAreSubtotals="1" fieldPosition="0"/>
    </format>
    <format dxfId="21">
      <pivotArea dataOnly="0" labelOnly="1" fieldPosition="0">
        <references count="1">
          <reference field="3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6" firstHeaderRow="1" firstDataRow="1" firstDataCol="1"/>
  <pivotFields count="20">
    <pivotField axis="axisRow" showAll="0">
      <items count="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2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9" firstHeaderRow="1" firstDataRow="1" firstDataCol="1" rowPageCount="1" colPageCount="1"/>
  <pivotFields count="16">
    <pivotField axis="axisRow" numFmtId="22" showAll="0" sortType="ascending">
      <items count="124">
        <item x="0"/>
        <item m="1" x="112"/>
        <item x="1"/>
        <item m="1" x="95"/>
        <item x="2"/>
        <item m="1" x="107"/>
        <item x="3"/>
        <item m="1" x="121"/>
        <item x="4"/>
        <item m="1" x="103"/>
        <item x="5"/>
        <item m="1" x="116"/>
        <item x="6"/>
        <item m="1" x="118"/>
        <item x="7"/>
        <item m="1" x="100"/>
        <item x="8"/>
        <item m="1" x="113"/>
        <item x="9"/>
        <item m="1" x="96"/>
        <item x="10"/>
        <item m="1" x="108"/>
        <item x="11"/>
        <item m="1" x="122"/>
        <item x="12"/>
        <item m="1" x="104"/>
        <item x="13"/>
        <item m="1" x="117"/>
        <item x="14"/>
        <item m="1" x="99"/>
        <item x="15"/>
        <item m="1" x="111"/>
        <item x="16"/>
        <item m="1" x="94"/>
        <item x="17"/>
        <item m="1" x="106"/>
        <item x="18"/>
        <item m="1" x="120"/>
        <item x="19"/>
        <item m="1" x="102"/>
        <item x="20"/>
        <item m="1" x="115"/>
        <item x="21"/>
        <item m="1" x="98"/>
        <item x="22"/>
        <item m="1" x="110"/>
        <item x="23"/>
        <item m="1" x="93"/>
        <item x="24"/>
        <item m="1" x="105"/>
        <item x="25"/>
        <item m="1" x="119"/>
        <item x="26"/>
        <item m="1" x="101"/>
        <item x="27"/>
        <item m="1" x="114"/>
        <item x="28"/>
        <item m="1" x="97"/>
        <item x="29"/>
        <item m="1" x="10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h="1" x="92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3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6" firstHeaderRow="1" firstDataRow="1" firstDataCol="1" rowPageCount="1" colPageCount="1"/>
  <pivotFields count="16">
    <pivotField axis="axisRow" numFmtId="22" showAll="0" sortType="ascending">
      <items count="124">
        <item x="0"/>
        <item m="1" x="112"/>
        <item x="1"/>
        <item m="1" x="95"/>
        <item x="2"/>
        <item m="1" x="107"/>
        <item x="3"/>
        <item m="1" x="121"/>
        <item x="4"/>
        <item m="1" x="103"/>
        <item x="5"/>
        <item m="1" x="116"/>
        <item x="6"/>
        <item m="1" x="118"/>
        <item x="7"/>
        <item m="1" x="100"/>
        <item x="8"/>
        <item m="1" x="113"/>
        <item x="9"/>
        <item m="1" x="96"/>
        <item x="10"/>
        <item m="1" x="108"/>
        <item x="11"/>
        <item m="1" x="122"/>
        <item x="12"/>
        <item m="1" x="104"/>
        <item x="13"/>
        <item m="1" x="117"/>
        <item x="14"/>
        <item m="1" x="99"/>
        <item x="15"/>
        <item m="1" x="111"/>
        <item x="16"/>
        <item m="1" x="94"/>
        <item x="17"/>
        <item m="1" x="106"/>
        <item x="18"/>
        <item m="1" x="120"/>
        <item x="19"/>
        <item m="1" x="102"/>
        <item x="20"/>
        <item m="1" x="115"/>
        <item x="21"/>
        <item m="1" x="98"/>
        <item x="22"/>
        <item m="1" x="110"/>
        <item x="23"/>
        <item m="1" x="93"/>
        <item x="24"/>
        <item m="1" x="105"/>
        <item x="25"/>
        <item m="1" x="119"/>
        <item x="26"/>
        <item m="1" x="101"/>
        <item x="27"/>
        <item m="1" x="114"/>
        <item x="28"/>
        <item m="1" x="97"/>
        <item x="29"/>
        <item m="1" x="10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h="1" x="92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3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8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4"/>
        <item x="12"/>
        <item x="13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7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33"/>
  <sheetViews>
    <sheetView topLeftCell="E1881" workbookViewId="0">
      <selection activeCell="U1912" sqref="U1912:V1933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ref="U1892:U1912" si="82">VLOOKUP(D1892,Zone,2)</f>
        <v>Centro</v>
      </c>
      <c r="V1892">
        <f t="shared" ref="V1892:V1912" si="83"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82"/>
        <v>Sud</v>
      </c>
      <c r="V1893">
        <f t="shared" si="83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82"/>
        <v>Sud</v>
      </c>
      <c r="V1894">
        <f t="shared" si="83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82"/>
        <v>Sud</v>
      </c>
      <c r="V1895">
        <f t="shared" si="83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82"/>
        <v>Nord</v>
      </c>
      <c r="V1896">
        <f t="shared" si="83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82"/>
        <v>Nord</v>
      </c>
      <c r="V1897">
        <f t="shared" si="83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82"/>
        <v>Centro</v>
      </c>
      <c r="V1898">
        <f t="shared" si="83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82"/>
        <v>Nord</v>
      </c>
      <c r="V1899">
        <f t="shared" si="83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82"/>
        <v>Nord</v>
      </c>
      <c r="V1900">
        <f t="shared" si="83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82"/>
        <v>Centro</v>
      </c>
      <c r="V1901">
        <f t="shared" si="83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82"/>
        <v>Sud</v>
      </c>
      <c r="V1902">
        <f t="shared" si="83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82"/>
        <v>Nord</v>
      </c>
      <c r="V1903">
        <f t="shared" si="83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82"/>
        <v>Nord</v>
      </c>
      <c r="V1904">
        <f t="shared" si="83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82"/>
        <v>Nord</v>
      </c>
      <c r="V1905">
        <f t="shared" si="83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82"/>
        <v>Sud</v>
      </c>
      <c r="V1906">
        <f t="shared" si="83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82"/>
        <v>Sud</v>
      </c>
      <c r="V1907">
        <f t="shared" si="83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82"/>
        <v>Sud</v>
      </c>
      <c r="V1908">
        <f t="shared" si="83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82"/>
        <v>Centro</v>
      </c>
      <c r="V1909">
        <f t="shared" si="83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82"/>
        <v>Centro</v>
      </c>
      <c r="V1910">
        <f t="shared" si="83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82"/>
        <v>Nord</v>
      </c>
      <c r="V1911">
        <f t="shared" si="83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82"/>
        <v>Nord</v>
      </c>
      <c r="V1912">
        <f t="shared" si="83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ref="U1913:U1933" si="84">VLOOKUP(D1913,Zone,2)</f>
        <v>Centro</v>
      </c>
      <c r="V1913">
        <f t="shared" ref="V1913:V1933" si="85"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84"/>
        <v>Sud</v>
      </c>
      <c r="V1914">
        <f t="shared" si="85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84"/>
        <v>Sud</v>
      </c>
      <c r="V1915">
        <f t="shared" si="85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84"/>
        <v>Sud</v>
      </c>
      <c r="V1916">
        <f t="shared" si="85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84"/>
        <v>Nord</v>
      </c>
      <c r="V1917">
        <f t="shared" si="85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84"/>
        <v>Nord</v>
      </c>
      <c r="V1918">
        <f t="shared" si="85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84"/>
        <v>Centro</v>
      </c>
      <c r="V1919">
        <f t="shared" si="85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84"/>
        <v>Nord</v>
      </c>
      <c r="V1920">
        <f t="shared" si="85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84"/>
        <v>Nord</v>
      </c>
      <c r="V1921">
        <f t="shared" si="85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si="84"/>
        <v>Centro</v>
      </c>
      <c r="V1922">
        <f t="shared" si="85"/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84"/>
        <v>Sud</v>
      </c>
      <c r="V1923">
        <f t="shared" si="85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84"/>
        <v>Nord</v>
      </c>
      <c r="V1924">
        <f t="shared" si="85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84"/>
        <v>Nord</v>
      </c>
      <c r="V1925">
        <f t="shared" si="85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84"/>
        <v>Nord</v>
      </c>
      <c r="V1926">
        <f t="shared" si="85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84"/>
        <v>Sud</v>
      </c>
      <c r="V1927">
        <f t="shared" si="85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84"/>
        <v>Sud</v>
      </c>
      <c r="V1928">
        <f t="shared" si="85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84"/>
        <v>Sud</v>
      </c>
      <c r="V1929">
        <f t="shared" si="85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84"/>
        <v>Centro</v>
      </c>
      <c r="V1930">
        <f t="shared" si="85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84"/>
        <v>Centro</v>
      </c>
      <c r="V1931">
        <f t="shared" si="85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84"/>
        <v>Nord</v>
      </c>
      <c r="V1932">
        <f t="shared" si="85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84"/>
        <v>Nord</v>
      </c>
      <c r="V1933">
        <f t="shared" si="85"/>
        <v>22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opLeftCell="A102" zoomScale="91" zoomScaleNormal="91" workbookViewId="0">
      <selection activeCell="D119" sqref="D119:J141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3</v>
      </c>
      <c r="K4" s="18">
        <v>149</v>
      </c>
      <c r="L4" s="18">
        <v>894</v>
      </c>
      <c r="M4" s="18">
        <v>1781</v>
      </c>
      <c r="N4" s="18">
        <v>400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13</v>
      </c>
      <c r="L5" s="18">
        <v>23</v>
      </c>
      <c r="M5" s="18">
        <v>336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42</v>
      </c>
      <c r="L6" s="18">
        <v>221</v>
      </c>
      <c r="M6" s="18">
        <v>797</v>
      </c>
      <c r="N6" s="18">
        <v>96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7</v>
      </c>
      <c r="K7" s="18">
        <v>287</v>
      </c>
      <c r="L7" s="18">
        <v>919</v>
      </c>
      <c r="M7" s="18">
        <v>3137</v>
      </c>
      <c r="N7" s="18">
        <v>405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82</v>
      </c>
      <c r="K8" s="18">
        <v>514</v>
      </c>
      <c r="L8" s="18">
        <v>3763</v>
      </c>
      <c r="M8" s="18">
        <v>19160</v>
      </c>
      <c r="N8" s="18">
        <v>4068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1</v>
      </c>
      <c r="K9" s="18">
        <v>62</v>
      </c>
      <c r="L9" s="18">
        <v>323</v>
      </c>
      <c r="M9" s="18">
        <v>2525</v>
      </c>
      <c r="N9" s="18">
        <v>329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60</v>
      </c>
      <c r="K10" s="18">
        <v>1085</v>
      </c>
      <c r="L10" s="18">
        <v>2409</v>
      </c>
      <c r="M10" s="18">
        <v>3401</v>
      </c>
      <c r="N10" s="18">
        <v>688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18</v>
      </c>
      <c r="K11" s="18">
        <v>236</v>
      </c>
      <c r="L11" s="18">
        <v>1302</v>
      </c>
      <c r="M11" s="18">
        <v>6516</v>
      </c>
      <c r="N11" s="18">
        <v>1425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196</v>
      </c>
      <c r="K12" s="18">
        <v>3721</v>
      </c>
      <c r="L12" s="18">
        <v>21298</v>
      </c>
      <c r="M12" s="18">
        <v>46169</v>
      </c>
      <c r="N12" s="18">
        <v>15874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13</v>
      </c>
      <c r="K13" s="18">
        <v>95</v>
      </c>
      <c r="L13" s="18">
        <v>1554</v>
      </c>
      <c r="M13" s="18">
        <v>4059</v>
      </c>
      <c r="N13" s="18">
        <v>995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5</v>
      </c>
      <c r="L14" s="18">
        <v>170</v>
      </c>
      <c r="M14" s="18">
        <v>233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29</v>
      </c>
      <c r="L15" s="18">
        <v>150</v>
      </c>
      <c r="M15" s="18">
        <v>2118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4</v>
      </c>
      <c r="K16" s="18">
        <v>27</v>
      </c>
      <c r="L16" s="18">
        <v>486</v>
      </c>
      <c r="M16" s="18">
        <v>3430</v>
      </c>
      <c r="N16" s="18">
        <v>458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72</v>
      </c>
      <c r="K17" s="18">
        <v>1227</v>
      </c>
      <c r="L17" s="18">
        <v>6197</v>
      </c>
      <c r="M17" s="18">
        <v>18934</v>
      </c>
      <c r="N17" s="18">
        <v>3798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15</v>
      </c>
      <c r="K18" s="18">
        <v>190</v>
      </c>
      <c r="L18" s="18">
        <v>1473</v>
      </c>
      <c r="M18" s="18">
        <v>2298</v>
      </c>
      <c r="N18" s="18">
        <v>491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3</v>
      </c>
      <c r="K19" s="18">
        <v>49</v>
      </c>
      <c r="L19" s="18">
        <v>179</v>
      </c>
      <c r="M19" s="18">
        <v>994</v>
      </c>
      <c r="N19" s="18">
        <v>129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9</v>
      </c>
      <c r="K20" s="18">
        <v>89</v>
      </c>
      <c r="L20" s="18">
        <v>1335</v>
      </c>
      <c r="M20" s="18">
        <v>1724</v>
      </c>
      <c r="N20" s="18">
        <v>270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37</v>
      </c>
      <c r="K21" s="18">
        <v>152</v>
      </c>
      <c r="L21" s="18">
        <v>1447</v>
      </c>
      <c r="M21" s="18">
        <v>7416</v>
      </c>
      <c r="N21" s="18">
        <v>1015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15</v>
      </c>
      <c r="L22" s="18">
        <v>29</v>
      </c>
      <c r="M22" s="18">
        <v>1309</v>
      </c>
      <c r="N22" s="18">
        <v>75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1</v>
      </c>
      <c r="K23" s="18">
        <v>19</v>
      </c>
      <c r="L23" s="18">
        <v>13</v>
      </c>
      <c r="M23" s="18">
        <v>1003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10</v>
      </c>
      <c r="K24" s="18">
        <v>179</v>
      </c>
      <c r="L24" s="18">
        <v>2389</v>
      </c>
      <c r="M24" s="18">
        <v>14641</v>
      </c>
      <c r="N24" s="18">
        <v>1878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541</v>
      </c>
      <c r="K25" s="18">
        <v>8185</v>
      </c>
      <c r="L25" s="18">
        <v>46574</v>
      </c>
      <c r="M25" s="18">
        <v>141981</v>
      </c>
      <c r="N25" s="18">
        <v>32877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ht="29" x14ac:dyDescent="0.35">
      <c r="A96" s="3" t="s">
        <v>36</v>
      </c>
      <c r="B96" s="4">
        <v>32877</v>
      </c>
      <c r="C96" s="4">
        <v>141981</v>
      </c>
      <c r="D96" s="4">
        <v>8185</v>
      </c>
      <c r="E96" s="4">
        <v>541</v>
      </c>
      <c r="F96" s="4">
        <v>46574</v>
      </c>
      <c r="G96" s="26">
        <f>SUM(B96:F96)</f>
        <v>230158</v>
      </c>
    </row>
    <row r="97" spans="1:6" x14ac:dyDescent="0.2">
      <c r="A97" s="3"/>
      <c r="B97" s="4"/>
      <c r="C97" s="4"/>
      <c r="D97" s="4"/>
      <c r="E97" s="4"/>
      <c r="F97" s="4"/>
    </row>
    <row r="98" spans="1:6" x14ac:dyDescent="0.2">
      <c r="A98" s="3"/>
      <c r="B98" s="4"/>
      <c r="C98" s="4"/>
      <c r="D98" s="4"/>
      <c r="E98" s="4"/>
      <c r="F98" s="4"/>
    </row>
    <row r="99" spans="1:6" x14ac:dyDescent="0.2">
      <c r="A99" s="3"/>
      <c r="B99" s="4"/>
      <c r="C99" s="4"/>
      <c r="D99" s="4"/>
      <c r="E99" s="4"/>
      <c r="F99" s="4"/>
    </row>
    <row r="100" spans="1:6" x14ac:dyDescent="0.2">
      <c r="A100" s="3"/>
      <c r="B100" s="4"/>
      <c r="C100" s="4"/>
      <c r="D100" s="4"/>
      <c r="E100" s="4"/>
      <c r="F100" s="4"/>
    </row>
    <row r="101" spans="1:6" x14ac:dyDescent="0.2">
      <c r="A101" s="3"/>
      <c r="B101" s="4"/>
      <c r="C101" s="4"/>
      <c r="D101" s="4"/>
      <c r="E101" s="4"/>
      <c r="F101" s="4"/>
    </row>
    <row r="102" spans="1:6" x14ac:dyDescent="0.2">
      <c r="A102" s="3"/>
      <c r="B102" s="4"/>
      <c r="C102" s="4"/>
      <c r="D102" s="4"/>
      <c r="E102" s="4"/>
      <c r="F102" s="4"/>
    </row>
    <row r="103" spans="1:6" x14ac:dyDescent="0.2">
      <c r="A103" s="3"/>
      <c r="B103" s="4"/>
      <c r="C103" s="4"/>
      <c r="D103" s="4"/>
      <c r="E103" s="4"/>
      <c r="F103" s="4"/>
    </row>
    <row r="104" spans="1:6" x14ac:dyDescent="0.2">
      <c r="A104" s="3"/>
      <c r="B104" s="4"/>
      <c r="C104" s="4"/>
      <c r="D104" s="4"/>
      <c r="E104" s="4"/>
      <c r="F104" s="4"/>
    </row>
    <row r="105" spans="1:6" x14ac:dyDescent="0.2">
      <c r="A105" s="3"/>
      <c r="B105" s="4"/>
      <c r="C105" s="4"/>
      <c r="D105" s="4"/>
      <c r="E105" s="4"/>
      <c r="F105" s="4"/>
    </row>
    <row r="106" spans="1:6" x14ac:dyDescent="0.2">
      <c r="A106" s="3"/>
      <c r="B106" s="4"/>
      <c r="C106" s="4"/>
      <c r="D106" s="4"/>
      <c r="E106" s="4"/>
      <c r="F106" s="4"/>
    </row>
    <row r="107" spans="1:6" x14ac:dyDescent="0.2">
      <c r="A107" s="3"/>
      <c r="B107" s="4"/>
      <c r="C107" s="4"/>
      <c r="D107" s="4"/>
      <c r="E107" s="4"/>
      <c r="F107" s="4"/>
    </row>
    <row r="108" spans="1:6" x14ac:dyDescent="0.2">
      <c r="A108" s="3"/>
      <c r="B108" s="4"/>
      <c r="C108" s="4"/>
      <c r="D108" s="4"/>
      <c r="E108" s="4"/>
      <c r="F108" s="4"/>
    </row>
    <row r="109" spans="1:6" x14ac:dyDescent="0.2">
      <c r="A109" s="3"/>
      <c r="B109" s="4"/>
      <c r="C109" s="4"/>
      <c r="D109" s="4"/>
      <c r="E109" s="4"/>
      <c r="F109" s="4"/>
    </row>
    <row r="110" spans="1:6" x14ac:dyDescent="0.2">
      <c r="A110" s="3"/>
      <c r="B110" s="4"/>
      <c r="C110" s="4"/>
      <c r="D110" s="4"/>
      <c r="E110" s="4"/>
      <c r="F110" s="4"/>
    </row>
    <row r="111" spans="1:6" x14ac:dyDescent="0.2">
      <c r="A111" s="3"/>
      <c r="B111" s="4"/>
      <c r="C111" s="4"/>
      <c r="D111" s="4"/>
      <c r="E111" s="4"/>
      <c r="F111" s="4"/>
    </row>
    <row r="112" spans="1:6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12" t="s">
        <v>49</v>
      </c>
      <c r="N119" s="12" t="s">
        <v>10</v>
      </c>
      <c r="O119" s="12" t="s">
        <v>11</v>
      </c>
      <c r="P119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43976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0</v>
      </c>
      <c r="H120" s="12">
        <v>0</v>
      </c>
      <c r="I120" s="12">
        <v>0</v>
      </c>
      <c r="J120" s="12">
        <v>-46</v>
      </c>
      <c r="K120">
        <v>-46</v>
      </c>
      <c r="L120">
        <v>-46</v>
      </c>
      <c r="M120">
        <v>-46</v>
      </c>
      <c r="N120">
        <v>45</v>
      </c>
      <c r="O120">
        <v>2</v>
      </c>
      <c r="P120">
        <v>1</v>
      </c>
      <c r="Q120">
        <v>982</v>
      </c>
      <c r="R120" s="28">
        <f>P120/Q120</f>
        <v>1.0183299389002036E-3</v>
      </c>
    </row>
    <row r="121" spans="1:21" x14ac:dyDescent="0.2">
      <c r="A121" s="6">
        <v>43976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0</v>
      </c>
      <c r="H121" s="12">
        <v>-1</v>
      </c>
      <c r="I121" s="12">
        <v>-1</v>
      </c>
      <c r="J121" s="12">
        <v>-2</v>
      </c>
      <c r="K121">
        <v>-3</v>
      </c>
      <c r="L121">
        <v>-3</v>
      </c>
      <c r="M121">
        <v>-3</v>
      </c>
      <c r="N121">
        <v>3</v>
      </c>
      <c r="O121">
        <v>0</v>
      </c>
      <c r="P121">
        <v>0</v>
      </c>
      <c r="Q121">
        <v>523</v>
      </c>
      <c r="R121" s="28">
        <f t="shared" ref="R121:R140" si="5">P121/Q121</f>
        <v>0</v>
      </c>
    </row>
    <row r="122" spans="1:21" x14ac:dyDescent="0.2">
      <c r="A122" s="6">
        <v>43976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-1</v>
      </c>
      <c r="H122" s="12">
        <v>0</v>
      </c>
      <c r="I122" s="12">
        <v>-1</v>
      </c>
      <c r="J122" s="12">
        <v>-10</v>
      </c>
      <c r="K122">
        <v>-11</v>
      </c>
      <c r="L122">
        <v>-11</v>
      </c>
      <c r="M122">
        <v>-11</v>
      </c>
      <c r="N122">
        <v>11</v>
      </c>
      <c r="O122">
        <v>0</v>
      </c>
      <c r="P122">
        <v>0</v>
      </c>
      <c r="Q122">
        <v>556</v>
      </c>
      <c r="R122" s="28">
        <f t="shared" si="5"/>
        <v>0</v>
      </c>
    </row>
    <row r="123" spans="1:21" x14ac:dyDescent="0.2">
      <c r="A123" s="6">
        <v>43976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-24</v>
      </c>
      <c r="H123" s="12">
        <v>-1</v>
      </c>
      <c r="I123" s="12">
        <v>-25</v>
      </c>
      <c r="J123" s="12">
        <v>-30</v>
      </c>
      <c r="K123">
        <v>-55</v>
      </c>
      <c r="L123">
        <v>-55</v>
      </c>
      <c r="M123">
        <v>-55</v>
      </c>
      <c r="N123">
        <v>61</v>
      </c>
      <c r="O123">
        <v>0</v>
      </c>
      <c r="P123">
        <v>6</v>
      </c>
      <c r="Q123">
        <v>3360</v>
      </c>
      <c r="R123" s="28">
        <f t="shared" si="5"/>
        <v>1.7857142857142857E-3</v>
      </c>
    </row>
    <row r="124" spans="1:21" x14ac:dyDescent="0.2">
      <c r="A124" s="6">
        <v>43976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-5</v>
      </c>
      <c r="H124" s="12">
        <v>-1</v>
      </c>
      <c r="I124" s="12">
        <v>-6</v>
      </c>
      <c r="J124" s="12">
        <v>-92</v>
      </c>
      <c r="K124">
        <v>-98</v>
      </c>
      <c r="L124">
        <v>-98</v>
      </c>
      <c r="M124">
        <v>-98</v>
      </c>
      <c r="N124">
        <v>114</v>
      </c>
      <c r="O124">
        <v>13</v>
      </c>
      <c r="P124">
        <v>29</v>
      </c>
      <c r="Q124">
        <v>2305</v>
      </c>
      <c r="R124" s="28">
        <f t="shared" si="5"/>
        <v>1.2581344902386117E-2</v>
      </c>
    </row>
    <row r="125" spans="1:21" x14ac:dyDescent="0.2">
      <c r="A125" s="6">
        <v>43976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0</v>
      </c>
      <c r="H125" s="12">
        <v>0</v>
      </c>
      <c r="I125" s="12">
        <v>0</v>
      </c>
      <c r="J125" s="12">
        <v>-26</v>
      </c>
      <c r="K125">
        <v>-26</v>
      </c>
      <c r="L125">
        <v>-26</v>
      </c>
      <c r="M125">
        <v>-26</v>
      </c>
      <c r="N125">
        <v>30</v>
      </c>
      <c r="O125">
        <v>0</v>
      </c>
      <c r="P125">
        <v>4</v>
      </c>
      <c r="Q125">
        <v>1271</v>
      </c>
      <c r="R125" s="28">
        <f t="shared" si="5"/>
        <v>3.1471282454760031E-3</v>
      </c>
    </row>
    <row r="126" spans="1:21" x14ac:dyDescent="0.2">
      <c r="A126" s="6">
        <v>43976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-3</v>
      </c>
      <c r="H126" s="12">
        <v>-1</v>
      </c>
      <c r="I126" s="12">
        <v>-4</v>
      </c>
      <c r="J126" s="12">
        <v>-11</v>
      </c>
      <c r="K126">
        <v>-15</v>
      </c>
      <c r="L126">
        <v>-15</v>
      </c>
      <c r="M126">
        <v>-15</v>
      </c>
      <c r="N126">
        <v>27</v>
      </c>
      <c r="O126">
        <v>4</v>
      </c>
      <c r="P126">
        <v>16</v>
      </c>
      <c r="Q126">
        <v>2342</v>
      </c>
      <c r="R126" s="28">
        <f t="shared" si="5"/>
        <v>6.8317677198975234E-3</v>
      </c>
    </row>
    <row r="127" spans="1:21" x14ac:dyDescent="0.2">
      <c r="A127" s="6">
        <v>43976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-11</v>
      </c>
      <c r="H127" s="12">
        <v>0</v>
      </c>
      <c r="I127" s="12">
        <v>-11</v>
      </c>
      <c r="J127" s="12">
        <v>-57</v>
      </c>
      <c r="K127">
        <v>-68</v>
      </c>
      <c r="L127">
        <v>-68</v>
      </c>
      <c r="M127">
        <v>-68</v>
      </c>
      <c r="N127">
        <v>79</v>
      </c>
      <c r="O127">
        <v>6</v>
      </c>
      <c r="P127">
        <v>17</v>
      </c>
      <c r="Q127">
        <v>1299</v>
      </c>
      <c r="R127" s="28">
        <f t="shared" si="5"/>
        <v>1.3086989992301771E-2</v>
      </c>
    </row>
    <row r="128" spans="1:21" x14ac:dyDescent="0.2">
      <c r="A128" s="6">
        <v>43976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-296</v>
      </c>
      <c r="H128" s="12">
        <v>-1</v>
      </c>
      <c r="I128" s="12">
        <v>-297</v>
      </c>
      <c r="J128" s="12">
        <v>-102</v>
      </c>
      <c r="K128">
        <v>-399</v>
      </c>
      <c r="L128">
        <v>-399</v>
      </c>
      <c r="M128">
        <v>-399</v>
      </c>
      <c r="N128">
        <v>513</v>
      </c>
      <c r="O128">
        <v>34</v>
      </c>
      <c r="P128">
        <v>148</v>
      </c>
      <c r="Q128">
        <v>5641</v>
      </c>
      <c r="R128" s="28">
        <f t="shared" si="5"/>
        <v>2.6236482893104058E-2</v>
      </c>
    </row>
    <row r="129" spans="1:18" x14ac:dyDescent="0.2">
      <c r="A129" s="6">
        <v>43976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-6</v>
      </c>
      <c r="H129" s="12">
        <v>0</v>
      </c>
      <c r="I129" s="12">
        <v>-6</v>
      </c>
      <c r="J129" s="12">
        <v>-24</v>
      </c>
      <c r="K129">
        <v>-30</v>
      </c>
      <c r="L129">
        <v>-30</v>
      </c>
      <c r="M129">
        <v>-30</v>
      </c>
      <c r="N129">
        <v>31</v>
      </c>
      <c r="O129">
        <v>1</v>
      </c>
      <c r="P129">
        <v>2</v>
      </c>
      <c r="Q129">
        <v>555</v>
      </c>
      <c r="R129" s="28">
        <f t="shared" si="5"/>
        <v>3.6036036036036037E-3</v>
      </c>
    </row>
    <row r="130" spans="1:18" x14ac:dyDescent="0.2">
      <c r="A130" s="6">
        <v>43976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-1</v>
      </c>
      <c r="H130" s="12">
        <v>0</v>
      </c>
      <c r="I130" s="12">
        <v>-1</v>
      </c>
      <c r="J130" s="12">
        <v>-5</v>
      </c>
      <c r="K130">
        <v>-6</v>
      </c>
      <c r="L130">
        <v>-6</v>
      </c>
      <c r="M130">
        <v>-6</v>
      </c>
      <c r="N130">
        <v>6</v>
      </c>
      <c r="O130">
        <v>0</v>
      </c>
      <c r="P130">
        <v>0</v>
      </c>
      <c r="Q130">
        <v>89</v>
      </c>
      <c r="R130" s="28">
        <f t="shared" si="5"/>
        <v>0</v>
      </c>
    </row>
    <row r="131" spans="1:18" x14ac:dyDescent="0.2">
      <c r="A131" s="6">
        <v>43976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-1</v>
      </c>
      <c r="H131" s="12">
        <v>0</v>
      </c>
      <c r="I131" s="12">
        <v>-1</v>
      </c>
      <c r="J131" s="12">
        <v>-10</v>
      </c>
      <c r="K131">
        <v>-11</v>
      </c>
      <c r="L131">
        <v>-11</v>
      </c>
      <c r="M131">
        <v>-11</v>
      </c>
      <c r="N131">
        <v>11</v>
      </c>
      <c r="O131">
        <v>0</v>
      </c>
      <c r="P131">
        <v>0</v>
      </c>
      <c r="Q131">
        <v>502</v>
      </c>
      <c r="R131" s="28">
        <f t="shared" si="5"/>
        <v>0</v>
      </c>
    </row>
    <row r="132" spans="1:18" x14ac:dyDescent="0.2">
      <c r="A132" s="6">
        <v>43976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0</v>
      </c>
      <c r="H132" s="12">
        <v>0</v>
      </c>
      <c r="I132" s="12">
        <v>0</v>
      </c>
      <c r="J132" s="12">
        <v>-18</v>
      </c>
      <c r="K132">
        <v>-18</v>
      </c>
      <c r="L132">
        <v>-18</v>
      </c>
      <c r="M132">
        <v>-18</v>
      </c>
      <c r="N132">
        <v>18</v>
      </c>
      <c r="O132">
        <v>1</v>
      </c>
      <c r="P132">
        <v>1</v>
      </c>
      <c r="Q132">
        <v>666</v>
      </c>
      <c r="R132" s="28">
        <f t="shared" si="5"/>
        <v>1.5015015015015015E-3</v>
      </c>
    </row>
    <row r="133" spans="1:18" x14ac:dyDescent="0.2">
      <c r="A133" s="6">
        <v>43976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-56</v>
      </c>
      <c r="H133" s="12">
        <v>-3</v>
      </c>
      <c r="I133" s="12">
        <v>-59</v>
      </c>
      <c r="J133" s="12">
        <v>-148</v>
      </c>
      <c r="K133">
        <v>-207</v>
      </c>
      <c r="L133">
        <v>-207</v>
      </c>
      <c r="M133">
        <v>-207</v>
      </c>
      <c r="N133">
        <v>240</v>
      </c>
      <c r="O133">
        <v>15</v>
      </c>
      <c r="P133">
        <v>48</v>
      </c>
      <c r="Q133">
        <v>2858</v>
      </c>
      <c r="R133" s="28">
        <f t="shared" si="5"/>
        <v>1.6794961511546535E-2</v>
      </c>
    </row>
    <row r="134" spans="1:18" x14ac:dyDescent="0.2">
      <c r="A134" s="6">
        <v>43976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-14</v>
      </c>
      <c r="H134" s="12">
        <v>-2</v>
      </c>
      <c r="I134" s="12">
        <v>-16</v>
      </c>
      <c r="J134" s="12">
        <v>-99</v>
      </c>
      <c r="K134">
        <v>-115</v>
      </c>
      <c r="L134">
        <v>-115</v>
      </c>
      <c r="M134">
        <v>-115</v>
      </c>
      <c r="N134">
        <v>120</v>
      </c>
      <c r="O134">
        <v>4</v>
      </c>
      <c r="P134">
        <v>9</v>
      </c>
      <c r="Q134">
        <v>1100</v>
      </c>
      <c r="R134" s="28">
        <f t="shared" si="5"/>
        <v>8.1818181818181825E-3</v>
      </c>
    </row>
    <row r="135" spans="1:18" x14ac:dyDescent="0.2">
      <c r="A135" s="6">
        <v>43976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-2</v>
      </c>
      <c r="H135" s="12">
        <v>0</v>
      </c>
      <c r="I135" s="12">
        <v>-2</v>
      </c>
      <c r="J135" s="12">
        <v>-12</v>
      </c>
      <c r="K135">
        <v>-14</v>
      </c>
      <c r="L135">
        <v>-14</v>
      </c>
      <c r="M135">
        <v>-14</v>
      </c>
      <c r="N135">
        <v>12</v>
      </c>
      <c r="O135">
        <v>0</v>
      </c>
      <c r="P135">
        <v>-2</v>
      </c>
      <c r="Q135">
        <v>277</v>
      </c>
      <c r="R135" s="28">
        <f t="shared" si="5"/>
        <v>-7.2202166064981952E-3</v>
      </c>
    </row>
    <row r="136" spans="1:18" x14ac:dyDescent="0.2">
      <c r="A136" s="6">
        <v>43976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-2</v>
      </c>
      <c r="H136" s="12">
        <v>0</v>
      </c>
      <c r="I136" s="12">
        <v>-2</v>
      </c>
      <c r="J136" s="12">
        <v>-18</v>
      </c>
      <c r="K136">
        <v>-20</v>
      </c>
      <c r="L136">
        <v>-20</v>
      </c>
      <c r="M136">
        <v>-20</v>
      </c>
      <c r="N136">
        <v>23</v>
      </c>
      <c r="O136">
        <v>1</v>
      </c>
      <c r="P136">
        <v>4</v>
      </c>
      <c r="Q136">
        <v>2012</v>
      </c>
      <c r="R136" s="28">
        <f t="shared" si="5"/>
        <v>1.9880715705765406E-3</v>
      </c>
    </row>
    <row r="137" spans="1:18" x14ac:dyDescent="0.2">
      <c r="A137" s="6">
        <v>43976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4</v>
      </c>
      <c r="H137" s="12">
        <v>-1</v>
      </c>
      <c r="I137" s="12">
        <v>3</v>
      </c>
      <c r="J137" s="12">
        <v>-67</v>
      </c>
      <c r="K137">
        <v>-64</v>
      </c>
      <c r="L137">
        <v>-64</v>
      </c>
      <c r="M137">
        <v>-64</v>
      </c>
      <c r="N137">
        <v>67</v>
      </c>
      <c r="O137">
        <v>2</v>
      </c>
      <c r="P137">
        <v>5</v>
      </c>
      <c r="Q137">
        <v>1138</v>
      </c>
      <c r="R137" s="28">
        <f t="shared" si="5"/>
        <v>4.3936731107205628E-3</v>
      </c>
    </row>
    <row r="138" spans="1:18" x14ac:dyDescent="0.2">
      <c r="A138" s="6">
        <v>43976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0</v>
      </c>
      <c r="H138" s="12">
        <v>0</v>
      </c>
      <c r="I138" s="12">
        <v>0</v>
      </c>
      <c r="J138" s="12">
        <v>-7</v>
      </c>
      <c r="K138">
        <v>-7</v>
      </c>
      <c r="L138">
        <v>-7</v>
      </c>
      <c r="M138">
        <v>-7</v>
      </c>
      <c r="N138">
        <v>7</v>
      </c>
      <c r="O138">
        <v>0</v>
      </c>
      <c r="P138">
        <v>0</v>
      </c>
      <c r="Q138">
        <v>199</v>
      </c>
      <c r="R138" s="28">
        <f t="shared" si="5"/>
        <v>0</v>
      </c>
    </row>
    <row r="139" spans="1:18" x14ac:dyDescent="0.2">
      <c r="A139" s="6">
        <v>43976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-4</v>
      </c>
      <c r="H139" s="12">
        <v>0</v>
      </c>
      <c r="I139" s="12">
        <v>-4</v>
      </c>
      <c r="J139" s="12">
        <v>5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96</v>
      </c>
      <c r="R139" s="28">
        <f t="shared" si="5"/>
        <v>1.0416666666666666E-2</v>
      </c>
    </row>
    <row r="140" spans="1:18" x14ac:dyDescent="0.2">
      <c r="A140" s="6">
        <v>43976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-6</v>
      </c>
      <c r="H140" s="12">
        <v>-1</v>
      </c>
      <c r="I140" s="12">
        <v>-7</v>
      </c>
      <c r="J140" s="12">
        <v>-75</v>
      </c>
      <c r="K140">
        <v>-82</v>
      </c>
      <c r="L140">
        <v>-82</v>
      </c>
      <c r="M140">
        <v>-82</v>
      </c>
      <c r="N140">
        <v>84</v>
      </c>
      <c r="O140">
        <v>9</v>
      </c>
      <c r="P140">
        <v>11</v>
      </c>
      <c r="Q140">
        <v>7470</v>
      </c>
      <c r="R140" s="28">
        <f t="shared" si="5"/>
        <v>1.4725568942436412E-3</v>
      </c>
    </row>
    <row r="141" spans="1:18" x14ac:dyDescent="0.2">
      <c r="G141">
        <f>SUM(G120:G140)</f>
        <v>-428</v>
      </c>
      <c r="H141">
        <f>SUM(H120:H140)</f>
        <v>-12</v>
      </c>
      <c r="J141">
        <f>SUM(J120:J140)</f>
        <v>-854</v>
      </c>
      <c r="K141">
        <f t="shared" ref="K141:Q141" si="6">SUM(K120:K140)</f>
        <v>-1294</v>
      </c>
      <c r="L141">
        <f t="shared" si="6"/>
        <v>-1294</v>
      </c>
      <c r="M141">
        <f t="shared" si="6"/>
        <v>-1294</v>
      </c>
      <c r="N141">
        <f t="shared" si="6"/>
        <v>1502</v>
      </c>
      <c r="O141">
        <f t="shared" si="6"/>
        <v>92</v>
      </c>
      <c r="P141">
        <f t="shared" si="6"/>
        <v>300</v>
      </c>
      <c r="Q141">
        <f t="shared" si="6"/>
        <v>35241</v>
      </c>
    </row>
  </sheetData>
  <autoFilter ref="A119:U141" xr:uid="{EFA78291-6AC7-EE44-949A-6A9E8DD51CA2}"/>
  <conditionalFormatting sqref="G120:J140">
    <cfRule type="cellIs" dxfId="25" priority="2" operator="greaterThan">
      <formula>0</formula>
    </cfRule>
    <cfRule type="cellIs" dxfId="24" priority="4" operator="greaterThan">
      <formula>0</formula>
    </cfRule>
  </conditionalFormatting>
  <conditionalFormatting sqref="K120:K140">
    <cfRule type="cellIs" dxfId="2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4"/>
  <sheetViews>
    <sheetView topLeftCell="A40" workbookViewId="0">
      <selection activeCell="L105" sqref="L105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6"/>
  <sheetViews>
    <sheetView workbookViewId="0">
      <selection activeCell="B18" sqref="B18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3" t="s">
        <v>36</v>
      </c>
      <c r="C96" s="4">
        <v>3482253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9"/>
  <sheetViews>
    <sheetView workbookViewId="0">
      <selection activeCell="A16" sqref="A7:A98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 t="s">
        <v>36</v>
      </c>
      <c r="B99" s="4">
        <v>141981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6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 t="s">
        <v>36</v>
      </c>
      <c r="B96" s="4">
        <v>32877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2"/>
  <sheetViews>
    <sheetView topLeftCell="A44" workbookViewId="0">
      <selection activeCell="M85" sqref="M85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abSelected="1" topLeftCell="G1" workbookViewId="0">
      <selection activeCell="Q3" sqref="Q3:Y18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149</v>
      </c>
      <c r="D4" s="4">
        <v>3</v>
      </c>
      <c r="E4" s="4">
        <v>894</v>
      </c>
      <c r="F4" s="4">
        <v>1781</v>
      </c>
      <c r="G4" s="4">
        <v>400</v>
      </c>
      <c r="H4" t="s">
        <v>57</v>
      </c>
      <c r="I4" t="s">
        <v>57</v>
      </c>
      <c r="J4" s="4">
        <f>C4</f>
        <v>149</v>
      </c>
      <c r="K4" s="4">
        <f t="shared" ref="K4:N4" si="0">D4</f>
        <v>3</v>
      </c>
      <c r="L4" s="4">
        <f t="shared" si="0"/>
        <v>894</v>
      </c>
      <c r="M4" s="4">
        <f t="shared" si="0"/>
        <v>1781</v>
      </c>
      <c r="N4" s="4">
        <f t="shared" si="0"/>
        <v>400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13</v>
      </c>
      <c r="D5" s="4">
        <v>0</v>
      </c>
      <c r="E5" s="4">
        <v>23</v>
      </c>
      <c r="F5" s="4">
        <v>336</v>
      </c>
      <c r="G5" s="4">
        <v>27</v>
      </c>
      <c r="H5" t="s">
        <v>58</v>
      </c>
      <c r="I5" t="s">
        <v>58</v>
      </c>
      <c r="J5" s="4">
        <f t="shared" ref="J5:J24" si="1">C5</f>
        <v>13</v>
      </c>
      <c r="K5" s="4">
        <f t="shared" ref="K5:K24" si="2">D5</f>
        <v>0</v>
      </c>
      <c r="L5" s="4">
        <f t="shared" ref="L5:L24" si="3">E5</f>
        <v>23</v>
      </c>
      <c r="M5" s="4">
        <f t="shared" ref="M5:M24" si="4">F5</f>
        <v>336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42</v>
      </c>
      <c r="D6" s="4">
        <v>1</v>
      </c>
      <c r="E6" s="4">
        <v>221</v>
      </c>
      <c r="F6" s="4">
        <v>797</v>
      </c>
      <c r="G6" s="4">
        <v>96</v>
      </c>
      <c r="H6" t="s">
        <v>58</v>
      </c>
      <c r="I6" t="s">
        <v>58</v>
      </c>
      <c r="J6" s="4">
        <f t="shared" si="1"/>
        <v>42</v>
      </c>
      <c r="K6" s="4">
        <f t="shared" si="2"/>
        <v>1</v>
      </c>
      <c r="L6" s="4">
        <f t="shared" si="3"/>
        <v>221</v>
      </c>
      <c r="M6" s="4">
        <f t="shared" si="4"/>
        <v>797</v>
      </c>
      <c r="N6" s="4">
        <f t="shared" si="5"/>
        <v>96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287</v>
      </c>
      <c r="D7" s="4">
        <v>7</v>
      </c>
      <c r="E7" s="4">
        <v>919</v>
      </c>
      <c r="F7" s="4">
        <v>3137</v>
      </c>
      <c r="G7" s="4">
        <v>405</v>
      </c>
      <c r="H7" t="s">
        <v>58</v>
      </c>
      <c r="I7" t="s">
        <v>58</v>
      </c>
      <c r="J7" s="4">
        <f t="shared" si="1"/>
        <v>287</v>
      </c>
      <c r="K7" s="4">
        <f t="shared" si="2"/>
        <v>7</v>
      </c>
      <c r="L7" s="4">
        <f t="shared" si="3"/>
        <v>919</v>
      </c>
      <c r="M7" s="4">
        <f t="shared" si="4"/>
        <v>3137</v>
      </c>
      <c r="N7" s="4">
        <f t="shared" si="5"/>
        <v>405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514</v>
      </c>
      <c r="D8" s="4">
        <v>82</v>
      </c>
      <c r="E8" s="4">
        <v>3763</v>
      </c>
      <c r="F8" s="4">
        <v>19160</v>
      </c>
      <c r="G8" s="4">
        <v>4068</v>
      </c>
      <c r="H8" t="s">
        <v>59</v>
      </c>
      <c r="I8" t="s">
        <v>59</v>
      </c>
      <c r="J8" s="4">
        <f t="shared" si="1"/>
        <v>514</v>
      </c>
      <c r="K8" s="4">
        <f t="shared" si="2"/>
        <v>82</v>
      </c>
      <c r="L8" s="4">
        <f t="shared" si="3"/>
        <v>3763</v>
      </c>
      <c r="M8" s="4">
        <f t="shared" si="4"/>
        <v>19160</v>
      </c>
      <c r="N8" s="4">
        <f t="shared" si="5"/>
        <v>4068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62</v>
      </c>
      <c r="D9" s="4">
        <v>1</v>
      </c>
      <c r="E9" s="4">
        <v>323</v>
      </c>
      <c r="F9" s="4">
        <v>2525</v>
      </c>
      <c r="G9" s="4">
        <v>329</v>
      </c>
      <c r="H9" t="s">
        <v>59</v>
      </c>
      <c r="I9" t="s">
        <v>59</v>
      </c>
      <c r="J9" s="4">
        <f t="shared" si="1"/>
        <v>62</v>
      </c>
      <c r="K9" s="4">
        <f t="shared" si="2"/>
        <v>1</v>
      </c>
      <c r="L9" s="4">
        <f t="shared" si="3"/>
        <v>323</v>
      </c>
      <c r="M9" s="4">
        <f t="shared" si="4"/>
        <v>2525</v>
      </c>
      <c r="N9" s="4">
        <f t="shared" si="5"/>
        <v>329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1085</v>
      </c>
      <c r="D10" s="4">
        <v>60</v>
      </c>
      <c r="E10" s="4">
        <v>2409</v>
      </c>
      <c r="F10" s="4">
        <v>3401</v>
      </c>
      <c r="G10" s="4">
        <v>688</v>
      </c>
      <c r="H10" t="s">
        <v>57</v>
      </c>
      <c r="I10" t="s">
        <v>57</v>
      </c>
      <c r="J10" s="4">
        <f t="shared" si="1"/>
        <v>1085</v>
      </c>
      <c r="K10" s="4">
        <f t="shared" si="2"/>
        <v>60</v>
      </c>
      <c r="L10" s="4">
        <f t="shared" si="3"/>
        <v>2409</v>
      </c>
      <c r="M10" s="4">
        <f t="shared" si="4"/>
        <v>3401</v>
      </c>
      <c r="N10" s="4">
        <f t="shared" si="5"/>
        <v>688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236</v>
      </c>
      <c r="D11" s="4">
        <v>18</v>
      </c>
      <c r="E11" s="4">
        <v>1302</v>
      </c>
      <c r="F11" s="4">
        <v>6516</v>
      </c>
      <c r="G11" s="4">
        <v>1425</v>
      </c>
      <c r="H11" t="s">
        <v>59</v>
      </c>
      <c r="I11" t="s">
        <v>59</v>
      </c>
      <c r="J11" s="4">
        <f t="shared" si="1"/>
        <v>236</v>
      </c>
      <c r="K11" s="4">
        <f t="shared" si="2"/>
        <v>18</v>
      </c>
      <c r="L11" s="4">
        <f t="shared" si="3"/>
        <v>1302</v>
      </c>
      <c r="M11" s="4">
        <f t="shared" si="4"/>
        <v>6516</v>
      </c>
      <c r="N11" s="4">
        <f t="shared" si="5"/>
        <v>1425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3721</v>
      </c>
      <c r="D12" s="4">
        <v>196</v>
      </c>
      <c r="E12" s="4">
        <v>21298</v>
      </c>
      <c r="F12" s="4">
        <v>46169</v>
      </c>
      <c r="G12" s="4">
        <v>15874</v>
      </c>
      <c r="H12" t="s">
        <v>59</v>
      </c>
      <c r="I12" t="s">
        <v>59</v>
      </c>
      <c r="J12" s="4">
        <f t="shared" si="1"/>
        <v>3721</v>
      </c>
      <c r="K12" s="4">
        <f t="shared" si="2"/>
        <v>196</v>
      </c>
      <c r="L12" s="4">
        <f t="shared" si="3"/>
        <v>21298</v>
      </c>
      <c r="M12" s="4">
        <f t="shared" si="4"/>
        <v>46169</v>
      </c>
      <c r="N12" s="4">
        <f t="shared" si="5"/>
        <v>15874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95</v>
      </c>
      <c r="D13" s="4">
        <v>13</v>
      </c>
      <c r="E13" s="4">
        <v>1554</v>
      </c>
      <c r="F13" s="4">
        <v>4059</v>
      </c>
      <c r="G13" s="4">
        <v>995</v>
      </c>
      <c r="H13" t="s">
        <v>57</v>
      </c>
      <c r="I13" t="s">
        <v>57</v>
      </c>
      <c r="J13" s="4">
        <f t="shared" si="1"/>
        <v>95</v>
      </c>
      <c r="K13" s="4">
        <f t="shared" si="2"/>
        <v>13</v>
      </c>
      <c r="L13" s="4">
        <f t="shared" si="3"/>
        <v>1554</v>
      </c>
      <c r="M13" s="4">
        <f t="shared" si="4"/>
        <v>4059</v>
      </c>
      <c r="N13" s="4">
        <f t="shared" si="5"/>
        <v>995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5</v>
      </c>
      <c r="D14" s="4">
        <v>2</v>
      </c>
      <c r="E14" s="4">
        <v>170</v>
      </c>
      <c r="F14" s="4">
        <v>233</v>
      </c>
      <c r="G14" s="4">
        <v>22</v>
      </c>
      <c r="H14" t="s">
        <v>58</v>
      </c>
      <c r="I14" t="s">
        <v>58</v>
      </c>
      <c r="J14" s="4">
        <f t="shared" si="1"/>
        <v>5</v>
      </c>
      <c r="K14" s="4">
        <f t="shared" si="2"/>
        <v>2</v>
      </c>
      <c r="L14" s="4">
        <f t="shared" si="3"/>
        <v>170</v>
      </c>
      <c r="M14" s="4">
        <f t="shared" si="4"/>
        <v>233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29</v>
      </c>
      <c r="D15" s="4">
        <v>5</v>
      </c>
      <c r="E15" s="4">
        <v>150</v>
      </c>
      <c r="F15" s="4">
        <v>2118</v>
      </c>
      <c r="G15" s="4">
        <v>291</v>
      </c>
      <c r="H15" t="s">
        <v>59</v>
      </c>
      <c r="I15" t="s">
        <v>59</v>
      </c>
      <c r="J15" s="4">
        <f t="shared" si="1"/>
        <v>29</v>
      </c>
      <c r="K15" s="4">
        <f t="shared" si="2"/>
        <v>5</v>
      </c>
      <c r="L15" s="4">
        <f t="shared" si="3"/>
        <v>150</v>
      </c>
      <c r="M15" s="4">
        <f t="shared" si="4"/>
        <v>2118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27</v>
      </c>
      <c r="D16" s="4">
        <v>4</v>
      </c>
      <c r="E16" s="4">
        <v>486</v>
      </c>
      <c r="F16" s="4">
        <v>3430</v>
      </c>
      <c r="G16" s="4">
        <v>458</v>
      </c>
      <c r="H16" t="s">
        <v>59</v>
      </c>
      <c r="I16" t="s">
        <v>59</v>
      </c>
      <c r="J16" s="4">
        <f t="shared" si="1"/>
        <v>27</v>
      </c>
      <c r="K16" s="4">
        <f t="shared" si="2"/>
        <v>4</v>
      </c>
      <c r="L16" s="4">
        <f t="shared" si="3"/>
        <v>486</v>
      </c>
      <c r="M16" s="4">
        <f t="shared" si="4"/>
        <v>3430</v>
      </c>
      <c r="N16" s="4">
        <f t="shared" si="5"/>
        <v>458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x14ac:dyDescent="0.2">
      <c r="A17" t="s">
        <v>59</v>
      </c>
      <c r="B17" s="3" t="s">
        <v>27</v>
      </c>
      <c r="C17" s="4">
        <v>1227</v>
      </c>
      <c r="D17" s="4">
        <v>72</v>
      </c>
      <c r="E17" s="4">
        <v>6197</v>
      </c>
      <c r="F17" s="4">
        <v>18934</v>
      </c>
      <c r="G17" s="4">
        <v>3798</v>
      </c>
      <c r="H17" t="s">
        <v>59</v>
      </c>
      <c r="I17" t="s">
        <v>59</v>
      </c>
      <c r="J17" s="4">
        <f t="shared" si="1"/>
        <v>1227</v>
      </c>
      <c r="K17" s="4">
        <f t="shared" si="2"/>
        <v>72</v>
      </c>
      <c r="L17" s="4">
        <f t="shared" si="3"/>
        <v>6197</v>
      </c>
      <c r="M17" s="4">
        <f t="shared" si="4"/>
        <v>18934</v>
      </c>
      <c r="N17" s="4">
        <f t="shared" si="5"/>
        <v>3798</v>
      </c>
      <c r="Q17" s="6">
        <v>43975</v>
      </c>
      <c r="R17" s="3">
        <v>22</v>
      </c>
      <c r="S17" s="22">
        <v>-510</v>
      </c>
      <c r="T17" s="22">
        <v>-31</v>
      </c>
      <c r="U17" s="22">
        <v>-1911</v>
      </c>
      <c r="V17" s="22">
        <v>3141</v>
      </c>
      <c r="W17" s="22">
        <v>142</v>
      </c>
      <c r="X17" s="22">
        <f t="shared" ref="X17" si="11">SUM(S17:W17)</f>
        <v>831</v>
      </c>
      <c r="Y17" s="25">
        <f t="shared" ref="Y17" si="12">X17/X16</f>
        <v>0.18195752134880666</v>
      </c>
    </row>
    <row r="18" spans="1:25" x14ac:dyDescent="0.2">
      <c r="A18" t="s">
        <v>58</v>
      </c>
      <c r="B18" s="3" t="s">
        <v>28</v>
      </c>
      <c r="C18" s="4">
        <v>190</v>
      </c>
      <c r="D18" s="4">
        <v>15</v>
      </c>
      <c r="E18" s="4">
        <v>1473</v>
      </c>
      <c r="F18" s="4">
        <v>2298</v>
      </c>
      <c r="G18" s="4">
        <v>491</v>
      </c>
      <c r="H18" t="s">
        <v>58</v>
      </c>
      <c r="I18" t="s">
        <v>58</v>
      </c>
      <c r="J18" s="4">
        <f t="shared" si="1"/>
        <v>190</v>
      </c>
      <c r="K18" s="4">
        <f t="shared" si="2"/>
        <v>15</v>
      </c>
      <c r="L18" s="4">
        <f t="shared" si="3"/>
        <v>1473</v>
      </c>
      <c r="M18" s="4">
        <f t="shared" si="4"/>
        <v>2298</v>
      </c>
      <c r="N18" s="4">
        <f t="shared" si="5"/>
        <v>491</v>
      </c>
      <c r="R18" s="3" t="s">
        <v>36</v>
      </c>
      <c r="S18" s="22">
        <v>8185</v>
      </c>
      <c r="T18" s="22">
        <v>541</v>
      </c>
      <c r="U18" s="22">
        <v>46574</v>
      </c>
      <c r="V18" s="22">
        <v>141981</v>
      </c>
      <c r="W18" s="22">
        <v>32877</v>
      </c>
    </row>
    <row r="19" spans="1:25" x14ac:dyDescent="0.2">
      <c r="A19" t="s">
        <v>58</v>
      </c>
      <c r="B19" s="3" t="s">
        <v>29</v>
      </c>
      <c r="C19" s="4">
        <v>49</v>
      </c>
      <c r="D19" s="4">
        <v>3</v>
      </c>
      <c r="E19" s="4">
        <v>179</v>
      </c>
      <c r="F19" s="4">
        <v>994</v>
      </c>
      <c r="G19" s="4">
        <v>129</v>
      </c>
      <c r="H19" t="s">
        <v>58</v>
      </c>
      <c r="I19" t="s">
        <v>58</v>
      </c>
      <c r="J19" s="4">
        <f t="shared" si="1"/>
        <v>49</v>
      </c>
      <c r="K19" s="4">
        <f t="shared" si="2"/>
        <v>3</v>
      </c>
      <c r="L19" s="4">
        <f t="shared" si="3"/>
        <v>179</v>
      </c>
      <c r="M19" s="4">
        <f t="shared" si="4"/>
        <v>994</v>
      </c>
      <c r="N19" s="4">
        <f t="shared" si="5"/>
        <v>129</v>
      </c>
    </row>
    <row r="20" spans="1:25" x14ac:dyDescent="0.2">
      <c r="A20" t="s">
        <v>58</v>
      </c>
      <c r="B20" s="3" t="s">
        <v>30</v>
      </c>
      <c r="C20" s="4">
        <v>89</v>
      </c>
      <c r="D20" s="4">
        <v>9</v>
      </c>
      <c r="E20" s="4">
        <v>1335</v>
      </c>
      <c r="F20" s="4">
        <v>1724</v>
      </c>
      <c r="G20" s="4">
        <v>270</v>
      </c>
      <c r="H20" t="s">
        <v>58</v>
      </c>
      <c r="I20" t="s">
        <v>58</v>
      </c>
      <c r="J20" s="4">
        <f t="shared" si="1"/>
        <v>89</v>
      </c>
      <c r="K20" s="4">
        <f t="shared" si="2"/>
        <v>9</v>
      </c>
      <c r="L20" s="4">
        <f t="shared" si="3"/>
        <v>1335</v>
      </c>
      <c r="M20" s="4">
        <f t="shared" si="4"/>
        <v>1724</v>
      </c>
      <c r="N20" s="4">
        <f t="shared" si="5"/>
        <v>270</v>
      </c>
    </row>
    <row r="21" spans="1:25" x14ac:dyDescent="0.2">
      <c r="A21" t="s">
        <v>57</v>
      </c>
      <c r="B21" s="3" t="s">
        <v>31</v>
      </c>
      <c r="C21" s="4">
        <v>152</v>
      </c>
      <c r="D21" s="4">
        <v>37</v>
      </c>
      <c r="E21" s="4">
        <v>1447</v>
      </c>
      <c r="F21" s="4">
        <v>7416</v>
      </c>
      <c r="G21" s="4">
        <v>1015</v>
      </c>
      <c r="H21" t="s">
        <v>57</v>
      </c>
      <c r="I21" t="s">
        <v>57</v>
      </c>
      <c r="J21" s="4">
        <f t="shared" si="1"/>
        <v>152</v>
      </c>
      <c r="K21" s="4">
        <f t="shared" si="2"/>
        <v>37</v>
      </c>
      <c r="L21" s="4">
        <f t="shared" si="3"/>
        <v>1447</v>
      </c>
      <c r="M21" s="4">
        <f t="shared" si="4"/>
        <v>7416</v>
      </c>
      <c r="N21" s="4">
        <f t="shared" si="5"/>
        <v>1015</v>
      </c>
    </row>
    <row r="22" spans="1:25" x14ac:dyDescent="0.2">
      <c r="A22" t="s">
        <v>57</v>
      </c>
      <c r="B22" s="3" t="s">
        <v>32</v>
      </c>
      <c r="C22" s="4">
        <v>15</v>
      </c>
      <c r="D22" s="4">
        <v>2</v>
      </c>
      <c r="E22" s="4">
        <v>29</v>
      </c>
      <c r="F22" s="4">
        <v>1309</v>
      </c>
      <c r="G22" s="4">
        <v>75</v>
      </c>
      <c r="H22" t="s">
        <v>57</v>
      </c>
      <c r="I22" t="s">
        <v>57</v>
      </c>
      <c r="J22" s="4">
        <f t="shared" si="1"/>
        <v>15</v>
      </c>
      <c r="K22" s="4">
        <f t="shared" si="2"/>
        <v>2</v>
      </c>
      <c r="L22" s="4">
        <f t="shared" si="3"/>
        <v>29</v>
      </c>
      <c r="M22" s="4">
        <f t="shared" si="4"/>
        <v>1309</v>
      </c>
      <c r="N22" s="4">
        <f t="shared" si="5"/>
        <v>75</v>
      </c>
    </row>
    <row r="23" spans="1:25" x14ac:dyDescent="0.2">
      <c r="A23" t="s">
        <v>59</v>
      </c>
      <c r="B23" s="3" t="s">
        <v>33</v>
      </c>
      <c r="C23" s="4">
        <v>19</v>
      </c>
      <c r="D23" s="4">
        <v>1</v>
      </c>
      <c r="E23" s="4">
        <v>13</v>
      </c>
      <c r="F23" s="4">
        <v>1003</v>
      </c>
      <c r="G23" s="4">
        <v>143</v>
      </c>
      <c r="H23" t="s">
        <v>59</v>
      </c>
      <c r="I23" t="s">
        <v>59</v>
      </c>
      <c r="J23" s="4">
        <f t="shared" si="1"/>
        <v>19</v>
      </c>
      <c r="K23" s="4">
        <f t="shared" si="2"/>
        <v>1</v>
      </c>
      <c r="L23" s="4">
        <f t="shared" si="3"/>
        <v>13</v>
      </c>
      <c r="M23" s="4">
        <f t="shared" si="4"/>
        <v>1003</v>
      </c>
      <c r="N23" s="4">
        <f t="shared" si="5"/>
        <v>143</v>
      </c>
    </row>
    <row r="24" spans="1:25" x14ac:dyDescent="0.2">
      <c r="A24" t="s">
        <v>59</v>
      </c>
      <c r="B24" s="3" t="s">
        <v>34</v>
      </c>
      <c r="C24" s="4">
        <v>179</v>
      </c>
      <c r="D24" s="4">
        <v>10</v>
      </c>
      <c r="E24" s="4">
        <v>2389</v>
      </c>
      <c r="F24" s="4">
        <v>14641</v>
      </c>
      <c r="G24" s="4">
        <v>1878</v>
      </c>
      <c r="H24" t="s">
        <v>59</v>
      </c>
      <c r="I24" t="s">
        <v>59</v>
      </c>
      <c r="J24" s="4">
        <f t="shared" si="1"/>
        <v>179</v>
      </c>
      <c r="K24" s="4">
        <f t="shared" si="2"/>
        <v>10</v>
      </c>
      <c r="L24" s="4">
        <f t="shared" si="3"/>
        <v>2389</v>
      </c>
      <c r="M24" s="4">
        <f t="shared" si="4"/>
        <v>14641</v>
      </c>
      <c r="N24" s="4">
        <f t="shared" si="5"/>
        <v>1878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8185</v>
      </c>
      <c r="D26" s="4">
        <v>541</v>
      </c>
      <c r="E26" s="4">
        <v>46574</v>
      </c>
      <c r="F26" s="4">
        <v>141981</v>
      </c>
      <c r="G26" s="4">
        <v>32877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1496</v>
      </c>
      <c r="D31" s="20">
        <v>115</v>
      </c>
      <c r="E31" s="20">
        <v>6333</v>
      </c>
      <c r="F31" s="20">
        <v>17966</v>
      </c>
      <c r="G31" s="20">
        <v>3173</v>
      </c>
      <c r="H31" s="15">
        <f>SUM(C31:G31)</f>
        <v>29083</v>
      </c>
      <c r="I31" s="28">
        <f>H31/$H$34</f>
        <v>0.12636102155910287</v>
      </c>
    </row>
    <row r="32" spans="1:25" x14ac:dyDescent="0.2">
      <c r="B32" s="3" t="s">
        <v>59</v>
      </c>
      <c r="C32" s="20">
        <v>6014</v>
      </c>
      <c r="D32" s="20">
        <v>389</v>
      </c>
      <c r="E32" s="20">
        <v>35921</v>
      </c>
      <c r="F32" s="20">
        <v>114496</v>
      </c>
      <c r="G32" s="20">
        <v>28264</v>
      </c>
      <c r="H32" s="15">
        <f t="shared" ref="H32:H33" si="13">SUM(C32:G32)</f>
        <v>185084</v>
      </c>
      <c r="I32" s="28">
        <f t="shared" ref="I32:I33" si="14">H32/$H$34</f>
        <v>0.80416062009576028</v>
      </c>
    </row>
    <row r="33" spans="2:9" x14ac:dyDescent="0.2">
      <c r="B33" s="3" t="s">
        <v>58</v>
      </c>
      <c r="C33" s="20">
        <v>675</v>
      </c>
      <c r="D33" s="20">
        <v>37</v>
      </c>
      <c r="E33" s="20">
        <v>4320</v>
      </c>
      <c r="F33" s="20">
        <v>9519</v>
      </c>
      <c r="G33" s="20">
        <v>1440</v>
      </c>
      <c r="H33" s="15">
        <f t="shared" si="13"/>
        <v>15991</v>
      </c>
      <c r="I33" s="28">
        <f t="shared" si="14"/>
        <v>6.9478358345136826E-2</v>
      </c>
    </row>
    <row r="34" spans="2:9" x14ac:dyDescent="0.2">
      <c r="B34" s="3" t="s">
        <v>36</v>
      </c>
      <c r="C34" s="20">
        <v>8185</v>
      </c>
      <c r="D34" s="20">
        <v>541</v>
      </c>
      <c r="E34" s="20">
        <v>46574</v>
      </c>
      <c r="F34" s="20">
        <v>141981</v>
      </c>
      <c r="G34" s="20">
        <v>32877</v>
      </c>
      <c r="H34" s="16">
        <f>SUM(H31:H33)</f>
        <v>230158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2020-05-25T17:58:00Z</dcterms:modified>
</cp:coreProperties>
</file>