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4E94570D-F766-DA43-8F03-34E4E6053144}" xr6:coauthVersionLast="45" xr6:coauthVersionMax="45" xr10:uidLastSave="{00000000-0000-0000-0000-000000000000}"/>
  <bookViews>
    <workbookView xWindow="30220" yWindow="1440" windowWidth="35680" windowHeight="20300" activeTab="7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5" r:id="rId10"/>
    <pivotCache cacheId="23" r:id="rId11"/>
    <pivotCache cacheId="27" r:id="rId12"/>
    <pivotCache cacheId="32" r:id="rId13"/>
    <pivotCache cacheId="3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7" i="16" l="1"/>
  <c r="Y17" i="16" s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F91" i="14"/>
  <c r="A93" i="4"/>
  <c r="B93" i="4"/>
  <c r="G95" i="2"/>
  <c r="G94" i="2"/>
  <c r="Q141" i="2"/>
  <c r="K141" i="2"/>
  <c r="L141" i="2"/>
  <c r="M141" i="2"/>
  <c r="N141" i="2"/>
  <c r="O141" i="2"/>
  <c r="P141" i="2"/>
  <c r="B90" i="14" l="1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<sst xmlns="http://schemas.openxmlformats.org/spreadsheetml/2006/main" count="4131" uniqueCount="80">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</sst>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Casi'!$A$3:$A$93</c:f>
              <c:numCache>
                <c:formatCode>m/d/yy</c:formatCode>
                <c:ptCount val="9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</c:numCache>
            </c:numRef>
          </c:cat>
          <c:val>
            <c:numRef>
              <c:f>'Totale dei Casi'!$B$3:$B$93</c:f>
              <c:numCache>
                <c:formatCode>General</c:formatCode>
                <c:ptCount val="91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Tamponi!$B$4:$B$95</c:f>
              <c:strCache>
                <c:ptCount val="9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</c:strCache>
            </c:strRef>
          </c:cat>
          <c:val>
            <c:numRef>
              <c:f>Tamponi!$C$4:$C$95</c:f>
              <c:numCache>
                <c:formatCode>General</c:formatCode>
                <c:ptCount val="91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Guariti'!$A$7:$A$98</c:f>
              <c:strCache>
                <c:ptCount val="9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</c:strCache>
            </c:strRef>
          </c:cat>
          <c:val>
            <c:numRef>
              <c:f>'Dimessi Guariti'!$B$7:$B$98</c:f>
              <c:numCache>
                <c:formatCode>General</c:formatCode>
                <c:ptCount val="9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Deceduti!$A$4:$A$95</c:f>
              <c:strCache>
                <c:ptCount val="9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</c:strCache>
            </c:strRef>
          </c:cat>
          <c:val>
            <c:numRef>
              <c:f>Deceduti!$B$4:$B$95</c:f>
              <c:numCache>
                <c:formatCode>General</c:formatCode>
                <c:ptCount val="91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Contagiati!$B$2:$B$91</c:f>
              <c:numCache>
                <c:formatCode>m/d/yy</c:formatCode>
                <c:ptCount val="9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</c:numCache>
            </c:numRef>
          </c:cat>
          <c:val>
            <c:numRef>
              <c:f>Contagiati!$C$2:$C$91</c:f>
              <c:numCache>
                <c:formatCode>0</c:formatCode>
                <c:ptCount val="90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Contagiati!$B$2:$B$91</c:f>
              <c:numCache>
                <c:formatCode>m/d/yy</c:formatCode>
                <c:ptCount val="9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</c:numCache>
            </c:numRef>
          </c:cat>
          <c:val>
            <c:numRef>
              <c:f>Contagiati!$D$2:$D$91</c:f>
              <c:numCache>
                <c:formatCode>0</c:formatCode>
                <c:ptCount val="90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Contagiati!$B$2:$B$91</c:f>
              <c:numCache>
                <c:formatCode>m/d/yy</c:formatCode>
                <c:ptCount val="9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</c:numCache>
            </c:numRef>
          </c:cat>
          <c:val>
            <c:numRef>
              <c:f>Contagiati!$E$2:$E$91</c:f>
              <c:numCache>
                <c:formatCode>0</c:formatCode>
                <c:ptCount val="90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Contagiati!$B$2:$B$91</c:f>
              <c:numCache>
                <c:formatCode>m/d/yy</c:formatCode>
                <c:ptCount val="9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</c:numCache>
            </c:numRef>
          </c:cat>
          <c:val>
            <c:numRef>
              <c:f>Contagiati!$F$2:$F$91</c:f>
              <c:numCache>
                <c:formatCode>0</c:formatCode>
                <c:ptCount val="90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5.82034525463" createdVersion="6" refreshedVersion="6" minRefreshableVersion="3" recordCount="1912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25T00:00:00" count="9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5.821303009259" createdVersion="6" refreshedVersion="6" minRefreshableVersion="3" recordCount="1912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25T00:00:00" count="12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5.828044560185" createdVersion="6" refreshedVersion="6" minRefreshableVersion="3" recordCount="1912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25T00:00:00" count="9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m/>
      </sharedItems>
      <fieldGroup par="17" base="0">
        <rangePr groupBy="days" startDate="2020-02-24T00:00:00" endDate="2020-05-25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5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25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5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5.828306134259" createdVersion="6" refreshedVersion="6" minRefreshableVersion="3" recordCount="1912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25T00:00:00" count="9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m/>
      </sharedItems>
      <fieldGroup par="22" base="0">
        <rangePr groupBy="days" startDate="2020-02-24T00:00:00" endDate="2020-05-25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5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2" count="15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m/>
      </sharedItems>
    </cacheField>
    <cacheField name="Months" numFmtId="0" databaseField="0">
      <fieldGroup base="0">
        <rangePr groupBy="months" startDate="2020-02-24T00:00:00" endDate="2020-05-25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5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5.828778587966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6" maxValue="4017"/>
    </cacheField>
    <cacheField name="Sum of terapia_intensiva" numFmtId="0">
      <sharedItems containsSemiMixedTypes="0" containsString="0" containsNumber="1" containsInteger="1" minValue="1" maxValue="197"/>
    </cacheField>
    <cacheField name="Sum of isolamento_domiciliare" numFmtId="0">
      <sharedItems containsSemiMixedTypes="0" containsString="0" containsNumber="1" containsInteger="1" minValue="8" maxValue="21400"/>
    </cacheField>
    <cacheField name="Sum of dimessi_guariti" numFmtId="0">
      <sharedItems containsSemiMixedTypes="0" containsString="0" containsNumber="1" containsInteger="1" minValue="227" maxValue="45656"/>
    </cacheField>
    <cacheField name="Sum of deceduti" numFmtId="0">
      <sharedItems containsSemiMixedTypes="0" containsString="0" containsNumber="1" containsInteger="1" minValue="22" maxValue="158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2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2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2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2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m/>
    <m/>
    <x v="21"/>
    <m/>
    <m/>
    <m/>
    <m/>
    <m/>
    <m/>
    <m/>
    <m/>
    <m/>
    <m/>
    <m/>
    <m/>
    <m/>
    <m/>
    <m/>
    <m/>
    <m/>
    <x v="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49"/>
    <n v="3"/>
    <n v="940"/>
    <n v="1736"/>
    <n v="398"/>
  </r>
  <r>
    <x v="1"/>
    <n v="13"/>
    <n v="1"/>
    <n v="25"/>
    <n v="333"/>
    <n v="27"/>
  </r>
  <r>
    <x v="1"/>
    <n v="43"/>
    <n v="1"/>
    <n v="231"/>
    <n v="786"/>
    <n v="96"/>
  </r>
  <r>
    <x v="1"/>
    <n v="311"/>
    <n v="8"/>
    <n v="949"/>
    <n v="3076"/>
    <n v="405"/>
  </r>
  <r>
    <x v="2"/>
    <n v="519"/>
    <n v="83"/>
    <n v="3855"/>
    <n v="19046"/>
    <n v="4055"/>
  </r>
  <r>
    <x v="2"/>
    <n v="62"/>
    <n v="1"/>
    <n v="349"/>
    <n v="2495"/>
    <n v="329"/>
  </r>
  <r>
    <x v="0"/>
    <n v="1088"/>
    <n v="61"/>
    <n v="2420"/>
    <n v="3374"/>
    <n v="684"/>
  </r>
  <r>
    <x v="2"/>
    <n v="247"/>
    <n v="18"/>
    <n v="1359"/>
    <n v="6437"/>
    <n v="1419"/>
  </r>
  <r>
    <x v="2"/>
    <n v="4017"/>
    <n v="197"/>
    <n v="21400"/>
    <n v="45656"/>
    <n v="15840"/>
  </r>
  <r>
    <x v="0"/>
    <n v="101"/>
    <n v="13"/>
    <n v="1578"/>
    <n v="4028"/>
    <n v="994"/>
  </r>
  <r>
    <x v="1"/>
    <n v="6"/>
    <n v="2"/>
    <n v="175"/>
    <n v="227"/>
    <n v="22"/>
  </r>
  <r>
    <x v="2"/>
    <n v="30"/>
    <n v="5"/>
    <n v="160"/>
    <n v="2107"/>
    <n v="291"/>
  </r>
  <r>
    <x v="2"/>
    <n v="27"/>
    <n v="4"/>
    <n v="504"/>
    <n v="3412"/>
    <n v="457"/>
  </r>
  <r>
    <x v="2"/>
    <n v="1283"/>
    <n v="75"/>
    <n v="6345"/>
    <n v="18694"/>
    <n v="3783"/>
  </r>
  <r>
    <x v="1"/>
    <n v="204"/>
    <n v="17"/>
    <n v="1572"/>
    <n v="2178"/>
    <n v="487"/>
  </r>
  <r>
    <x v="1"/>
    <n v="51"/>
    <n v="3"/>
    <n v="191"/>
    <n v="982"/>
    <n v="129"/>
  </r>
  <r>
    <x v="1"/>
    <n v="91"/>
    <n v="9"/>
    <n v="1353"/>
    <n v="1701"/>
    <n v="269"/>
  </r>
  <r>
    <x v="0"/>
    <n v="148"/>
    <n v="38"/>
    <n v="1514"/>
    <n v="7349"/>
    <n v="1013"/>
  </r>
  <r>
    <x v="0"/>
    <n v="15"/>
    <n v="2"/>
    <n v="36"/>
    <n v="1302"/>
    <n v="75"/>
  </r>
  <r>
    <x v="2"/>
    <n v="23"/>
    <n v="1"/>
    <n v="8"/>
    <n v="1003"/>
    <n v="143"/>
  </r>
  <r>
    <x v="2"/>
    <n v="185"/>
    <n v="11"/>
    <n v="2464"/>
    <n v="14557"/>
    <n v="18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8">
      <pivotArea outline="0" collapsedLevelsAreSubtotals="1" fieldPosition="0"/>
    </format>
    <format dxfId="17">
      <pivotArea dataOnly="0" labelOnly="1" fieldPosition="0">
        <references count="1">
          <reference field="3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3" count="0"/>
        </references>
      </pivotArea>
    </format>
    <format dxfId="14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95" firstHeaderRow="0" firstDataRow="1" firstDataCol="1"/>
  <pivotFields count="20">
    <pivotField axis="axisRow" showAll="0">
      <items count="93">
        <item h="1" x="9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95" firstHeaderRow="1" firstDataRow="1" firstDataCol="1"/>
  <pivotFields count="20">
    <pivotField axis="axisRow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9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98" firstHeaderRow="1" firstDataRow="1" firstDataCol="1" rowPageCount="1" colPageCount="1"/>
  <pivotFields count="16">
    <pivotField axis="axisRow" numFmtId="22" showAll="0" sortType="ascending">
      <items count="123">
        <item x="0"/>
        <item m="1" x="111"/>
        <item x="1"/>
        <item m="1" x="94"/>
        <item x="2"/>
        <item m="1" x="106"/>
        <item x="3"/>
        <item m="1" x="120"/>
        <item x="4"/>
        <item m="1" x="102"/>
        <item x="5"/>
        <item m="1" x="115"/>
        <item x="6"/>
        <item m="1" x="117"/>
        <item x="7"/>
        <item m="1" x="99"/>
        <item x="8"/>
        <item m="1" x="112"/>
        <item x="9"/>
        <item m="1" x="95"/>
        <item x="10"/>
        <item m="1" x="107"/>
        <item x="11"/>
        <item m="1" x="121"/>
        <item x="12"/>
        <item m="1" x="103"/>
        <item x="13"/>
        <item m="1" x="116"/>
        <item x="14"/>
        <item m="1" x="98"/>
        <item x="15"/>
        <item m="1" x="110"/>
        <item x="16"/>
        <item m="1" x="93"/>
        <item x="17"/>
        <item m="1" x="105"/>
        <item x="18"/>
        <item m="1" x="119"/>
        <item x="19"/>
        <item m="1" x="101"/>
        <item x="20"/>
        <item m="1" x="114"/>
        <item x="21"/>
        <item m="1" x="97"/>
        <item x="22"/>
        <item m="1" x="109"/>
        <item x="23"/>
        <item m="1" x="92"/>
        <item x="24"/>
        <item m="1" x="104"/>
        <item x="25"/>
        <item m="1" x="118"/>
        <item x="26"/>
        <item m="1" x="100"/>
        <item x="27"/>
        <item m="1" x="113"/>
        <item x="28"/>
        <item m="1" x="96"/>
        <item x="29"/>
        <item m="1" x="10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h="1" x="9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95" firstHeaderRow="1" firstDataRow="1" firstDataCol="1" rowPageCount="1" colPageCount="1"/>
  <pivotFields count="16">
    <pivotField axis="axisRow" numFmtId="22" showAll="0" sortType="ascending">
      <items count="123">
        <item x="0"/>
        <item m="1" x="111"/>
        <item x="1"/>
        <item m="1" x="94"/>
        <item x="2"/>
        <item m="1" x="106"/>
        <item x="3"/>
        <item m="1" x="120"/>
        <item x="4"/>
        <item m="1" x="102"/>
        <item x="5"/>
        <item m="1" x="115"/>
        <item x="6"/>
        <item m="1" x="117"/>
        <item x="7"/>
        <item m="1" x="99"/>
        <item x="8"/>
        <item m="1" x="112"/>
        <item x="9"/>
        <item m="1" x="95"/>
        <item x="10"/>
        <item m="1" x="107"/>
        <item x="11"/>
        <item m="1" x="121"/>
        <item x="12"/>
        <item m="1" x="103"/>
        <item x="13"/>
        <item m="1" x="116"/>
        <item x="14"/>
        <item m="1" x="98"/>
        <item x="15"/>
        <item m="1" x="110"/>
        <item x="16"/>
        <item m="1" x="93"/>
        <item x="17"/>
        <item m="1" x="105"/>
        <item x="18"/>
        <item m="1" x="119"/>
        <item x="19"/>
        <item m="1" x="101"/>
        <item x="20"/>
        <item m="1" x="114"/>
        <item x="21"/>
        <item m="1" x="97"/>
        <item x="22"/>
        <item m="1" x="109"/>
        <item x="23"/>
        <item m="1" x="92"/>
        <item x="24"/>
        <item m="1" x="104"/>
        <item x="25"/>
        <item m="1" x="118"/>
        <item x="26"/>
        <item m="1" x="100"/>
        <item x="27"/>
        <item m="1" x="113"/>
        <item x="28"/>
        <item m="1" x="96"/>
        <item x="29"/>
        <item m="1" x="10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h="1" x="9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8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4"/>
        <item x="12"/>
        <item x="13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2">
      <pivotArea outline="0" collapsedLevelsAreSubtotals="1" fieldPosition="0"/>
    </format>
    <format dxfId="1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3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12"/>
  <sheetViews>
    <sheetView topLeftCell="E1881" workbookViewId="0">
      <selection activeCell="U1891" sqref="U1891:V1912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ref="U1892:U1912" si="82">VLOOKUP(D1892,Zone,2)</f>
        <v>Centro</v>
      </c>
      <c r="V1892">
        <f t="shared" ref="V1892:V1912" si="83"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82"/>
        <v>Sud</v>
      </c>
      <c r="V1893">
        <f t="shared" si="83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82"/>
        <v>Sud</v>
      </c>
      <c r="V1894">
        <f t="shared" si="83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82"/>
        <v>Sud</v>
      </c>
      <c r="V1895">
        <f t="shared" si="83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82"/>
        <v>Nord</v>
      </c>
      <c r="V1896">
        <f t="shared" si="83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82"/>
        <v>Nord</v>
      </c>
      <c r="V1897">
        <f t="shared" si="83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82"/>
        <v>Centro</v>
      </c>
      <c r="V1898">
        <f t="shared" si="83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82"/>
        <v>Nord</v>
      </c>
      <c r="V1899">
        <f t="shared" si="83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82"/>
        <v>Nord</v>
      </c>
      <c r="V1900">
        <f t="shared" si="83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82"/>
        <v>Centro</v>
      </c>
      <c r="V1901">
        <f t="shared" si="83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82"/>
        <v>Sud</v>
      </c>
      <c r="V1902">
        <f t="shared" si="83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82"/>
        <v>Nord</v>
      </c>
      <c r="V1903">
        <f t="shared" si="83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82"/>
        <v>Nord</v>
      </c>
      <c r="V1904">
        <f t="shared" si="83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82"/>
        <v>Nord</v>
      </c>
      <c r="V1905">
        <f t="shared" si="83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82"/>
        <v>Sud</v>
      </c>
      <c r="V1906">
        <f t="shared" si="83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82"/>
        <v>Sud</v>
      </c>
      <c r="V1907">
        <f t="shared" si="83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82"/>
        <v>Sud</v>
      </c>
      <c r="V1908">
        <f t="shared" si="83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82"/>
        <v>Centro</v>
      </c>
      <c r="V1909">
        <f t="shared" si="83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82"/>
        <v>Centro</v>
      </c>
      <c r="V1910">
        <f t="shared" si="83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82"/>
        <v>Nord</v>
      </c>
      <c r="V1911">
        <f t="shared" si="83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82"/>
        <v>Nord</v>
      </c>
      <c r="V1912">
        <f t="shared" si="83"/>
        <v>22</v>
      </c>
    </row>
  </sheetData>
  <autoFilter ref="A1:V189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opLeftCell="A99" zoomScale="91" zoomScaleNormal="91" workbookViewId="0">
      <selection activeCell="D119" sqref="D119:J141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3</v>
      </c>
      <c r="K4" s="18">
        <v>149</v>
      </c>
      <c r="L4" s="18">
        <v>940</v>
      </c>
      <c r="M4" s="18">
        <v>1736</v>
      </c>
      <c r="N4" s="18">
        <v>398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1</v>
      </c>
      <c r="K5" s="18">
        <v>13</v>
      </c>
      <c r="L5" s="18">
        <v>25</v>
      </c>
      <c r="M5" s="18">
        <v>333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43</v>
      </c>
      <c r="L6" s="18">
        <v>231</v>
      </c>
      <c r="M6" s="18">
        <v>786</v>
      </c>
      <c r="N6" s="18">
        <v>96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8</v>
      </c>
      <c r="K7" s="18">
        <v>311</v>
      </c>
      <c r="L7" s="18">
        <v>949</v>
      </c>
      <c r="M7" s="18">
        <v>3076</v>
      </c>
      <c r="N7" s="18">
        <v>405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83</v>
      </c>
      <c r="K8" s="18">
        <v>519</v>
      </c>
      <c r="L8" s="18">
        <v>3855</v>
      </c>
      <c r="M8" s="18">
        <v>19046</v>
      </c>
      <c r="N8" s="18">
        <v>4055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1</v>
      </c>
      <c r="K9" s="18">
        <v>62</v>
      </c>
      <c r="L9" s="18">
        <v>349</v>
      </c>
      <c r="M9" s="18">
        <v>2495</v>
      </c>
      <c r="N9" s="18">
        <v>329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61</v>
      </c>
      <c r="K10" s="18">
        <v>1088</v>
      </c>
      <c r="L10" s="18">
        <v>2420</v>
      </c>
      <c r="M10" s="18">
        <v>3374</v>
      </c>
      <c r="N10" s="18">
        <v>684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18</v>
      </c>
      <c r="K11" s="18">
        <v>247</v>
      </c>
      <c r="L11" s="18">
        <v>1359</v>
      </c>
      <c r="M11" s="18">
        <v>6437</v>
      </c>
      <c r="N11" s="18">
        <v>1419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197</v>
      </c>
      <c r="K12" s="18">
        <v>4017</v>
      </c>
      <c r="L12" s="18">
        <v>21400</v>
      </c>
      <c r="M12" s="18">
        <v>45656</v>
      </c>
      <c r="N12" s="18">
        <v>15840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13</v>
      </c>
      <c r="K13" s="18">
        <v>101</v>
      </c>
      <c r="L13" s="18">
        <v>1578</v>
      </c>
      <c r="M13" s="18">
        <v>4028</v>
      </c>
      <c r="N13" s="18">
        <v>994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6</v>
      </c>
      <c r="L14" s="18">
        <v>175</v>
      </c>
      <c r="M14" s="18">
        <v>227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5</v>
      </c>
      <c r="K15" s="18">
        <v>30</v>
      </c>
      <c r="L15" s="18">
        <v>160</v>
      </c>
      <c r="M15" s="18">
        <v>2107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4</v>
      </c>
      <c r="K16" s="18">
        <v>27</v>
      </c>
      <c r="L16" s="18">
        <v>504</v>
      </c>
      <c r="M16" s="18">
        <v>3412</v>
      </c>
      <c r="N16" s="18">
        <v>457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75</v>
      </c>
      <c r="K17" s="18">
        <v>1283</v>
      </c>
      <c r="L17" s="18">
        <v>6345</v>
      </c>
      <c r="M17" s="18">
        <v>18694</v>
      </c>
      <c r="N17" s="18">
        <v>3783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17</v>
      </c>
      <c r="K18" s="18">
        <v>204</v>
      </c>
      <c r="L18" s="18">
        <v>1572</v>
      </c>
      <c r="M18" s="18">
        <v>2178</v>
      </c>
      <c r="N18" s="18">
        <v>487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3</v>
      </c>
      <c r="K19" s="18">
        <v>51</v>
      </c>
      <c r="L19" s="18">
        <v>191</v>
      </c>
      <c r="M19" s="18">
        <v>982</v>
      </c>
      <c r="N19" s="18">
        <v>129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9</v>
      </c>
      <c r="K20" s="18">
        <v>91</v>
      </c>
      <c r="L20" s="18">
        <v>1353</v>
      </c>
      <c r="M20" s="18">
        <v>1701</v>
      </c>
      <c r="N20" s="18">
        <v>269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38</v>
      </c>
      <c r="K21" s="18">
        <v>148</v>
      </c>
      <c r="L21" s="18">
        <v>1514</v>
      </c>
      <c r="M21" s="18">
        <v>7349</v>
      </c>
      <c r="N21" s="18">
        <v>1013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15</v>
      </c>
      <c r="L22" s="18">
        <v>36</v>
      </c>
      <c r="M22" s="18">
        <v>1302</v>
      </c>
      <c r="N22" s="18">
        <v>75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1</v>
      </c>
      <c r="K23" s="18">
        <v>23</v>
      </c>
      <c r="L23" s="18">
        <v>8</v>
      </c>
      <c r="M23" s="18">
        <v>1003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11</v>
      </c>
      <c r="K24" s="18">
        <v>185</v>
      </c>
      <c r="L24" s="18">
        <v>2464</v>
      </c>
      <c r="M24" s="18">
        <v>14557</v>
      </c>
      <c r="N24" s="18">
        <v>1869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553</v>
      </c>
      <c r="K25" s="18">
        <v>8613</v>
      </c>
      <c r="L25" s="18">
        <v>47428</v>
      </c>
      <c r="M25" s="18">
        <v>140479</v>
      </c>
      <c r="N25" s="18">
        <v>32785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4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ht="29" x14ac:dyDescent="0.35">
      <c r="A95" s="3" t="s">
        <v>36</v>
      </c>
      <c r="B95" s="4">
        <v>32785</v>
      </c>
      <c r="C95" s="4">
        <v>140479</v>
      </c>
      <c r="D95" s="4">
        <v>8613</v>
      </c>
      <c r="E95" s="4">
        <v>553</v>
      </c>
      <c r="F95" s="4">
        <v>47428</v>
      </c>
      <c r="G95" s="26">
        <f>SUM(B95:F95)</f>
        <v>229858</v>
      </c>
    </row>
    <row r="96" spans="1:7" x14ac:dyDescent="0.2">
      <c r="A96" s="3" t="s">
        <v>79</v>
      </c>
      <c r="B96" s="4"/>
      <c r="C96" s="4"/>
      <c r="D96" s="4"/>
      <c r="E96" s="4"/>
      <c r="F96" s="4"/>
    </row>
    <row r="97" spans="1:6" x14ac:dyDescent="0.2">
      <c r="A97" s="3"/>
      <c r="B97" s="4"/>
      <c r="C97" s="4"/>
      <c r="D97" s="4"/>
      <c r="E97" s="4"/>
      <c r="F97" s="4"/>
    </row>
    <row r="98" spans="1:6" x14ac:dyDescent="0.2">
      <c r="A98" s="3"/>
      <c r="B98" s="4"/>
      <c r="C98" s="4"/>
      <c r="D98" s="4"/>
      <c r="E98" s="4"/>
      <c r="F98" s="4"/>
    </row>
    <row r="99" spans="1:6" x14ac:dyDescent="0.2">
      <c r="A99" s="3"/>
      <c r="B99" s="4"/>
      <c r="C99" s="4"/>
      <c r="D99" s="4"/>
      <c r="E99" s="4"/>
      <c r="F99" s="4"/>
    </row>
    <row r="100" spans="1:6" x14ac:dyDescent="0.2">
      <c r="A100" s="3"/>
      <c r="B100" s="4"/>
      <c r="C100" s="4"/>
      <c r="D100" s="4"/>
      <c r="E100" s="4"/>
      <c r="F100" s="4"/>
    </row>
    <row r="101" spans="1:6" x14ac:dyDescent="0.2">
      <c r="A101" s="3"/>
      <c r="B101" s="4"/>
      <c r="C101" s="4"/>
      <c r="D101" s="4"/>
      <c r="E101" s="4"/>
      <c r="F101" s="4"/>
    </row>
    <row r="102" spans="1:6" x14ac:dyDescent="0.2">
      <c r="A102" s="3"/>
      <c r="B102" s="4"/>
      <c r="C102" s="4"/>
      <c r="D102" s="4"/>
      <c r="E102" s="4"/>
      <c r="F102" s="4"/>
    </row>
    <row r="103" spans="1:6" x14ac:dyDescent="0.2">
      <c r="A103" s="3"/>
      <c r="B103" s="4"/>
      <c r="C103" s="4"/>
      <c r="D103" s="4"/>
      <c r="E103" s="4"/>
      <c r="F103" s="4"/>
    </row>
    <row r="104" spans="1:6" x14ac:dyDescent="0.2">
      <c r="A104" s="3"/>
      <c r="B104" s="4"/>
      <c r="C104" s="4"/>
      <c r="D104" s="4"/>
      <c r="E104" s="4"/>
      <c r="F104" s="4"/>
    </row>
    <row r="105" spans="1:6" x14ac:dyDescent="0.2">
      <c r="A105" s="3"/>
      <c r="B105" s="4"/>
      <c r="C105" s="4"/>
      <c r="D105" s="4"/>
      <c r="E105" s="4"/>
      <c r="F105" s="4"/>
    </row>
    <row r="106" spans="1:6" x14ac:dyDescent="0.2">
      <c r="A106" s="3"/>
      <c r="B106" s="4"/>
      <c r="C106" s="4"/>
      <c r="D106" s="4"/>
      <c r="E106" s="4"/>
      <c r="F106" s="4"/>
    </row>
    <row r="107" spans="1:6" x14ac:dyDescent="0.2">
      <c r="A107" s="3"/>
      <c r="B107" s="4"/>
      <c r="C107" s="4"/>
      <c r="D107" s="4"/>
      <c r="E107" s="4"/>
      <c r="F107" s="4"/>
    </row>
    <row r="108" spans="1:6" x14ac:dyDescent="0.2">
      <c r="A108" s="3"/>
      <c r="B108" s="4"/>
      <c r="C108" s="4"/>
      <c r="D108" s="4"/>
      <c r="E108" s="4"/>
      <c r="F108" s="4"/>
    </row>
    <row r="109" spans="1:6" x14ac:dyDescent="0.2">
      <c r="A109" s="3"/>
      <c r="B109" s="4"/>
      <c r="C109" s="4"/>
      <c r="D109" s="4"/>
      <c r="E109" s="4"/>
      <c r="F109" s="4"/>
    </row>
    <row r="110" spans="1:6" x14ac:dyDescent="0.2">
      <c r="A110" s="3"/>
      <c r="B110" s="4"/>
      <c r="C110" s="4"/>
      <c r="D110" s="4"/>
      <c r="E110" s="4"/>
      <c r="F110" s="4"/>
    </row>
    <row r="111" spans="1:6" x14ac:dyDescent="0.2">
      <c r="A111" s="3"/>
      <c r="B111" s="4"/>
      <c r="C111" s="4"/>
      <c r="D111" s="4"/>
      <c r="E111" s="4"/>
      <c r="F111" s="4"/>
    </row>
    <row r="112" spans="1:6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12" t="s">
        <v>49</v>
      </c>
      <c r="N119" s="12" t="s">
        <v>10</v>
      </c>
      <c r="O119" s="12" t="s">
        <v>11</v>
      </c>
      <c r="P119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43975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-7</v>
      </c>
      <c r="H120" s="12">
        <v>-1</v>
      </c>
      <c r="I120" s="12">
        <v>-8</v>
      </c>
      <c r="J120" s="12">
        <v>-68</v>
      </c>
      <c r="K120">
        <v>-76</v>
      </c>
      <c r="L120">
        <v>-76</v>
      </c>
      <c r="M120">
        <v>-76</v>
      </c>
      <c r="N120">
        <v>77</v>
      </c>
      <c r="O120">
        <v>4</v>
      </c>
      <c r="P120">
        <v>5</v>
      </c>
      <c r="Q120">
        <v>1196</v>
      </c>
      <c r="R120" s="28">
        <f>P120/Q120</f>
        <v>4.180602006688963E-3</v>
      </c>
    </row>
    <row r="121" spans="1:21" x14ac:dyDescent="0.2">
      <c r="A121" s="6">
        <v>43975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-1</v>
      </c>
      <c r="H121" s="12">
        <v>0</v>
      </c>
      <c r="I121" s="12">
        <v>-1</v>
      </c>
      <c r="J121" s="12">
        <v>-1</v>
      </c>
      <c r="K121">
        <v>-2</v>
      </c>
      <c r="L121">
        <v>-2</v>
      </c>
      <c r="M121">
        <v>-2</v>
      </c>
      <c r="N121">
        <v>3</v>
      </c>
      <c r="O121">
        <v>0</v>
      </c>
      <c r="P121">
        <v>1</v>
      </c>
      <c r="Q121">
        <v>600</v>
      </c>
      <c r="R121" s="28">
        <f t="shared" ref="R121:R140" si="5">P121/Q121</f>
        <v>1.6666666666666668E-3</v>
      </c>
    </row>
    <row r="122" spans="1:21" x14ac:dyDescent="0.2">
      <c r="A122" s="6">
        <v>43975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0</v>
      </c>
      <c r="H122" s="12">
        <v>0</v>
      </c>
      <c r="I122" s="12">
        <v>0</v>
      </c>
      <c r="J122" s="12">
        <v>-13</v>
      </c>
      <c r="K122">
        <v>-13</v>
      </c>
      <c r="L122">
        <v>-13</v>
      </c>
      <c r="M122">
        <v>-13</v>
      </c>
      <c r="N122">
        <v>13</v>
      </c>
      <c r="O122">
        <v>0</v>
      </c>
      <c r="P122">
        <v>0</v>
      </c>
      <c r="Q122">
        <v>1060</v>
      </c>
      <c r="R122" s="28">
        <f t="shared" si="5"/>
        <v>0</v>
      </c>
    </row>
    <row r="123" spans="1:21" x14ac:dyDescent="0.2">
      <c r="A123" s="6">
        <v>43975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16</v>
      </c>
      <c r="H123" s="12">
        <v>-2</v>
      </c>
      <c r="I123" s="12">
        <v>14</v>
      </c>
      <c r="J123" s="12">
        <v>-19</v>
      </c>
      <c r="K123">
        <v>-5</v>
      </c>
      <c r="L123">
        <v>-5</v>
      </c>
      <c r="M123">
        <v>-5</v>
      </c>
      <c r="N123">
        <v>9</v>
      </c>
      <c r="O123">
        <v>1</v>
      </c>
      <c r="P123">
        <v>5</v>
      </c>
      <c r="Q123">
        <v>5414</v>
      </c>
      <c r="R123" s="28">
        <f t="shared" si="5"/>
        <v>9.2353158478019953E-4</v>
      </c>
    </row>
    <row r="124" spans="1:21" x14ac:dyDescent="0.2">
      <c r="A124" s="6">
        <v>43975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-5</v>
      </c>
      <c r="H124" s="12">
        <v>-1</v>
      </c>
      <c r="I124" s="12">
        <v>-6</v>
      </c>
      <c r="J124" s="12">
        <v>-107</v>
      </c>
      <c r="K124">
        <v>-113</v>
      </c>
      <c r="L124">
        <v>-113</v>
      </c>
      <c r="M124">
        <v>-113</v>
      </c>
      <c r="N124">
        <v>150</v>
      </c>
      <c r="O124">
        <v>8</v>
      </c>
      <c r="P124">
        <v>45</v>
      </c>
      <c r="Q124">
        <v>4494</v>
      </c>
      <c r="R124" s="28">
        <f t="shared" si="5"/>
        <v>1.0013351134846462E-2</v>
      </c>
    </row>
    <row r="125" spans="1:21" x14ac:dyDescent="0.2">
      <c r="A125" s="6">
        <v>43975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-1</v>
      </c>
      <c r="H125" s="12">
        <v>0</v>
      </c>
      <c r="I125" s="12">
        <v>-1</v>
      </c>
      <c r="J125" s="12">
        <v>-46</v>
      </c>
      <c r="K125">
        <v>-47</v>
      </c>
      <c r="L125">
        <v>-47</v>
      </c>
      <c r="M125">
        <v>-47</v>
      </c>
      <c r="N125">
        <v>48</v>
      </c>
      <c r="O125">
        <v>2</v>
      </c>
      <c r="P125">
        <v>3</v>
      </c>
      <c r="Q125">
        <v>2163</v>
      </c>
      <c r="R125" s="28">
        <f t="shared" si="5"/>
        <v>1.3869625520110957E-3</v>
      </c>
    </row>
    <row r="126" spans="1:21" x14ac:dyDescent="0.2">
      <c r="A126" s="6">
        <v>43975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-9</v>
      </c>
      <c r="H126" s="12">
        <v>1</v>
      </c>
      <c r="I126" s="12">
        <v>-8</v>
      </c>
      <c r="J126" s="12">
        <v>-4</v>
      </c>
      <c r="K126">
        <v>-12</v>
      </c>
      <c r="L126">
        <v>-12</v>
      </c>
      <c r="M126">
        <v>-12</v>
      </c>
      <c r="N126">
        <v>24</v>
      </c>
      <c r="O126">
        <v>8</v>
      </c>
      <c r="P126">
        <v>20</v>
      </c>
      <c r="Q126">
        <v>2755</v>
      </c>
      <c r="R126" s="28">
        <f t="shared" si="5"/>
        <v>7.2595281306715061E-3</v>
      </c>
    </row>
    <row r="127" spans="1:21" x14ac:dyDescent="0.2">
      <c r="A127" s="6">
        <v>43975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0</v>
      </c>
      <c r="H127" s="12">
        <v>-2</v>
      </c>
      <c r="I127" s="12">
        <v>-2</v>
      </c>
      <c r="J127" s="12">
        <v>-108</v>
      </c>
      <c r="K127">
        <v>-110</v>
      </c>
      <c r="L127">
        <v>-110</v>
      </c>
      <c r="M127">
        <v>-110</v>
      </c>
      <c r="N127">
        <v>158</v>
      </c>
      <c r="O127">
        <v>5</v>
      </c>
      <c r="P127">
        <v>53</v>
      </c>
      <c r="Q127">
        <v>1438</v>
      </c>
      <c r="R127" s="28">
        <f t="shared" si="5"/>
        <v>3.68567454798331E-2</v>
      </c>
    </row>
    <row r="128" spans="1:21" x14ac:dyDescent="0.2">
      <c r="A128" s="6">
        <v>43975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-9</v>
      </c>
      <c r="H128" s="12">
        <v>-2</v>
      </c>
      <c r="I128" s="12">
        <v>-11</v>
      </c>
      <c r="J128" s="12">
        <v>-5</v>
      </c>
      <c r="K128">
        <v>-16</v>
      </c>
      <c r="L128">
        <v>-16</v>
      </c>
      <c r="M128">
        <v>-16</v>
      </c>
      <c r="N128">
        <v>301</v>
      </c>
      <c r="O128">
        <v>0</v>
      </c>
      <c r="P128">
        <v>285</v>
      </c>
      <c r="Q128">
        <v>11457</v>
      </c>
      <c r="R128" s="28">
        <f t="shared" si="5"/>
        <v>2.4875621890547265E-2</v>
      </c>
    </row>
    <row r="129" spans="1:18" x14ac:dyDescent="0.2">
      <c r="A129" s="6">
        <v>43975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1</v>
      </c>
      <c r="H129" s="12">
        <v>-2</v>
      </c>
      <c r="I129" s="12">
        <v>-1</v>
      </c>
      <c r="J129" s="12">
        <v>-20</v>
      </c>
      <c r="K129">
        <v>-21</v>
      </c>
      <c r="L129">
        <v>-21</v>
      </c>
      <c r="M129">
        <v>-21</v>
      </c>
      <c r="N129">
        <v>33</v>
      </c>
      <c r="O129">
        <v>1</v>
      </c>
      <c r="P129">
        <v>13</v>
      </c>
      <c r="Q129">
        <v>1058</v>
      </c>
      <c r="R129" s="28">
        <f t="shared" si="5"/>
        <v>1.2287334593572778E-2</v>
      </c>
    </row>
    <row r="130" spans="1:18" x14ac:dyDescent="0.2">
      <c r="A130" s="6">
        <v>43975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-2</v>
      </c>
      <c r="H130" s="12">
        <v>0</v>
      </c>
      <c r="I130" s="12">
        <v>-2</v>
      </c>
      <c r="J130" s="12">
        <v>-4</v>
      </c>
      <c r="K130">
        <v>-6</v>
      </c>
      <c r="L130">
        <v>-6</v>
      </c>
      <c r="M130">
        <v>-6</v>
      </c>
      <c r="N130">
        <v>7</v>
      </c>
      <c r="O130">
        <v>0</v>
      </c>
      <c r="P130">
        <v>1</v>
      </c>
      <c r="Q130">
        <v>209</v>
      </c>
      <c r="R130" s="28">
        <f t="shared" si="5"/>
        <v>4.7846889952153108E-3</v>
      </c>
    </row>
    <row r="131" spans="1:18" x14ac:dyDescent="0.2">
      <c r="A131" s="6">
        <v>43975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-5</v>
      </c>
      <c r="H131" s="12">
        <v>0</v>
      </c>
      <c r="I131" s="12">
        <v>-5</v>
      </c>
      <c r="J131" s="12">
        <v>-14</v>
      </c>
      <c r="K131">
        <v>-19</v>
      </c>
      <c r="L131">
        <v>-19</v>
      </c>
      <c r="M131">
        <v>-19</v>
      </c>
      <c r="N131">
        <v>22</v>
      </c>
      <c r="O131">
        <v>0</v>
      </c>
      <c r="P131">
        <v>3</v>
      </c>
      <c r="Q131">
        <v>902</v>
      </c>
      <c r="R131" s="28">
        <f t="shared" si="5"/>
        <v>3.3259423503325942E-3</v>
      </c>
    </row>
    <row r="132" spans="1:18" x14ac:dyDescent="0.2">
      <c r="A132" s="6">
        <v>43975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-1</v>
      </c>
      <c r="H132" s="12">
        <v>0</v>
      </c>
      <c r="I132" s="12">
        <v>-1</v>
      </c>
      <c r="J132" s="12">
        <v>-29</v>
      </c>
      <c r="K132">
        <v>-30</v>
      </c>
      <c r="L132">
        <v>-30</v>
      </c>
      <c r="M132">
        <v>-30</v>
      </c>
      <c r="N132">
        <v>38</v>
      </c>
      <c r="O132">
        <v>1</v>
      </c>
      <c r="P132">
        <v>9</v>
      </c>
      <c r="Q132">
        <v>1603</v>
      </c>
      <c r="R132" s="28">
        <f t="shared" si="5"/>
        <v>5.6144728633811605E-3</v>
      </c>
    </row>
    <row r="133" spans="1:18" x14ac:dyDescent="0.2">
      <c r="A133" s="6">
        <v>43975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-8</v>
      </c>
      <c r="H133" s="12">
        <v>-1</v>
      </c>
      <c r="I133" s="12">
        <v>-9</v>
      </c>
      <c r="J133" s="12">
        <v>-313</v>
      </c>
      <c r="K133">
        <v>-322</v>
      </c>
      <c r="L133">
        <v>-322</v>
      </c>
      <c r="M133">
        <v>-322</v>
      </c>
      <c r="N133">
        <v>353</v>
      </c>
      <c r="O133">
        <v>12</v>
      </c>
      <c r="P133">
        <v>43</v>
      </c>
      <c r="Q133">
        <v>3263</v>
      </c>
      <c r="R133" s="28">
        <f t="shared" si="5"/>
        <v>1.3178057002758198E-2</v>
      </c>
    </row>
    <row r="134" spans="1:18" x14ac:dyDescent="0.2">
      <c r="A134" s="6">
        <v>43975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-11</v>
      </c>
      <c r="H134" s="12">
        <v>0</v>
      </c>
      <c r="I134" s="12">
        <v>-11</v>
      </c>
      <c r="J134" s="12">
        <v>-1</v>
      </c>
      <c r="K134">
        <v>-12</v>
      </c>
      <c r="L134">
        <v>-12</v>
      </c>
      <c r="M134">
        <v>-12</v>
      </c>
      <c r="N134">
        <v>21</v>
      </c>
      <c r="O134">
        <v>1</v>
      </c>
      <c r="P134">
        <v>10</v>
      </c>
      <c r="Q134">
        <v>1832</v>
      </c>
      <c r="R134" s="28">
        <f t="shared" si="5"/>
        <v>5.4585152838427945E-3</v>
      </c>
    </row>
    <row r="135" spans="1:18" x14ac:dyDescent="0.2">
      <c r="A135" s="6">
        <v>43975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-7</v>
      </c>
      <c r="H135" s="12">
        <v>-3</v>
      </c>
      <c r="I135" s="12">
        <v>-10</v>
      </c>
      <c r="J135" s="12">
        <v>-32</v>
      </c>
      <c r="K135">
        <v>-42</v>
      </c>
      <c r="L135">
        <v>-42</v>
      </c>
      <c r="M135">
        <v>-42</v>
      </c>
      <c r="N135">
        <v>42</v>
      </c>
      <c r="O135">
        <v>0</v>
      </c>
      <c r="P135">
        <v>0</v>
      </c>
      <c r="Q135">
        <v>1121</v>
      </c>
      <c r="R135" s="28">
        <f t="shared" si="5"/>
        <v>0</v>
      </c>
    </row>
    <row r="136" spans="1:18" x14ac:dyDescent="0.2">
      <c r="A136" s="6">
        <v>43975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-4</v>
      </c>
      <c r="H136" s="12">
        <v>0</v>
      </c>
      <c r="I136" s="12">
        <v>-4</v>
      </c>
      <c r="J136" s="12">
        <v>-55</v>
      </c>
      <c r="K136">
        <v>-59</v>
      </c>
      <c r="L136">
        <v>-59</v>
      </c>
      <c r="M136">
        <v>-59</v>
      </c>
      <c r="N136">
        <v>61</v>
      </c>
      <c r="O136">
        <v>0</v>
      </c>
      <c r="P136">
        <v>2</v>
      </c>
      <c r="Q136">
        <v>1336</v>
      </c>
      <c r="R136" s="28">
        <f t="shared" si="5"/>
        <v>1.4970059880239522E-3</v>
      </c>
    </row>
    <row r="137" spans="1:18" x14ac:dyDescent="0.2">
      <c r="A137" s="6">
        <v>43975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-9</v>
      </c>
      <c r="H137" s="12">
        <v>-2</v>
      </c>
      <c r="I137" s="12">
        <v>-11</v>
      </c>
      <c r="J137" s="12">
        <v>-55</v>
      </c>
      <c r="K137">
        <v>-66</v>
      </c>
      <c r="L137">
        <v>-66</v>
      </c>
      <c r="M137">
        <v>-66</v>
      </c>
      <c r="N137">
        <v>79</v>
      </c>
      <c r="O137">
        <v>2</v>
      </c>
      <c r="P137">
        <v>15</v>
      </c>
      <c r="Q137">
        <v>3089</v>
      </c>
      <c r="R137" s="28">
        <f t="shared" si="5"/>
        <v>4.8559404337973457E-3</v>
      </c>
    </row>
    <row r="138" spans="1:18" x14ac:dyDescent="0.2">
      <c r="A138" s="6">
        <v>43975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0</v>
      </c>
      <c r="H138" s="12">
        <v>0</v>
      </c>
      <c r="I138" s="12">
        <v>0</v>
      </c>
      <c r="J138" s="12">
        <v>-3</v>
      </c>
      <c r="K138">
        <v>-3</v>
      </c>
      <c r="L138">
        <v>-3</v>
      </c>
      <c r="M138">
        <v>-3</v>
      </c>
      <c r="N138">
        <v>2</v>
      </c>
      <c r="O138">
        <v>1</v>
      </c>
      <c r="P138">
        <v>0</v>
      </c>
      <c r="Q138">
        <v>708</v>
      </c>
      <c r="R138" s="28">
        <f t="shared" si="5"/>
        <v>0</v>
      </c>
    </row>
    <row r="139" spans="1:18" x14ac:dyDescent="0.2">
      <c r="A139" s="6">
        <v>43975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0</v>
      </c>
      <c r="H139" s="12">
        <v>-1</v>
      </c>
      <c r="I139" s="12">
        <v>-1</v>
      </c>
      <c r="J139" s="12">
        <v>-2</v>
      </c>
      <c r="K139">
        <v>-3</v>
      </c>
      <c r="L139">
        <v>-3</v>
      </c>
      <c r="M139">
        <v>-3</v>
      </c>
      <c r="N139">
        <v>4</v>
      </c>
      <c r="O139">
        <v>0</v>
      </c>
      <c r="P139">
        <v>1</v>
      </c>
      <c r="Q139">
        <v>251</v>
      </c>
      <c r="R139" s="28">
        <f t="shared" si="5"/>
        <v>3.9840637450199202E-3</v>
      </c>
    </row>
    <row r="140" spans="1:18" x14ac:dyDescent="0.2">
      <c r="A140" s="6">
        <v>43975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-20</v>
      </c>
      <c r="H140" s="12">
        <v>-3</v>
      </c>
      <c r="I140" s="12">
        <v>-23</v>
      </c>
      <c r="J140" s="12">
        <v>-158</v>
      </c>
      <c r="K140">
        <v>-181</v>
      </c>
      <c r="L140">
        <v>-181</v>
      </c>
      <c r="M140">
        <v>-181</v>
      </c>
      <c r="N140">
        <v>194</v>
      </c>
      <c r="O140">
        <v>4</v>
      </c>
      <c r="P140">
        <v>17</v>
      </c>
      <c r="Q140">
        <v>9875</v>
      </c>
      <c r="R140" s="28">
        <f t="shared" si="5"/>
        <v>1.7215189873417721E-3</v>
      </c>
    </row>
    <row r="141" spans="1:18" x14ac:dyDescent="0.2">
      <c r="G141">
        <f>SUM(G120:G140)</f>
        <v>-82</v>
      </c>
      <c r="H141">
        <f>SUM(H120:H140)</f>
        <v>-19</v>
      </c>
      <c r="J141">
        <f>SUM(J120:J140)</f>
        <v>-1057</v>
      </c>
      <c r="K141">
        <f t="shared" ref="K141:Q141" si="6">SUM(K120:K140)</f>
        <v>-1158</v>
      </c>
      <c r="L141">
        <f t="shared" si="6"/>
        <v>-1158</v>
      </c>
      <c r="M141">
        <f t="shared" si="6"/>
        <v>-1158</v>
      </c>
      <c r="N141">
        <f t="shared" si="6"/>
        <v>1639</v>
      </c>
      <c r="O141">
        <f t="shared" si="6"/>
        <v>50</v>
      </c>
      <c r="P141">
        <f t="shared" si="6"/>
        <v>531</v>
      </c>
      <c r="Q141">
        <f t="shared" si="6"/>
        <v>55824</v>
      </c>
    </row>
  </sheetData>
  <autoFilter ref="A119:U141" xr:uid="{EFA78291-6AC7-EE44-949A-6A9E8DD51CA2}"/>
  <conditionalFormatting sqref="G120:J140">
    <cfRule type="cellIs" dxfId="10" priority="2" operator="greaterThan">
      <formula>0</formula>
    </cfRule>
    <cfRule type="cellIs" dxfId="9" priority="4" operator="greaterThan">
      <formula>0</formula>
    </cfRule>
  </conditionalFormatting>
  <conditionalFormatting sqref="K120:K140">
    <cfRule type="cellIs" dxfId="8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93"/>
  <sheetViews>
    <sheetView topLeftCell="A44" workbookViewId="0">
      <selection activeCell="K95" sqref="K95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95"/>
  <sheetViews>
    <sheetView workbookViewId="0">
      <selection activeCell="B18" sqref="B18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3" t="s">
        <v>36</v>
      </c>
      <c r="C95" s="4">
        <v>3447012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98"/>
  <sheetViews>
    <sheetView workbookViewId="0">
      <selection activeCell="A16" sqref="A7:A97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 t="s">
        <v>36</v>
      </c>
      <c r="B98" s="4">
        <v>140479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95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 t="s">
        <v>36</v>
      </c>
      <c r="B95" s="4">
        <v>32785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91"/>
  <sheetViews>
    <sheetView topLeftCell="A45" workbookViewId="0">
      <selection activeCell="L83" sqref="L83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abSelected="1" workbookViewId="0">
      <selection activeCell="P31" sqref="P31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149</v>
      </c>
      <c r="D4" s="4">
        <v>3</v>
      </c>
      <c r="E4" s="4">
        <v>940</v>
      </c>
      <c r="F4" s="4">
        <v>1736</v>
      </c>
      <c r="G4" s="4">
        <v>398</v>
      </c>
      <c r="H4" t="s">
        <v>57</v>
      </c>
      <c r="I4" t="s">
        <v>57</v>
      </c>
      <c r="J4" s="4">
        <f>C4</f>
        <v>149</v>
      </c>
      <c r="K4" s="4">
        <f t="shared" ref="K4:N4" si="0">D4</f>
        <v>3</v>
      </c>
      <c r="L4" s="4">
        <f t="shared" si="0"/>
        <v>940</v>
      </c>
      <c r="M4" s="4">
        <f t="shared" si="0"/>
        <v>1736</v>
      </c>
      <c r="N4" s="4">
        <f t="shared" si="0"/>
        <v>398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13</v>
      </c>
      <c r="D5" s="4">
        <v>1</v>
      </c>
      <c r="E5" s="4">
        <v>25</v>
      </c>
      <c r="F5" s="4">
        <v>333</v>
      </c>
      <c r="G5" s="4">
        <v>27</v>
      </c>
      <c r="H5" t="s">
        <v>58</v>
      </c>
      <c r="I5" t="s">
        <v>58</v>
      </c>
      <c r="J5" s="4">
        <f t="shared" ref="J5:J24" si="1">C5</f>
        <v>13</v>
      </c>
      <c r="K5" s="4">
        <f t="shared" ref="K5:K24" si="2">D5</f>
        <v>1</v>
      </c>
      <c r="L5" s="4">
        <f t="shared" ref="L5:L24" si="3">E5</f>
        <v>25</v>
      </c>
      <c r="M5" s="4">
        <f t="shared" ref="M5:M24" si="4">F5</f>
        <v>333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43</v>
      </c>
      <c r="D6" s="4">
        <v>1</v>
      </c>
      <c r="E6" s="4">
        <v>231</v>
      </c>
      <c r="F6" s="4">
        <v>786</v>
      </c>
      <c r="G6" s="4">
        <v>96</v>
      </c>
      <c r="H6" t="s">
        <v>58</v>
      </c>
      <c r="I6" t="s">
        <v>58</v>
      </c>
      <c r="J6" s="4">
        <f t="shared" si="1"/>
        <v>43</v>
      </c>
      <c r="K6" s="4">
        <f t="shared" si="2"/>
        <v>1</v>
      </c>
      <c r="L6" s="4">
        <f t="shared" si="3"/>
        <v>231</v>
      </c>
      <c r="M6" s="4">
        <f t="shared" si="4"/>
        <v>786</v>
      </c>
      <c r="N6" s="4">
        <f t="shared" si="5"/>
        <v>96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311</v>
      </c>
      <c r="D7" s="4">
        <v>8</v>
      </c>
      <c r="E7" s="4">
        <v>949</v>
      </c>
      <c r="F7" s="4">
        <v>3076</v>
      </c>
      <c r="G7" s="4">
        <v>405</v>
      </c>
      <c r="H7" t="s">
        <v>58</v>
      </c>
      <c r="I7" t="s">
        <v>58</v>
      </c>
      <c r="J7" s="4">
        <f t="shared" si="1"/>
        <v>311</v>
      </c>
      <c r="K7" s="4">
        <f t="shared" si="2"/>
        <v>8</v>
      </c>
      <c r="L7" s="4">
        <f t="shared" si="3"/>
        <v>949</v>
      </c>
      <c r="M7" s="4">
        <f t="shared" si="4"/>
        <v>3076</v>
      </c>
      <c r="N7" s="4">
        <f t="shared" si="5"/>
        <v>405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519</v>
      </c>
      <c r="D8" s="4">
        <v>83</v>
      </c>
      <c r="E8" s="4">
        <v>3855</v>
      </c>
      <c r="F8" s="4">
        <v>19046</v>
      </c>
      <c r="G8" s="4">
        <v>4055</v>
      </c>
      <c r="H8" t="s">
        <v>59</v>
      </c>
      <c r="I8" t="s">
        <v>59</v>
      </c>
      <c r="J8" s="4">
        <f t="shared" si="1"/>
        <v>519</v>
      </c>
      <c r="K8" s="4">
        <f t="shared" si="2"/>
        <v>83</v>
      </c>
      <c r="L8" s="4">
        <f t="shared" si="3"/>
        <v>3855</v>
      </c>
      <c r="M8" s="4">
        <f t="shared" si="4"/>
        <v>19046</v>
      </c>
      <c r="N8" s="4">
        <f t="shared" si="5"/>
        <v>4055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62</v>
      </c>
      <c r="D9" s="4">
        <v>1</v>
      </c>
      <c r="E9" s="4">
        <v>349</v>
      </c>
      <c r="F9" s="4">
        <v>2495</v>
      </c>
      <c r="G9" s="4">
        <v>329</v>
      </c>
      <c r="H9" t="s">
        <v>59</v>
      </c>
      <c r="I9" t="s">
        <v>59</v>
      </c>
      <c r="J9" s="4">
        <f t="shared" si="1"/>
        <v>62</v>
      </c>
      <c r="K9" s="4">
        <f t="shared" si="2"/>
        <v>1</v>
      </c>
      <c r="L9" s="4">
        <f t="shared" si="3"/>
        <v>349</v>
      </c>
      <c r="M9" s="4">
        <f t="shared" si="4"/>
        <v>2495</v>
      </c>
      <c r="N9" s="4">
        <f t="shared" si="5"/>
        <v>329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1088</v>
      </c>
      <c r="D10" s="4">
        <v>61</v>
      </c>
      <c r="E10" s="4">
        <v>2420</v>
      </c>
      <c r="F10" s="4">
        <v>3374</v>
      </c>
      <c r="G10" s="4">
        <v>684</v>
      </c>
      <c r="H10" t="s">
        <v>57</v>
      </c>
      <c r="I10" t="s">
        <v>57</v>
      </c>
      <c r="J10" s="4">
        <f t="shared" si="1"/>
        <v>1088</v>
      </c>
      <c r="K10" s="4">
        <f t="shared" si="2"/>
        <v>61</v>
      </c>
      <c r="L10" s="4">
        <f t="shared" si="3"/>
        <v>2420</v>
      </c>
      <c r="M10" s="4">
        <f t="shared" si="4"/>
        <v>3374</v>
      </c>
      <c r="N10" s="4">
        <f t="shared" si="5"/>
        <v>684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247</v>
      </c>
      <c r="D11" s="4">
        <v>18</v>
      </c>
      <c r="E11" s="4">
        <v>1359</v>
      </c>
      <c r="F11" s="4">
        <v>6437</v>
      </c>
      <c r="G11" s="4">
        <v>1419</v>
      </c>
      <c r="H11" t="s">
        <v>59</v>
      </c>
      <c r="I11" t="s">
        <v>59</v>
      </c>
      <c r="J11" s="4">
        <f t="shared" si="1"/>
        <v>247</v>
      </c>
      <c r="K11" s="4">
        <f t="shared" si="2"/>
        <v>18</v>
      </c>
      <c r="L11" s="4">
        <f t="shared" si="3"/>
        <v>1359</v>
      </c>
      <c r="M11" s="4">
        <f t="shared" si="4"/>
        <v>6437</v>
      </c>
      <c r="N11" s="4">
        <f t="shared" si="5"/>
        <v>1419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4017</v>
      </c>
      <c r="D12" s="4">
        <v>197</v>
      </c>
      <c r="E12" s="4">
        <v>21400</v>
      </c>
      <c r="F12" s="4">
        <v>45656</v>
      </c>
      <c r="G12" s="4">
        <v>15840</v>
      </c>
      <c r="H12" t="s">
        <v>59</v>
      </c>
      <c r="I12" t="s">
        <v>59</v>
      </c>
      <c r="J12" s="4">
        <f t="shared" si="1"/>
        <v>4017</v>
      </c>
      <c r="K12" s="4">
        <f t="shared" si="2"/>
        <v>197</v>
      </c>
      <c r="L12" s="4">
        <f t="shared" si="3"/>
        <v>21400</v>
      </c>
      <c r="M12" s="4">
        <f t="shared" si="4"/>
        <v>45656</v>
      </c>
      <c r="N12" s="4">
        <f t="shared" si="5"/>
        <v>15840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101</v>
      </c>
      <c r="D13" s="4">
        <v>13</v>
      </c>
      <c r="E13" s="4">
        <v>1578</v>
      </c>
      <c r="F13" s="4">
        <v>4028</v>
      </c>
      <c r="G13" s="4">
        <v>994</v>
      </c>
      <c r="H13" t="s">
        <v>57</v>
      </c>
      <c r="I13" t="s">
        <v>57</v>
      </c>
      <c r="J13" s="4">
        <f t="shared" si="1"/>
        <v>101</v>
      </c>
      <c r="K13" s="4">
        <f t="shared" si="2"/>
        <v>13</v>
      </c>
      <c r="L13" s="4">
        <f t="shared" si="3"/>
        <v>1578</v>
      </c>
      <c r="M13" s="4">
        <f t="shared" si="4"/>
        <v>4028</v>
      </c>
      <c r="N13" s="4">
        <f t="shared" si="5"/>
        <v>994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6</v>
      </c>
      <c r="D14" s="4">
        <v>2</v>
      </c>
      <c r="E14" s="4">
        <v>175</v>
      </c>
      <c r="F14" s="4">
        <v>227</v>
      </c>
      <c r="G14" s="4">
        <v>22</v>
      </c>
      <c r="H14" t="s">
        <v>58</v>
      </c>
      <c r="I14" t="s">
        <v>58</v>
      </c>
      <c r="J14" s="4">
        <f t="shared" si="1"/>
        <v>6</v>
      </c>
      <c r="K14" s="4">
        <f t="shared" si="2"/>
        <v>2</v>
      </c>
      <c r="L14" s="4">
        <f t="shared" si="3"/>
        <v>175</v>
      </c>
      <c r="M14" s="4">
        <f t="shared" si="4"/>
        <v>227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30</v>
      </c>
      <c r="D15" s="4">
        <v>5</v>
      </c>
      <c r="E15" s="4">
        <v>160</v>
      </c>
      <c r="F15" s="4">
        <v>2107</v>
      </c>
      <c r="G15" s="4">
        <v>291</v>
      </c>
      <c r="H15" t="s">
        <v>59</v>
      </c>
      <c r="I15" t="s">
        <v>59</v>
      </c>
      <c r="J15" s="4">
        <f t="shared" si="1"/>
        <v>30</v>
      </c>
      <c r="K15" s="4">
        <f t="shared" si="2"/>
        <v>5</v>
      </c>
      <c r="L15" s="4">
        <f t="shared" si="3"/>
        <v>160</v>
      </c>
      <c r="M15" s="4">
        <f t="shared" si="4"/>
        <v>2107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27</v>
      </c>
      <c r="D16" s="4">
        <v>4</v>
      </c>
      <c r="E16" s="4">
        <v>504</v>
      </c>
      <c r="F16" s="4">
        <v>3412</v>
      </c>
      <c r="G16" s="4">
        <v>457</v>
      </c>
      <c r="H16" t="s">
        <v>59</v>
      </c>
      <c r="I16" t="s">
        <v>59</v>
      </c>
      <c r="J16" s="4">
        <f t="shared" si="1"/>
        <v>27</v>
      </c>
      <c r="K16" s="4">
        <f t="shared" si="2"/>
        <v>4</v>
      </c>
      <c r="L16" s="4">
        <f t="shared" si="3"/>
        <v>504</v>
      </c>
      <c r="M16" s="4">
        <f t="shared" si="4"/>
        <v>3412</v>
      </c>
      <c r="N16" s="4">
        <f t="shared" si="5"/>
        <v>457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1283</v>
      </c>
      <c r="D17" s="4">
        <v>75</v>
      </c>
      <c r="E17" s="4">
        <v>6345</v>
      </c>
      <c r="F17" s="4">
        <v>18694</v>
      </c>
      <c r="G17" s="4">
        <v>3783</v>
      </c>
      <c r="H17" t="s">
        <v>59</v>
      </c>
      <c r="I17" t="s">
        <v>59</v>
      </c>
      <c r="J17" s="4">
        <f t="shared" si="1"/>
        <v>1283</v>
      </c>
      <c r="K17" s="4">
        <f t="shared" si="2"/>
        <v>75</v>
      </c>
      <c r="L17" s="4">
        <f t="shared" si="3"/>
        <v>6345</v>
      </c>
      <c r="M17" s="4">
        <f t="shared" si="4"/>
        <v>18694</v>
      </c>
      <c r="N17" s="4">
        <f t="shared" si="5"/>
        <v>3783</v>
      </c>
      <c r="Q17" s="6">
        <v>43975</v>
      </c>
      <c r="R17" s="3">
        <v>22</v>
      </c>
      <c r="S17" s="22">
        <v>-82</v>
      </c>
      <c r="T17" s="22">
        <v>-19</v>
      </c>
      <c r="U17" s="22">
        <v>-1057</v>
      </c>
      <c r="V17" s="22">
        <v>1639</v>
      </c>
      <c r="W17" s="22">
        <v>50</v>
      </c>
      <c r="X17" s="22">
        <f t="shared" ref="X17" si="11">SUM(S17:W17)</f>
        <v>531</v>
      </c>
      <c r="Y17" s="25">
        <f t="shared" ref="Y17" si="12">X17/X16</f>
        <v>0.11626888548281147</v>
      </c>
    </row>
    <row r="18" spans="1:25" x14ac:dyDescent="0.2">
      <c r="A18" t="s">
        <v>58</v>
      </c>
      <c r="B18" s="3" t="s">
        <v>28</v>
      </c>
      <c r="C18" s="4">
        <v>204</v>
      </c>
      <c r="D18" s="4">
        <v>17</v>
      </c>
      <c r="E18" s="4">
        <v>1572</v>
      </c>
      <c r="F18" s="4">
        <v>2178</v>
      </c>
      <c r="G18" s="4">
        <v>487</v>
      </c>
      <c r="H18" t="s">
        <v>58</v>
      </c>
      <c r="I18" t="s">
        <v>58</v>
      </c>
      <c r="J18" s="4">
        <f t="shared" si="1"/>
        <v>204</v>
      </c>
      <c r="K18" s="4">
        <f t="shared" si="2"/>
        <v>17</v>
      </c>
      <c r="L18" s="4">
        <f t="shared" si="3"/>
        <v>1572</v>
      </c>
      <c r="M18" s="4">
        <f t="shared" si="4"/>
        <v>2178</v>
      </c>
      <c r="N18" s="4">
        <f t="shared" si="5"/>
        <v>487</v>
      </c>
      <c r="R18" s="3" t="s">
        <v>36</v>
      </c>
      <c r="S18" s="22">
        <v>8613</v>
      </c>
      <c r="T18" s="22">
        <v>553</v>
      </c>
      <c r="U18" s="22">
        <v>47428</v>
      </c>
      <c r="V18" s="22">
        <v>140479</v>
      </c>
      <c r="W18" s="22">
        <v>32785</v>
      </c>
    </row>
    <row r="19" spans="1:25" x14ac:dyDescent="0.2">
      <c r="A19" t="s">
        <v>58</v>
      </c>
      <c r="B19" s="3" t="s">
        <v>29</v>
      </c>
      <c r="C19" s="4">
        <v>51</v>
      </c>
      <c r="D19" s="4">
        <v>3</v>
      </c>
      <c r="E19" s="4">
        <v>191</v>
      </c>
      <c r="F19" s="4">
        <v>982</v>
      </c>
      <c r="G19" s="4">
        <v>129</v>
      </c>
      <c r="H19" t="s">
        <v>58</v>
      </c>
      <c r="I19" t="s">
        <v>58</v>
      </c>
      <c r="J19" s="4">
        <f t="shared" si="1"/>
        <v>51</v>
      </c>
      <c r="K19" s="4">
        <f t="shared" si="2"/>
        <v>3</v>
      </c>
      <c r="L19" s="4">
        <f t="shared" si="3"/>
        <v>191</v>
      </c>
      <c r="M19" s="4">
        <f t="shared" si="4"/>
        <v>982</v>
      </c>
      <c r="N19" s="4">
        <f t="shared" si="5"/>
        <v>129</v>
      </c>
    </row>
    <row r="20" spans="1:25" x14ac:dyDescent="0.2">
      <c r="A20" t="s">
        <v>58</v>
      </c>
      <c r="B20" s="3" t="s">
        <v>30</v>
      </c>
      <c r="C20" s="4">
        <v>91</v>
      </c>
      <c r="D20" s="4">
        <v>9</v>
      </c>
      <c r="E20" s="4">
        <v>1353</v>
      </c>
      <c r="F20" s="4">
        <v>1701</v>
      </c>
      <c r="G20" s="4">
        <v>269</v>
      </c>
      <c r="H20" t="s">
        <v>58</v>
      </c>
      <c r="I20" t="s">
        <v>58</v>
      </c>
      <c r="J20" s="4">
        <f t="shared" si="1"/>
        <v>91</v>
      </c>
      <c r="K20" s="4">
        <f t="shared" si="2"/>
        <v>9</v>
      </c>
      <c r="L20" s="4">
        <f t="shared" si="3"/>
        <v>1353</v>
      </c>
      <c r="M20" s="4">
        <f t="shared" si="4"/>
        <v>1701</v>
      </c>
      <c r="N20" s="4">
        <f t="shared" si="5"/>
        <v>269</v>
      </c>
    </row>
    <row r="21" spans="1:25" x14ac:dyDescent="0.2">
      <c r="A21" t="s">
        <v>57</v>
      </c>
      <c r="B21" s="3" t="s">
        <v>31</v>
      </c>
      <c r="C21" s="4">
        <v>148</v>
      </c>
      <c r="D21" s="4">
        <v>38</v>
      </c>
      <c r="E21" s="4">
        <v>1514</v>
      </c>
      <c r="F21" s="4">
        <v>7349</v>
      </c>
      <c r="G21" s="4">
        <v>1013</v>
      </c>
      <c r="H21" t="s">
        <v>57</v>
      </c>
      <c r="I21" t="s">
        <v>57</v>
      </c>
      <c r="J21" s="4">
        <f t="shared" si="1"/>
        <v>148</v>
      </c>
      <c r="K21" s="4">
        <f t="shared" si="2"/>
        <v>38</v>
      </c>
      <c r="L21" s="4">
        <f t="shared" si="3"/>
        <v>1514</v>
      </c>
      <c r="M21" s="4">
        <f t="shared" si="4"/>
        <v>7349</v>
      </c>
      <c r="N21" s="4">
        <f t="shared" si="5"/>
        <v>1013</v>
      </c>
    </row>
    <row r="22" spans="1:25" x14ac:dyDescent="0.2">
      <c r="A22" t="s">
        <v>57</v>
      </c>
      <c r="B22" s="3" t="s">
        <v>32</v>
      </c>
      <c r="C22" s="4">
        <v>15</v>
      </c>
      <c r="D22" s="4">
        <v>2</v>
      </c>
      <c r="E22" s="4">
        <v>36</v>
      </c>
      <c r="F22" s="4">
        <v>1302</v>
      </c>
      <c r="G22" s="4">
        <v>75</v>
      </c>
      <c r="H22" t="s">
        <v>57</v>
      </c>
      <c r="I22" t="s">
        <v>57</v>
      </c>
      <c r="J22" s="4">
        <f t="shared" si="1"/>
        <v>15</v>
      </c>
      <c r="K22" s="4">
        <f t="shared" si="2"/>
        <v>2</v>
      </c>
      <c r="L22" s="4">
        <f t="shared" si="3"/>
        <v>36</v>
      </c>
      <c r="M22" s="4">
        <f t="shared" si="4"/>
        <v>1302</v>
      </c>
      <c r="N22" s="4">
        <f t="shared" si="5"/>
        <v>75</v>
      </c>
    </row>
    <row r="23" spans="1:25" x14ac:dyDescent="0.2">
      <c r="A23" t="s">
        <v>59</v>
      </c>
      <c r="B23" s="3" t="s">
        <v>33</v>
      </c>
      <c r="C23" s="4">
        <v>23</v>
      </c>
      <c r="D23" s="4">
        <v>1</v>
      </c>
      <c r="E23" s="4">
        <v>8</v>
      </c>
      <c r="F23" s="4">
        <v>1003</v>
      </c>
      <c r="G23" s="4">
        <v>143</v>
      </c>
      <c r="H23" t="s">
        <v>59</v>
      </c>
      <c r="I23" t="s">
        <v>59</v>
      </c>
      <c r="J23" s="4">
        <f t="shared" si="1"/>
        <v>23</v>
      </c>
      <c r="K23" s="4">
        <f t="shared" si="2"/>
        <v>1</v>
      </c>
      <c r="L23" s="4">
        <f t="shared" si="3"/>
        <v>8</v>
      </c>
      <c r="M23" s="4">
        <f t="shared" si="4"/>
        <v>1003</v>
      </c>
      <c r="N23" s="4">
        <f t="shared" si="5"/>
        <v>143</v>
      </c>
    </row>
    <row r="24" spans="1:25" x14ac:dyDescent="0.2">
      <c r="A24" t="s">
        <v>59</v>
      </c>
      <c r="B24" s="3" t="s">
        <v>34</v>
      </c>
      <c r="C24" s="4">
        <v>185</v>
      </c>
      <c r="D24" s="4">
        <v>11</v>
      </c>
      <c r="E24" s="4">
        <v>2464</v>
      </c>
      <c r="F24" s="4">
        <v>14557</v>
      </c>
      <c r="G24" s="4">
        <v>1869</v>
      </c>
      <c r="H24" t="s">
        <v>59</v>
      </c>
      <c r="I24" t="s">
        <v>59</v>
      </c>
      <c r="J24" s="4">
        <f t="shared" si="1"/>
        <v>185</v>
      </c>
      <c r="K24" s="4">
        <f t="shared" si="2"/>
        <v>11</v>
      </c>
      <c r="L24" s="4">
        <f t="shared" si="3"/>
        <v>2464</v>
      </c>
      <c r="M24" s="4">
        <f t="shared" si="4"/>
        <v>14557</v>
      </c>
      <c r="N24" s="4">
        <f t="shared" si="5"/>
        <v>1869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8613</v>
      </c>
      <c r="D26" s="4">
        <v>553</v>
      </c>
      <c r="E26" s="4">
        <v>47428</v>
      </c>
      <c r="F26" s="4">
        <v>140479</v>
      </c>
      <c r="G26" s="4">
        <v>32785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1501</v>
      </c>
      <c r="D31" s="20">
        <v>117</v>
      </c>
      <c r="E31" s="20">
        <v>6488</v>
      </c>
      <c r="F31" s="20">
        <v>17789</v>
      </c>
      <c r="G31" s="20">
        <v>3164</v>
      </c>
      <c r="H31" s="15">
        <f>SUM(C31:G31)</f>
        <v>29059</v>
      </c>
      <c r="I31" s="28">
        <f>H31/$H$34</f>
        <v>0.1264215298140591</v>
      </c>
    </row>
    <row r="32" spans="1:25" x14ac:dyDescent="0.2">
      <c r="B32" s="3" t="s">
        <v>59</v>
      </c>
      <c r="C32" s="20">
        <v>6393</v>
      </c>
      <c r="D32" s="20">
        <v>395</v>
      </c>
      <c r="E32" s="20">
        <v>36444</v>
      </c>
      <c r="F32" s="20">
        <v>113407</v>
      </c>
      <c r="G32" s="20">
        <v>28186</v>
      </c>
      <c r="H32" s="15">
        <f t="shared" ref="H32:H33" si="13">SUM(C32:G32)</f>
        <v>184825</v>
      </c>
      <c r="I32" s="28">
        <f t="shared" ref="I32:I33" si="14">H32/$H$34</f>
        <v>0.80408339061507539</v>
      </c>
    </row>
    <row r="33" spans="2:9" x14ac:dyDescent="0.2">
      <c r="B33" s="3" t="s">
        <v>58</v>
      </c>
      <c r="C33" s="20">
        <v>719</v>
      </c>
      <c r="D33" s="20">
        <v>41</v>
      </c>
      <c r="E33" s="20">
        <v>4496</v>
      </c>
      <c r="F33" s="20">
        <v>9283</v>
      </c>
      <c r="G33" s="20">
        <v>1435</v>
      </c>
      <c r="H33" s="15">
        <f t="shared" si="13"/>
        <v>15974</v>
      </c>
      <c r="I33" s="28">
        <f t="shared" si="14"/>
        <v>6.9495079570865495E-2</v>
      </c>
    </row>
    <row r="34" spans="2:9" x14ac:dyDescent="0.2">
      <c r="B34" s="3" t="s">
        <v>36</v>
      </c>
      <c r="C34" s="20">
        <v>8613</v>
      </c>
      <c r="D34" s="20">
        <v>553</v>
      </c>
      <c r="E34" s="20">
        <v>47428</v>
      </c>
      <c r="F34" s="20">
        <v>140479</v>
      </c>
      <c r="G34" s="20">
        <v>32785</v>
      </c>
      <c r="H34" s="16">
        <f>SUM(H31:H33)</f>
        <v>229858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2020-05-24T17:54:23Z</dcterms:modified>
</cp:coreProperties>
</file>