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Astrakode/FASE2/results/simple_gen/"/>
    </mc:Choice>
  </mc:AlternateContent>
  <xr:revisionPtr revIDLastSave="0" documentId="13_ncr:1_{50C09155-4DB5-304F-8CEC-00D1F2FFD166}" xr6:coauthVersionLast="36" xr6:coauthVersionMax="36" xr10:uidLastSave="{00000000-0000-0000-0000-000000000000}"/>
  <bookViews>
    <workbookView xWindow="0" yWindow="500" windowWidth="28800" windowHeight="16720" xr2:uid="{271B6BC3-1E8D-9C44-BEE4-E2BEC7DFD464}"/>
  </bookViews>
  <sheets>
    <sheet name="Summary" sheetId="6" r:id="rId1"/>
    <sheet name="Iter. Comp" sheetId="7" r:id="rId2"/>
    <sheet name="I iter." sheetId="1" r:id="rId3"/>
    <sheet name="II Iter" sheetId="2" r:id="rId4"/>
    <sheet name="III Iter" sheetId="3" r:id="rId5"/>
    <sheet name="IV Iter" sheetId="4" r:id="rId6"/>
    <sheet name="V Iter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7" l="1"/>
  <c r="F26" i="7"/>
  <c r="E26" i="7"/>
  <c r="D26" i="7"/>
  <c r="G25" i="7"/>
  <c r="F25" i="7"/>
  <c r="E25" i="7"/>
  <c r="D25" i="7"/>
  <c r="G24" i="7"/>
  <c r="F24" i="7"/>
  <c r="E24" i="7"/>
  <c r="D24" i="7"/>
  <c r="G23" i="7"/>
  <c r="F23" i="7"/>
  <c r="E23" i="7"/>
  <c r="D23" i="7"/>
  <c r="G22" i="7"/>
  <c r="F22" i="7"/>
  <c r="E22" i="7"/>
  <c r="D22" i="7"/>
  <c r="G21" i="7"/>
  <c r="F21" i="7"/>
  <c r="E21" i="7"/>
  <c r="D21" i="7"/>
  <c r="G20" i="7"/>
  <c r="F20" i="7"/>
  <c r="E20" i="7"/>
  <c r="D20" i="7"/>
  <c r="G19" i="7"/>
  <c r="F19" i="7"/>
  <c r="E19" i="7"/>
  <c r="D19" i="7"/>
  <c r="G18" i="7"/>
  <c r="F18" i="7"/>
  <c r="E18" i="7"/>
  <c r="D18" i="7"/>
  <c r="G17" i="7"/>
  <c r="F17" i="7"/>
  <c r="E17" i="7"/>
  <c r="D17" i="7"/>
  <c r="G16" i="7"/>
  <c r="F16" i="7"/>
  <c r="E16" i="7"/>
  <c r="D16" i="7"/>
  <c r="G15" i="7"/>
  <c r="F15" i="7"/>
  <c r="E15" i="7"/>
  <c r="D15" i="7"/>
  <c r="G14" i="7"/>
  <c r="F14" i="7"/>
  <c r="E14" i="7"/>
  <c r="D14" i="7"/>
  <c r="G13" i="7"/>
  <c r="F13" i="7"/>
  <c r="E13" i="7"/>
  <c r="D13" i="7"/>
  <c r="G12" i="7"/>
  <c r="F12" i="7"/>
  <c r="E12" i="7"/>
  <c r="D12" i="7"/>
  <c r="G11" i="7"/>
  <c r="F11" i="7"/>
  <c r="E11" i="7"/>
  <c r="D11" i="7"/>
  <c r="G10" i="7"/>
  <c r="F10" i="7"/>
  <c r="E10" i="7"/>
  <c r="D10" i="7"/>
  <c r="G9" i="7"/>
  <c r="F9" i="7"/>
  <c r="E9" i="7"/>
  <c r="D9" i="7"/>
  <c r="G8" i="7"/>
  <c r="F8" i="7"/>
  <c r="E8" i="7"/>
  <c r="D8" i="7"/>
  <c r="G7" i="7"/>
  <c r="F7" i="7"/>
  <c r="E7" i="7"/>
  <c r="D7" i="7"/>
  <c r="G6" i="7"/>
  <c r="F6" i="7"/>
  <c r="E6" i="7"/>
  <c r="D6" i="7"/>
  <c r="G5" i="7"/>
  <c r="F5" i="7"/>
  <c r="E5" i="7"/>
  <c r="D5" i="7"/>
  <c r="G4" i="7"/>
  <c r="F4" i="7"/>
  <c r="E4" i="7"/>
  <c r="D4" i="7"/>
  <c r="G26" i="6" l="1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G4" i="6"/>
  <c r="F4" i="6"/>
  <c r="E4" i="6"/>
  <c r="D4" i="6"/>
  <c r="F29" i="6" l="1"/>
  <c r="G29" i="6"/>
  <c r="F27" i="6"/>
  <c r="G27" i="6"/>
  <c r="F28" i="6"/>
  <c r="G28" i="6"/>
  <c r="E29" i="6"/>
  <c r="D29" i="6"/>
  <c r="D27" i="6"/>
  <c r="D28" i="6"/>
  <c r="E27" i="6"/>
  <c r="E28" i="6"/>
</calcChain>
</file>

<file path=xl/sharedStrings.xml><?xml version="1.0" encoding="utf-8"?>
<sst xmlns="http://schemas.openxmlformats.org/spreadsheetml/2006/main" count="356" uniqueCount="46">
  <si>
    <t>Contract</t>
  </si>
  <si>
    <t>Compiled</t>
  </si>
  <si>
    <t>YES</t>
  </si>
  <si>
    <t>Total tokens consumed</t>
  </si>
  <si>
    <t>Total Time (sec.)</t>
  </si>
  <si>
    <t>MedicalInsurance</t>
  </si>
  <si>
    <t>CruiseBooking</t>
  </si>
  <si>
    <t>GameContract</t>
  </si>
  <si>
    <t>Election</t>
  </si>
  <si>
    <t>Crowdfunding</t>
  </si>
  <si>
    <t>SubscriptionService</t>
  </si>
  <si>
    <t>IdentityVerification</t>
  </si>
  <si>
    <t>DelegationManager</t>
  </si>
  <si>
    <t>OrderShipmentTracking</t>
  </si>
  <si>
    <t>StudentMarksManager</t>
  </si>
  <si>
    <t>DragonEggRegistry</t>
  </si>
  <si>
    <t>BeerCoin</t>
  </si>
  <si>
    <t>EnergyTrading</t>
  </si>
  <si>
    <t>JobMarketplace</t>
  </si>
  <si>
    <t>VariableInterestLoan</t>
  </si>
  <si>
    <t>Lottery</t>
  </si>
  <si>
    <t>RentalAgreement</t>
  </si>
  <si>
    <t>ScholarshipManager</t>
  </si>
  <si>
    <t>SupplyChain</t>
  </si>
  <si>
    <t>No</t>
  </si>
  <si>
    <t>Using non-standard librares</t>
  </si>
  <si>
    <t>CharityFund</t>
  </si>
  <si>
    <t>TeamContract</t>
  </si>
  <si>
    <t>Total fine tuning Retries</t>
  </si>
  <si>
    <t>Total recompilations retries</t>
  </si>
  <si>
    <t>AllowanceContract</t>
  </si>
  <si>
    <t>TokenPlatform</t>
  </si>
  <si>
    <t>NO</t>
  </si>
  <si>
    <t>Voting</t>
  </si>
  <si>
    <t>Compiled %</t>
  </si>
  <si>
    <t>AVG tokens consumed</t>
  </si>
  <si>
    <t>AVG recompilations retries</t>
  </si>
  <si>
    <t>AVG Time (sec.)</t>
  </si>
  <si>
    <t>Mean</t>
  </si>
  <si>
    <t>STD Dev</t>
  </si>
  <si>
    <t>Median</t>
  </si>
  <si>
    <t>STDev</t>
  </si>
  <si>
    <t>NFLPlayerContract</t>
  </si>
  <si>
    <t>SpendingRequest</t>
  </si>
  <si>
    <t>AllowanceManager</t>
  </si>
  <si>
    <t>TokenAuctionPlatform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</si>
</sst>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2" xfId="0" applyBorder="1"/>
    <xf numFmtId="9" fontId="0" fillId="0" borderId="1" xfId="1" applyFont="1" applyBorder="1"/>
    <xf numFmtId="0" fontId="0" fillId="0" borderId="5" xfId="0" applyBorder="1"/>
    <xf numFmtId="9" fontId="0" fillId="0" borderId="5" xfId="1" applyFont="1" applyBorder="1"/>
    <xf numFmtId="2" fontId="0" fillId="0" borderId="5" xfId="0" applyNumberFormat="1" applyBorder="1"/>
    <xf numFmtId="2" fontId="0" fillId="0" borderId="1" xfId="0" applyNumberFormat="1" applyBorder="1"/>
    <xf numFmtId="9" fontId="3" fillId="2" borderId="2" xfId="0" applyNumberFormat="1" applyFont="1" applyFill="1" applyBorder="1"/>
    <xf numFmtId="2" fontId="3" fillId="2" borderId="5" xfId="0" applyNumberFormat="1" applyFont="1" applyFill="1" applyBorder="1"/>
    <xf numFmtId="164" fontId="3" fillId="2" borderId="5" xfId="0" applyNumberFormat="1" applyFont="1" applyFill="1" applyBorder="1"/>
    <xf numFmtId="2" fontId="3" fillId="2" borderId="2" xfId="0" applyNumberFormat="1" applyFont="1" applyFill="1" applyBorder="1"/>
    <xf numFmtId="164" fontId="3" fillId="2" borderId="2" xfId="0" applyNumberFormat="1" applyFont="1" applyFill="1" applyBorder="1"/>
    <xf numFmtId="0" fontId="3" fillId="2" borderId="2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2" xfId="0" applyFont="1" applyFill="1" applyBorder="1"/>
    <xf numFmtId="2" fontId="0" fillId="0" borderId="2" xfId="0" applyNumberFormat="1" applyBorder="1"/>
    <xf numFmtId="0" fontId="1" fillId="0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F652-4545-2942-B519-B129F5F19333}">
  <dimension ref="B3:H29"/>
  <sheetViews>
    <sheetView tabSelected="1" workbookViewId="0">
      <selection activeCell="E9" sqref="E9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10.83203125" bestFit="1" customWidth="1"/>
    <col min="5" max="5" width="20.33203125" bestFit="1" customWidth="1"/>
    <col min="6" max="6" width="24.1640625" bestFit="1" customWidth="1"/>
    <col min="7" max="7" width="15" bestFit="1" customWidth="1"/>
    <col min="8" max="8" width="24.1640625" bestFit="1" customWidth="1"/>
  </cols>
  <sheetData>
    <row r="3" spans="2:8" x14ac:dyDescent="0.2">
      <c r="B3" s="2" t="s">
        <v>24</v>
      </c>
      <c r="C3" s="3" t="s">
        <v>0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25</v>
      </c>
    </row>
    <row r="4" spans="2:8" x14ac:dyDescent="0.2">
      <c r="B4" s="1">
        <v>1</v>
      </c>
      <c r="C4" s="1" t="s">
        <v>27</v>
      </c>
      <c r="D4" s="7">
        <f>(IF('I iter.'!D4="YES",1,0)+IF('II Iter'!D4="YES",1,0) + IF('III Iter'!D4="YES",1,0)+IF('IV Iter'!D4="YES",1,0)+IF('V Iter'!D4="YES",1,0))/5</f>
        <v>1</v>
      </c>
      <c r="E4" s="1">
        <f>AVERAGE('I iter.'!E4,'II Iter'!E4,'III Iter'!E4,'IV Iter'!E4,'V Iter'!E4)</f>
        <v>10402.6</v>
      </c>
      <c r="F4" s="1">
        <f>AVERAGE('I iter.'!G4,'II Iter'!G4,'III Iter'!G4,'IV Iter'!G4,'V Iter'!G4)</f>
        <v>0</v>
      </c>
      <c r="G4" s="1">
        <f>AVERAGE('I iter.'!H4,'II Iter'!H4,'III Iter'!H4,'IV Iter'!H4,'V Iter'!H4)</f>
        <v>52.71</v>
      </c>
      <c r="H4" s="5"/>
    </row>
    <row r="5" spans="2:8" x14ac:dyDescent="0.2">
      <c r="B5" s="1">
        <v>2</v>
      </c>
      <c r="C5" s="1" t="s">
        <v>5</v>
      </c>
      <c r="D5" s="7">
        <f>(IF('I iter.'!D5="YES",1,0)+IF('II Iter'!D5="YES",1,0) + IF('III Iter'!D5="YES",1,0)+IF('IV Iter'!D5="YES",1,0)+IF('V Iter'!D5="YES",1,0))/5</f>
        <v>1</v>
      </c>
      <c r="E5" s="1">
        <f>AVERAGE('I iter.'!E5,'II Iter'!E5,'III Iter'!E5,'IV Iter'!E5,'V Iter'!E5)</f>
        <v>10228</v>
      </c>
      <c r="F5" s="1">
        <f>AVERAGE('I iter.'!G5,'II Iter'!G5,'III Iter'!G5,'IV Iter'!G5,'V Iter'!G5)</f>
        <v>0</v>
      </c>
      <c r="G5" s="1">
        <f>AVERAGE('I iter.'!H5,'II Iter'!H5,'III Iter'!H5,'IV Iter'!H5,'V Iter'!H5)</f>
        <v>49.552</v>
      </c>
      <c r="H5" s="5"/>
    </row>
    <row r="6" spans="2:8" x14ac:dyDescent="0.2">
      <c r="B6" s="1">
        <v>3</v>
      </c>
      <c r="C6" s="1" t="s">
        <v>6</v>
      </c>
      <c r="D6" s="7">
        <f>(IF('I iter.'!D6="YES",1,0)+IF('II Iter'!D6="YES",1,0) + IF('III Iter'!D6="YES",1,0)+IF('IV Iter'!D6="YES",1,0)+IF('V Iter'!D6="YES",1,0))/5</f>
        <v>1</v>
      </c>
      <c r="E6" s="1">
        <f>AVERAGE('I iter.'!E6,'II Iter'!E6,'III Iter'!E6,'IV Iter'!E6,'V Iter'!E6)</f>
        <v>15658.8</v>
      </c>
      <c r="F6" s="1">
        <f>AVERAGE('I iter.'!G6,'II Iter'!G6,'III Iter'!G6,'IV Iter'!G6,'V Iter'!G6)</f>
        <v>0</v>
      </c>
      <c r="G6" s="1">
        <f>AVERAGE('I iter.'!H6,'II Iter'!H6,'III Iter'!H6,'IV Iter'!H6,'V Iter'!H6)</f>
        <v>87.69</v>
      </c>
      <c r="H6" s="5"/>
    </row>
    <row r="7" spans="2:8" x14ac:dyDescent="0.2">
      <c r="B7" s="1">
        <v>4</v>
      </c>
      <c r="C7" s="1" t="s">
        <v>7</v>
      </c>
      <c r="D7" s="7">
        <f>(IF('I iter.'!D7="YES",1,0)+IF('II Iter'!D7="YES",1,0) + IF('III Iter'!D7="YES",1,0)+IF('IV Iter'!D7="YES",1,0)+IF('V Iter'!D7="YES",1,0))/5</f>
        <v>1</v>
      </c>
      <c r="E7" s="1">
        <f>AVERAGE('I iter.'!E7,'II Iter'!E7,'III Iter'!E7,'IV Iter'!E7,'V Iter'!E7)</f>
        <v>24924</v>
      </c>
      <c r="F7" s="1">
        <f>AVERAGE('I iter.'!G7,'II Iter'!G7,'III Iter'!G7,'IV Iter'!G7,'V Iter'!G7)</f>
        <v>0</v>
      </c>
      <c r="G7" s="1">
        <f>AVERAGE('I iter.'!H7,'II Iter'!H7,'III Iter'!H7,'IV Iter'!H7,'V Iter'!H7)</f>
        <v>87.372</v>
      </c>
      <c r="H7" s="5" t="s">
        <v>2</v>
      </c>
    </row>
    <row r="8" spans="2:8" x14ac:dyDescent="0.2">
      <c r="B8" s="1">
        <v>5</v>
      </c>
      <c r="C8" s="1" t="s">
        <v>8</v>
      </c>
      <c r="D8" s="7">
        <f>(IF('I iter.'!D8="YES",1,0)+IF('II Iter'!D8="YES",1,0) + IF('III Iter'!D8="YES",1,0)+IF('IV Iter'!D8="YES",1,0)+IF('V Iter'!D8="YES",1,0))/5</f>
        <v>1</v>
      </c>
      <c r="E8" s="1">
        <f>AVERAGE('I iter.'!E8,'II Iter'!E8,'III Iter'!E8,'IV Iter'!E8,'V Iter'!E8)</f>
        <v>12958.6</v>
      </c>
      <c r="F8" s="1">
        <f>AVERAGE('I iter.'!G8,'II Iter'!G8,'III Iter'!G8,'IV Iter'!G8,'V Iter'!G8)</f>
        <v>0</v>
      </c>
      <c r="G8" s="1">
        <f>AVERAGE('I iter.'!H8,'II Iter'!H8,'III Iter'!H8,'IV Iter'!H8,'V Iter'!H8)</f>
        <v>73.190000000000012</v>
      </c>
      <c r="H8" s="5"/>
    </row>
    <row r="9" spans="2:8" x14ac:dyDescent="0.2">
      <c r="B9" s="1">
        <v>6</v>
      </c>
      <c r="C9" s="1" t="s">
        <v>9</v>
      </c>
      <c r="D9" s="7">
        <f>(IF('I iter.'!D9="YES",1,0)+IF('II Iter'!D9="YES",1,0) + IF('III Iter'!D9="YES",1,0)+IF('IV Iter'!D9="YES",1,0)+IF('V Iter'!D9="YES",1,0))/5</f>
        <v>1</v>
      </c>
      <c r="E9" s="1">
        <f>AVERAGE('I iter.'!E9,'II Iter'!E9,'III Iter'!E9,'IV Iter'!E9,'V Iter'!E9)</f>
        <v>18526.2</v>
      </c>
      <c r="F9" s="1">
        <f>AVERAGE('I iter.'!G9,'II Iter'!G9,'III Iter'!G9,'IV Iter'!G9,'V Iter'!G9)</f>
        <v>0.6</v>
      </c>
      <c r="G9" s="1">
        <f>AVERAGE('I iter.'!H9,'II Iter'!H9,'III Iter'!H9,'IV Iter'!H9,'V Iter'!H9)</f>
        <v>96.91</v>
      </c>
      <c r="H9" s="5"/>
    </row>
    <row r="10" spans="2:8" x14ac:dyDescent="0.2">
      <c r="B10" s="1">
        <v>7</v>
      </c>
      <c r="C10" s="1" t="s">
        <v>10</v>
      </c>
      <c r="D10" s="7">
        <f>(IF('I iter.'!D10="YES",1,0)+IF('II Iter'!D10="YES",1,0) + IF('III Iter'!D10="YES",1,0)+IF('IV Iter'!D10="YES",1,0)+IF('V Iter'!D10="YES",1,0))/5</f>
        <v>1</v>
      </c>
      <c r="E10" s="1">
        <f>AVERAGE('I iter.'!E10,'II Iter'!E10,'III Iter'!E10,'IV Iter'!E10,'V Iter'!E10)</f>
        <v>7421.6</v>
      </c>
      <c r="F10" s="1">
        <f>AVERAGE('I iter.'!G10,'II Iter'!G10,'III Iter'!G10,'IV Iter'!G10,'V Iter'!G10)</f>
        <v>0</v>
      </c>
      <c r="G10" s="1">
        <f>AVERAGE('I iter.'!H10,'II Iter'!H10,'III Iter'!H10,'IV Iter'!H10,'V Iter'!H10)</f>
        <v>35.855999999999995</v>
      </c>
      <c r="H10" s="5"/>
    </row>
    <row r="11" spans="2:8" x14ac:dyDescent="0.2">
      <c r="B11" s="1">
        <v>8</v>
      </c>
      <c r="C11" s="1" t="s">
        <v>11</v>
      </c>
      <c r="D11" s="7">
        <f>(IF('I iter.'!D11="YES",1,0)+IF('II Iter'!D11="YES",1,0) + IF('III Iter'!D11="YES",1,0)+IF('IV Iter'!D11="YES",1,0)+IF('V Iter'!D11="YES",1,0))/5</f>
        <v>1</v>
      </c>
      <c r="E11" s="1">
        <f>AVERAGE('I iter.'!E11,'II Iter'!E11,'III Iter'!E11,'IV Iter'!E11,'V Iter'!E11)</f>
        <v>6115.4</v>
      </c>
      <c r="F11" s="1">
        <f>AVERAGE('I iter.'!G11,'II Iter'!G11,'III Iter'!G11,'IV Iter'!G11,'V Iter'!G11)</f>
        <v>0</v>
      </c>
      <c r="G11" s="1">
        <f>AVERAGE('I iter.'!H11,'II Iter'!H11,'III Iter'!H11,'IV Iter'!H11,'V Iter'!H11)</f>
        <v>26.96</v>
      </c>
      <c r="H11" s="5"/>
    </row>
    <row r="12" spans="2:8" x14ac:dyDescent="0.2">
      <c r="B12" s="1">
        <v>9</v>
      </c>
      <c r="C12" s="1" t="s">
        <v>12</v>
      </c>
      <c r="D12" s="7">
        <f>(IF('I iter.'!D12="YES",1,0)+IF('II Iter'!D12="YES",1,0) + IF('III Iter'!D12="YES",1,0)+IF('IV Iter'!D12="YES",1,0)+IF('V Iter'!D12="YES",1,0))/5</f>
        <v>0.6</v>
      </c>
      <c r="E12" s="1">
        <f>AVERAGE('I iter.'!E12,'II Iter'!E12,'III Iter'!E12,'IV Iter'!E12,'V Iter'!E12)</f>
        <v>27314.799999999999</v>
      </c>
      <c r="F12" s="1">
        <f>AVERAGE('I iter.'!G12,'II Iter'!G12,'III Iter'!G12,'IV Iter'!G12,'V Iter'!G12)</f>
        <v>2.6</v>
      </c>
      <c r="G12" s="1">
        <f>AVERAGE('I iter.'!H12,'II Iter'!H12,'III Iter'!H12,'IV Iter'!H12,'V Iter'!H12)</f>
        <v>143.53</v>
      </c>
      <c r="H12" s="5" t="s">
        <v>2</v>
      </c>
    </row>
    <row r="13" spans="2:8" x14ac:dyDescent="0.2">
      <c r="B13" s="1">
        <v>10</v>
      </c>
      <c r="C13" s="1" t="s">
        <v>13</v>
      </c>
      <c r="D13" s="7">
        <f>(IF('I iter.'!D13="YES",1,0)+IF('II Iter'!D13="YES",1,0) + IF('III Iter'!D13="YES",1,0)+IF('IV Iter'!D13="YES",1,0)+IF('V Iter'!D13="YES",1,0))/5</f>
        <v>1</v>
      </c>
      <c r="E13" s="1">
        <f>AVERAGE('I iter.'!E13,'II Iter'!E13,'III Iter'!E13,'IV Iter'!E13,'V Iter'!E13)</f>
        <v>11414.8</v>
      </c>
      <c r="F13" s="1">
        <f>AVERAGE('I iter.'!G13,'II Iter'!G13,'III Iter'!G13,'IV Iter'!G13,'V Iter'!G13)</f>
        <v>0</v>
      </c>
      <c r="G13" s="11">
        <f>AVERAGE('I iter.'!H13,'II Iter'!H13,'III Iter'!H13,'IV Iter'!H13,'V Iter'!H13)</f>
        <v>60.706000000000003</v>
      </c>
      <c r="H13" s="5"/>
    </row>
    <row r="14" spans="2:8" x14ac:dyDescent="0.2">
      <c r="B14" s="1">
        <v>11</v>
      </c>
      <c r="C14" s="1" t="s">
        <v>14</v>
      </c>
      <c r="D14" s="7">
        <f>(IF('I iter.'!D14="YES",1,0)+IF('II Iter'!D14="YES",1,0) + IF('III Iter'!D14="YES",1,0)+IF('IV Iter'!D14="YES",1,0)+IF('V Iter'!D14="YES",1,0))/5</f>
        <v>1</v>
      </c>
      <c r="E14" s="1">
        <f>AVERAGE('I iter.'!E14,'II Iter'!E14,'III Iter'!E14,'IV Iter'!E14,'V Iter'!E14)</f>
        <v>10698.6</v>
      </c>
      <c r="F14" s="1">
        <f>AVERAGE('I iter.'!G14,'II Iter'!G14,'III Iter'!G14,'IV Iter'!G14,'V Iter'!G14)</f>
        <v>0</v>
      </c>
      <c r="G14" s="11">
        <f>AVERAGE('I iter.'!H14,'II Iter'!H14,'III Iter'!H14,'IV Iter'!H14,'V Iter'!H14)</f>
        <v>61.994000000000007</v>
      </c>
      <c r="H14" s="5"/>
    </row>
    <row r="15" spans="2:8" x14ac:dyDescent="0.2">
      <c r="B15" s="1">
        <v>12</v>
      </c>
      <c r="C15" s="1" t="s">
        <v>26</v>
      </c>
      <c r="D15" s="7">
        <f>(IF('I iter.'!D15="YES",1,0)+IF('II Iter'!D15="YES",1,0) + IF('III Iter'!D15="YES",1,0)+IF('IV Iter'!D15="YES",1,0)+IF('V Iter'!D15="YES",1,0))/5</f>
        <v>1</v>
      </c>
      <c r="E15" s="1">
        <f>AVERAGE('I iter.'!E15,'II Iter'!E15,'III Iter'!E15,'IV Iter'!E15,'V Iter'!E15)</f>
        <v>14182.2</v>
      </c>
      <c r="F15" s="1">
        <f>AVERAGE('I iter.'!G15,'II Iter'!G15,'III Iter'!G15,'IV Iter'!G15,'V Iter'!G15)</f>
        <v>0.2</v>
      </c>
      <c r="G15" s="11">
        <f>AVERAGE('I iter.'!H15,'II Iter'!H15,'III Iter'!H15,'IV Iter'!H15,'V Iter'!H15)</f>
        <v>72.891999999999996</v>
      </c>
      <c r="H15" s="5"/>
    </row>
    <row r="16" spans="2:8" x14ac:dyDescent="0.2">
      <c r="B16" s="1">
        <v>13</v>
      </c>
      <c r="C16" s="1" t="s">
        <v>30</v>
      </c>
      <c r="D16" s="7">
        <f>(IF('I iter.'!D16="YES",1,0)+IF('II Iter'!D16="YES",1,0) + IF('III Iter'!D16="YES",1,0)+IF('IV Iter'!D16="YES",1,0)+IF('V Iter'!D16="YES",1,0))/5</f>
        <v>1</v>
      </c>
      <c r="E16" s="1">
        <f>AVERAGE('I iter.'!E16,'II Iter'!E16,'III Iter'!E16,'IV Iter'!E16,'V Iter'!E16)</f>
        <v>12463.8</v>
      </c>
      <c r="F16" s="1">
        <f>AVERAGE('I iter.'!G16,'II Iter'!G16,'III Iter'!G16,'IV Iter'!G16,'V Iter'!G16)</f>
        <v>0.2</v>
      </c>
      <c r="G16" s="11">
        <f>AVERAGE('I iter.'!H16,'II Iter'!H16,'III Iter'!H16,'IV Iter'!H16,'V Iter'!H16)</f>
        <v>72.677999999999997</v>
      </c>
      <c r="H16" s="5"/>
    </row>
    <row r="17" spans="2:8" x14ac:dyDescent="0.2">
      <c r="B17" s="1">
        <v>14</v>
      </c>
      <c r="C17" s="1" t="s">
        <v>15</v>
      </c>
      <c r="D17" s="7">
        <f>(IF('I iter.'!D17="YES",1,0)+IF('II Iter'!D17="YES",1,0) + IF('III Iter'!D17="YES",1,0)+IF('IV Iter'!D17="YES",1,0)+IF('V Iter'!D17="YES",1,0))/5</f>
        <v>1</v>
      </c>
      <c r="E17" s="1">
        <f>AVERAGE('I iter.'!E17,'II Iter'!E17,'III Iter'!E17,'IV Iter'!E17,'V Iter'!E17)</f>
        <v>17097.400000000001</v>
      </c>
      <c r="F17" s="1">
        <f>AVERAGE('I iter.'!G17,'II Iter'!G17,'III Iter'!G17,'IV Iter'!G17,'V Iter'!G17)</f>
        <v>0</v>
      </c>
      <c r="G17" s="11">
        <f>AVERAGE('I iter.'!H17,'II Iter'!H17,'III Iter'!H17,'IV Iter'!H17,'V Iter'!H17)</f>
        <v>104.26600000000001</v>
      </c>
      <c r="H17" s="5"/>
    </row>
    <row r="18" spans="2:8" x14ac:dyDescent="0.2">
      <c r="B18" s="1">
        <v>15</v>
      </c>
      <c r="C18" s="1" t="s">
        <v>16</v>
      </c>
      <c r="D18" s="7">
        <f>(IF('I iter.'!D18="YES",1,0)+IF('II Iter'!D18="YES",1,0) + IF('III Iter'!D18="YES",1,0)+IF('IV Iter'!D18="YES",1,0)+IF('V Iter'!D18="YES",1,0))/5</f>
        <v>1</v>
      </c>
      <c r="E18" s="1">
        <f>AVERAGE('I iter.'!E18,'II Iter'!E18,'III Iter'!E18,'IV Iter'!E18,'V Iter'!E18)</f>
        <v>21816.6</v>
      </c>
      <c r="F18" s="1">
        <f>AVERAGE('I iter.'!G18,'II Iter'!G18,'III Iter'!G18,'IV Iter'!G18,'V Iter'!G18)</f>
        <v>2.2000000000000002</v>
      </c>
      <c r="G18" s="1">
        <f>AVERAGE('I iter.'!H18,'II Iter'!H18,'III Iter'!H18,'IV Iter'!H18,'V Iter'!H18)</f>
        <v>121.72</v>
      </c>
      <c r="H18" s="5"/>
    </row>
    <row r="19" spans="2:8" x14ac:dyDescent="0.2">
      <c r="B19" s="1">
        <v>16</v>
      </c>
      <c r="C19" s="1" t="s">
        <v>17</v>
      </c>
      <c r="D19" s="7">
        <f>(IF('I iter.'!D19="YES",1,0)+IF('II Iter'!D19="YES",1,0) + IF('III Iter'!D19="YES",1,0)+IF('IV Iter'!D19="YES",1,0)+IF('V Iter'!D19="YES",1,0))/5</f>
        <v>1</v>
      </c>
      <c r="E19" s="1">
        <f>AVERAGE('I iter.'!E19,'II Iter'!E19,'III Iter'!E19,'IV Iter'!E19,'V Iter'!E19)</f>
        <v>10232.200000000001</v>
      </c>
      <c r="F19" s="1">
        <f>AVERAGE('I iter.'!G19,'II Iter'!G19,'III Iter'!G19,'IV Iter'!G19,'V Iter'!G19)</f>
        <v>0</v>
      </c>
      <c r="G19" s="11">
        <f>AVERAGE('I iter.'!H19,'II Iter'!H19,'III Iter'!H19,'IV Iter'!H19,'V Iter'!H19)</f>
        <v>53.57800000000001</v>
      </c>
      <c r="H19" s="5"/>
    </row>
    <row r="20" spans="2:8" x14ac:dyDescent="0.2">
      <c r="B20" s="1">
        <v>17</v>
      </c>
      <c r="C20" s="1" t="s">
        <v>18</v>
      </c>
      <c r="D20" s="7">
        <f>(IF('I iter.'!D20="YES",1,0)+IF('II Iter'!D20="YES",1,0) + IF('III Iter'!D20="YES",1,0)+IF('IV Iter'!D20="YES",1,0)+IF('V Iter'!D20="YES",1,0))/5</f>
        <v>1</v>
      </c>
      <c r="E20" s="1">
        <f>AVERAGE('I iter.'!E20,'II Iter'!E20,'III Iter'!E20,'IV Iter'!E20,'V Iter'!E20)</f>
        <v>13591</v>
      </c>
      <c r="F20" s="1">
        <f>AVERAGE('I iter.'!G20,'II Iter'!G20,'III Iter'!G20,'IV Iter'!G20,'V Iter'!G20)</f>
        <v>0</v>
      </c>
      <c r="G20" s="11">
        <f>AVERAGE('I iter.'!H20,'II Iter'!H20,'III Iter'!H20,'IV Iter'!H20,'V Iter'!H20)</f>
        <v>73.698000000000008</v>
      </c>
      <c r="H20" s="5"/>
    </row>
    <row r="21" spans="2:8" x14ac:dyDescent="0.2">
      <c r="B21" s="1">
        <v>18</v>
      </c>
      <c r="C21" s="1" t="s">
        <v>19</v>
      </c>
      <c r="D21" s="7">
        <f>(IF('I iter.'!D21="YES",1,0)+IF('II Iter'!D21="YES",1,0) + IF('III Iter'!D21="YES",1,0)+IF('IV Iter'!D21="YES",1,0)+IF('V Iter'!D21="YES",1,0))/5</f>
        <v>1</v>
      </c>
      <c r="E21" s="1">
        <f>AVERAGE('I iter.'!E21,'II Iter'!E21,'III Iter'!E21,'IV Iter'!E21,'V Iter'!E21)</f>
        <v>9888</v>
      </c>
      <c r="F21" s="1">
        <f>AVERAGE('I iter.'!G21,'II Iter'!G21,'III Iter'!G21,'IV Iter'!G21,'V Iter'!G21)</f>
        <v>0</v>
      </c>
      <c r="G21" s="11">
        <f>AVERAGE('I iter.'!H21,'II Iter'!H21,'III Iter'!H21,'IV Iter'!H21,'V Iter'!H21)</f>
        <v>55.817999999999998</v>
      </c>
      <c r="H21" s="5"/>
    </row>
    <row r="22" spans="2:8" x14ac:dyDescent="0.2">
      <c r="B22" s="1">
        <v>19</v>
      </c>
      <c r="C22" s="1" t="s">
        <v>20</v>
      </c>
      <c r="D22" s="7">
        <f>(IF('I iter.'!D22="YES",1,0)+IF('II Iter'!D22="YES",1,0) + IF('III Iter'!D22="YES",1,0)+IF('IV Iter'!D22="YES",1,0)+IF('V Iter'!D22="YES",1,0))/5</f>
        <v>1</v>
      </c>
      <c r="E22" s="1">
        <f>AVERAGE('I iter.'!E22,'II Iter'!E22,'III Iter'!E22,'IV Iter'!E22,'V Iter'!E22)</f>
        <v>7212.4</v>
      </c>
      <c r="F22" s="1">
        <f>AVERAGE('I iter.'!G22,'II Iter'!G22,'III Iter'!G22,'IV Iter'!G22,'V Iter'!G22)</f>
        <v>0</v>
      </c>
      <c r="G22" s="11">
        <f>AVERAGE('I iter.'!H22,'II Iter'!H22,'III Iter'!H22,'IV Iter'!H22,'V Iter'!H22)</f>
        <v>38.981999999999992</v>
      </c>
      <c r="H22" s="5"/>
    </row>
    <row r="23" spans="2:8" x14ac:dyDescent="0.2">
      <c r="B23" s="1">
        <v>20</v>
      </c>
      <c r="C23" s="1" t="s">
        <v>21</v>
      </c>
      <c r="D23" s="7">
        <f>(IF('I iter.'!D23="YES",1,0)+IF('II Iter'!D23="YES",1,0) + IF('III Iter'!D23="YES",1,0)+IF('IV Iter'!D23="YES",1,0)+IF('V Iter'!D23="YES",1,0))/5</f>
        <v>1</v>
      </c>
      <c r="E23" s="1">
        <f>AVERAGE('I iter.'!E23,'II Iter'!E23,'III Iter'!E23,'IV Iter'!E23,'V Iter'!E23)</f>
        <v>9614.6</v>
      </c>
      <c r="F23" s="1">
        <f>AVERAGE('I iter.'!G23,'II Iter'!G23,'III Iter'!G23,'IV Iter'!G23,'V Iter'!G23)</f>
        <v>0</v>
      </c>
      <c r="G23" s="1">
        <f>AVERAGE('I iter.'!H23,'II Iter'!H23,'III Iter'!H23,'IV Iter'!H23,'V Iter'!H23)</f>
        <v>48.67</v>
      </c>
      <c r="H23" s="5"/>
    </row>
    <row r="24" spans="2:8" x14ac:dyDescent="0.2">
      <c r="B24" s="1">
        <v>21</v>
      </c>
      <c r="C24" s="1" t="s">
        <v>31</v>
      </c>
      <c r="D24" s="7">
        <f>(IF('I iter.'!D24="YES",1,0)+IF('II Iter'!D24="YES",1,0) + IF('III Iter'!D24="YES",1,0)+IF('IV Iter'!D24="YES",1,0)+IF('V Iter'!D24="YES",1,0))/5</f>
        <v>1</v>
      </c>
      <c r="E24" s="1">
        <f>AVERAGE('I iter.'!E24,'II Iter'!E24,'III Iter'!E24,'IV Iter'!E24,'V Iter'!E24)</f>
        <v>30833</v>
      </c>
      <c r="F24" s="1">
        <f>AVERAGE('I iter.'!G24,'II Iter'!G24,'III Iter'!G24,'IV Iter'!G24,'V Iter'!G24)</f>
        <v>2.6</v>
      </c>
      <c r="G24" s="11">
        <f>AVERAGE('I iter.'!H24,'II Iter'!H24,'III Iter'!H24,'IV Iter'!H24,'V Iter'!H24)</f>
        <v>165.52800000000002</v>
      </c>
      <c r="H24" s="5"/>
    </row>
    <row r="25" spans="2:8" x14ac:dyDescent="0.2">
      <c r="B25" s="1">
        <v>22</v>
      </c>
      <c r="C25" s="1" t="s">
        <v>22</v>
      </c>
      <c r="D25" s="7">
        <f>(IF('I iter.'!D25="YES",1,0)+IF('II Iter'!D25="YES",1,0) + IF('III Iter'!D25="YES",1,0)+IF('IV Iter'!D25="YES",1,0)+IF('V Iter'!D25="YES",1,0))/5</f>
        <v>1</v>
      </c>
      <c r="E25" s="1">
        <f>AVERAGE('I iter.'!E25,'II Iter'!E25,'III Iter'!E25,'IV Iter'!E25,'V Iter'!E25)</f>
        <v>12786.8</v>
      </c>
      <c r="F25" s="1">
        <f>AVERAGE('I iter.'!G25,'II Iter'!G25,'III Iter'!G25,'IV Iter'!G25,'V Iter'!G25)</f>
        <v>0.2</v>
      </c>
      <c r="G25" s="11">
        <f>AVERAGE('I iter.'!H25,'II Iter'!H25,'III Iter'!H25,'IV Iter'!H25,'V Iter'!H25)</f>
        <v>64.306000000000012</v>
      </c>
      <c r="H25" s="5" t="s">
        <v>2</v>
      </c>
    </row>
    <row r="26" spans="2:8" x14ac:dyDescent="0.2">
      <c r="B26" s="8">
        <v>23</v>
      </c>
      <c r="C26" s="8" t="s">
        <v>23</v>
      </c>
      <c r="D26" s="9">
        <f>(IF('I iter.'!D26="YES",1,0)+IF('II Iter'!D26="YES",1,0) + IF('III Iter'!D26="YES",1,0)+IF('IV Iter'!D26="YES",1,0)+IF('V Iter'!D26="YES",1,0))/5</f>
        <v>1</v>
      </c>
      <c r="E26" s="8">
        <f>AVERAGE('I iter.'!E26,'II Iter'!E26,'III Iter'!E26,'IV Iter'!E26,'V Iter'!E26)</f>
        <v>7860.2</v>
      </c>
      <c r="F26" s="8">
        <f>AVERAGE('I iter.'!G26,'II Iter'!G26,'III Iter'!G26,'IV Iter'!G26,'V Iter'!G26)</f>
        <v>0</v>
      </c>
      <c r="G26" s="10">
        <f>AVERAGE('I iter.'!H26,'II Iter'!H26,'III Iter'!H26,'IV Iter'!H26,'V Iter'!H26)</f>
        <v>41.624000000000002</v>
      </c>
      <c r="H26" s="5"/>
    </row>
    <row r="27" spans="2:8" x14ac:dyDescent="0.2">
      <c r="B27" s="22" t="s">
        <v>38</v>
      </c>
      <c r="C27" s="22"/>
      <c r="D27" s="12">
        <f t="shared" ref="D27:G27" si="0">AVERAGE(D4:D26)</f>
        <v>0.98260869565217401</v>
      </c>
      <c r="E27" s="13">
        <f t="shared" si="0"/>
        <v>14053.982608695651</v>
      </c>
      <c r="F27" s="14">
        <f t="shared" si="0"/>
        <v>0.37391304347826088</v>
      </c>
      <c r="G27" s="13">
        <f t="shared" si="0"/>
        <v>73.488260869565224</v>
      </c>
    </row>
    <row r="28" spans="2:8" x14ac:dyDescent="0.2">
      <c r="B28" s="22" t="s">
        <v>39</v>
      </c>
      <c r="C28" s="22"/>
      <c r="D28" s="16">
        <f t="shared" ref="D28:G28" si="1">STDEV(D4:D26)</f>
        <v>8.3405765622829878E-2</v>
      </c>
      <c r="E28" s="15">
        <f t="shared" si="1"/>
        <v>6616.9472815609297</v>
      </c>
      <c r="F28" s="16">
        <f t="shared" si="1"/>
        <v>0.84273224007302472</v>
      </c>
      <c r="G28" s="15">
        <f t="shared" si="1"/>
        <v>34.437743539765663</v>
      </c>
    </row>
    <row r="29" spans="2:8" x14ac:dyDescent="0.2">
      <c r="B29" s="22" t="s">
        <v>40</v>
      </c>
      <c r="C29" s="22"/>
      <c r="D29" s="12">
        <f t="shared" ref="D29:G29" si="2">MEDIAN(D4:D26)</f>
        <v>1</v>
      </c>
      <c r="E29" s="17">
        <f t="shared" si="2"/>
        <v>12463.8</v>
      </c>
      <c r="F29" s="17">
        <f t="shared" si="2"/>
        <v>0</v>
      </c>
      <c r="G29" s="15">
        <f t="shared" si="2"/>
        <v>64.306000000000012</v>
      </c>
    </row>
  </sheetData>
  <mergeCells count="3">
    <mergeCell ref="B27:C27"/>
    <mergeCell ref="B28:C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166C-5949-F144-BF0F-0CF6703D036E}">
  <dimension ref="B2:H26"/>
  <sheetViews>
    <sheetView topLeftCell="B1" workbookViewId="0">
      <selection activeCell="H3" sqref="H3:H26"/>
    </sheetView>
  </sheetViews>
  <sheetFormatPr baseColWidth="10" defaultRowHeight="16" x14ac:dyDescent="0.2"/>
  <cols>
    <col min="8" max="8" width="24.1640625" bestFit="1" customWidth="1"/>
  </cols>
  <sheetData>
    <row r="2" spans="2:8" x14ac:dyDescent="0.2">
      <c r="D2" s="23" t="s">
        <v>3</v>
      </c>
      <c r="E2" s="23"/>
      <c r="F2" s="24" t="s">
        <v>4</v>
      </c>
      <c r="G2" s="24"/>
    </row>
    <row r="3" spans="2:8" x14ac:dyDescent="0.2">
      <c r="B3" s="2" t="s">
        <v>24</v>
      </c>
      <c r="C3" s="3" t="s">
        <v>0</v>
      </c>
      <c r="D3" s="18" t="s">
        <v>40</v>
      </c>
      <c r="E3" s="19" t="s">
        <v>41</v>
      </c>
      <c r="F3" s="20" t="s">
        <v>40</v>
      </c>
      <c r="G3" s="20" t="s">
        <v>41</v>
      </c>
      <c r="H3" s="3" t="s">
        <v>25</v>
      </c>
    </row>
    <row r="4" spans="2:8" x14ac:dyDescent="0.2">
      <c r="B4" s="1">
        <v>1</v>
      </c>
      <c r="C4" s="5" t="s">
        <v>42</v>
      </c>
      <c r="D4" s="6">
        <f>MEDIAN('I iter.'!E4,'II Iter'!E4,'III Iter'!E4,'IV Iter'!E4,'V Iter'!E4)</f>
        <v>10537</v>
      </c>
      <c r="E4" s="21">
        <f>STDEV('I iter.'!E4,'II Iter'!E4,'III Iter'!E4,'IV Iter'!E4,'V Iter'!E4)</f>
        <v>775.4320086248697</v>
      </c>
      <c r="F4" s="6">
        <f>MEDIAN('I iter.'!G4,'II Iter'!G4,'III Iter'!G4,'IV Iter'!G4,'V Iter'!G4)</f>
        <v>0</v>
      </c>
      <c r="G4" s="21">
        <f>STDEV('I iter.'!G4,'II Iter'!G4,'III Iter'!G4,'IV Iter'!G4,'V Iter'!G4)</f>
        <v>0</v>
      </c>
      <c r="H4" s="5"/>
    </row>
    <row r="5" spans="2:8" x14ac:dyDescent="0.2">
      <c r="B5" s="1">
        <v>2</v>
      </c>
      <c r="C5" s="5" t="s">
        <v>5</v>
      </c>
      <c r="D5" s="6">
        <f>MEDIAN('I iter.'!E5,'II Iter'!E5,'III Iter'!E5,'IV Iter'!E5,'V Iter'!E5)</f>
        <v>10144</v>
      </c>
      <c r="E5" s="21">
        <f>STDEV('I iter.'!E5,'II Iter'!E5,'III Iter'!E5,'IV Iter'!E5,'V Iter'!E5)</f>
        <v>249.30603683023801</v>
      </c>
      <c r="F5" s="6">
        <f>MEDIAN('I iter.'!G5,'II Iter'!G5,'III Iter'!G5,'IV Iter'!G5,'V Iter'!G5)</f>
        <v>0</v>
      </c>
      <c r="G5" s="21">
        <f>STDEV('I iter.'!G5,'II Iter'!G5,'III Iter'!G5,'IV Iter'!G5,'V Iter'!G5)</f>
        <v>0</v>
      </c>
      <c r="H5" s="5"/>
    </row>
    <row r="6" spans="2:8" x14ac:dyDescent="0.2">
      <c r="B6" s="1">
        <v>3</v>
      </c>
      <c r="C6" s="5" t="s">
        <v>6</v>
      </c>
      <c r="D6" s="6">
        <f>MEDIAN('I iter.'!E6,'II Iter'!E6,'III Iter'!E6,'IV Iter'!E6,'V Iter'!E6)</f>
        <v>15678</v>
      </c>
      <c r="E6" s="21">
        <f>STDEV('I iter.'!E6,'II Iter'!E6,'III Iter'!E6,'IV Iter'!E6,'V Iter'!E6)</f>
        <v>1345.3593200331277</v>
      </c>
      <c r="F6" s="6">
        <f>MEDIAN('I iter.'!G6,'II Iter'!G6,'III Iter'!G6,'IV Iter'!G6,'V Iter'!G6)</f>
        <v>0</v>
      </c>
      <c r="G6" s="21">
        <f>STDEV('I iter.'!G6,'II Iter'!G6,'III Iter'!G6,'IV Iter'!G6,'V Iter'!G6)</f>
        <v>0</v>
      </c>
      <c r="H6" s="5"/>
    </row>
    <row r="7" spans="2:8" x14ac:dyDescent="0.2">
      <c r="B7" s="1">
        <v>4</v>
      </c>
      <c r="C7" s="5" t="s">
        <v>7</v>
      </c>
      <c r="D7" s="6">
        <f>MEDIAN('I iter.'!E7,'II Iter'!E7,'III Iter'!E7,'IV Iter'!E7,'V Iter'!E7)</f>
        <v>25222</v>
      </c>
      <c r="E7" s="21">
        <f>STDEV('I iter.'!E7,'II Iter'!E7,'III Iter'!E7,'IV Iter'!E7,'V Iter'!E7)</f>
        <v>813.32127723305018</v>
      </c>
      <c r="F7" s="6">
        <f>MEDIAN('I iter.'!G7,'II Iter'!G7,'III Iter'!G7,'IV Iter'!G7,'V Iter'!G7)</f>
        <v>0</v>
      </c>
      <c r="G7" s="21">
        <f>STDEV('I iter.'!G7,'II Iter'!G7,'III Iter'!G7,'IV Iter'!G7,'V Iter'!G7)</f>
        <v>0</v>
      </c>
      <c r="H7" s="5" t="s">
        <v>2</v>
      </c>
    </row>
    <row r="8" spans="2:8" x14ac:dyDescent="0.2">
      <c r="B8" s="1">
        <v>5</v>
      </c>
      <c r="C8" s="5" t="s">
        <v>8</v>
      </c>
      <c r="D8" s="6">
        <f>MEDIAN('I iter.'!E8,'II Iter'!E8,'III Iter'!E8,'IV Iter'!E8,'V Iter'!E8)</f>
        <v>12827</v>
      </c>
      <c r="E8" s="21">
        <f>STDEV('I iter.'!E8,'II Iter'!E8,'III Iter'!E8,'IV Iter'!E8,'V Iter'!E8)</f>
        <v>439.14382609801089</v>
      </c>
      <c r="F8" s="6">
        <f>MEDIAN('I iter.'!G8,'II Iter'!G8,'III Iter'!G8,'IV Iter'!G8,'V Iter'!G8)</f>
        <v>0</v>
      </c>
      <c r="G8" s="21">
        <f>STDEV('I iter.'!G8,'II Iter'!G8,'III Iter'!G8,'IV Iter'!G8,'V Iter'!G8)</f>
        <v>0</v>
      </c>
      <c r="H8" s="5"/>
    </row>
    <row r="9" spans="2:8" x14ac:dyDescent="0.2">
      <c r="B9" s="1">
        <v>6</v>
      </c>
      <c r="C9" s="5" t="s">
        <v>9</v>
      </c>
      <c r="D9" s="6">
        <f>MEDIAN('I iter.'!E9,'II Iter'!E9,'III Iter'!E9,'IV Iter'!E9,'V Iter'!E9)</f>
        <v>18101</v>
      </c>
      <c r="E9" s="21">
        <f>STDEV('I iter.'!E9,'II Iter'!E9,'III Iter'!E9,'IV Iter'!E9,'V Iter'!E9)</f>
        <v>3800.9655615382767</v>
      </c>
      <c r="F9" s="6">
        <f>MEDIAN('I iter.'!G9,'II Iter'!G9,'III Iter'!G9,'IV Iter'!G9,'V Iter'!G9)</f>
        <v>0</v>
      </c>
      <c r="G9" s="21">
        <f>STDEV('I iter.'!G9,'II Iter'!G9,'III Iter'!G9,'IV Iter'!G9,'V Iter'!G9)</f>
        <v>0.89442719099991586</v>
      </c>
      <c r="H9" s="5"/>
    </row>
    <row r="10" spans="2:8" x14ac:dyDescent="0.2">
      <c r="B10" s="1">
        <v>7</v>
      </c>
      <c r="C10" s="5" t="s">
        <v>10</v>
      </c>
      <c r="D10" s="6">
        <f>MEDIAN('I iter.'!E10,'II Iter'!E10,'III Iter'!E10,'IV Iter'!E10,'V Iter'!E10)</f>
        <v>7328</v>
      </c>
      <c r="E10" s="21">
        <f>STDEV('I iter.'!E10,'II Iter'!E10,'III Iter'!E10,'IV Iter'!E10,'V Iter'!E10)</f>
        <v>265.38990184255317</v>
      </c>
      <c r="F10" s="6">
        <f>MEDIAN('I iter.'!G10,'II Iter'!G10,'III Iter'!G10,'IV Iter'!G10,'V Iter'!G10)</f>
        <v>0</v>
      </c>
      <c r="G10" s="21">
        <f>STDEV('I iter.'!G10,'II Iter'!G10,'III Iter'!G10,'IV Iter'!G10,'V Iter'!G10)</f>
        <v>0</v>
      </c>
      <c r="H10" s="5"/>
    </row>
    <row r="11" spans="2:8" x14ac:dyDescent="0.2">
      <c r="B11" s="1">
        <v>8</v>
      </c>
      <c r="C11" s="5" t="s">
        <v>11</v>
      </c>
      <c r="D11" s="6">
        <f>MEDIAN('I iter.'!E11,'II Iter'!E11,'III Iter'!E11,'IV Iter'!E11,'V Iter'!E11)</f>
        <v>6103</v>
      </c>
      <c r="E11" s="21">
        <f>STDEV('I iter.'!E11,'II Iter'!E11,'III Iter'!E11,'IV Iter'!E11,'V Iter'!E11)</f>
        <v>377.26555633929797</v>
      </c>
      <c r="F11" s="6">
        <f>MEDIAN('I iter.'!G11,'II Iter'!G11,'III Iter'!G11,'IV Iter'!G11,'V Iter'!G11)</f>
        <v>0</v>
      </c>
      <c r="G11" s="21">
        <f>STDEV('I iter.'!G11,'II Iter'!G11,'III Iter'!G11,'IV Iter'!G11,'V Iter'!G11)</f>
        <v>0</v>
      </c>
      <c r="H11" s="5"/>
    </row>
    <row r="12" spans="2:8" x14ac:dyDescent="0.2">
      <c r="B12" s="1">
        <v>9</v>
      </c>
      <c r="C12" s="5" t="s">
        <v>12</v>
      </c>
      <c r="D12" s="6">
        <f>MEDIAN('I iter.'!E12,'II Iter'!E12,'III Iter'!E12,'IV Iter'!E12,'V Iter'!E12)</f>
        <v>18025</v>
      </c>
      <c r="E12" s="21">
        <f>STDEV('I iter.'!E12,'II Iter'!E12,'III Iter'!E12,'IV Iter'!E12,'V Iter'!E12)</f>
        <v>15400.160411502215</v>
      </c>
      <c r="F12" s="6">
        <f>MEDIAN('I iter.'!G12,'II Iter'!G12,'III Iter'!G12,'IV Iter'!G12,'V Iter'!G12)</f>
        <v>0</v>
      </c>
      <c r="G12" s="21">
        <f>STDEV('I iter.'!G12,'II Iter'!G12,'III Iter'!G12,'IV Iter'!G12,'V Iter'!G12)</f>
        <v>4.3358966777357599</v>
      </c>
      <c r="H12" s="5" t="s">
        <v>2</v>
      </c>
    </row>
    <row r="13" spans="2:8" x14ac:dyDescent="0.2">
      <c r="B13" s="1">
        <v>10</v>
      </c>
      <c r="C13" s="5" t="s">
        <v>13</v>
      </c>
      <c r="D13" s="6">
        <f>MEDIAN('I iter.'!E13,'II Iter'!E13,'III Iter'!E13,'IV Iter'!E13,'V Iter'!E13)</f>
        <v>11420</v>
      </c>
      <c r="E13" s="21">
        <f>STDEV('I iter.'!E13,'II Iter'!E13,'III Iter'!E13,'IV Iter'!E13,'V Iter'!E13)</f>
        <v>447.94720671079085</v>
      </c>
      <c r="F13" s="6">
        <f>MEDIAN('I iter.'!G13,'II Iter'!G13,'III Iter'!G13,'IV Iter'!G13,'V Iter'!G13)</f>
        <v>0</v>
      </c>
      <c r="G13" s="21">
        <f>STDEV('I iter.'!G13,'II Iter'!G13,'III Iter'!G13,'IV Iter'!G13,'V Iter'!G13)</f>
        <v>0</v>
      </c>
      <c r="H13" s="5"/>
    </row>
    <row r="14" spans="2:8" x14ac:dyDescent="0.2">
      <c r="B14" s="1">
        <v>11</v>
      </c>
      <c r="C14" s="5" t="s">
        <v>14</v>
      </c>
      <c r="D14" s="6">
        <f>MEDIAN('I iter.'!E14,'II Iter'!E14,'III Iter'!E14,'IV Iter'!E14,'V Iter'!E14)</f>
        <v>10635</v>
      </c>
      <c r="E14" s="21">
        <f>STDEV('I iter.'!E14,'II Iter'!E14,'III Iter'!E14,'IV Iter'!E14,'V Iter'!E14)</f>
        <v>193.76867651919389</v>
      </c>
      <c r="F14" s="6">
        <f>MEDIAN('I iter.'!G14,'II Iter'!G14,'III Iter'!G14,'IV Iter'!G14,'V Iter'!G14)</f>
        <v>0</v>
      </c>
      <c r="G14" s="21">
        <f>STDEV('I iter.'!G14,'II Iter'!G14,'III Iter'!G14,'IV Iter'!G14,'V Iter'!G14)</f>
        <v>0</v>
      </c>
      <c r="H14" s="5"/>
    </row>
    <row r="15" spans="2:8" x14ac:dyDescent="0.2">
      <c r="B15" s="1">
        <v>12</v>
      </c>
      <c r="C15" s="5" t="s">
        <v>43</v>
      </c>
      <c r="D15" s="6">
        <f>MEDIAN('I iter.'!E15,'II Iter'!E15,'III Iter'!E15,'IV Iter'!E15,'V Iter'!E15)</f>
        <v>13378</v>
      </c>
      <c r="E15" s="21">
        <f>STDEV('I iter.'!E15,'II Iter'!E15,'III Iter'!E15,'IV Iter'!E15,'V Iter'!E15)</f>
        <v>1672.4141831496133</v>
      </c>
      <c r="F15" s="6">
        <f>MEDIAN('I iter.'!G15,'II Iter'!G15,'III Iter'!G15,'IV Iter'!G15,'V Iter'!G15)</f>
        <v>0</v>
      </c>
      <c r="G15" s="21">
        <f>STDEV('I iter.'!G15,'II Iter'!G15,'III Iter'!G15,'IV Iter'!G15,'V Iter'!G15)</f>
        <v>0.44721359549995793</v>
      </c>
      <c r="H15" s="5"/>
    </row>
    <row r="16" spans="2:8" x14ac:dyDescent="0.2">
      <c r="B16" s="1">
        <v>13</v>
      </c>
      <c r="C16" s="5" t="s">
        <v>44</v>
      </c>
      <c r="D16" s="6">
        <f>MEDIAN('I iter.'!E16,'II Iter'!E16,'III Iter'!E16,'IV Iter'!E16,'V Iter'!E16)</f>
        <v>12223</v>
      </c>
      <c r="E16" s="21">
        <f>STDEV('I iter.'!E16,'II Iter'!E16,'III Iter'!E16,'IV Iter'!E16,'V Iter'!E16)</f>
        <v>1074.4183077367957</v>
      </c>
      <c r="F16" s="6">
        <f>MEDIAN('I iter.'!G16,'II Iter'!G16,'III Iter'!G16,'IV Iter'!G16,'V Iter'!G16)</f>
        <v>0</v>
      </c>
      <c r="G16" s="21">
        <f>STDEV('I iter.'!G16,'II Iter'!G16,'III Iter'!G16,'IV Iter'!G16,'V Iter'!G16)</f>
        <v>0.44721359549995793</v>
      </c>
      <c r="H16" s="5"/>
    </row>
    <row r="17" spans="2:8" x14ac:dyDescent="0.2">
      <c r="B17" s="1">
        <v>14</v>
      </c>
      <c r="C17" s="5" t="s">
        <v>15</v>
      </c>
      <c r="D17" s="6">
        <f>MEDIAN('I iter.'!E17,'II Iter'!E17,'III Iter'!E17,'IV Iter'!E17,'V Iter'!E17)</f>
        <v>17215</v>
      </c>
      <c r="E17" s="21">
        <f>STDEV('I iter.'!E17,'II Iter'!E17,'III Iter'!E17,'IV Iter'!E17,'V Iter'!E17)</f>
        <v>449.92588278515382</v>
      </c>
      <c r="F17" s="6">
        <f>MEDIAN('I iter.'!G17,'II Iter'!G17,'III Iter'!G17,'IV Iter'!G17,'V Iter'!G17)</f>
        <v>0</v>
      </c>
      <c r="G17" s="21">
        <f>STDEV('I iter.'!G17,'II Iter'!G17,'III Iter'!G17,'IV Iter'!G17,'V Iter'!G17)</f>
        <v>0</v>
      </c>
      <c r="H17" s="5"/>
    </row>
    <row r="18" spans="2:8" x14ac:dyDescent="0.2">
      <c r="B18" s="1">
        <v>15</v>
      </c>
      <c r="C18" s="5" t="s">
        <v>16</v>
      </c>
      <c r="D18" s="6">
        <f>MEDIAN('I iter.'!E18,'II Iter'!E18,'III Iter'!E18,'IV Iter'!E18,'V Iter'!E18)</f>
        <v>22719</v>
      </c>
      <c r="E18" s="21">
        <f>STDEV('I iter.'!E18,'II Iter'!E18,'III Iter'!E18,'IV Iter'!E18,'V Iter'!E18)</f>
        <v>4364.9190485047893</v>
      </c>
      <c r="F18" s="6">
        <f>MEDIAN('I iter.'!G18,'II Iter'!G18,'III Iter'!G18,'IV Iter'!G18,'V Iter'!G18)</f>
        <v>2</v>
      </c>
      <c r="G18" s="21">
        <f>STDEV('I iter.'!G18,'II Iter'!G18,'III Iter'!G18,'IV Iter'!G18,'V Iter'!G18)</f>
        <v>1.6431676725154984</v>
      </c>
      <c r="H18" s="5"/>
    </row>
    <row r="19" spans="2:8" x14ac:dyDescent="0.2">
      <c r="B19" s="1">
        <v>16</v>
      </c>
      <c r="C19" s="5" t="s">
        <v>17</v>
      </c>
      <c r="D19" s="6">
        <f>MEDIAN('I iter.'!E19,'II Iter'!E19,'III Iter'!E19,'IV Iter'!E19,'V Iter'!E19)</f>
        <v>10191</v>
      </c>
      <c r="E19" s="21">
        <f>STDEV('I iter.'!E19,'II Iter'!E19,'III Iter'!E19,'IV Iter'!E19,'V Iter'!E19)</f>
        <v>1060.9482551001249</v>
      </c>
      <c r="F19" s="6">
        <f>MEDIAN('I iter.'!G19,'II Iter'!G19,'III Iter'!G19,'IV Iter'!G19,'V Iter'!G19)</f>
        <v>0</v>
      </c>
      <c r="G19" s="21">
        <f>STDEV('I iter.'!G19,'II Iter'!G19,'III Iter'!G19,'IV Iter'!G19,'V Iter'!G19)</f>
        <v>0</v>
      </c>
      <c r="H19" s="5"/>
    </row>
    <row r="20" spans="2:8" x14ac:dyDescent="0.2">
      <c r="B20" s="1">
        <v>17</v>
      </c>
      <c r="C20" s="5" t="s">
        <v>18</v>
      </c>
      <c r="D20" s="6">
        <f>MEDIAN('I iter.'!E20,'II Iter'!E20,'III Iter'!E20,'IV Iter'!E20,'V Iter'!E20)</f>
        <v>13531</v>
      </c>
      <c r="E20" s="21">
        <f>STDEV('I iter.'!E20,'II Iter'!E20,'III Iter'!E20,'IV Iter'!E20,'V Iter'!E20)</f>
        <v>524.11210632840755</v>
      </c>
      <c r="F20" s="6">
        <f>MEDIAN('I iter.'!G20,'II Iter'!G20,'III Iter'!G20,'IV Iter'!G20,'V Iter'!G20)</f>
        <v>0</v>
      </c>
      <c r="G20" s="21">
        <f>STDEV('I iter.'!G20,'II Iter'!G20,'III Iter'!G20,'IV Iter'!G20,'V Iter'!G20)</f>
        <v>0</v>
      </c>
      <c r="H20" s="5"/>
    </row>
    <row r="21" spans="2:8" x14ac:dyDescent="0.2">
      <c r="B21" s="1">
        <v>18</v>
      </c>
      <c r="C21" s="5" t="s">
        <v>19</v>
      </c>
      <c r="D21" s="6">
        <f>MEDIAN('I iter.'!E21,'II Iter'!E21,'III Iter'!E21,'IV Iter'!E21,'V Iter'!E21)</f>
        <v>9979</v>
      </c>
      <c r="E21" s="21">
        <f>STDEV('I iter.'!E21,'II Iter'!E21,'III Iter'!E21,'IV Iter'!E21,'V Iter'!E21)</f>
        <v>645.39096677905252</v>
      </c>
      <c r="F21" s="6">
        <f>MEDIAN('I iter.'!G21,'II Iter'!G21,'III Iter'!G21,'IV Iter'!G21,'V Iter'!G21)</f>
        <v>0</v>
      </c>
      <c r="G21" s="21">
        <f>STDEV('I iter.'!G21,'II Iter'!G21,'III Iter'!G21,'IV Iter'!G21,'V Iter'!G21)</f>
        <v>0</v>
      </c>
      <c r="H21" s="5"/>
    </row>
    <row r="22" spans="2:8" x14ac:dyDescent="0.2">
      <c r="B22" s="1">
        <v>19</v>
      </c>
      <c r="C22" s="5" t="s">
        <v>20</v>
      </c>
      <c r="D22" s="6">
        <f>MEDIAN('I iter.'!E22,'II Iter'!E22,'III Iter'!E22,'IV Iter'!E22,'V Iter'!E22)</f>
        <v>7045</v>
      </c>
      <c r="E22" s="21">
        <f>STDEV('I iter.'!E22,'II Iter'!E22,'III Iter'!E22,'IV Iter'!E22,'V Iter'!E22)</f>
        <v>353.06061802472391</v>
      </c>
      <c r="F22" s="6">
        <f>MEDIAN('I iter.'!G22,'II Iter'!G22,'III Iter'!G22,'IV Iter'!G22,'V Iter'!G22)</f>
        <v>0</v>
      </c>
      <c r="G22" s="21">
        <f>STDEV('I iter.'!G22,'II Iter'!G22,'III Iter'!G22,'IV Iter'!G22,'V Iter'!G22)</f>
        <v>0</v>
      </c>
      <c r="H22" s="5"/>
    </row>
    <row r="23" spans="2:8" x14ac:dyDescent="0.2">
      <c r="B23" s="1">
        <v>20</v>
      </c>
      <c r="C23" s="5" t="s">
        <v>21</v>
      </c>
      <c r="D23" s="6">
        <f>MEDIAN('I iter.'!E23,'II Iter'!E23,'III Iter'!E23,'IV Iter'!E23,'V Iter'!E23)</f>
        <v>9731</v>
      </c>
      <c r="E23" s="21">
        <f>STDEV('I iter.'!E23,'II Iter'!E23,'III Iter'!E23,'IV Iter'!E23,'V Iter'!E23)</f>
        <v>500.57996364217377</v>
      </c>
      <c r="F23" s="6">
        <f>MEDIAN('I iter.'!G23,'II Iter'!G23,'III Iter'!G23,'IV Iter'!G23,'V Iter'!G23)</f>
        <v>0</v>
      </c>
      <c r="G23" s="21">
        <f>STDEV('I iter.'!G23,'II Iter'!G23,'III Iter'!G23,'IV Iter'!G23,'V Iter'!G23)</f>
        <v>0</v>
      </c>
      <c r="H23" s="5"/>
    </row>
    <row r="24" spans="2:8" x14ac:dyDescent="0.2">
      <c r="B24" s="1">
        <v>21</v>
      </c>
      <c r="C24" s="5" t="s">
        <v>45</v>
      </c>
      <c r="D24" s="6">
        <f>MEDIAN('I iter.'!E24,'II Iter'!E24,'III Iter'!E24,'IV Iter'!E24,'V Iter'!E24)</f>
        <v>26443</v>
      </c>
      <c r="E24" s="21">
        <f>STDEV('I iter.'!E24,'II Iter'!E24,'III Iter'!E24,'IV Iter'!E24,'V Iter'!E24)</f>
        <v>9998.9667216167891</v>
      </c>
      <c r="F24" s="6">
        <f>MEDIAN('I iter.'!G24,'II Iter'!G24,'III Iter'!G24,'IV Iter'!G24,'V Iter'!G24)</f>
        <v>1</v>
      </c>
      <c r="G24" s="21">
        <f>STDEV('I iter.'!G24,'II Iter'!G24,'III Iter'!G24,'IV Iter'!G24,'V Iter'!G24)</f>
        <v>3.0495901363953815</v>
      </c>
      <c r="H24" s="5"/>
    </row>
    <row r="25" spans="2:8" x14ac:dyDescent="0.2">
      <c r="B25" s="1">
        <v>22</v>
      </c>
      <c r="C25" s="5" t="s">
        <v>22</v>
      </c>
      <c r="D25" s="6">
        <f>MEDIAN('I iter.'!E25,'II Iter'!E25,'III Iter'!E25,'IV Iter'!E25,'V Iter'!E25)</f>
        <v>12436</v>
      </c>
      <c r="E25" s="21">
        <f>STDEV('I iter.'!E25,'II Iter'!E25,'III Iter'!E25,'IV Iter'!E25,'V Iter'!E25)</f>
        <v>1042.2934807433078</v>
      </c>
      <c r="F25" s="6">
        <f>MEDIAN('I iter.'!G25,'II Iter'!G25,'III Iter'!G25,'IV Iter'!G25,'V Iter'!G25)</f>
        <v>0</v>
      </c>
      <c r="G25" s="21">
        <f>STDEV('I iter.'!G25,'II Iter'!G25,'III Iter'!G25,'IV Iter'!G25,'V Iter'!G25)</f>
        <v>0.44721359549995793</v>
      </c>
      <c r="H25" s="5" t="s">
        <v>2</v>
      </c>
    </row>
    <row r="26" spans="2:8" x14ac:dyDescent="0.2">
      <c r="B26" s="1">
        <v>23</v>
      </c>
      <c r="C26" s="5" t="s">
        <v>23</v>
      </c>
      <c r="D26" s="6">
        <f>MEDIAN('I iter.'!E26,'II Iter'!E26,'III Iter'!E26,'IV Iter'!E26,'V Iter'!E26)</f>
        <v>7905</v>
      </c>
      <c r="E26" s="21">
        <f>STDEV('I iter.'!E26,'II Iter'!E26,'III Iter'!E26,'IV Iter'!E26,'V Iter'!E26)</f>
        <v>122.2669211193281</v>
      </c>
      <c r="F26" s="6">
        <f>MEDIAN('I iter.'!G26,'II Iter'!G26,'III Iter'!G26,'IV Iter'!G26,'V Iter'!G26)</f>
        <v>0</v>
      </c>
      <c r="G26" s="21">
        <f>STDEV('I iter.'!G26,'II Iter'!G26,'III Iter'!G26,'IV Iter'!G26,'V Iter'!G26)</f>
        <v>0</v>
      </c>
      <c r="H26" s="5"/>
    </row>
  </sheetData>
  <mergeCells count="2"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D7C2-A591-BB45-9660-186D3546E6E1}">
  <dimension ref="B3:I26"/>
  <sheetViews>
    <sheetView topLeftCell="F1" workbookViewId="0">
      <selection activeCell="I3" sqref="I3:I2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1640625" bestFit="1" customWidth="1"/>
    <col min="6" max="6" width="22.33203125" bestFit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10939</v>
      </c>
      <c r="F4" s="1">
        <v>3</v>
      </c>
      <c r="G4" s="1">
        <v>0</v>
      </c>
      <c r="H4" s="1">
        <v>57.06</v>
      </c>
      <c r="I4" s="5"/>
    </row>
    <row r="5" spans="2:9" x14ac:dyDescent="0.2">
      <c r="B5" s="1">
        <v>2</v>
      </c>
      <c r="C5" s="1" t="s">
        <v>5</v>
      </c>
      <c r="D5" s="1" t="s">
        <v>2</v>
      </c>
      <c r="E5" s="1">
        <v>9935</v>
      </c>
      <c r="F5" s="1">
        <v>3</v>
      </c>
      <c r="G5" s="1">
        <v>0</v>
      </c>
      <c r="H5" s="1">
        <v>44.26</v>
      </c>
      <c r="I5" s="5"/>
    </row>
    <row r="6" spans="2:9" x14ac:dyDescent="0.2">
      <c r="B6" s="1">
        <v>3</v>
      </c>
      <c r="C6" s="1" t="s">
        <v>6</v>
      </c>
      <c r="D6" s="1" t="s">
        <v>2</v>
      </c>
      <c r="E6" s="1">
        <v>15450</v>
      </c>
      <c r="F6" s="1">
        <v>3</v>
      </c>
      <c r="G6" s="1">
        <v>0</v>
      </c>
      <c r="H6" s="1">
        <v>90.45</v>
      </c>
      <c r="I6" s="5"/>
    </row>
    <row r="7" spans="2:9" x14ac:dyDescent="0.2">
      <c r="B7" s="1">
        <v>4</v>
      </c>
      <c r="C7" s="1" t="s">
        <v>7</v>
      </c>
      <c r="D7" s="1" t="s">
        <v>2</v>
      </c>
      <c r="E7" s="1">
        <v>23571</v>
      </c>
      <c r="F7" s="1">
        <v>3</v>
      </c>
      <c r="G7" s="1">
        <v>0</v>
      </c>
      <c r="H7" s="1">
        <v>82.83</v>
      </c>
      <c r="I7" s="5" t="s">
        <v>2</v>
      </c>
    </row>
    <row r="8" spans="2:9" x14ac:dyDescent="0.2">
      <c r="B8" s="1">
        <v>5</v>
      </c>
      <c r="C8" s="1" t="s">
        <v>8</v>
      </c>
      <c r="D8" s="1" t="s">
        <v>2</v>
      </c>
      <c r="E8" s="1">
        <v>12827</v>
      </c>
      <c r="F8" s="1">
        <v>3</v>
      </c>
      <c r="G8" s="1">
        <v>0</v>
      </c>
      <c r="H8" s="1">
        <v>71.22</v>
      </c>
      <c r="I8" s="5"/>
    </row>
    <row r="9" spans="2:9" x14ac:dyDescent="0.2">
      <c r="B9" s="1">
        <v>6</v>
      </c>
      <c r="C9" s="1" t="s">
        <v>9</v>
      </c>
      <c r="D9" s="1" t="s">
        <v>2</v>
      </c>
      <c r="E9" s="1">
        <v>18101</v>
      </c>
      <c r="F9" s="1">
        <v>3</v>
      </c>
      <c r="G9" s="1">
        <v>1</v>
      </c>
      <c r="H9" s="1">
        <v>88.75</v>
      </c>
      <c r="I9" s="5"/>
    </row>
    <row r="10" spans="2:9" x14ac:dyDescent="0.2">
      <c r="B10" s="1">
        <v>7</v>
      </c>
      <c r="C10" s="1" t="s">
        <v>10</v>
      </c>
      <c r="D10" s="1" t="s">
        <v>2</v>
      </c>
      <c r="E10" s="1">
        <v>7537</v>
      </c>
      <c r="F10" s="1">
        <v>3</v>
      </c>
      <c r="G10" s="1">
        <v>0</v>
      </c>
      <c r="H10" s="1">
        <v>38.75</v>
      </c>
      <c r="I10" s="5"/>
    </row>
    <row r="11" spans="2:9" x14ac:dyDescent="0.2">
      <c r="B11" s="1">
        <v>8</v>
      </c>
      <c r="C11" s="1" t="s">
        <v>11</v>
      </c>
      <c r="D11" s="1" t="s">
        <v>2</v>
      </c>
      <c r="E11" s="1">
        <v>6145</v>
      </c>
      <c r="F11" s="1">
        <v>3</v>
      </c>
      <c r="G11" s="1">
        <v>0</v>
      </c>
      <c r="H11" s="1">
        <v>27.39</v>
      </c>
      <c r="I11" s="5"/>
    </row>
    <row r="12" spans="2:9" x14ac:dyDescent="0.2">
      <c r="B12" s="1">
        <v>9</v>
      </c>
      <c r="C12" s="1" t="s">
        <v>12</v>
      </c>
      <c r="D12" s="1" t="s">
        <v>2</v>
      </c>
      <c r="E12" s="1">
        <v>16188</v>
      </c>
      <c r="F12" s="1">
        <v>3</v>
      </c>
      <c r="G12" s="1">
        <v>0</v>
      </c>
      <c r="H12" s="1">
        <v>79.739999999999995</v>
      </c>
      <c r="I12" s="5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10911</v>
      </c>
      <c r="F13" s="1">
        <v>3</v>
      </c>
      <c r="G13" s="1">
        <v>0</v>
      </c>
      <c r="H13" s="1">
        <v>52.27</v>
      </c>
      <c r="I13" s="5"/>
    </row>
    <row r="14" spans="2:9" x14ac:dyDescent="0.2">
      <c r="B14" s="1">
        <v>11</v>
      </c>
      <c r="C14" s="1" t="s">
        <v>14</v>
      </c>
      <c r="D14" s="1" t="s">
        <v>2</v>
      </c>
      <c r="E14" s="1">
        <v>10792</v>
      </c>
      <c r="F14" s="1">
        <v>3</v>
      </c>
      <c r="G14" s="1">
        <v>0</v>
      </c>
      <c r="H14" s="1">
        <v>61.64</v>
      </c>
      <c r="I14" s="5"/>
    </row>
    <row r="15" spans="2:9" x14ac:dyDescent="0.2">
      <c r="B15" s="1">
        <v>12</v>
      </c>
      <c r="C15" s="1" t="s">
        <v>26</v>
      </c>
      <c r="D15" s="1" t="s">
        <v>2</v>
      </c>
      <c r="E15" s="1">
        <v>13378</v>
      </c>
      <c r="F15" s="1">
        <v>3</v>
      </c>
      <c r="G15" s="1">
        <v>0</v>
      </c>
      <c r="H15" s="1">
        <v>68.56</v>
      </c>
      <c r="I15" s="5"/>
    </row>
    <row r="16" spans="2:9" x14ac:dyDescent="0.2">
      <c r="B16" s="1">
        <v>13</v>
      </c>
      <c r="C16" s="1" t="s">
        <v>30</v>
      </c>
      <c r="D16" s="1" t="s">
        <v>2</v>
      </c>
      <c r="E16" s="1">
        <v>11862</v>
      </c>
      <c r="F16" s="1">
        <v>3</v>
      </c>
      <c r="G16" s="1">
        <v>0</v>
      </c>
      <c r="H16" s="1">
        <v>62.38</v>
      </c>
      <c r="I16" s="5"/>
    </row>
    <row r="17" spans="2:9" x14ac:dyDescent="0.2">
      <c r="B17" s="1">
        <v>14</v>
      </c>
      <c r="C17" s="1" t="s">
        <v>15</v>
      </c>
      <c r="D17" s="1" t="s">
        <v>2</v>
      </c>
      <c r="E17" s="1">
        <v>17596</v>
      </c>
      <c r="F17" s="1">
        <v>3</v>
      </c>
      <c r="G17" s="1">
        <v>0</v>
      </c>
      <c r="H17" s="1">
        <v>97.81</v>
      </c>
      <c r="I17" s="5"/>
    </row>
    <row r="18" spans="2:9" x14ac:dyDescent="0.2">
      <c r="B18" s="1">
        <v>15</v>
      </c>
      <c r="C18" s="1" t="s">
        <v>16</v>
      </c>
      <c r="D18" s="1" t="s">
        <v>2</v>
      </c>
      <c r="E18" s="1">
        <v>23663</v>
      </c>
      <c r="F18" s="1">
        <v>3</v>
      </c>
      <c r="G18" s="1">
        <v>2</v>
      </c>
      <c r="H18" s="1">
        <v>129.04</v>
      </c>
      <c r="I18" s="5"/>
    </row>
    <row r="19" spans="2:9" x14ac:dyDescent="0.2">
      <c r="B19" s="1">
        <v>16</v>
      </c>
      <c r="C19" s="1" t="s">
        <v>17</v>
      </c>
      <c r="D19" s="1" t="s">
        <v>2</v>
      </c>
      <c r="E19" s="1">
        <v>11249</v>
      </c>
      <c r="F19" s="1">
        <v>3</v>
      </c>
      <c r="G19" s="1">
        <v>0</v>
      </c>
      <c r="H19" s="1">
        <v>74</v>
      </c>
      <c r="I19" s="5"/>
    </row>
    <row r="20" spans="2:9" x14ac:dyDescent="0.2">
      <c r="B20" s="1">
        <v>17</v>
      </c>
      <c r="C20" s="1" t="s">
        <v>18</v>
      </c>
      <c r="D20" s="1" t="s">
        <v>2</v>
      </c>
      <c r="E20" s="1">
        <v>13361</v>
      </c>
      <c r="F20" s="1">
        <v>3</v>
      </c>
      <c r="G20" s="1">
        <v>0</v>
      </c>
      <c r="H20" s="1">
        <v>69.86</v>
      </c>
      <c r="I20" s="5"/>
    </row>
    <row r="21" spans="2:9" x14ac:dyDescent="0.2">
      <c r="B21" s="1">
        <v>18</v>
      </c>
      <c r="C21" s="1" t="s">
        <v>19</v>
      </c>
      <c r="D21" s="1" t="s">
        <v>2</v>
      </c>
      <c r="E21" s="1">
        <v>8964</v>
      </c>
      <c r="F21" s="1">
        <v>3</v>
      </c>
      <c r="G21" s="1">
        <v>0</v>
      </c>
      <c r="H21" s="1">
        <v>48.23</v>
      </c>
      <c r="I21" s="5"/>
    </row>
    <row r="22" spans="2:9" x14ac:dyDescent="0.2">
      <c r="B22" s="1">
        <v>19</v>
      </c>
      <c r="C22" s="1" t="s">
        <v>20</v>
      </c>
      <c r="D22" s="1" t="s">
        <v>2</v>
      </c>
      <c r="E22" s="1">
        <v>7309</v>
      </c>
      <c r="F22" s="1">
        <v>3</v>
      </c>
      <c r="G22" s="1">
        <v>0</v>
      </c>
      <c r="H22" s="1">
        <v>40.15</v>
      </c>
      <c r="I22" s="5"/>
    </row>
    <row r="23" spans="2:9" x14ac:dyDescent="0.2">
      <c r="B23" s="1">
        <v>20</v>
      </c>
      <c r="C23" s="1" t="s">
        <v>21</v>
      </c>
      <c r="D23" s="1" t="s">
        <v>2</v>
      </c>
      <c r="E23" s="1">
        <v>9731</v>
      </c>
      <c r="F23" s="1">
        <v>3</v>
      </c>
      <c r="G23" s="1">
        <v>0</v>
      </c>
      <c r="H23" s="1">
        <v>45.65</v>
      </c>
      <c r="I23" s="5"/>
    </row>
    <row r="24" spans="2:9" x14ac:dyDescent="0.2">
      <c r="B24" s="1">
        <v>21</v>
      </c>
      <c r="C24" s="1" t="s">
        <v>31</v>
      </c>
      <c r="D24" s="1" t="s">
        <v>2</v>
      </c>
      <c r="E24" s="1">
        <v>24908</v>
      </c>
      <c r="F24" s="1">
        <v>3</v>
      </c>
      <c r="G24" s="1">
        <v>1</v>
      </c>
      <c r="H24" s="1">
        <v>124.63</v>
      </c>
      <c r="I24" s="5"/>
    </row>
    <row r="25" spans="2:9" x14ac:dyDescent="0.2">
      <c r="B25" s="1">
        <v>22</v>
      </c>
      <c r="C25" s="1" t="s">
        <v>22</v>
      </c>
      <c r="D25" s="1" t="s">
        <v>2</v>
      </c>
      <c r="E25" s="1">
        <v>12436</v>
      </c>
      <c r="F25" s="1">
        <v>3</v>
      </c>
      <c r="G25" s="1">
        <v>0</v>
      </c>
      <c r="H25" s="1">
        <v>68.010000000000005</v>
      </c>
      <c r="I25" s="5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7941</v>
      </c>
      <c r="F26" s="1">
        <v>3</v>
      </c>
      <c r="G26" s="1">
        <v>0</v>
      </c>
      <c r="H26" s="1">
        <v>41.77</v>
      </c>
      <c r="I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1A0-7936-134F-942A-8C4902FDAD90}">
  <dimension ref="B3:I26"/>
  <sheetViews>
    <sheetView topLeftCell="F1" workbookViewId="0">
      <selection activeCell="J1" sqref="J1:Z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33203125" bestFit="1" customWidth="1"/>
    <col min="6" max="6" width="22.33203125" bestFit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10537</v>
      </c>
      <c r="F4" s="1">
        <v>3</v>
      </c>
      <c r="G4" s="1">
        <v>0</v>
      </c>
      <c r="H4" s="1">
        <v>54.41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10136</v>
      </c>
      <c r="F5" s="1">
        <v>3</v>
      </c>
      <c r="G5" s="1">
        <v>0</v>
      </c>
      <c r="H5" s="1">
        <v>54.92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13754</v>
      </c>
      <c r="F6" s="1">
        <v>3</v>
      </c>
      <c r="G6" s="1">
        <v>0</v>
      </c>
      <c r="H6" s="1">
        <v>84.84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25616</v>
      </c>
      <c r="F7" s="1">
        <v>3</v>
      </c>
      <c r="G7" s="1">
        <v>0</v>
      </c>
      <c r="H7" s="1">
        <v>80.61</v>
      </c>
      <c r="I7" s="1" t="s">
        <v>2</v>
      </c>
    </row>
    <row r="8" spans="2:9" x14ac:dyDescent="0.2">
      <c r="B8" s="1">
        <v>5</v>
      </c>
      <c r="C8" s="1" t="s">
        <v>33</v>
      </c>
      <c r="D8" s="1" t="s">
        <v>2</v>
      </c>
      <c r="E8" s="1">
        <v>12362</v>
      </c>
      <c r="F8" s="1">
        <v>3</v>
      </c>
      <c r="G8" s="1">
        <v>0</v>
      </c>
      <c r="H8" s="1">
        <v>67.77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14167</v>
      </c>
      <c r="F9" s="1">
        <v>3</v>
      </c>
      <c r="G9" s="1">
        <v>0</v>
      </c>
      <c r="H9" s="1">
        <v>78.09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7328</v>
      </c>
      <c r="F10" s="1">
        <v>3</v>
      </c>
      <c r="G10" s="1">
        <v>0</v>
      </c>
      <c r="H10" s="1">
        <v>37.01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6103</v>
      </c>
      <c r="F11" s="1">
        <v>3</v>
      </c>
      <c r="G11" s="1">
        <v>0</v>
      </c>
      <c r="H11" s="1">
        <v>27.98</v>
      </c>
      <c r="I11" s="1"/>
    </row>
    <row r="12" spans="2:9" x14ac:dyDescent="0.2">
      <c r="B12" s="4">
        <v>9</v>
      </c>
      <c r="C12" s="4" t="s">
        <v>12</v>
      </c>
      <c r="D12" s="4" t="s">
        <v>32</v>
      </c>
      <c r="E12" s="4">
        <v>32282</v>
      </c>
      <c r="F12" s="4">
        <v>3</v>
      </c>
      <c r="G12" s="4">
        <v>3</v>
      </c>
      <c r="H12" s="4">
        <v>155.97999999999999</v>
      </c>
      <c r="I12" s="4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11139</v>
      </c>
      <c r="F13" s="1">
        <v>3</v>
      </c>
      <c r="G13" s="1">
        <v>0</v>
      </c>
      <c r="H13" s="1">
        <v>59.96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10635</v>
      </c>
      <c r="F14" s="1">
        <v>3</v>
      </c>
      <c r="G14" s="1">
        <v>0</v>
      </c>
      <c r="H14" s="1">
        <v>57.5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12662</v>
      </c>
      <c r="F15" s="1">
        <v>3</v>
      </c>
      <c r="G15" s="1">
        <v>1</v>
      </c>
      <c r="H15" s="1">
        <v>61.86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12282</v>
      </c>
      <c r="F16" s="1">
        <v>3</v>
      </c>
      <c r="G16" s="1">
        <v>0</v>
      </c>
      <c r="H16" s="1">
        <v>71.05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17215</v>
      </c>
      <c r="F17" s="1">
        <v>3</v>
      </c>
      <c r="G17" s="1">
        <v>0</v>
      </c>
      <c r="H17" s="1">
        <v>110.24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17261</v>
      </c>
      <c r="F18" s="1">
        <v>3</v>
      </c>
      <c r="G18" s="1">
        <v>1</v>
      </c>
      <c r="H18" s="1">
        <v>100.45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10191</v>
      </c>
      <c r="F19" s="1">
        <v>3</v>
      </c>
      <c r="G19" s="1">
        <v>0</v>
      </c>
      <c r="H19" s="1">
        <v>48.71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14392</v>
      </c>
      <c r="F20" s="1">
        <v>3</v>
      </c>
      <c r="G20" s="1">
        <v>0</v>
      </c>
      <c r="H20" s="1">
        <v>79.83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9979</v>
      </c>
      <c r="F21" s="1">
        <v>3</v>
      </c>
      <c r="G21" s="1">
        <v>0</v>
      </c>
      <c r="H21" s="1">
        <v>58.86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7786</v>
      </c>
      <c r="F22" s="1">
        <v>3</v>
      </c>
      <c r="G22" s="1">
        <v>0</v>
      </c>
      <c r="H22" s="1">
        <v>41.08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9716</v>
      </c>
      <c r="F23" s="1">
        <v>3</v>
      </c>
      <c r="G23" s="1">
        <v>0</v>
      </c>
      <c r="H23" s="1">
        <v>53.06</v>
      </c>
      <c r="I23" s="1"/>
    </row>
    <row r="24" spans="2:9" x14ac:dyDescent="0.2">
      <c r="B24" s="1">
        <v>21</v>
      </c>
      <c r="C24" s="1" t="s">
        <v>31</v>
      </c>
      <c r="D24" s="1" t="s">
        <v>2</v>
      </c>
      <c r="E24" s="1">
        <v>48587</v>
      </c>
      <c r="F24" s="1">
        <v>3</v>
      </c>
      <c r="G24" s="1">
        <v>8</v>
      </c>
      <c r="H24" s="1">
        <v>280.56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13092</v>
      </c>
      <c r="F25" s="1">
        <v>3</v>
      </c>
      <c r="G25" s="1">
        <v>0</v>
      </c>
      <c r="H25" s="1">
        <v>69.72</v>
      </c>
      <c r="I25" s="1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7653</v>
      </c>
      <c r="F26" s="1">
        <v>3</v>
      </c>
      <c r="G26" s="1">
        <v>0</v>
      </c>
      <c r="H26" s="1">
        <v>37.79</v>
      </c>
      <c r="I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31B8-324D-004D-B412-8014F4F9BD56}">
  <dimension ref="B3:I26"/>
  <sheetViews>
    <sheetView topLeftCell="H1" workbookViewId="0">
      <selection activeCell="J1" sqref="J1:Z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33203125" bestFit="1" customWidth="1"/>
    <col min="6" max="6" width="22.33203125" bestFit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9849</v>
      </c>
      <c r="F4" s="1">
        <v>3</v>
      </c>
      <c r="G4" s="1">
        <v>0</v>
      </c>
      <c r="H4" s="1">
        <v>53.36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10144</v>
      </c>
      <c r="F5" s="1">
        <v>3</v>
      </c>
      <c r="G5" s="1">
        <v>0</v>
      </c>
      <c r="H5" s="1">
        <v>49.59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15877</v>
      </c>
      <c r="F6" s="1">
        <v>3</v>
      </c>
      <c r="G6" s="1">
        <v>0</v>
      </c>
      <c r="H6" s="1">
        <v>83.24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24804</v>
      </c>
      <c r="F7" s="1">
        <v>3</v>
      </c>
      <c r="G7" s="1">
        <v>0</v>
      </c>
      <c r="H7" s="1">
        <v>84.43</v>
      </c>
      <c r="I7" s="1" t="s">
        <v>2</v>
      </c>
    </row>
    <row r="8" spans="2:9" x14ac:dyDescent="0.2">
      <c r="B8" s="1">
        <v>5</v>
      </c>
      <c r="C8" s="1" t="s">
        <v>33</v>
      </c>
      <c r="D8" s="1" t="s">
        <v>2</v>
      </c>
      <c r="E8" s="1">
        <v>13425</v>
      </c>
      <c r="F8" s="1">
        <v>3</v>
      </c>
      <c r="G8" s="1">
        <v>0</v>
      </c>
      <c r="H8" s="1">
        <v>76.599999999999994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21485</v>
      </c>
      <c r="F9" s="1">
        <v>3</v>
      </c>
      <c r="G9" s="1">
        <v>2</v>
      </c>
      <c r="H9" s="1">
        <v>114.98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7829</v>
      </c>
      <c r="F10" s="1">
        <v>3</v>
      </c>
      <c r="G10" s="1">
        <v>0</v>
      </c>
      <c r="H10" s="1">
        <v>36.04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5699</v>
      </c>
      <c r="F11" s="1">
        <v>3</v>
      </c>
      <c r="G11" s="1">
        <v>0</v>
      </c>
      <c r="H11" s="1">
        <v>24.53</v>
      </c>
      <c r="I11" s="1"/>
    </row>
    <row r="12" spans="2:9" x14ac:dyDescent="0.2">
      <c r="B12" s="1">
        <v>9</v>
      </c>
      <c r="C12" s="1" t="s">
        <v>12</v>
      </c>
      <c r="D12" s="1" t="s">
        <v>2</v>
      </c>
      <c r="E12" s="1">
        <v>18025</v>
      </c>
      <c r="F12" s="1">
        <v>3</v>
      </c>
      <c r="G12" s="1">
        <v>0</v>
      </c>
      <c r="H12" s="1">
        <v>93.11</v>
      </c>
      <c r="I12" s="1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11508</v>
      </c>
      <c r="F13" s="1">
        <v>3</v>
      </c>
      <c r="G13" s="1">
        <v>0</v>
      </c>
      <c r="H13" s="1">
        <v>59.1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10540</v>
      </c>
      <c r="F14" s="1">
        <v>3</v>
      </c>
      <c r="G14" s="1">
        <v>0</v>
      </c>
      <c r="H14" s="1">
        <v>60.97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15725</v>
      </c>
      <c r="F15" s="1">
        <v>3</v>
      </c>
      <c r="G15" s="1">
        <v>0</v>
      </c>
      <c r="H15" s="1">
        <v>77.14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12223</v>
      </c>
      <c r="F16" s="1">
        <v>3</v>
      </c>
      <c r="G16" s="1">
        <v>0</v>
      </c>
      <c r="H16" s="1">
        <v>66.239999999999995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17409</v>
      </c>
      <c r="F17" s="1">
        <v>3</v>
      </c>
      <c r="G17" s="1">
        <v>0</v>
      </c>
      <c r="H17" s="1">
        <v>132.43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17740</v>
      </c>
      <c r="F18" s="1">
        <v>3</v>
      </c>
      <c r="G18" s="1">
        <v>1</v>
      </c>
      <c r="H18" s="1">
        <v>108.42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11347</v>
      </c>
      <c r="F19" s="1">
        <v>3</v>
      </c>
      <c r="G19" s="1">
        <v>0</v>
      </c>
      <c r="H19" s="1">
        <v>58.15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12968</v>
      </c>
      <c r="F20" s="1">
        <v>3</v>
      </c>
      <c r="G20" s="1">
        <v>0</v>
      </c>
      <c r="H20" s="1">
        <v>72.790000000000006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10314</v>
      </c>
      <c r="F21" s="1">
        <v>3</v>
      </c>
      <c r="G21" s="1">
        <v>0</v>
      </c>
      <c r="H21" s="1">
        <v>59.75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7045</v>
      </c>
      <c r="F22" s="1">
        <v>3</v>
      </c>
      <c r="G22" s="1">
        <v>0</v>
      </c>
      <c r="H22" s="1">
        <v>35.549999999999997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9840</v>
      </c>
      <c r="F23" s="1">
        <v>3</v>
      </c>
      <c r="G23" s="1">
        <v>0</v>
      </c>
      <c r="H23" s="1">
        <v>50.88</v>
      </c>
      <c r="I23" s="1"/>
    </row>
    <row r="24" spans="2:9" x14ac:dyDescent="0.2">
      <c r="B24" s="1">
        <v>21</v>
      </c>
      <c r="C24" s="1" t="s">
        <v>31</v>
      </c>
      <c r="D24" s="1" t="s">
        <v>2</v>
      </c>
      <c r="E24" s="1">
        <v>25959</v>
      </c>
      <c r="F24" s="1">
        <v>3</v>
      </c>
      <c r="G24" s="1">
        <v>1</v>
      </c>
      <c r="H24" s="1">
        <v>140.01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11633</v>
      </c>
      <c r="F25" s="1">
        <v>3</v>
      </c>
      <c r="G25" s="1">
        <v>0</v>
      </c>
      <c r="H25" s="1">
        <v>52.14</v>
      </c>
      <c r="I25" s="1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7851</v>
      </c>
      <c r="F26" s="1">
        <v>3</v>
      </c>
      <c r="G26" s="1">
        <v>0</v>
      </c>
      <c r="H26" s="1">
        <v>48.65</v>
      </c>
      <c r="I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8700-F05B-FC42-BCB2-5D2EB3EA2FAE}">
  <dimension ref="B3:I26"/>
  <sheetViews>
    <sheetView topLeftCell="H1" workbookViewId="0">
      <selection activeCell="J1" sqref="J1:Z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33203125" bestFit="1" customWidth="1"/>
    <col min="6" max="6" width="22.33203125" bestFit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11289</v>
      </c>
      <c r="F4" s="1">
        <v>3</v>
      </c>
      <c r="G4" s="1">
        <v>0</v>
      </c>
      <c r="H4" s="1">
        <v>56.21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10326</v>
      </c>
      <c r="F5" s="1">
        <v>3</v>
      </c>
      <c r="G5" s="1">
        <v>0</v>
      </c>
      <c r="H5" s="1">
        <v>46.67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15678</v>
      </c>
      <c r="F6" s="1">
        <v>3</v>
      </c>
      <c r="G6" s="1">
        <v>0</v>
      </c>
      <c r="H6" s="1">
        <v>88.96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25222</v>
      </c>
      <c r="F7" s="1">
        <v>3</v>
      </c>
      <c r="G7" s="1">
        <v>0</v>
      </c>
      <c r="H7" s="1">
        <v>105.52</v>
      </c>
      <c r="I7" s="1" t="s">
        <v>2</v>
      </c>
    </row>
    <row r="8" spans="2:9" x14ac:dyDescent="0.2">
      <c r="B8" s="1">
        <v>5</v>
      </c>
      <c r="C8" s="1" t="s">
        <v>8</v>
      </c>
      <c r="D8" s="1" t="s">
        <v>2</v>
      </c>
      <c r="E8" s="1">
        <v>12819</v>
      </c>
      <c r="F8" s="1">
        <v>3</v>
      </c>
      <c r="G8" s="1">
        <v>0</v>
      </c>
      <c r="H8" s="1">
        <v>77.459999999999994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15685</v>
      </c>
      <c r="F9" s="1">
        <v>3</v>
      </c>
      <c r="G9" s="1">
        <v>0</v>
      </c>
      <c r="H9" s="1">
        <v>74.55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7179</v>
      </c>
      <c r="F10" s="1">
        <v>3</v>
      </c>
      <c r="G10" s="1">
        <v>0</v>
      </c>
      <c r="H10" s="1">
        <v>31.81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6712</v>
      </c>
      <c r="F11" s="1">
        <v>3</v>
      </c>
      <c r="G11" s="1">
        <v>0</v>
      </c>
      <c r="H11" s="1">
        <v>29.73</v>
      </c>
      <c r="I11" s="1"/>
    </row>
    <row r="12" spans="2:9" x14ac:dyDescent="0.2">
      <c r="B12" s="4">
        <v>9</v>
      </c>
      <c r="C12" s="4" t="s">
        <v>12</v>
      </c>
      <c r="D12" s="4" t="s">
        <v>32</v>
      </c>
      <c r="E12" s="4">
        <v>52281</v>
      </c>
      <c r="F12" s="4">
        <v>3</v>
      </c>
      <c r="G12" s="4">
        <v>10</v>
      </c>
      <c r="H12" s="4">
        <v>296.08</v>
      </c>
      <c r="I12" s="4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11420</v>
      </c>
      <c r="F13" s="1">
        <v>3</v>
      </c>
      <c r="G13" s="1">
        <v>0</v>
      </c>
      <c r="H13" s="1">
        <v>64.08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10535</v>
      </c>
      <c r="F14" s="1">
        <v>3</v>
      </c>
      <c r="G14" s="1">
        <v>0</v>
      </c>
      <c r="H14" s="1">
        <v>60.53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16238</v>
      </c>
      <c r="F15" s="1">
        <v>3</v>
      </c>
      <c r="G15" s="1">
        <v>0</v>
      </c>
      <c r="H15" s="1">
        <v>88.94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11627</v>
      </c>
      <c r="F16" s="1">
        <v>3</v>
      </c>
      <c r="G16" s="1">
        <v>0</v>
      </c>
      <c r="H16" s="1">
        <v>67.77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16534</v>
      </c>
      <c r="F17" s="1">
        <v>3</v>
      </c>
      <c r="G17" s="1">
        <v>0</v>
      </c>
      <c r="H17" s="1">
        <v>84.15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27700</v>
      </c>
      <c r="F18" s="1">
        <v>3</v>
      </c>
      <c r="G18" s="1">
        <v>5</v>
      </c>
      <c r="H18" s="1">
        <v>153.97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9047</v>
      </c>
      <c r="F19" s="1">
        <v>3</v>
      </c>
      <c r="G19" s="1">
        <v>0</v>
      </c>
      <c r="H19" s="1">
        <v>42.3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13531</v>
      </c>
      <c r="F20" s="1">
        <v>3</v>
      </c>
      <c r="G20" s="1">
        <v>0</v>
      </c>
      <c r="H20" s="1">
        <v>74.599999999999994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9572</v>
      </c>
      <c r="F21" s="1">
        <v>3</v>
      </c>
      <c r="G21" s="1">
        <v>0</v>
      </c>
      <c r="H21" s="1">
        <v>49.42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7015</v>
      </c>
      <c r="F22" s="1">
        <v>3</v>
      </c>
      <c r="G22" s="1">
        <v>0</v>
      </c>
      <c r="H22" s="1">
        <v>36.25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8749</v>
      </c>
      <c r="F23" s="1">
        <v>3</v>
      </c>
      <c r="G23" s="1">
        <v>0</v>
      </c>
      <c r="H23" s="1">
        <v>44.48</v>
      </c>
      <c r="I23" s="1"/>
    </row>
    <row r="24" spans="2:9" x14ac:dyDescent="0.2">
      <c r="B24" s="1">
        <v>21</v>
      </c>
      <c r="C24" s="1" t="s">
        <v>31</v>
      </c>
      <c r="D24" s="1" t="s">
        <v>2</v>
      </c>
      <c r="E24" s="1">
        <v>28268</v>
      </c>
      <c r="F24" s="1">
        <v>3</v>
      </c>
      <c r="G24" s="1">
        <v>2</v>
      </c>
      <c r="H24" s="1">
        <v>142.43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14406</v>
      </c>
      <c r="F25" s="1">
        <v>3</v>
      </c>
      <c r="G25" s="1">
        <v>1</v>
      </c>
      <c r="H25" s="1">
        <v>72.8</v>
      </c>
      <c r="I25" s="1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7905</v>
      </c>
      <c r="F26" s="1">
        <v>3</v>
      </c>
      <c r="G26" s="1">
        <v>0</v>
      </c>
      <c r="H26" s="1">
        <v>40.99</v>
      </c>
      <c r="I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11F7-EC4D-FD4D-BB0E-68AB6E8E269C}">
  <dimension ref="B3:I26"/>
  <sheetViews>
    <sheetView topLeftCell="H1" zoomScale="90" zoomScaleNormal="90" workbookViewId="0">
      <selection activeCell="J1" sqref="J1:Z1048576"/>
    </sheetView>
  </sheetViews>
  <sheetFormatPr baseColWidth="10" defaultRowHeight="16" x14ac:dyDescent="0.2"/>
  <cols>
    <col min="2" max="2" width="3.5" bestFit="1" customWidth="1"/>
    <col min="3" max="3" width="20.6640625" bestFit="1" customWidth="1"/>
    <col min="4" max="4" width="8.83203125" bestFit="1" customWidth="1"/>
    <col min="5" max="5" width="20.33203125" bestFit="1" customWidth="1"/>
    <col min="6" max="6" width="22.33203125" bestFit="1" customWidth="1"/>
    <col min="7" max="7" width="22.33203125" customWidth="1"/>
    <col min="8" max="8" width="15" bestFit="1" customWidth="1"/>
    <col min="9" max="9" width="24.1640625" bestFit="1" customWidth="1"/>
  </cols>
  <sheetData>
    <row r="3" spans="2:9" x14ac:dyDescent="0.2">
      <c r="B3" s="2" t="s">
        <v>24</v>
      </c>
      <c r="C3" s="3" t="s">
        <v>0</v>
      </c>
      <c r="D3" s="3" t="s">
        <v>1</v>
      </c>
      <c r="E3" s="3" t="s">
        <v>3</v>
      </c>
      <c r="F3" s="3" t="s">
        <v>28</v>
      </c>
      <c r="G3" s="3" t="s">
        <v>29</v>
      </c>
      <c r="H3" s="3" t="s">
        <v>4</v>
      </c>
      <c r="I3" s="3" t="s">
        <v>25</v>
      </c>
    </row>
    <row r="4" spans="2:9" x14ac:dyDescent="0.2">
      <c r="B4" s="1">
        <v>1</v>
      </c>
      <c r="C4" s="1" t="s">
        <v>27</v>
      </c>
      <c r="D4" s="1" t="s">
        <v>2</v>
      </c>
      <c r="E4" s="1">
        <v>9399</v>
      </c>
      <c r="F4" s="1">
        <v>3</v>
      </c>
      <c r="G4" s="1">
        <v>0</v>
      </c>
      <c r="H4" s="1">
        <v>42.51</v>
      </c>
      <c r="I4" s="1"/>
    </row>
    <row r="5" spans="2:9" x14ac:dyDescent="0.2">
      <c r="B5" s="1">
        <v>2</v>
      </c>
      <c r="C5" s="1" t="s">
        <v>5</v>
      </c>
      <c r="D5" s="1" t="s">
        <v>2</v>
      </c>
      <c r="E5" s="1">
        <v>10599</v>
      </c>
      <c r="F5" s="1">
        <v>3</v>
      </c>
      <c r="G5" s="1">
        <v>0</v>
      </c>
      <c r="H5" s="1">
        <v>52.32</v>
      </c>
      <c r="I5" s="1"/>
    </row>
    <row r="6" spans="2:9" x14ac:dyDescent="0.2">
      <c r="B6" s="1">
        <v>3</v>
      </c>
      <c r="C6" s="1" t="s">
        <v>6</v>
      </c>
      <c r="D6" s="1" t="s">
        <v>2</v>
      </c>
      <c r="E6" s="1">
        <v>17535</v>
      </c>
      <c r="F6" s="1">
        <v>3</v>
      </c>
      <c r="G6" s="1">
        <v>0</v>
      </c>
      <c r="H6" s="1">
        <v>90.96</v>
      </c>
      <c r="I6" s="1"/>
    </row>
    <row r="7" spans="2:9" x14ac:dyDescent="0.2">
      <c r="B7" s="1">
        <v>4</v>
      </c>
      <c r="C7" s="1" t="s">
        <v>7</v>
      </c>
      <c r="D7" s="1" t="s">
        <v>2</v>
      </c>
      <c r="E7" s="1">
        <v>25407</v>
      </c>
      <c r="F7" s="1">
        <v>3</v>
      </c>
      <c r="G7" s="1">
        <v>0</v>
      </c>
      <c r="H7" s="1">
        <v>83.47</v>
      </c>
      <c r="I7" s="1" t="s">
        <v>2</v>
      </c>
    </row>
    <row r="8" spans="2:9" x14ac:dyDescent="0.2">
      <c r="B8" s="1">
        <v>5</v>
      </c>
      <c r="C8" s="1" t="s">
        <v>33</v>
      </c>
      <c r="D8" s="1" t="s">
        <v>2</v>
      </c>
      <c r="E8" s="1">
        <v>13360</v>
      </c>
      <c r="F8" s="1">
        <v>3</v>
      </c>
      <c r="G8" s="1">
        <v>0</v>
      </c>
      <c r="H8" s="1">
        <v>72.900000000000006</v>
      </c>
      <c r="I8" s="1"/>
    </row>
    <row r="9" spans="2:9" x14ac:dyDescent="0.2">
      <c r="B9" s="1">
        <v>6</v>
      </c>
      <c r="C9" s="1" t="s">
        <v>9</v>
      </c>
      <c r="D9" s="1" t="s">
        <v>2</v>
      </c>
      <c r="E9" s="1">
        <v>23193</v>
      </c>
      <c r="F9" s="1">
        <v>3</v>
      </c>
      <c r="G9" s="1">
        <v>0</v>
      </c>
      <c r="H9" s="1">
        <v>128.18</v>
      </c>
      <c r="I9" s="1"/>
    </row>
    <row r="10" spans="2:9" x14ac:dyDescent="0.2">
      <c r="B10" s="1">
        <v>7</v>
      </c>
      <c r="C10" s="1" t="s">
        <v>10</v>
      </c>
      <c r="D10" s="1" t="s">
        <v>2</v>
      </c>
      <c r="E10" s="1">
        <v>7235</v>
      </c>
      <c r="F10" s="1">
        <v>3</v>
      </c>
      <c r="G10" s="1">
        <v>0</v>
      </c>
      <c r="H10" s="1">
        <v>35.67</v>
      </c>
      <c r="I10" s="1"/>
    </row>
    <row r="11" spans="2:9" x14ac:dyDescent="0.2">
      <c r="B11" s="1">
        <v>8</v>
      </c>
      <c r="C11" s="1" t="s">
        <v>11</v>
      </c>
      <c r="D11" s="1" t="s">
        <v>2</v>
      </c>
      <c r="E11" s="1">
        <v>5918</v>
      </c>
      <c r="F11" s="1">
        <v>3</v>
      </c>
      <c r="G11" s="1">
        <v>0</v>
      </c>
      <c r="H11" s="1">
        <v>25.17</v>
      </c>
      <c r="I11" s="1"/>
    </row>
    <row r="12" spans="2:9" x14ac:dyDescent="0.2">
      <c r="B12" s="1">
        <v>9</v>
      </c>
      <c r="C12" s="1" t="s">
        <v>12</v>
      </c>
      <c r="D12" s="1" t="s">
        <v>2</v>
      </c>
      <c r="E12" s="1">
        <v>17798</v>
      </c>
      <c r="F12" s="1">
        <v>3</v>
      </c>
      <c r="G12" s="1">
        <v>0</v>
      </c>
      <c r="H12" s="1">
        <v>92.74</v>
      </c>
      <c r="I12" s="1" t="s">
        <v>2</v>
      </c>
    </row>
    <row r="13" spans="2:9" x14ac:dyDescent="0.2">
      <c r="B13" s="1">
        <v>10</v>
      </c>
      <c r="C13" s="1" t="s">
        <v>13</v>
      </c>
      <c r="D13" s="1" t="s">
        <v>2</v>
      </c>
      <c r="E13" s="1">
        <v>12096</v>
      </c>
      <c r="F13" s="1">
        <v>3</v>
      </c>
      <c r="G13" s="1">
        <v>0</v>
      </c>
      <c r="H13" s="1">
        <v>68.12</v>
      </c>
      <c r="I13" s="1"/>
    </row>
    <row r="14" spans="2:9" x14ac:dyDescent="0.2">
      <c r="B14" s="1">
        <v>11</v>
      </c>
      <c r="C14" s="1" t="s">
        <v>14</v>
      </c>
      <c r="D14" s="1" t="s">
        <v>2</v>
      </c>
      <c r="E14" s="1">
        <v>10991</v>
      </c>
      <c r="F14" s="1">
        <v>3</v>
      </c>
      <c r="G14" s="1">
        <v>0</v>
      </c>
      <c r="H14" s="1">
        <v>69.33</v>
      </c>
      <c r="I14" s="1"/>
    </row>
    <row r="15" spans="2:9" x14ac:dyDescent="0.2">
      <c r="B15" s="1">
        <v>12</v>
      </c>
      <c r="C15" s="1" t="s">
        <v>26</v>
      </c>
      <c r="D15" s="1" t="s">
        <v>2</v>
      </c>
      <c r="E15" s="1">
        <v>12908</v>
      </c>
      <c r="F15" s="1">
        <v>3</v>
      </c>
      <c r="G15" s="1">
        <v>0</v>
      </c>
      <c r="H15" s="1">
        <v>67.959999999999994</v>
      </c>
      <c r="I15" s="1"/>
    </row>
    <row r="16" spans="2:9" x14ac:dyDescent="0.2">
      <c r="B16" s="1">
        <v>13</v>
      </c>
      <c r="C16" s="1" t="s">
        <v>30</v>
      </c>
      <c r="D16" s="1" t="s">
        <v>2</v>
      </c>
      <c r="E16" s="1">
        <v>14325</v>
      </c>
      <c r="F16" s="1">
        <v>3</v>
      </c>
      <c r="G16" s="1">
        <v>1</v>
      </c>
      <c r="H16" s="1">
        <v>95.95</v>
      </c>
      <c r="I16" s="1"/>
    </row>
    <row r="17" spans="2:9" x14ac:dyDescent="0.2">
      <c r="B17" s="1">
        <v>14</v>
      </c>
      <c r="C17" s="1" t="s">
        <v>15</v>
      </c>
      <c r="D17" s="1" t="s">
        <v>2</v>
      </c>
      <c r="E17" s="1">
        <v>16733</v>
      </c>
      <c r="F17" s="1">
        <v>3</v>
      </c>
      <c r="G17" s="1">
        <v>0</v>
      </c>
      <c r="H17" s="1">
        <v>96.7</v>
      </c>
      <c r="I17" s="1"/>
    </row>
    <row r="18" spans="2:9" x14ac:dyDescent="0.2">
      <c r="B18" s="1">
        <v>15</v>
      </c>
      <c r="C18" s="1" t="s">
        <v>16</v>
      </c>
      <c r="D18" s="1" t="s">
        <v>2</v>
      </c>
      <c r="E18" s="1">
        <v>22719</v>
      </c>
      <c r="F18" s="1">
        <v>3</v>
      </c>
      <c r="G18" s="1">
        <v>2</v>
      </c>
      <c r="H18" s="1">
        <v>116.72</v>
      </c>
      <c r="I18" s="1"/>
    </row>
    <row r="19" spans="2:9" x14ac:dyDescent="0.2">
      <c r="B19" s="1">
        <v>16</v>
      </c>
      <c r="C19" s="1" t="s">
        <v>17</v>
      </c>
      <c r="D19" s="1" t="s">
        <v>2</v>
      </c>
      <c r="E19" s="1">
        <v>9327</v>
      </c>
      <c r="F19" s="1">
        <v>3</v>
      </c>
      <c r="G19" s="1">
        <v>0</v>
      </c>
      <c r="H19" s="1">
        <v>44.73</v>
      </c>
      <c r="I19" s="1"/>
    </row>
    <row r="20" spans="2:9" x14ac:dyDescent="0.2">
      <c r="B20" s="1">
        <v>17</v>
      </c>
      <c r="C20" s="1" t="s">
        <v>18</v>
      </c>
      <c r="D20" s="1" t="s">
        <v>2</v>
      </c>
      <c r="E20" s="1">
        <v>13703</v>
      </c>
      <c r="F20" s="1">
        <v>3</v>
      </c>
      <c r="G20" s="1">
        <v>0</v>
      </c>
      <c r="H20" s="1">
        <v>71.41</v>
      </c>
      <c r="I20" s="1"/>
    </row>
    <row r="21" spans="2:9" x14ac:dyDescent="0.2">
      <c r="B21" s="1">
        <v>18</v>
      </c>
      <c r="C21" s="1" t="s">
        <v>19</v>
      </c>
      <c r="D21" s="1" t="s">
        <v>2</v>
      </c>
      <c r="E21" s="1">
        <v>10611</v>
      </c>
      <c r="F21" s="1">
        <v>3</v>
      </c>
      <c r="G21" s="1">
        <v>0</v>
      </c>
      <c r="H21" s="1">
        <v>62.83</v>
      </c>
      <c r="I21" s="1"/>
    </row>
    <row r="22" spans="2:9" x14ac:dyDescent="0.2">
      <c r="B22" s="1">
        <v>19</v>
      </c>
      <c r="C22" s="1" t="s">
        <v>20</v>
      </c>
      <c r="D22" s="1" t="s">
        <v>2</v>
      </c>
      <c r="E22" s="1">
        <v>6907</v>
      </c>
      <c r="F22" s="1">
        <v>3</v>
      </c>
      <c r="G22" s="1">
        <v>0</v>
      </c>
      <c r="H22" s="1">
        <v>41.88</v>
      </c>
      <c r="I22" s="1"/>
    </row>
    <row r="23" spans="2:9" x14ac:dyDescent="0.2">
      <c r="B23" s="1">
        <v>20</v>
      </c>
      <c r="C23" s="1" t="s">
        <v>21</v>
      </c>
      <c r="D23" s="1" t="s">
        <v>2</v>
      </c>
      <c r="E23" s="1">
        <v>10037</v>
      </c>
      <c r="F23" s="1">
        <v>3</v>
      </c>
      <c r="G23" s="1">
        <v>0</v>
      </c>
      <c r="H23" s="1">
        <v>49.28</v>
      </c>
      <c r="I23" s="1"/>
    </row>
    <row r="24" spans="2:9" x14ac:dyDescent="0.2">
      <c r="B24" s="1">
        <v>21</v>
      </c>
      <c r="C24" s="1" t="s">
        <v>31</v>
      </c>
      <c r="D24" s="1" t="s">
        <v>2</v>
      </c>
      <c r="E24" s="1">
        <v>26443</v>
      </c>
      <c r="F24" s="1">
        <v>3</v>
      </c>
      <c r="G24" s="1">
        <v>1</v>
      </c>
      <c r="H24" s="1">
        <v>140.01</v>
      </c>
      <c r="I24" s="1"/>
    </row>
    <row r="25" spans="2:9" x14ac:dyDescent="0.2">
      <c r="B25" s="1">
        <v>22</v>
      </c>
      <c r="C25" s="1" t="s">
        <v>22</v>
      </c>
      <c r="D25" s="1" t="s">
        <v>2</v>
      </c>
      <c r="E25" s="1">
        <v>12367</v>
      </c>
      <c r="F25" s="1">
        <v>3</v>
      </c>
      <c r="G25" s="1">
        <v>0</v>
      </c>
      <c r="H25" s="1">
        <v>58.86</v>
      </c>
      <c r="I25" s="1" t="s">
        <v>2</v>
      </c>
    </row>
    <row r="26" spans="2:9" x14ac:dyDescent="0.2">
      <c r="B26" s="1">
        <v>23</v>
      </c>
      <c r="C26" s="1" t="s">
        <v>23</v>
      </c>
      <c r="D26" s="1" t="s">
        <v>2</v>
      </c>
      <c r="E26" s="1">
        <v>7951</v>
      </c>
      <c r="F26" s="1">
        <v>3</v>
      </c>
      <c r="G26" s="1">
        <v>0</v>
      </c>
      <c r="H26" s="1">
        <v>38.92</v>
      </c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Summary</vt:lpstr>
      <vt:lpstr>Iter. Comp</vt:lpstr>
      <vt:lpstr>I iter.</vt:lpstr>
      <vt:lpstr>II Iter</vt:lpstr>
      <vt:lpstr>III Iter</vt:lpstr>
      <vt:lpstr>IV Iter</vt:lpstr>
      <vt:lpstr>V 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2024-08-31T15:27:37Z</dcterms:created>
  <dcterms:modified xsi:type="dcterms:W3CDTF">2024-10-10T13:48:34Z</dcterms:modified>
</cp:coreProperties>
</file>