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Downloads/Astrakode/FASE2/results/code_gen/"/>
    </mc:Choice>
  </mc:AlternateContent>
  <xr:revisionPtr revIDLastSave="0" documentId="13_ncr:1_{176A7531-C283-6C4A-B9C6-1223A4D822DE}" xr6:coauthVersionLast="36" xr6:coauthVersionMax="36" xr10:uidLastSave="{00000000-0000-0000-0000-000000000000}"/>
  <bookViews>
    <workbookView xWindow="0" yWindow="500" windowWidth="28800" windowHeight="16680" xr2:uid="{271B6BC3-1E8D-9C44-BEE4-E2BEC7DFD464}"/>
  </bookViews>
  <sheets>
    <sheet name="Summary" sheetId="6" r:id="rId1"/>
    <sheet name="Iter. Comp" sheetId="7" r:id="rId2"/>
    <sheet name="I iter." sheetId="1" r:id="rId3"/>
    <sheet name="II Iter" sheetId="2" r:id="rId4"/>
    <sheet name="III Iter" sheetId="3" r:id="rId5"/>
    <sheet name="IV Iter" sheetId="4" r:id="rId6"/>
    <sheet name="V Iter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7" l="1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E4" i="7"/>
  <c r="F4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D4" i="7"/>
  <c r="G26" i="6" l="1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G4" i="6"/>
  <c r="F4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29" i="6" l="1"/>
  <c r="D28" i="6"/>
  <c r="D27" i="6"/>
  <c r="E29" i="6"/>
  <c r="E28" i="6"/>
  <c r="E27" i="6"/>
  <c r="F28" i="6"/>
  <c r="F27" i="6"/>
  <c r="F29" i="6"/>
  <c r="G29" i="6"/>
  <c r="G27" i="6"/>
  <c r="G28" i="6"/>
</calcChain>
</file>

<file path=xl/sharedStrings.xml><?xml version="1.0" encoding="utf-8"?>
<sst xmlns="http://schemas.openxmlformats.org/spreadsheetml/2006/main" count="372" uniqueCount="39">
  <si>
    <t>Contract</t>
  </si>
  <si>
    <t>NFLPlayerContract</t>
  </si>
  <si>
    <t>Compiled</t>
  </si>
  <si>
    <t>YES</t>
  </si>
  <si>
    <t>Total tokens consumed</t>
  </si>
  <si>
    <t>Total Compilation Retries</t>
  </si>
  <si>
    <t>Total Time (sec.)</t>
  </si>
  <si>
    <t>MedicalInsurance</t>
  </si>
  <si>
    <t>CruiseBooking</t>
  </si>
  <si>
    <t>GameContract</t>
  </si>
  <si>
    <t>Election</t>
  </si>
  <si>
    <t>Crowdfunding</t>
  </si>
  <si>
    <t>SubscriptionService</t>
  </si>
  <si>
    <t>IdentityVerification</t>
  </si>
  <si>
    <t>DelegationManager</t>
  </si>
  <si>
    <t>OrderShipmentTracking</t>
  </si>
  <si>
    <t>StudentMarksManager</t>
  </si>
  <si>
    <t>SpendingRequest</t>
  </si>
  <si>
    <t>AllowanceManager</t>
  </si>
  <si>
    <t>DragonEggRegistry</t>
  </si>
  <si>
    <t>BeerCoin</t>
  </si>
  <si>
    <t>EnergyTrading</t>
  </si>
  <si>
    <t>JobMarketplace</t>
  </si>
  <si>
    <t>Full comp</t>
  </si>
  <si>
    <t>VariableInterestLoan</t>
  </si>
  <si>
    <t>Lottery</t>
  </si>
  <si>
    <t>RentalAgreement</t>
  </si>
  <si>
    <t>TokenAuctionPlatform</t>
  </si>
  <si>
    <t>ScholarshipManager</t>
  </si>
  <si>
    <t>SupplyChain</t>
  </si>
  <si>
    <t>No</t>
  </si>
  <si>
    <t>Using non-standard librares</t>
  </si>
  <si>
    <t>Full Comp. Required</t>
  </si>
  <si>
    <t>CharityFund</t>
  </si>
  <si>
    <t>TeamContract</t>
  </si>
  <si>
    <t>Mean</t>
  </si>
  <si>
    <t>STD Dev</t>
  </si>
  <si>
    <t>Median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</si>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</sst>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0" fillId="0" borderId="2" xfId="0" applyBorder="1"/>
    <xf numFmtId="2" fontId="0" fillId="0" borderId="2" xfId="0" applyNumberFormat="1" applyBorder="1"/>
    <xf numFmtId="9" fontId="0" fillId="0" borderId="1" xfId="1" applyFont="1" applyBorder="1"/>
    <xf numFmtId="0" fontId="0" fillId="0" borderId="6" xfId="0" applyBorder="1"/>
    <xf numFmtId="9" fontId="3" fillId="2" borderId="2" xfId="0" applyNumberFormat="1" applyFont="1" applyFill="1" applyBorder="1"/>
    <xf numFmtId="2" fontId="3" fillId="2" borderId="4" xfId="0" applyNumberFormat="1" applyFont="1" applyFill="1" applyBorder="1"/>
    <xf numFmtId="164" fontId="3" fillId="2" borderId="4" xfId="0" applyNumberFormat="1" applyFont="1" applyFill="1" applyBorder="1"/>
    <xf numFmtId="2" fontId="3" fillId="2" borderId="2" xfId="0" applyNumberFormat="1" applyFont="1" applyFill="1" applyBorder="1"/>
    <xf numFmtId="164" fontId="3" fillId="2" borderId="2" xfId="0" applyNumberFormat="1" applyFont="1" applyFill="1" applyBorder="1"/>
    <xf numFmtId="0" fontId="3" fillId="2" borderId="2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1" fillId="0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5C8-D72A-2C4C-84D1-538290987F74}">
  <dimension ref="B3:H29"/>
  <sheetViews>
    <sheetView tabSelected="1" workbookViewId="0">
      <selection activeCell="D1" sqref="D1:D1048576"/>
    </sheetView>
  </sheetViews>
  <sheetFormatPr baseColWidth="10" defaultRowHeight="16" x14ac:dyDescent="0.2"/>
  <cols>
    <col min="2" max="2" width="3.5" bestFit="1" customWidth="1"/>
    <col min="3" max="3" width="20.6640625" bestFit="1" customWidth="1"/>
    <col min="4" max="4" width="8.83203125" bestFit="1" customWidth="1"/>
    <col min="5" max="5" width="20.33203125" bestFit="1" customWidth="1"/>
    <col min="6" max="6" width="22.33203125" bestFit="1" customWidth="1"/>
    <col min="7" max="7" width="15" bestFit="1" customWidth="1"/>
    <col min="8" max="8" width="24.1640625" bestFit="1" customWidth="1"/>
  </cols>
  <sheetData>
    <row r="3" spans="2:8" x14ac:dyDescent="0.2">
      <c r="B3" s="2" t="s">
        <v>30</v>
      </c>
      <c r="C3" s="3" t="s">
        <v>0</v>
      </c>
      <c r="D3" s="3" t="s">
        <v>2</v>
      </c>
      <c r="E3" s="3" t="s">
        <v>4</v>
      </c>
      <c r="F3" s="3" t="s">
        <v>5</v>
      </c>
      <c r="G3" s="3" t="s">
        <v>6</v>
      </c>
      <c r="H3" s="3" t="s">
        <v>31</v>
      </c>
    </row>
    <row r="4" spans="2:8" x14ac:dyDescent="0.2">
      <c r="B4" s="1">
        <v>1</v>
      </c>
      <c r="C4" s="1" t="s">
        <v>1</v>
      </c>
      <c r="D4" s="6">
        <f>(IF('I iter.'!D4="YES",1,0)+IF('II Iter'!D4="YES",1,0)+IF('III Iter'!D4="YES",1,0)+IF('IV Iter'!D4="YES",1,0)+IF('V Iter'!D4="YES",1,0))/5</f>
        <v>1</v>
      </c>
      <c r="E4" s="1">
        <f>AVERAGE('I iter.'!E4,'II Iter'!E4,'III Iter'!E4,'IV Iter'!E4,'V Iter'!E4)</f>
        <v>18183.2</v>
      </c>
      <c r="F4" s="1">
        <f>AVERAGE('I iter.'!F4,'II Iter'!F4,'III Iter'!F4,'IV Iter'!F4,'V Iter'!F4)</f>
        <v>0</v>
      </c>
      <c r="G4" s="1">
        <f>AVERAGE('I iter.'!G4,'II Iter'!G4,'III Iter'!G4,'IV Iter'!G4,'V Iter'!G4)</f>
        <v>25.119999999999997</v>
      </c>
      <c r="H4" s="1"/>
    </row>
    <row r="5" spans="2:8" x14ac:dyDescent="0.2">
      <c r="B5" s="1">
        <v>2</v>
      </c>
      <c r="C5" s="1" t="s">
        <v>7</v>
      </c>
      <c r="D5" s="6">
        <f>(IF('I iter.'!D5="YES",1,0)+IF('II Iter'!D5="YES",1,0)+IF('III Iter'!D5="YES",1,0)+IF('IV Iter'!D5="YES",1,0)+IF('V Iter'!D5="YES",1,0))/5</f>
        <v>1</v>
      </c>
      <c r="E5" s="1">
        <f>AVERAGE('I iter.'!E5,'II Iter'!E5,'III Iter'!E5,'IV Iter'!E5,'V Iter'!E5)</f>
        <v>38395</v>
      </c>
      <c r="F5" s="1">
        <f>AVERAGE('I iter.'!F5,'II Iter'!F5,'III Iter'!F5,'IV Iter'!F5,'V Iter'!F5)</f>
        <v>0.4</v>
      </c>
      <c r="G5" s="1">
        <f>AVERAGE('I iter.'!G5,'II Iter'!G5,'III Iter'!G5,'IV Iter'!G5,'V Iter'!G5)</f>
        <v>42.082000000000008</v>
      </c>
      <c r="H5" s="1"/>
    </row>
    <row r="6" spans="2:8" x14ac:dyDescent="0.2">
      <c r="B6" s="1">
        <v>3</v>
      </c>
      <c r="C6" s="1" t="s">
        <v>8</v>
      </c>
      <c r="D6" s="6">
        <f>(IF('I iter.'!D6="YES",1,0)+IF('II Iter'!D6="YES",1,0)+IF('III Iter'!D6="YES",1,0)+IF('IV Iter'!D6="YES",1,0)+IF('V Iter'!D6="YES",1,0))/5</f>
        <v>1</v>
      </c>
      <c r="E6" s="1">
        <f>AVERAGE('I iter.'!E6,'II Iter'!E6,'III Iter'!E6,'IV Iter'!E6,'V Iter'!E6)</f>
        <v>93733.8</v>
      </c>
      <c r="F6" s="1">
        <f>AVERAGE('I iter.'!F6,'II Iter'!F6,'III Iter'!F6,'IV Iter'!F6,'V Iter'!F6)</f>
        <v>1.2</v>
      </c>
      <c r="G6" s="1">
        <f>AVERAGE('I iter.'!G6,'II Iter'!G6,'III Iter'!G6,'IV Iter'!G6,'V Iter'!G6)</f>
        <v>51.292000000000009</v>
      </c>
      <c r="H6" s="1"/>
    </row>
    <row r="7" spans="2:8" x14ac:dyDescent="0.2">
      <c r="B7" s="1">
        <v>4</v>
      </c>
      <c r="C7" s="1" t="s">
        <v>9</v>
      </c>
      <c r="D7" s="6">
        <f>(IF('I iter.'!D7="YES",1,0)+IF('II Iter'!D7="YES",1,0)+IF('III Iter'!D7="YES",1,0)+IF('IV Iter'!D7="YES",1,0)+IF('V Iter'!D7="YES",1,0))/5</f>
        <v>1</v>
      </c>
      <c r="E7" s="1">
        <f>AVERAGE('I iter.'!E7,'II Iter'!E7,'III Iter'!E7,'IV Iter'!E7,'V Iter'!E7)</f>
        <v>495131.2</v>
      </c>
      <c r="F7" s="1">
        <f>AVERAGE('I iter.'!F7,'II Iter'!F7,'III Iter'!F7,'IV Iter'!F7,'V Iter'!F7)</f>
        <v>3</v>
      </c>
      <c r="G7" s="1">
        <f>AVERAGE('I iter.'!G7,'II Iter'!G7,'III Iter'!G7,'IV Iter'!G7,'V Iter'!G7)</f>
        <v>135.45400000000001</v>
      </c>
      <c r="H7" s="1" t="s">
        <v>3</v>
      </c>
    </row>
    <row r="8" spans="2:8" x14ac:dyDescent="0.2">
      <c r="B8" s="1">
        <v>5</v>
      </c>
      <c r="C8" s="1" t="s">
        <v>10</v>
      </c>
      <c r="D8" s="6">
        <f>(IF('I iter.'!D8="YES",1,0)+IF('II Iter'!D8="YES",1,0)+IF('III Iter'!D8="YES",1,0)+IF('IV Iter'!D8="YES",1,0)+IF('V Iter'!D8="YES",1,0))/5</f>
        <v>1</v>
      </c>
      <c r="E8" s="1">
        <f>AVERAGE('I iter.'!E8,'II Iter'!E8,'III Iter'!E8,'IV Iter'!E8,'V Iter'!E8)</f>
        <v>27402.400000000001</v>
      </c>
      <c r="F8" s="1">
        <f>AVERAGE('I iter.'!F8,'II Iter'!F8,'III Iter'!F8,'IV Iter'!F8,'V Iter'!F8)</f>
        <v>0</v>
      </c>
      <c r="G8" s="1">
        <f>AVERAGE('I iter.'!G8,'II Iter'!G8,'III Iter'!G8,'IV Iter'!G8,'V Iter'!G8)</f>
        <v>31</v>
      </c>
      <c r="H8" s="1"/>
    </row>
    <row r="9" spans="2:8" x14ac:dyDescent="0.2">
      <c r="B9" s="1">
        <v>6</v>
      </c>
      <c r="C9" s="1" t="s">
        <v>11</v>
      </c>
      <c r="D9" s="6">
        <f>(IF('I iter.'!D9="YES",1,0)+IF('II Iter'!D9="YES",1,0)+IF('III Iter'!D9="YES",1,0)+IF('IV Iter'!D9="YES",1,0)+IF('V Iter'!D9="YES",1,0))/5</f>
        <v>1</v>
      </c>
      <c r="E9" s="1">
        <f>AVERAGE('I iter.'!E9,'II Iter'!E9,'III Iter'!E9,'IV Iter'!E9,'V Iter'!E9)</f>
        <v>62170.8</v>
      </c>
      <c r="F9" s="1">
        <f>AVERAGE('I iter.'!F9,'II Iter'!F9,'III Iter'!F9,'IV Iter'!F9,'V Iter'!F9)</f>
        <v>1.6</v>
      </c>
      <c r="G9" s="1">
        <f>AVERAGE('I iter.'!G9,'II Iter'!G9,'III Iter'!G9,'IV Iter'!G9,'V Iter'!G9)</f>
        <v>46.534000000000006</v>
      </c>
      <c r="H9" s="1"/>
    </row>
    <row r="10" spans="2:8" x14ac:dyDescent="0.2">
      <c r="B10" s="1">
        <v>7</v>
      </c>
      <c r="C10" s="1" t="s">
        <v>12</v>
      </c>
      <c r="D10" s="6">
        <f>(IF('I iter.'!D10="YES",1,0)+IF('II Iter'!D10="YES",1,0)+IF('III Iter'!D10="YES",1,0)+IF('IV Iter'!D10="YES",1,0)+IF('V Iter'!D10="YES",1,0))/5</f>
        <v>1</v>
      </c>
      <c r="E10" s="1">
        <f>AVERAGE('I iter.'!E10,'II Iter'!E10,'III Iter'!E10,'IV Iter'!E10,'V Iter'!E10)</f>
        <v>16505</v>
      </c>
      <c r="F10" s="1">
        <f>AVERAGE('I iter.'!F10,'II Iter'!F10,'III Iter'!F10,'IV Iter'!F10,'V Iter'!F10)</f>
        <v>0</v>
      </c>
      <c r="G10" s="1">
        <f>AVERAGE('I iter.'!G10,'II Iter'!G10,'III Iter'!G10,'IV Iter'!G10,'V Iter'!G10)</f>
        <v>20.306000000000001</v>
      </c>
      <c r="H10" s="1"/>
    </row>
    <row r="11" spans="2:8" x14ac:dyDescent="0.2">
      <c r="B11" s="1">
        <v>8</v>
      </c>
      <c r="C11" s="1" t="s">
        <v>13</v>
      </c>
      <c r="D11" s="6">
        <f>(IF('I iter.'!D11="YES",1,0)+IF('II Iter'!D11="YES",1,0)+IF('III Iter'!D11="YES",1,0)+IF('IV Iter'!D11="YES",1,0)+IF('V Iter'!D11="YES",1,0))/5</f>
        <v>1</v>
      </c>
      <c r="E11" s="1">
        <f>AVERAGE('I iter.'!E11,'II Iter'!E11,'III Iter'!E11,'IV Iter'!E11,'V Iter'!E11)</f>
        <v>11885</v>
      </c>
      <c r="F11" s="1">
        <f>AVERAGE('I iter.'!F11,'II Iter'!F11,'III Iter'!F11,'IV Iter'!F11,'V Iter'!F11)</f>
        <v>0</v>
      </c>
      <c r="G11" s="1">
        <f>AVERAGE('I iter.'!G11,'II Iter'!G11,'III Iter'!G11,'IV Iter'!G11,'V Iter'!G11)</f>
        <v>17.143999999999998</v>
      </c>
      <c r="H11" s="1"/>
    </row>
    <row r="12" spans="2:8" x14ac:dyDescent="0.2">
      <c r="B12" s="1">
        <v>9</v>
      </c>
      <c r="C12" s="1" t="s">
        <v>14</v>
      </c>
      <c r="D12" s="6">
        <f>(IF('I iter.'!D12="YES",1,0)+IF('II Iter'!D12="YES",1,0)+IF('III Iter'!D12="YES",1,0)+IF('IV Iter'!D12="YES",1,0)+IF('V Iter'!D12="YES",1,0))/5</f>
        <v>1</v>
      </c>
      <c r="E12" s="1">
        <f>AVERAGE('I iter.'!E12,'II Iter'!E12,'III Iter'!E12,'IV Iter'!E12,'V Iter'!E12)</f>
        <v>270938.2</v>
      </c>
      <c r="F12" s="1">
        <f>AVERAGE('I iter.'!F12,'II Iter'!F12,'III Iter'!F12,'IV Iter'!F12,'V Iter'!F12)</f>
        <v>3.8</v>
      </c>
      <c r="G12" s="1">
        <f>AVERAGE('I iter.'!G12,'II Iter'!G12,'III Iter'!G12,'IV Iter'!G12,'V Iter'!G12)</f>
        <v>85.494</v>
      </c>
      <c r="H12" s="1" t="s">
        <v>3</v>
      </c>
    </row>
    <row r="13" spans="2:8" x14ac:dyDescent="0.2">
      <c r="B13" s="1">
        <v>10</v>
      </c>
      <c r="C13" s="1" t="s">
        <v>15</v>
      </c>
      <c r="D13" s="6">
        <f>(IF('I iter.'!D13="YES",1,0)+IF('II Iter'!D13="YES",1,0)+IF('III Iter'!D13="YES",1,0)+IF('IV Iter'!D13="YES",1,0)+IF('V Iter'!D13="YES",1,0))/5</f>
        <v>1</v>
      </c>
      <c r="E13" s="1">
        <f>AVERAGE('I iter.'!E13,'II Iter'!E13,'III Iter'!E13,'IV Iter'!E13,'V Iter'!E13)</f>
        <v>25196.6</v>
      </c>
      <c r="F13" s="1">
        <f>AVERAGE('I iter.'!F13,'II Iter'!F13,'III Iter'!F13,'IV Iter'!F13,'V Iter'!F13)</f>
        <v>0</v>
      </c>
      <c r="G13" s="1">
        <f>AVERAGE('I iter.'!G13,'II Iter'!G13,'III Iter'!G13,'IV Iter'!G13,'V Iter'!G13)</f>
        <v>25.268000000000001</v>
      </c>
      <c r="H13" s="1"/>
    </row>
    <row r="14" spans="2:8" x14ac:dyDescent="0.2">
      <c r="B14" s="1">
        <v>11</v>
      </c>
      <c r="C14" s="1" t="s">
        <v>16</v>
      </c>
      <c r="D14" s="6">
        <f>(IF('I iter.'!D14="YES",1,0)+IF('II Iter'!D14="YES",1,0)+IF('III Iter'!D14="YES",1,0)+IF('IV Iter'!D14="YES",1,0)+IF('V Iter'!D14="YES",1,0))/5</f>
        <v>1</v>
      </c>
      <c r="E14" s="1">
        <f>AVERAGE('I iter.'!E14,'II Iter'!E14,'III Iter'!E14,'IV Iter'!E14,'V Iter'!E14)</f>
        <v>32529.8</v>
      </c>
      <c r="F14" s="1">
        <f>AVERAGE('I iter.'!F14,'II Iter'!F14,'III Iter'!F14,'IV Iter'!F14,'V Iter'!F14)</f>
        <v>0</v>
      </c>
      <c r="G14" s="1">
        <f>AVERAGE('I iter.'!G14,'II Iter'!G14,'III Iter'!G14,'IV Iter'!G14,'V Iter'!G14)</f>
        <v>30.754000000000001</v>
      </c>
      <c r="H14" s="1"/>
    </row>
    <row r="15" spans="2:8" x14ac:dyDescent="0.2">
      <c r="B15" s="1">
        <v>12</v>
      </c>
      <c r="C15" s="1" t="s">
        <v>17</v>
      </c>
      <c r="D15" s="6">
        <f>(IF('I iter.'!D15="YES",1,0)+IF('II Iter'!D15="YES",1,0)+IF('III Iter'!D15="YES",1,0)+IF('IV Iter'!D15="YES",1,0)+IF('V Iter'!D15="YES",1,0))/5</f>
        <v>1</v>
      </c>
      <c r="E15" s="1">
        <f>AVERAGE('I iter.'!E15,'II Iter'!E15,'III Iter'!E15,'IV Iter'!E15,'V Iter'!E15)</f>
        <v>46570.8</v>
      </c>
      <c r="F15" s="1">
        <f>AVERAGE('I iter.'!F15,'II Iter'!F15,'III Iter'!F15,'IV Iter'!F15,'V Iter'!F15)</f>
        <v>0.2</v>
      </c>
      <c r="G15" s="1">
        <f>AVERAGE('I iter.'!G15,'II Iter'!G15,'III Iter'!G15,'IV Iter'!G15,'V Iter'!G15)</f>
        <v>34.131999999999998</v>
      </c>
      <c r="H15" s="1"/>
    </row>
    <row r="16" spans="2:8" x14ac:dyDescent="0.2">
      <c r="B16" s="1">
        <v>13</v>
      </c>
      <c r="C16" s="1" t="s">
        <v>18</v>
      </c>
      <c r="D16" s="6">
        <f>(IF('I iter.'!D16="YES",1,0)+IF('II Iter'!D16="YES",1,0)+IF('III Iter'!D16="YES",1,0)+IF('IV Iter'!D16="YES",1,0)+IF('V Iter'!D16="YES",1,0))/5</f>
        <v>1</v>
      </c>
      <c r="E16" s="1">
        <f>AVERAGE('I iter.'!E16,'II Iter'!E16,'III Iter'!E16,'IV Iter'!E16,'V Iter'!E16)</f>
        <v>44108</v>
      </c>
      <c r="F16" s="1">
        <f>AVERAGE('I iter.'!F16,'II Iter'!F16,'III Iter'!F16,'IV Iter'!F16,'V Iter'!F16)</f>
        <v>0.8</v>
      </c>
      <c r="G16" s="1">
        <f>AVERAGE('I iter.'!G16,'II Iter'!G16,'III Iter'!G16,'IV Iter'!G16,'V Iter'!G16)</f>
        <v>37.35</v>
      </c>
      <c r="H16" s="1"/>
    </row>
    <row r="17" spans="2:8" x14ac:dyDescent="0.2">
      <c r="B17" s="1">
        <v>14</v>
      </c>
      <c r="C17" s="1" t="s">
        <v>19</v>
      </c>
      <c r="D17" s="6">
        <f>(IF('I iter.'!D17="YES",1,0)+IF('II Iter'!D17="YES",1,0)+IF('III Iter'!D17="YES",1,0)+IF('IV Iter'!D17="YES",1,0)+IF('V Iter'!D17="YES",1,0))/5</f>
        <v>1</v>
      </c>
      <c r="E17" s="1">
        <f>AVERAGE('I iter.'!E17,'II Iter'!E17,'III Iter'!E17,'IV Iter'!E17,'V Iter'!E17)</f>
        <v>78379</v>
      </c>
      <c r="F17" s="1">
        <f>AVERAGE('I iter.'!F17,'II Iter'!F17,'III Iter'!F17,'IV Iter'!F17,'V Iter'!F17)</f>
        <v>1.2</v>
      </c>
      <c r="G17" s="1">
        <f>AVERAGE('I iter.'!G17,'II Iter'!G17,'III Iter'!G17,'IV Iter'!G17,'V Iter'!G17)</f>
        <v>47.291999999999994</v>
      </c>
      <c r="H17" s="1"/>
    </row>
    <row r="18" spans="2:8" x14ac:dyDescent="0.2">
      <c r="B18" s="1">
        <v>15</v>
      </c>
      <c r="C18" s="1" t="s">
        <v>20</v>
      </c>
      <c r="D18" s="6">
        <f>(IF('I iter.'!D18="YES",1,0)+IF('II Iter'!D18="YES",1,0)+IF('III Iter'!D18="YES",1,0)+IF('IV Iter'!D18="YES",1,0)+IF('V Iter'!D18="YES",1,0))/5</f>
        <v>1</v>
      </c>
      <c r="E18" s="1">
        <f>AVERAGE('I iter.'!E18,'II Iter'!E18,'III Iter'!E18,'IV Iter'!E18,'V Iter'!E18)</f>
        <v>131002.6</v>
      </c>
      <c r="F18" s="1">
        <f>AVERAGE('I iter.'!F18,'II Iter'!F18,'III Iter'!F18,'IV Iter'!F18,'V Iter'!F18)</f>
        <v>3.4</v>
      </c>
      <c r="G18" s="1">
        <f>AVERAGE('I iter.'!G18,'II Iter'!G18,'III Iter'!G18,'IV Iter'!G18,'V Iter'!G18)</f>
        <v>104.30799999999999</v>
      </c>
      <c r="H18" s="1"/>
    </row>
    <row r="19" spans="2:8" x14ac:dyDescent="0.2">
      <c r="B19" s="1">
        <v>16</v>
      </c>
      <c r="C19" s="1" t="s">
        <v>21</v>
      </c>
      <c r="D19" s="6">
        <f>(IF('I iter.'!D19="YES",1,0)+IF('II Iter'!D19="YES",1,0)+IF('III Iter'!D19="YES",1,0)+IF('IV Iter'!D19="YES",1,0)+IF('V Iter'!D19="YES",1,0))/5</f>
        <v>1</v>
      </c>
      <c r="E19" s="1">
        <f>AVERAGE('I iter.'!E19,'II Iter'!E19,'III Iter'!E19,'IV Iter'!E19,'V Iter'!E19)</f>
        <v>12945.2</v>
      </c>
      <c r="F19" s="1">
        <f>AVERAGE('I iter.'!F19,'II Iter'!F19,'III Iter'!F19,'IV Iter'!F19,'V Iter'!F19)</f>
        <v>0</v>
      </c>
      <c r="G19" s="1">
        <f>AVERAGE('I iter.'!G19,'II Iter'!G19,'III Iter'!G19,'IV Iter'!G19,'V Iter'!G19)</f>
        <v>23.214000000000002</v>
      </c>
      <c r="H19" s="1"/>
    </row>
    <row r="20" spans="2:8" x14ac:dyDescent="0.2">
      <c r="B20" s="1">
        <v>17</v>
      </c>
      <c r="C20" s="1" t="s">
        <v>22</v>
      </c>
      <c r="D20" s="6">
        <f>(IF('I iter.'!D20="YES",1,0)+IF('II Iter'!D20="YES",1,0)+IF('III Iter'!D20="YES",1,0)+IF('IV Iter'!D20="YES",1,0)+IF('V Iter'!D20="YES",1,0))/5</f>
        <v>1</v>
      </c>
      <c r="E20" s="1">
        <f>AVERAGE('I iter.'!E20,'II Iter'!E20,'III Iter'!E20,'IV Iter'!E20,'V Iter'!E20)</f>
        <v>30956.400000000001</v>
      </c>
      <c r="F20" s="1">
        <f>AVERAGE('I iter.'!F20,'II Iter'!F20,'III Iter'!F20,'IV Iter'!F20,'V Iter'!F20)</f>
        <v>0</v>
      </c>
      <c r="G20" s="1">
        <f>AVERAGE('I iter.'!G20,'II Iter'!G20,'III Iter'!G20,'IV Iter'!G20,'V Iter'!G20)</f>
        <v>33.571999999999996</v>
      </c>
      <c r="H20" s="1"/>
    </row>
    <row r="21" spans="2:8" x14ac:dyDescent="0.2">
      <c r="B21" s="1">
        <v>18</v>
      </c>
      <c r="C21" s="1" t="s">
        <v>24</v>
      </c>
      <c r="D21" s="6">
        <f>(IF('I iter.'!D21="YES",1,0)+IF('II Iter'!D21="YES",1,0)+IF('III Iter'!D21="YES",1,0)+IF('IV Iter'!D21="YES",1,0)+IF('V Iter'!D21="YES",1,0))/5</f>
        <v>1</v>
      </c>
      <c r="E21" s="1">
        <f>AVERAGE('I iter.'!E21,'II Iter'!E21,'III Iter'!E21,'IV Iter'!E21,'V Iter'!E21)</f>
        <v>10099.200000000001</v>
      </c>
      <c r="F21" s="1">
        <f>AVERAGE('I iter.'!F21,'II Iter'!F21,'III Iter'!F21,'IV Iter'!F21,'V Iter'!F21)</f>
        <v>0</v>
      </c>
      <c r="G21" s="1">
        <f>AVERAGE('I iter.'!G21,'II Iter'!G21,'III Iter'!G21,'IV Iter'!G21,'V Iter'!G21)</f>
        <v>20.077999999999999</v>
      </c>
      <c r="H21" s="1"/>
    </row>
    <row r="22" spans="2:8" x14ac:dyDescent="0.2">
      <c r="B22" s="1">
        <v>19</v>
      </c>
      <c r="C22" s="1" t="s">
        <v>25</v>
      </c>
      <c r="D22" s="6">
        <f>(IF('I iter.'!D22="YES",1,0)+IF('II Iter'!D22="YES",1,0)+IF('III Iter'!D22="YES",1,0)+IF('IV Iter'!D22="YES",1,0)+IF('V Iter'!D22="YES",1,0))/5</f>
        <v>1</v>
      </c>
      <c r="E22" s="1">
        <f>AVERAGE('I iter.'!E22,'II Iter'!E22,'III Iter'!E22,'IV Iter'!E22,'V Iter'!E22)</f>
        <v>18499.2</v>
      </c>
      <c r="F22" s="1">
        <f>AVERAGE('I iter.'!F22,'II Iter'!F22,'III Iter'!F22,'IV Iter'!F22,'V Iter'!F22)</f>
        <v>0.6</v>
      </c>
      <c r="G22" s="1">
        <f>AVERAGE('I iter.'!G22,'II Iter'!G22,'III Iter'!G22,'IV Iter'!G22,'V Iter'!G22)</f>
        <v>22.368000000000002</v>
      </c>
      <c r="H22" s="1"/>
    </row>
    <row r="23" spans="2:8" x14ac:dyDescent="0.2">
      <c r="B23" s="1">
        <v>20</v>
      </c>
      <c r="C23" s="1" t="s">
        <v>26</v>
      </c>
      <c r="D23" s="6">
        <f>(IF('I iter.'!D23="YES",1,0)+IF('II Iter'!D23="YES",1,0)+IF('III Iter'!D23="YES",1,0)+IF('IV Iter'!D23="YES",1,0)+IF('V Iter'!D23="YES",1,0))/5</f>
        <v>1</v>
      </c>
      <c r="E23" s="1">
        <f>AVERAGE('I iter.'!E23,'II Iter'!E23,'III Iter'!E23,'IV Iter'!E23,'V Iter'!E23)</f>
        <v>44293.599999999999</v>
      </c>
      <c r="F23" s="1">
        <f>AVERAGE('I iter.'!F23,'II Iter'!F23,'III Iter'!F23,'IV Iter'!F23,'V Iter'!F23)</f>
        <v>0</v>
      </c>
      <c r="G23" s="1">
        <f>AVERAGE('I iter.'!G23,'II Iter'!G23,'III Iter'!G23,'IV Iter'!G23,'V Iter'!G23)</f>
        <v>27.722000000000001</v>
      </c>
      <c r="H23" s="1"/>
    </row>
    <row r="24" spans="2:8" x14ac:dyDescent="0.2">
      <c r="B24" s="1">
        <v>21</v>
      </c>
      <c r="C24" s="1" t="s">
        <v>27</v>
      </c>
      <c r="D24" s="6">
        <f>(IF('I iter.'!D24="YES",1,0)+IF('II Iter'!D24="YES",1,0)+IF('III Iter'!D24="YES",1,0)+IF('IV Iter'!D24="YES",1,0)+IF('V Iter'!D24="YES",1,0))/5</f>
        <v>1</v>
      </c>
      <c r="E24" s="1">
        <f>AVERAGE('I iter.'!E24,'II Iter'!E24,'III Iter'!E24,'IV Iter'!E24,'V Iter'!E24)</f>
        <v>208824</v>
      </c>
      <c r="F24" s="1">
        <f>AVERAGE('I iter.'!F24,'II Iter'!F24,'III Iter'!F24,'IV Iter'!F24,'V Iter'!F24)</f>
        <v>2.8</v>
      </c>
      <c r="G24" s="1">
        <f>AVERAGE('I iter.'!G24,'II Iter'!G24,'III Iter'!G24,'IV Iter'!G24,'V Iter'!G24)</f>
        <v>104.53600000000002</v>
      </c>
      <c r="H24" s="1"/>
    </row>
    <row r="25" spans="2:8" x14ac:dyDescent="0.2">
      <c r="B25" s="1">
        <v>22</v>
      </c>
      <c r="C25" s="1" t="s">
        <v>28</v>
      </c>
      <c r="D25" s="6">
        <f>(IF('I iter.'!D25="YES",1,0)+IF('II Iter'!D25="YES",1,0)+IF('III Iter'!D25="YES",1,0)+IF('IV Iter'!D25="YES",1,0)+IF('V Iter'!D25="YES",1,0))/5</f>
        <v>1</v>
      </c>
      <c r="E25" s="1">
        <f>AVERAGE('I iter.'!E25,'II Iter'!E25,'III Iter'!E25,'IV Iter'!E25,'V Iter'!E25)</f>
        <v>92722.4</v>
      </c>
      <c r="F25" s="1">
        <f>AVERAGE('I iter.'!F25,'II Iter'!F25,'III Iter'!F25,'IV Iter'!F25,'V Iter'!F25)</f>
        <v>1.2</v>
      </c>
      <c r="G25" s="1">
        <f>AVERAGE('I iter.'!G25,'II Iter'!G25,'III Iter'!G25,'IV Iter'!G25,'V Iter'!G25)</f>
        <v>55.9</v>
      </c>
      <c r="H25" s="1" t="s">
        <v>3</v>
      </c>
    </row>
    <row r="26" spans="2:8" x14ac:dyDescent="0.2">
      <c r="B26" s="1">
        <v>23</v>
      </c>
      <c r="C26" s="1" t="s">
        <v>29</v>
      </c>
      <c r="D26" s="6">
        <f>(IF('I iter.'!D26="YES",1,0)+IF('II Iter'!D26="YES",1,0)+IF('III Iter'!D26="YES",1,0)+IF('IV Iter'!D26="YES",1,0)+IF('V Iter'!D26="YES",1,0))/5</f>
        <v>1</v>
      </c>
      <c r="E26" s="1">
        <f>AVERAGE('I iter.'!E26,'II Iter'!E26,'III Iter'!E26,'IV Iter'!E26,'V Iter'!E26)</f>
        <v>13742.4</v>
      </c>
      <c r="F26" s="1">
        <f>AVERAGE('I iter.'!F26,'II Iter'!F26,'III Iter'!F26,'IV Iter'!F26,'V Iter'!F26)</f>
        <v>0</v>
      </c>
      <c r="G26" s="1">
        <f>AVERAGE('I iter.'!G26,'II Iter'!G26,'III Iter'!G26,'IV Iter'!G26,'V Iter'!G26)</f>
        <v>22.71</v>
      </c>
      <c r="H26" s="1"/>
    </row>
    <row r="27" spans="2:8" x14ac:dyDescent="0.2">
      <c r="B27" s="17" t="s">
        <v>35</v>
      </c>
      <c r="C27" s="17"/>
      <c r="D27" s="8">
        <f t="shared" ref="D27:G27" si="0">AVERAGE(D4:D26)</f>
        <v>1</v>
      </c>
      <c r="E27" s="9">
        <f t="shared" si="0"/>
        <v>79313.64347826087</v>
      </c>
      <c r="F27" s="10">
        <f t="shared" si="0"/>
        <v>0.87826086956521732</v>
      </c>
      <c r="G27" s="9">
        <f t="shared" si="0"/>
        <v>45.375217391304353</v>
      </c>
    </row>
    <row r="28" spans="2:8" x14ac:dyDescent="0.2">
      <c r="B28" s="17" t="s">
        <v>36</v>
      </c>
      <c r="C28" s="17"/>
      <c r="D28" s="12">
        <f t="shared" ref="D28:G28" si="1">STDEV(D4:D26)</f>
        <v>0</v>
      </c>
      <c r="E28" s="11">
        <f t="shared" si="1"/>
        <v>111709.05865343333</v>
      </c>
      <c r="F28" s="12">
        <f t="shared" si="1"/>
        <v>1.2280644496483555</v>
      </c>
      <c r="G28" s="11">
        <f t="shared" si="1"/>
        <v>31.862462598082853</v>
      </c>
    </row>
    <row r="29" spans="2:8" x14ac:dyDescent="0.2">
      <c r="B29" s="17" t="s">
        <v>37</v>
      </c>
      <c r="C29" s="17"/>
      <c r="D29" s="8">
        <f t="shared" ref="D29:G29" si="2">MEDIAN(D4:D26)</f>
        <v>1</v>
      </c>
      <c r="E29" s="13">
        <f t="shared" si="2"/>
        <v>38395</v>
      </c>
      <c r="F29" s="13">
        <f t="shared" si="2"/>
        <v>0.2</v>
      </c>
      <c r="G29" s="11">
        <f t="shared" si="2"/>
        <v>33.571999999999996</v>
      </c>
    </row>
  </sheetData>
  <mergeCells count="3">
    <mergeCell ref="B27:C27"/>
    <mergeCell ref="B28:C28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3820-2145-8644-B985-16B83788FF36}">
  <dimension ref="B2:H26"/>
  <sheetViews>
    <sheetView workbookViewId="0">
      <selection activeCell="H3" sqref="H3:H26"/>
    </sheetView>
  </sheetViews>
  <sheetFormatPr baseColWidth="10" defaultRowHeight="16" x14ac:dyDescent="0.2"/>
  <cols>
    <col min="2" max="2" width="3.5" bestFit="1" customWidth="1"/>
    <col min="3" max="3" width="20.6640625" bestFit="1" customWidth="1"/>
    <col min="4" max="4" width="11.33203125" customWidth="1"/>
    <col min="6" max="6" width="15" bestFit="1" customWidth="1"/>
    <col min="8" max="8" width="24.1640625" bestFit="1" customWidth="1"/>
  </cols>
  <sheetData>
    <row r="2" spans="2:8" ht="31" customHeight="1" x14ac:dyDescent="0.2">
      <c r="D2" s="18" t="s">
        <v>4</v>
      </c>
      <c r="E2" s="18"/>
      <c r="F2" s="19" t="s">
        <v>6</v>
      </c>
      <c r="G2" s="19"/>
    </row>
    <row r="3" spans="2:8" x14ac:dyDescent="0.2">
      <c r="B3" s="2" t="s">
        <v>30</v>
      </c>
      <c r="C3" s="3" t="s">
        <v>0</v>
      </c>
      <c r="D3" s="14" t="s">
        <v>37</v>
      </c>
      <c r="E3" s="15" t="s">
        <v>38</v>
      </c>
      <c r="F3" s="16" t="s">
        <v>37</v>
      </c>
      <c r="G3" s="16" t="s">
        <v>38</v>
      </c>
      <c r="H3" s="3" t="s">
        <v>31</v>
      </c>
    </row>
    <row r="4" spans="2:8" x14ac:dyDescent="0.2">
      <c r="B4" s="1">
        <v>1</v>
      </c>
      <c r="C4" s="7" t="s">
        <v>1</v>
      </c>
      <c r="D4" s="4">
        <f>MEDIAN('I iter.'!E4,'II Iter'!E4,'III Iter'!E4,'IV Iter'!E4,'V Iter'!E4)</f>
        <v>18054</v>
      </c>
      <c r="E4" s="5">
        <f>STDEV('I iter.'!E4,'II Iter'!E4,'III Iter'!E4,'IV Iter'!E4,'V Iter'!E4)</f>
        <v>655.39507169340231</v>
      </c>
      <c r="F4" s="4">
        <f>MEDIAN('I iter.'!G4,'II Iter'!G4,'III Iter'!G4,'IV Iter'!G4,'V Iter'!G4)</f>
        <v>23.41</v>
      </c>
      <c r="G4" s="5">
        <f>STDEV('I iter.'!G4,'II Iter'!G4,'III Iter'!G4,'IV Iter'!G4,'V Iter'!G4)</f>
        <v>3.6152247509664024</v>
      </c>
      <c r="H4" s="1"/>
    </row>
    <row r="5" spans="2:8" x14ac:dyDescent="0.2">
      <c r="B5" s="1">
        <v>2</v>
      </c>
      <c r="C5" s="7" t="s">
        <v>7</v>
      </c>
      <c r="D5" s="4">
        <f>MEDIAN('I iter.'!E5,'II Iter'!E5,'III Iter'!E5,'IV Iter'!E5,'V Iter'!E5)</f>
        <v>41038</v>
      </c>
      <c r="E5" s="5">
        <f>STDEV('I iter.'!E5,'II Iter'!E5,'III Iter'!E5,'IV Iter'!E5,'V Iter'!E5)</f>
        <v>7142.4067022257977</v>
      </c>
      <c r="F5" s="4">
        <f>MEDIAN('I iter.'!G5,'II Iter'!G5,'III Iter'!G5,'IV Iter'!G5,'V Iter'!G5)</f>
        <v>44.46</v>
      </c>
      <c r="G5" s="5">
        <f>STDEV('I iter.'!G5,'II Iter'!G5,'III Iter'!G5,'IV Iter'!G5,'V Iter'!G5)</f>
        <v>7.3564407154547293</v>
      </c>
      <c r="H5" s="1"/>
    </row>
    <row r="6" spans="2:8" x14ac:dyDescent="0.2">
      <c r="B6" s="1">
        <v>3</v>
      </c>
      <c r="C6" s="7" t="s">
        <v>8</v>
      </c>
      <c r="D6" s="4">
        <f>MEDIAN('I iter.'!E6,'II Iter'!E6,'III Iter'!E6,'IV Iter'!E6,'V Iter'!E6)</f>
        <v>87034</v>
      </c>
      <c r="E6" s="5">
        <f>STDEV('I iter.'!E6,'II Iter'!E6,'III Iter'!E6,'IV Iter'!E6,'V Iter'!E6)</f>
        <v>34450.813316959597</v>
      </c>
      <c r="F6" s="4">
        <f>MEDIAN('I iter.'!G6,'II Iter'!G6,'III Iter'!G6,'IV Iter'!G6,'V Iter'!G6)</f>
        <v>50.14</v>
      </c>
      <c r="G6" s="5">
        <f>STDEV('I iter.'!G6,'II Iter'!G6,'III Iter'!G6,'IV Iter'!G6,'V Iter'!G6)</f>
        <v>13.987879396105773</v>
      </c>
      <c r="H6" s="1"/>
    </row>
    <row r="7" spans="2:8" x14ac:dyDescent="0.2">
      <c r="B7" s="1">
        <v>4</v>
      </c>
      <c r="C7" s="7" t="s">
        <v>9</v>
      </c>
      <c r="D7" s="4">
        <f>MEDIAN('I iter.'!E7,'II Iter'!E7,'III Iter'!E7,'IV Iter'!E7,'V Iter'!E7)</f>
        <v>503706</v>
      </c>
      <c r="E7" s="5">
        <f>STDEV('I iter.'!E7,'II Iter'!E7,'III Iter'!E7,'IV Iter'!E7,'V Iter'!E7)</f>
        <v>30724.733712434354</v>
      </c>
      <c r="F7" s="4">
        <f>MEDIAN('I iter.'!G7,'II Iter'!G7,'III Iter'!G7,'IV Iter'!G7,'V Iter'!G7)</f>
        <v>130.47999999999999</v>
      </c>
      <c r="G7" s="5">
        <f>STDEV('I iter.'!G7,'II Iter'!G7,'III Iter'!G7,'IV Iter'!G7,'V Iter'!G7)</f>
        <v>8.8219515981442527</v>
      </c>
      <c r="H7" s="1" t="s">
        <v>3</v>
      </c>
    </row>
    <row r="8" spans="2:8" x14ac:dyDescent="0.2">
      <c r="B8" s="1">
        <v>5</v>
      </c>
      <c r="C8" s="7" t="s">
        <v>10</v>
      </c>
      <c r="D8" s="4">
        <f>MEDIAN('I iter.'!E8,'II Iter'!E8,'III Iter'!E8,'IV Iter'!E8,'V Iter'!E8)</f>
        <v>27459</v>
      </c>
      <c r="E8" s="5">
        <f>STDEV('I iter.'!E8,'II Iter'!E8,'III Iter'!E8,'IV Iter'!E8,'V Iter'!E8)</f>
        <v>514.18216616292716</v>
      </c>
      <c r="F8" s="4">
        <f>MEDIAN('I iter.'!G8,'II Iter'!G8,'III Iter'!G8,'IV Iter'!G8,'V Iter'!G8)</f>
        <v>30.69</v>
      </c>
      <c r="G8" s="5">
        <f>STDEV('I iter.'!G8,'II Iter'!G8,'III Iter'!G8,'IV Iter'!G8,'V Iter'!G8)</f>
        <v>3.0330182986589453</v>
      </c>
      <c r="H8" s="1"/>
    </row>
    <row r="9" spans="2:8" x14ac:dyDescent="0.2">
      <c r="B9" s="1">
        <v>6</v>
      </c>
      <c r="C9" s="7" t="s">
        <v>11</v>
      </c>
      <c r="D9" s="4">
        <f>MEDIAN('I iter.'!E9,'II Iter'!E9,'III Iter'!E9,'IV Iter'!E9,'V Iter'!E9)</f>
        <v>42666</v>
      </c>
      <c r="E9" s="5">
        <f>STDEV('I iter.'!E9,'II Iter'!E9,'III Iter'!E9,'IV Iter'!E9,'V Iter'!E9)</f>
        <v>27204.832138794751</v>
      </c>
      <c r="F9" s="4">
        <f>MEDIAN('I iter.'!G9,'II Iter'!G9,'III Iter'!G9,'IV Iter'!G9,'V Iter'!G9)</f>
        <v>32.020000000000003</v>
      </c>
      <c r="G9" s="5">
        <f>STDEV('I iter.'!G9,'II Iter'!G9,'III Iter'!G9,'IV Iter'!G9,'V Iter'!G9)</f>
        <v>25.921706733932467</v>
      </c>
      <c r="H9" s="1"/>
    </row>
    <row r="10" spans="2:8" x14ac:dyDescent="0.2">
      <c r="B10" s="1">
        <v>7</v>
      </c>
      <c r="C10" s="7" t="s">
        <v>12</v>
      </c>
      <c r="D10" s="4">
        <f>MEDIAN('I iter.'!E10,'II Iter'!E10,'III Iter'!E10,'IV Iter'!E10,'V Iter'!E10)</f>
        <v>16779</v>
      </c>
      <c r="E10" s="5">
        <f>STDEV('I iter.'!E10,'II Iter'!E10,'III Iter'!E10,'IV Iter'!E10,'V Iter'!E10)</f>
        <v>535.0266348510138</v>
      </c>
      <c r="F10" s="4">
        <f>MEDIAN('I iter.'!G10,'II Iter'!G10,'III Iter'!G10,'IV Iter'!G10,'V Iter'!G10)</f>
        <v>20.09</v>
      </c>
      <c r="G10" s="5">
        <f>STDEV('I iter.'!G10,'II Iter'!G10,'III Iter'!G10,'IV Iter'!G10,'V Iter'!G10)</f>
        <v>1.6279527020156326</v>
      </c>
      <c r="H10" s="1"/>
    </row>
    <row r="11" spans="2:8" x14ac:dyDescent="0.2">
      <c r="B11" s="1">
        <v>8</v>
      </c>
      <c r="C11" s="7" t="s">
        <v>13</v>
      </c>
      <c r="D11" s="4">
        <f>MEDIAN('I iter.'!E11,'II Iter'!E11,'III Iter'!E11,'IV Iter'!E11,'V Iter'!E11)</f>
        <v>11871</v>
      </c>
      <c r="E11" s="5">
        <f>STDEV('I iter.'!E11,'II Iter'!E11,'III Iter'!E11,'IV Iter'!E11,'V Iter'!E11)</f>
        <v>142.49035055048464</v>
      </c>
      <c r="F11" s="4">
        <f>MEDIAN('I iter.'!G11,'II Iter'!G11,'III Iter'!G11,'IV Iter'!G11,'V Iter'!G11)</f>
        <v>17.510000000000002</v>
      </c>
      <c r="G11" s="5">
        <f>STDEV('I iter.'!G11,'II Iter'!G11,'III Iter'!G11,'IV Iter'!G11,'V Iter'!G11)</f>
        <v>1.4008675883180397</v>
      </c>
      <c r="H11" s="1"/>
    </row>
    <row r="12" spans="2:8" x14ac:dyDescent="0.2">
      <c r="B12" s="1">
        <v>9</v>
      </c>
      <c r="C12" s="7" t="s">
        <v>14</v>
      </c>
      <c r="D12" s="4">
        <f>MEDIAN('I iter.'!E12,'II Iter'!E12,'III Iter'!E12,'IV Iter'!E12,'V Iter'!E12)</f>
        <v>313982</v>
      </c>
      <c r="E12" s="5">
        <f>STDEV('I iter.'!E12,'II Iter'!E12,'III Iter'!E12,'IV Iter'!E12,'V Iter'!E12)</f>
        <v>76418.89143529888</v>
      </c>
      <c r="F12" s="4">
        <f>MEDIAN('I iter.'!G12,'II Iter'!G12,'III Iter'!G12,'IV Iter'!G12,'V Iter'!G12)</f>
        <v>102.75</v>
      </c>
      <c r="G12" s="5">
        <f>STDEV('I iter.'!G12,'II Iter'!G12,'III Iter'!G12,'IV Iter'!G12,'V Iter'!G12)</f>
        <v>47.73486074139111</v>
      </c>
      <c r="H12" s="1" t="s">
        <v>3</v>
      </c>
    </row>
    <row r="13" spans="2:8" x14ac:dyDescent="0.2">
      <c r="B13" s="1">
        <v>10</v>
      </c>
      <c r="C13" s="7" t="s">
        <v>15</v>
      </c>
      <c r="D13" s="4">
        <f>MEDIAN('I iter.'!E13,'II Iter'!E13,'III Iter'!E13,'IV Iter'!E13,'V Iter'!E13)</f>
        <v>24509</v>
      </c>
      <c r="E13" s="5">
        <f>STDEV('I iter.'!E13,'II Iter'!E13,'III Iter'!E13,'IV Iter'!E13,'V Iter'!E13)</f>
        <v>1543.4626007778743</v>
      </c>
      <c r="F13" s="4">
        <f>MEDIAN('I iter.'!G13,'II Iter'!G13,'III Iter'!G13,'IV Iter'!G13,'V Iter'!G13)</f>
        <v>24.67</v>
      </c>
      <c r="G13" s="5">
        <f>STDEV('I iter.'!G13,'II Iter'!G13,'III Iter'!G13,'IV Iter'!G13,'V Iter'!G13)</f>
        <v>1.89688428745667</v>
      </c>
      <c r="H13" s="1"/>
    </row>
    <row r="14" spans="2:8" x14ac:dyDescent="0.2">
      <c r="B14" s="1">
        <v>11</v>
      </c>
      <c r="C14" s="7" t="s">
        <v>16</v>
      </c>
      <c r="D14" s="4">
        <f>MEDIAN('I iter.'!E14,'II Iter'!E14,'III Iter'!E14,'IV Iter'!E14,'V Iter'!E14)</f>
        <v>31698</v>
      </c>
      <c r="E14" s="5">
        <f>STDEV('I iter.'!E14,'II Iter'!E14,'III Iter'!E14,'IV Iter'!E14,'V Iter'!E14)</f>
        <v>2887.7300254698325</v>
      </c>
      <c r="F14" s="4">
        <f>MEDIAN('I iter.'!G14,'II Iter'!G14,'III Iter'!G14,'IV Iter'!G14,'V Iter'!G14)</f>
        <v>28.06</v>
      </c>
      <c r="G14" s="5">
        <f>STDEV('I iter.'!G14,'II Iter'!G14,'III Iter'!G14,'IV Iter'!G14,'V Iter'!G14)</f>
        <v>5.8681794451089981</v>
      </c>
      <c r="H14" s="1"/>
    </row>
    <row r="15" spans="2:8" x14ac:dyDescent="0.2">
      <c r="B15" s="1">
        <v>12</v>
      </c>
      <c r="C15" s="7" t="s">
        <v>17</v>
      </c>
      <c r="D15" s="4">
        <f>MEDIAN('I iter.'!E15,'II Iter'!E15,'III Iter'!E15,'IV Iter'!E15,'V Iter'!E15)</f>
        <v>47053</v>
      </c>
      <c r="E15" s="5">
        <f>STDEV('I iter.'!E15,'II Iter'!E15,'III Iter'!E15,'IV Iter'!E15,'V Iter'!E15)</f>
        <v>8196.3736005626179</v>
      </c>
      <c r="F15" s="4">
        <f>MEDIAN('I iter.'!G15,'II Iter'!G15,'III Iter'!G15,'IV Iter'!G15,'V Iter'!G15)</f>
        <v>34</v>
      </c>
      <c r="G15" s="5">
        <f>STDEV('I iter.'!G15,'II Iter'!G15,'III Iter'!G15,'IV Iter'!G15,'V Iter'!G15)</f>
        <v>1.8027534495876023</v>
      </c>
      <c r="H15" s="1"/>
    </row>
    <row r="16" spans="2:8" x14ac:dyDescent="0.2">
      <c r="B16" s="1">
        <v>13</v>
      </c>
      <c r="C16" s="7" t="s">
        <v>18</v>
      </c>
      <c r="D16" s="4">
        <f>MEDIAN('I iter.'!E16,'II Iter'!E16,'III Iter'!E16,'IV Iter'!E16,'V Iter'!E16)</f>
        <v>38785</v>
      </c>
      <c r="E16" s="5">
        <f>STDEV('I iter.'!E16,'II Iter'!E16,'III Iter'!E16,'IV Iter'!E16,'V Iter'!E16)</f>
        <v>12157.049086846693</v>
      </c>
      <c r="F16" s="4">
        <f>MEDIAN('I iter.'!G16,'II Iter'!G16,'III Iter'!G16,'IV Iter'!G16,'V Iter'!G16)</f>
        <v>34.67</v>
      </c>
      <c r="G16" s="5">
        <f>STDEV('I iter.'!G16,'II Iter'!G16,'III Iter'!G16,'IV Iter'!G16,'V Iter'!G16)</f>
        <v>8.4720629128919818</v>
      </c>
      <c r="H16" s="1"/>
    </row>
    <row r="17" spans="2:8" x14ac:dyDescent="0.2">
      <c r="B17" s="1">
        <v>14</v>
      </c>
      <c r="C17" s="7" t="s">
        <v>19</v>
      </c>
      <c r="D17" s="4">
        <f>MEDIAN('I iter.'!E17,'II Iter'!E17,'III Iter'!E17,'IV Iter'!E17,'V Iter'!E17)</f>
        <v>74788</v>
      </c>
      <c r="E17" s="5">
        <f>STDEV('I iter.'!E17,'II Iter'!E17,'III Iter'!E17,'IV Iter'!E17,'V Iter'!E17)</f>
        <v>22785.63520071363</v>
      </c>
      <c r="F17" s="4">
        <f>MEDIAN('I iter.'!G17,'II Iter'!G17,'III Iter'!G17,'IV Iter'!G17,'V Iter'!G17)</f>
        <v>43.19</v>
      </c>
      <c r="G17" s="5">
        <f>STDEV('I iter.'!G17,'II Iter'!G17,'III Iter'!G17,'IV Iter'!G17,'V Iter'!G17)</f>
        <v>10.640376873024769</v>
      </c>
      <c r="H17" s="1"/>
    </row>
    <row r="18" spans="2:8" x14ac:dyDescent="0.2">
      <c r="B18" s="1">
        <v>15</v>
      </c>
      <c r="C18" s="7" t="s">
        <v>20</v>
      </c>
      <c r="D18" s="4">
        <f>MEDIAN('I iter.'!E18,'II Iter'!E18,'III Iter'!E18,'IV Iter'!E18,'V Iter'!E18)</f>
        <v>134074</v>
      </c>
      <c r="E18" s="5">
        <f>STDEV('I iter.'!E18,'II Iter'!E18,'III Iter'!E18,'IV Iter'!E18,'V Iter'!E18)</f>
        <v>13650.191676309896</v>
      </c>
      <c r="F18" s="4">
        <f>MEDIAN('I iter.'!G18,'II Iter'!G18,'III Iter'!G18,'IV Iter'!G18,'V Iter'!G18)</f>
        <v>118.97</v>
      </c>
      <c r="G18" s="5">
        <f>STDEV('I iter.'!G18,'II Iter'!G18,'III Iter'!G18,'IV Iter'!G18,'V Iter'!G18)</f>
        <v>22.64102073670702</v>
      </c>
      <c r="H18" s="1"/>
    </row>
    <row r="19" spans="2:8" x14ac:dyDescent="0.2">
      <c r="B19" s="1">
        <v>16</v>
      </c>
      <c r="C19" s="7" t="s">
        <v>21</v>
      </c>
      <c r="D19" s="4">
        <f>MEDIAN('I iter.'!E19,'II Iter'!E19,'III Iter'!E19,'IV Iter'!E19,'V Iter'!E19)</f>
        <v>11302</v>
      </c>
      <c r="E19" s="5">
        <f>STDEV('I iter.'!E19,'II Iter'!E19,'III Iter'!E19,'IV Iter'!E19,'V Iter'!E19)</f>
        <v>2802.9239554436699</v>
      </c>
      <c r="F19" s="4">
        <f>MEDIAN('I iter.'!G19,'II Iter'!G19,'III Iter'!G19,'IV Iter'!G19,'V Iter'!G19)</f>
        <v>22.16</v>
      </c>
      <c r="G19" s="5">
        <f>STDEV('I iter.'!G19,'II Iter'!G19,'III Iter'!G19,'IV Iter'!G19,'V Iter'!G19)</f>
        <v>2.3618594369691008</v>
      </c>
      <c r="H19" s="1"/>
    </row>
    <row r="20" spans="2:8" x14ac:dyDescent="0.2">
      <c r="B20" s="1">
        <v>17</v>
      </c>
      <c r="C20" s="7" t="s">
        <v>22</v>
      </c>
      <c r="D20" s="4">
        <f>MEDIAN('I iter.'!E20,'II Iter'!E20,'III Iter'!E20,'IV Iter'!E20,'V Iter'!E20)</f>
        <v>31253</v>
      </c>
      <c r="E20" s="5">
        <f>STDEV('I iter.'!E20,'II Iter'!E20,'III Iter'!E20,'IV Iter'!E20,'V Iter'!E20)</f>
        <v>599.15507174687252</v>
      </c>
      <c r="F20" s="4">
        <f>MEDIAN('I iter.'!G20,'II Iter'!G20,'III Iter'!G20,'IV Iter'!G20,'V Iter'!G20)</f>
        <v>33.729999999999997</v>
      </c>
      <c r="G20" s="5">
        <f>STDEV('I iter.'!G20,'II Iter'!G20,'III Iter'!G20,'IV Iter'!G20,'V Iter'!G20)</f>
        <v>2.4433010457166349</v>
      </c>
      <c r="H20" s="1"/>
    </row>
    <row r="21" spans="2:8" x14ac:dyDescent="0.2">
      <c r="B21" s="1">
        <v>18</v>
      </c>
      <c r="C21" s="7" t="s">
        <v>24</v>
      </c>
      <c r="D21" s="4">
        <f>MEDIAN('I iter.'!E21,'II Iter'!E21,'III Iter'!E21,'IV Iter'!E21,'V Iter'!E21)</f>
        <v>10127</v>
      </c>
      <c r="E21" s="5">
        <f>STDEV('I iter.'!E21,'II Iter'!E21,'III Iter'!E21,'IV Iter'!E21,'V Iter'!E21)</f>
        <v>272.94541578857854</v>
      </c>
      <c r="F21" s="4">
        <f>MEDIAN('I iter.'!G21,'II Iter'!G21,'III Iter'!G21,'IV Iter'!G21,'V Iter'!G21)</f>
        <v>19.649999999999999</v>
      </c>
      <c r="G21" s="5">
        <f>STDEV('I iter.'!G21,'II Iter'!G21,'III Iter'!G21,'IV Iter'!G21,'V Iter'!G21)</f>
        <v>1.7260272303761603</v>
      </c>
      <c r="H21" s="1"/>
    </row>
    <row r="22" spans="2:8" x14ac:dyDescent="0.2">
      <c r="B22" s="1">
        <v>19</v>
      </c>
      <c r="C22" s="7" t="s">
        <v>25</v>
      </c>
      <c r="D22" s="4">
        <f>MEDIAN('I iter.'!E22,'II Iter'!E22,'III Iter'!E22,'IV Iter'!E22,'V Iter'!E22)</f>
        <v>14410</v>
      </c>
      <c r="E22" s="5">
        <f>STDEV('I iter.'!E22,'II Iter'!E22,'III Iter'!E22,'IV Iter'!E22,'V Iter'!E22)</f>
        <v>8762.3758022581969</v>
      </c>
      <c r="F22" s="4">
        <f>MEDIAN('I iter.'!G22,'II Iter'!G22,'III Iter'!G22,'IV Iter'!G22,'V Iter'!G22)</f>
        <v>19.510000000000002</v>
      </c>
      <c r="G22" s="5">
        <f>STDEV('I iter.'!G22,'II Iter'!G22,'III Iter'!G22,'IV Iter'!G22,'V Iter'!G22)</f>
        <v>6.0646203508546206</v>
      </c>
      <c r="H22" s="1"/>
    </row>
    <row r="23" spans="2:8" x14ac:dyDescent="0.2">
      <c r="B23" s="1">
        <v>20</v>
      </c>
      <c r="C23" s="7" t="s">
        <v>26</v>
      </c>
      <c r="D23" s="4">
        <f>MEDIAN('I iter.'!E23,'II Iter'!E23,'III Iter'!E23,'IV Iter'!E23,'V Iter'!E23)</f>
        <v>45733</v>
      </c>
      <c r="E23" s="5">
        <f>STDEV('I iter.'!E23,'II Iter'!E23,'III Iter'!E23,'IV Iter'!E23,'V Iter'!E23)</f>
        <v>5162.759465634651</v>
      </c>
      <c r="F23" s="4">
        <f>MEDIAN('I iter.'!G23,'II Iter'!G23,'III Iter'!G23,'IV Iter'!G23,'V Iter'!G23)</f>
        <v>28.44</v>
      </c>
      <c r="G23" s="5">
        <f>STDEV('I iter.'!G23,'II Iter'!G23,'III Iter'!G23,'IV Iter'!G23,'V Iter'!G23)</f>
        <v>1.8738116234029496</v>
      </c>
      <c r="H23" s="1"/>
    </row>
    <row r="24" spans="2:8" x14ac:dyDescent="0.2">
      <c r="B24" s="1">
        <v>21</v>
      </c>
      <c r="C24" s="7" t="s">
        <v>27</v>
      </c>
      <c r="D24" s="4">
        <f>MEDIAN('I iter.'!E24,'II Iter'!E24,'III Iter'!E24,'IV Iter'!E24,'V Iter'!E24)</f>
        <v>226380</v>
      </c>
      <c r="E24" s="5">
        <f>STDEV('I iter.'!E24,'II Iter'!E24,'III Iter'!E24,'IV Iter'!E24,'V Iter'!E24)</f>
        <v>55612.694139917374</v>
      </c>
      <c r="F24" s="4">
        <f>MEDIAN('I iter.'!G24,'II Iter'!G24,'III Iter'!G24,'IV Iter'!G24,'V Iter'!G24)</f>
        <v>113.49</v>
      </c>
      <c r="G24" s="5">
        <f>STDEV('I iter.'!G24,'II Iter'!G24,'III Iter'!G24,'IV Iter'!G24,'V Iter'!G24)</f>
        <v>22.863316251147726</v>
      </c>
      <c r="H24" s="1"/>
    </row>
    <row r="25" spans="2:8" x14ac:dyDescent="0.2">
      <c r="B25" s="1">
        <v>22</v>
      </c>
      <c r="C25" s="7" t="s">
        <v>28</v>
      </c>
      <c r="D25" s="4">
        <f>MEDIAN('I iter.'!E25,'II Iter'!E25,'III Iter'!E25,'IV Iter'!E25,'V Iter'!E25)</f>
        <v>85948</v>
      </c>
      <c r="E25" s="5">
        <f>STDEV('I iter.'!E25,'II Iter'!E25,'III Iter'!E25,'IV Iter'!E25,'V Iter'!E25)</f>
        <v>13871.930878576322</v>
      </c>
      <c r="F25" s="4">
        <f>MEDIAN('I iter.'!G25,'II Iter'!G25,'III Iter'!G25,'IV Iter'!G25,'V Iter'!G25)</f>
        <v>54.26</v>
      </c>
      <c r="G25" s="5">
        <f>STDEV('I iter.'!G25,'II Iter'!G25,'III Iter'!G25,'IV Iter'!G25,'V Iter'!G25)</f>
        <v>10.917222632153315</v>
      </c>
      <c r="H25" s="1" t="s">
        <v>3</v>
      </c>
    </row>
    <row r="26" spans="2:8" x14ac:dyDescent="0.2">
      <c r="B26" s="1">
        <v>23</v>
      </c>
      <c r="C26" s="7" t="s">
        <v>29</v>
      </c>
      <c r="D26" s="4">
        <f>MEDIAN('I iter.'!E26,'II Iter'!E26,'III Iter'!E26,'IV Iter'!E26,'V Iter'!E26)</f>
        <v>13777</v>
      </c>
      <c r="E26" s="5">
        <f>STDEV('I iter.'!E26,'II Iter'!E26,'III Iter'!E26,'IV Iter'!E26,'V Iter'!E26)</f>
        <v>163.25225878988627</v>
      </c>
      <c r="F26" s="4">
        <f>MEDIAN('I iter.'!G26,'II Iter'!G26,'III Iter'!G26,'IV Iter'!G26,'V Iter'!G26)</f>
        <v>23.07</v>
      </c>
      <c r="G26" s="5">
        <f>STDEV('I iter.'!G26,'II Iter'!G26,'III Iter'!G26,'IV Iter'!G26,'V Iter'!G26)</f>
        <v>2.5023588871303013</v>
      </c>
      <c r="H26" s="1"/>
    </row>
  </sheetData>
  <mergeCells count="2"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7C2-A591-BB45-9660-186D3546E6E1}">
  <dimension ref="B3:I26"/>
  <sheetViews>
    <sheetView topLeftCell="D1" workbookViewId="0">
      <selection activeCell="H3" sqref="H3:H26"/>
    </sheetView>
  </sheetViews>
  <sheetFormatPr baseColWidth="10" defaultRowHeight="16" x14ac:dyDescent="0.2"/>
  <cols>
    <col min="2" max="2" width="3.5" bestFit="1" customWidth="1"/>
    <col min="3" max="3" width="20.6640625" bestFit="1" customWidth="1"/>
    <col min="4" max="4" width="8.83203125" bestFit="1" customWidth="1"/>
    <col min="5" max="5" width="20.1640625" bestFit="1" customWidth="1"/>
    <col min="6" max="6" width="22.33203125" bestFit="1" customWidth="1"/>
    <col min="7" max="7" width="15" bestFit="1" customWidth="1"/>
    <col min="8" max="8" width="22.83203125" bestFit="1" customWidth="1"/>
    <col min="9" max="9" width="17.83203125" bestFit="1" customWidth="1"/>
  </cols>
  <sheetData>
    <row r="3" spans="2:9" x14ac:dyDescent="0.2">
      <c r="B3" s="2" t="s">
        <v>30</v>
      </c>
      <c r="C3" s="3" t="s">
        <v>0</v>
      </c>
      <c r="D3" s="3" t="s">
        <v>2</v>
      </c>
      <c r="E3" s="3" t="s">
        <v>4</v>
      </c>
      <c r="F3" s="3" t="s">
        <v>5</v>
      </c>
      <c r="G3" s="3" t="s">
        <v>6</v>
      </c>
      <c r="H3" s="3" t="s">
        <v>31</v>
      </c>
      <c r="I3" s="3" t="s">
        <v>32</v>
      </c>
    </row>
    <row r="4" spans="2:9" x14ac:dyDescent="0.2">
      <c r="B4" s="1">
        <v>1</v>
      </c>
      <c r="C4" s="1" t="s">
        <v>34</v>
      </c>
      <c r="D4" s="1" t="s">
        <v>3</v>
      </c>
      <c r="E4" s="1">
        <v>17270</v>
      </c>
      <c r="F4" s="1">
        <v>0</v>
      </c>
      <c r="G4" s="1">
        <v>23.22</v>
      </c>
      <c r="H4" s="1"/>
      <c r="I4" s="1"/>
    </row>
    <row r="5" spans="2:9" x14ac:dyDescent="0.2">
      <c r="B5" s="1">
        <v>2</v>
      </c>
      <c r="C5" s="1" t="s">
        <v>7</v>
      </c>
      <c r="D5" s="1" t="s">
        <v>3</v>
      </c>
      <c r="E5" s="1">
        <v>42185</v>
      </c>
      <c r="F5" s="1">
        <v>0</v>
      </c>
      <c r="G5" s="1">
        <v>44.46</v>
      </c>
      <c r="H5" s="1"/>
      <c r="I5" s="1"/>
    </row>
    <row r="6" spans="2:9" x14ac:dyDescent="0.2">
      <c r="B6" s="1">
        <v>3</v>
      </c>
      <c r="C6" s="1" t="s">
        <v>8</v>
      </c>
      <c r="D6" s="1" t="s">
        <v>3</v>
      </c>
      <c r="E6" s="1">
        <v>114152</v>
      </c>
      <c r="F6" s="1">
        <v>2</v>
      </c>
      <c r="G6" s="1">
        <v>50.14</v>
      </c>
      <c r="H6" s="1"/>
      <c r="I6" s="1"/>
    </row>
    <row r="7" spans="2:9" x14ac:dyDescent="0.2">
      <c r="B7" s="1">
        <v>4</v>
      </c>
      <c r="C7" s="1" t="s">
        <v>9</v>
      </c>
      <c r="D7" s="1" t="s">
        <v>3</v>
      </c>
      <c r="E7" s="1">
        <v>503706</v>
      </c>
      <c r="F7" s="1">
        <v>3</v>
      </c>
      <c r="G7" s="1">
        <v>128.72999999999999</v>
      </c>
      <c r="H7" s="1" t="s">
        <v>3</v>
      </c>
      <c r="I7" s="1"/>
    </row>
    <row r="8" spans="2:9" x14ac:dyDescent="0.2">
      <c r="B8" s="1">
        <v>5</v>
      </c>
      <c r="C8" s="1" t="s">
        <v>10</v>
      </c>
      <c r="D8" s="1" t="s">
        <v>3</v>
      </c>
      <c r="E8" s="1">
        <v>27434</v>
      </c>
      <c r="F8" s="1">
        <v>0</v>
      </c>
      <c r="G8" s="1">
        <v>30.69</v>
      </c>
      <c r="H8" s="1"/>
      <c r="I8" s="1"/>
    </row>
    <row r="9" spans="2:9" x14ac:dyDescent="0.2">
      <c r="B9" s="1">
        <v>6</v>
      </c>
      <c r="C9" s="1" t="s">
        <v>11</v>
      </c>
      <c r="D9" s="1" t="s">
        <v>3</v>
      </c>
      <c r="E9" s="1">
        <v>42184</v>
      </c>
      <c r="F9" s="1">
        <v>0</v>
      </c>
      <c r="G9" s="1">
        <v>25.98</v>
      </c>
      <c r="H9" s="1"/>
      <c r="I9" s="1"/>
    </row>
    <row r="10" spans="2:9" x14ac:dyDescent="0.2">
      <c r="B10" s="1">
        <v>7</v>
      </c>
      <c r="C10" s="1" t="s">
        <v>12</v>
      </c>
      <c r="D10" s="1" t="s">
        <v>3</v>
      </c>
      <c r="E10" s="1">
        <v>16791</v>
      </c>
      <c r="F10" s="1">
        <v>0</v>
      </c>
      <c r="G10" s="1">
        <v>20.09</v>
      </c>
      <c r="H10" s="1"/>
      <c r="I10" s="1"/>
    </row>
    <row r="11" spans="2:9" x14ac:dyDescent="0.2">
      <c r="B11" s="1">
        <v>8</v>
      </c>
      <c r="C11" s="1" t="s">
        <v>13</v>
      </c>
      <c r="D11" s="1" t="s">
        <v>3</v>
      </c>
      <c r="E11" s="1">
        <v>12004</v>
      </c>
      <c r="F11" s="1">
        <v>0</v>
      </c>
      <c r="G11" s="1">
        <v>17.510000000000002</v>
      </c>
      <c r="H11" s="1"/>
      <c r="I11" s="1"/>
    </row>
    <row r="12" spans="2:9" x14ac:dyDescent="0.2">
      <c r="B12" s="1">
        <v>9</v>
      </c>
      <c r="C12" s="1" t="s">
        <v>14</v>
      </c>
      <c r="D12" s="1" t="s">
        <v>3</v>
      </c>
      <c r="E12" s="1">
        <v>188215</v>
      </c>
      <c r="F12" s="1">
        <v>4</v>
      </c>
      <c r="G12" s="1">
        <v>102.75</v>
      </c>
      <c r="H12" s="1" t="s">
        <v>3</v>
      </c>
      <c r="I12" s="1"/>
    </row>
    <row r="13" spans="2:9" x14ac:dyDescent="0.2">
      <c r="B13" s="1">
        <v>10</v>
      </c>
      <c r="C13" s="1" t="s">
        <v>15</v>
      </c>
      <c r="D13" s="1" t="s">
        <v>3</v>
      </c>
      <c r="E13" s="1">
        <v>25682</v>
      </c>
      <c r="F13" s="1">
        <v>0</v>
      </c>
      <c r="G13" s="1">
        <v>24.67</v>
      </c>
      <c r="H13" s="1"/>
      <c r="I13" s="1"/>
    </row>
    <row r="14" spans="2:9" x14ac:dyDescent="0.2">
      <c r="B14" s="1">
        <v>11</v>
      </c>
      <c r="C14" s="1" t="s">
        <v>16</v>
      </c>
      <c r="D14" s="1" t="s">
        <v>3</v>
      </c>
      <c r="E14" s="1">
        <v>31698</v>
      </c>
      <c r="F14" s="1">
        <v>0</v>
      </c>
      <c r="G14" s="1">
        <v>28.06</v>
      </c>
      <c r="H14" s="1"/>
      <c r="I14" s="1"/>
    </row>
    <row r="15" spans="2:9" x14ac:dyDescent="0.2">
      <c r="B15" s="1">
        <v>12</v>
      </c>
      <c r="C15" s="1" t="s">
        <v>33</v>
      </c>
      <c r="D15" s="1" t="s">
        <v>3</v>
      </c>
      <c r="E15" s="1">
        <v>33889</v>
      </c>
      <c r="F15" s="1">
        <v>0</v>
      </c>
      <c r="G15" s="1">
        <v>32.799999999999997</v>
      </c>
      <c r="H15" s="1"/>
      <c r="I15" s="1"/>
    </row>
    <row r="16" spans="2:9" x14ac:dyDescent="0.2">
      <c r="B16" s="1">
        <v>13</v>
      </c>
      <c r="C16" s="1" t="s">
        <v>18</v>
      </c>
      <c r="D16" s="1" t="s">
        <v>3</v>
      </c>
      <c r="E16" s="1">
        <v>35142</v>
      </c>
      <c r="F16" s="1">
        <v>0</v>
      </c>
      <c r="G16" s="1">
        <v>34.67</v>
      </c>
      <c r="H16" s="1"/>
      <c r="I16" s="1"/>
    </row>
    <row r="17" spans="2:9" x14ac:dyDescent="0.2">
      <c r="B17" s="1">
        <v>14</v>
      </c>
      <c r="C17" s="1" t="s">
        <v>19</v>
      </c>
      <c r="D17" s="1" t="s">
        <v>3</v>
      </c>
      <c r="E17" s="1">
        <v>72413</v>
      </c>
      <c r="F17" s="1">
        <v>1</v>
      </c>
      <c r="G17" s="1">
        <v>40.06</v>
      </c>
      <c r="H17" s="1"/>
      <c r="I17" s="1"/>
    </row>
    <row r="18" spans="2:9" x14ac:dyDescent="0.2">
      <c r="B18" s="1">
        <v>15</v>
      </c>
      <c r="C18" s="1" t="s">
        <v>20</v>
      </c>
      <c r="D18" s="1" t="s">
        <v>3</v>
      </c>
      <c r="E18" s="1">
        <v>140034</v>
      </c>
      <c r="F18" s="1">
        <v>4</v>
      </c>
      <c r="G18" s="1">
        <v>122.27</v>
      </c>
      <c r="H18" s="1"/>
      <c r="I18" s="1" t="s">
        <v>23</v>
      </c>
    </row>
    <row r="19" spans="2:9" x14ac:dyDescent="0.2">
      <c r="B19" s="1">
        <v>16</v>
      </c>
      <c r="C19" s="1" t="s">
        <v>21</v>
      </c>
      <c r="D19" s="1" t="s">
        <v>3</v>
      </c>
      <c r="E19" s="1">
        <v>16888</v>
      </c>
      <c r="F19" s="1">
        <v>0</v>
      </c>
      <c r="G19" s="1">
        <v>27.2</v>
      </c>
      <c r="H19" s="1"/>
      <c r="I19" s="1"/>
    </row>
    <row r="20" spans="2:9" x14ac:dyDescent="0.2">
      <c r="B20" s="1">
        <v>17</v>
      </c>
      <c r="C20" s="1" t="s">
        <v>22</v>
      </c>
      <c r="D20" s="1" t="s">
        <v>3</v>
      </c>
      <c r="E20" s="1">
        <v>30367</v>
      </c>
      <c r="F20" s="1">
        <v>0</v>
      </c>
      <c r="G20" s="1">
        <v>34.6</v>
      </c>
      <c r="H20" s="1"/>
      <c r="I20" s="1"/>
    </row>
    <row r="21" spans="2:9" x14ac:dyDescent="0.2">
      <c r="B21" s="1">
        <v>18</v>
      </c>
      <c r="C21" s="1" t="s">
        <v>24</v>
      </c>
      <c r="D21" s="1" t="s">
        <v>3</v>
      </c>
      <c r="E21" s="1">
        <v>9921</v>
      </c>
      <c r="F21" s="1">
        <v>0</v>
      </c>
      <c r="G21" s="1">
        <v>18.05</v>
      </c>
      <c r="H21" s="1"/>
      <c r="I21" s="1"/>
    </row>
    <row r="22" spans="2:9" x14ac:dyDescent="0.2">
      <c r="B22" s="1">
        <v>19</v>
      </c>
      <c r="C22" s="1" t="s">
        <v>25</v>
      </c>
      <c r="D22" s="1" t="s">
        <v>3</v>
      </c>
      <c r="E22" s="1">
        <v>14410</v>
      </c>
      <c r="F22" s="1">
        <v>0</v>
      </c>
      <c r="G22" s="1">
        <v>19.510000000000002</v>
      </c>
      <c r="H22" s="1"/>
      <c r="I22" s="1"/>
    </row>
    <row r="23" spans="2:9" x14ac:dyDescent="0.2">
      <c r="B23" s="1">
        <v>20</v>
      </c>
      <c r="C23" s="1" t="s">
        <v>26</v>
      </c>
      <c r="D23" s="1" t="s">
        <v>3</v>
      </c>
      <c r="E23" s="1">
        <v>48735</v>
      </c>
      <c r="F23" s="1">
        <v>0</v>
      </c>
      <c r="G23" s="1">
        <v>28.44</v>
      </c>
      <c r="H23" s="1"/>
      <c r="I23" s="1"/>
    </row>
    <row r="24" spans="2:9" x14ac:dyDescent="0.2">
      <c r="B24" s="1">
        <v>21</v>
      </c>
      <c r="C24" s="1" t="s">
        <v>27</v>
      </c>
      <c r="D24" s="1" t="s">
        <v>3</v>
      </c>
      <c r="E24" s="1">
        <v>226380</v>
      </c>
      <c r="F24" s="1">
        <v>3</v>
      </c>
      <c r="G24" s="1">
        <v>113.49</v>
      </c>
      <c r="H24" s="1"/>
      <c r="I24" s="1" t="s">
        <v>23</v>
      </c>
    </row>
    <row r="25" spans="2:9" x14ac:dyDescent="0.2">
      <c r="B25" s="1">
        <v>22</v>
      </c>
      <c r="C25" s="1" t="s">
        <v>28</v>
      </c>
      <c r="D25" s="1" t="s">
        <v>3</v>
      </c>
      <c r="E25" s="1">
        <v>90861</v>
      </c>
      <c r="F25" s="1">
        <v>1</v>
      </c>
      <c r="G25" s="1">
        <v>50.13</v>
      </c>
      <c r="H25" s="1" t="s">
        <v>3</v>
      </c>
      <c r="I25" s="1"/>
    </row>
    <row r="26" spans="2:9" x14ac:dyDescent="0.2">
      <c r="B26" s="1">
        <v>23</v>
      </c>
      <c r="C26" s="1" t="s">
        <v>29</v>
      </c>
      <c r="D26" s="1" t="s">
        <v>3</v>
      </c>
      <c r="E26" s="1">
        <v>13934</v>
      </c>
      <c r="F26" s="1">
        <v>0</v>
      </c>
      <c r="G26" s="1">
        <v>23.07</v>
      </c>
      <c r="H26" s="1"/>
      <c r="I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C1A0-7936-134F-942A-8C4902FDAD90}">
  <dimension ref="B3:I26"/>
  <sheetViews>
    <sheetView workbookViewId="0">
      <selection activeCell="J1" sqref="J1:Z1048576"/>
    </sheetView>
  </sheetViews>
  <sheetFormatPr baseColWidth="10" defaultRowHeight="16" x14ac:dyDescent="0.2"/>
  <cols>
    <col min="2" max="2" width="3.5" bestFit="1" customWidth="1"/>
    <col min="3" max="3" width="20.6640625" bestFit="1" customWidth="1"/>
    <col min="4" max="4" width="8.83203125" bestFit="1" customWidth="1"/>
    <col min="5" max="5" width="20.33203125" bestFit="1" customWidth="1"/>
    <col min="6" max="6" width="22.33203125" bestFit="1" customWidth="1"/>
    <col min="7" max="7" width="15" bestFit="1" customWidth="1"/>
    <col min="8" max="8" width="24.1640625" bestFit="1" customWidth="1"/>
    <col min="9" max="9" width="17.83203125" bestFit="1" customWidth="1"/>
  </cols>
  <sheetData>
    <row r="3" spans="2:9" x14ac:dyDescent="0.2">
      <c r="B3" s="2" t="s">
        <v>30</v>
      </c>
      <c r="C3" s="3" t="s">
        <v>0</v>
      </c>
      <c r="D3" s="3" t="s">
        <v>2</v>
      </c>
      <c r="E3" s="3" t="s">
        <v>4</v>
      </c>
      <c r="F3" s="3" t="s">
        <v>5</v>
      </c>
      <c r="G3" s="3" t="s">
        <v>6</v>
      </c>
      <c r="H3" s="3" t="s">
        <v>31</v>
      </c>
      <c r="I3" s="3" t="s">
        <v>32</v>
      </c>
    </row>
    <row r="4" spans="2:9" x14ac:dyDescent="0.2">
      <c r="B4" s="1">
        <v>1</v>
      </c>
      <c r="C4" s="1" t="s">
        <v>34</v>
      </c>
      <c r="D4" s="1" t="s">
        <v>3</v>
      </c>
      <c r="E4" s="1">
        <v>17957</v>
      </c>
      <c r="F4" s="1">
        <v>0</v>
      </c>
      <c r="G4" s="1">
        <v>25.9</v>
      </c>
      <c r="H4" s="1"/>
      <c r="I4" s="1"/>
    </row>
    <row r="5" spans="2:9" x14ac:dyDescent="0.2">
      <c r="B5" s="1">
        <v>2</v>
      </c>
      <c r="C5" s="1" t="s">
        <v>7</v>
      </c>
      <c r="D5" s="1" t="s">
        <v>3</v>
      </c>
      <c r="E5" s="1">
        <v>41038</v>
      </c>
      <c r="F5" s="1">
        <v>1</v>
      </c>
      <c r="G5" s="1">
        <v>47.69</v>
      </c>
      <c r="H5" s="1"/>
      <c r="I5" s="1"/>
    </row>
    <row r="6" spans="2:9" x14ac:dyDescent="0.2">
      <c r="B6" s="1">
        <v>3</v>
      </c>
      <c r="C6" s="1" t="s">
        <v>8</v>
      </c>
      <c r="D6" s="1" t="s">
        <v>3</v>
      </c>
      <c r="E6" s="1">
        <v>87034</v>
      </c>
      <c r="F6" s="1">
        <v>1</v>
      </c>
      <c r="G6" s="1">
        <v>51.13</v>
      </c>
      <c r="H6" s="1"/>
      <c r="I6" s="1"/>
    </row>
    <row r="7" spans="2:9" x14ac:dyDescent="0.2">
      <c r="B7" s="1">
        <v>4</v>
      </c>
      <c r="C7" s="1" t="s">
        <v>9</v>
      </c>
      <c r="D7" s="1" t="s">
        <v>3</v>
      </c>
      <c r="E7" s="1">
        <v>442837</v>
      </c>
      <c r="F7" s="1">
        <v>1</v>
      </c>
      <c r="G7" s="1">
        <v>130.47999999999999</v>
      </c>
      <c r="H7" s="1" t="s">
        <v>3</v>
      </c>
      <c r="I7" s="1" t="s">
        <v>23</v>
      </c>
    </row>
    <row r="8" spans="2:9" x14ac:dyDescent="0.2">
      <c r="B8" s="1">
        <v>5</v>
      </c>
      <c r="C8" s="1" t="s">
        <v>10</v>
      </c>
      <c r="D8" s="1" t="s">
        <v>3</v>
      </c>
      <c r="E8" s="1">
        <v>27459</v>
      </c>
      <c r="F8" s="1">
        <v>0</v>
      </c>
      <c r="G8" s="1">
        <v>35.770000000000003</v>
      </c>
      <c r="H8" s="1"/>
      <c r="I8" s="1"/>
    </row>
    <row r="9" spans="2:9" x14ac:dyDescent="0.2">
      <c r="B9" s="1">
        <v>6</v>
      </c>
      <c r="C9" s="1" t="s">
        <v>11</v>
      </c>
      <c r="D9" s="1" t="s">
        <v>3</v>
      </c>
      <c r="E9" s="1">
        <v>42067</v>
      </c>
      <c r="F9" s="1">
        <v>0</v>
      </c>
      <c r="G9" s="1">
        <v>25.25</v>
      </c>
      <c r="H9" s="1"/>
      <c r="I9" s="1"/>
    </row>
    <row r="10" spans="2:9" x14ac:dyDescent="0.2">
      <c r="B10" s="1">
        <v>7</v>
      </c>
      <c r="C10" s="1" t="s">
        <v>12</v>
      </c>
      <c r="D10" s="1" t="s">
        <v>3</v>
      </c>
      <c r="E10" s="1">
        <v>16930</v>
      </c>
      <c r="F10" s="1">
        <v>0</v>
      </c>
      <c r="G10" s="1">
        <v>19.600000000000001</v>
      </c>
      <c r="H10" s="1"/>
      <c r="I10" s="1"/>
    </row>
    <row r="11" spans="2:9" x14ac:dyDescent="0.2">
      <c r="B11" s="1">
        <v>8</v>
      </c>
      <c r="C11" s="1" t="s">
        <v>13</v>
      </c>
      <c r="D11" s="1" t="s">
        <v>3</v>
      </c>
      <c r="E11" s="1">
        <v>11871</v>
      </c>
      <c r="F11" s="1">
        <v>0</v>
      </c>
      <c r="G11" s="1">
        <v>18.43</v>
      </c>
      <c r="H11" s="1"/>
      <c r="I11" s="1"/>
    </row>
    <row r="12" spans="2:9" x14ac:dyDescent="0.2">
      <c r="B12" s="1">
        <v>9</v>
      </c>
      <c r="C12" s="1" t="s">
        <v>14</v>
      </c>
      <c r="D12" s="1" t="s">
        <v>3</v>
      </c>
      <c r="E12" s="1">
        <v>313982</v>
      </c>
      <c r="F12" s="1">
        <v>4</v>
      </c>
      <c r="G12" s="1">
        <v>137.09</v>
      </c>
      <c r="H12" s="1" t="s">
        <v>3</v>
      </c>
      <c r="I12" s="1" t="s">
        <v>23</v>
      </c>
    </row>
    <row r="13" spans="2:9" x14ac:dyDescent="0.2">
      <c r="B13" s="1">
        <v>10</v>
      </c>
      <c r="C13" s="1" t="s">
        <v>15</v>
      </c>
      <c r="D13" s="1" t="s">
        <v>3</v>
      </c>
      <c r="E13" s="1">
        <v>24509</v>
      </c>
      <c r="F13" s="1">
        <v>0</v>
      </c>
      <c r="G13" s="1">
        <v>27.86</v>
      </c>
      <c r="H13" s="1"/>
      <c r="I13" s="1"/>
    </row>
    <row r="14" spans="2:9" x14ac:dyDescent="0.2">
      <c r="B14" s="1">
        <v>11</v>
      </c>
      <c r="C14" s="1" t="s">
        <v>16</v>
      </c>
      <c r="D14" s="1" t="s">
        <v>3</v>
      </c>
      <c r="E14" s="1">
        <v>30666</v>
      </c>
      <c r="F14" s="1">
        <v>0</v>
      </c>
      <c r="G14" s="1">
        <v>26.44</v>
      </c>
      <c r="H14" s="1"/>
      <c r="I14" s="1"/>
    </row>
    <row r="15" spans="2:9" x14ac:dyDescent="0.2">
      <c r="B15" s="1">
        <v>12</v>
      </c>
      <c r="C15" s="1" t="s">
        <v>33</v>
      </c>
      <c r="D15" s="1" t="s">
        <v>3</v>
      </c>
      <c r="E15" s="1">
        <v>46971</v>
      </c>
      <c r="F15" s="1">
        <v>1</v>
      </c>
      <c r="G15" s="1">
        <v>34.56</v>
      </c>
      <c r="H15" s="1"/>
      <c r="I15" s="1"/>
    </row>
    <row r="16" spans="2:9" x14ac:dyDescent="0.2">
      <c r="B16" s="1">
        <v>13</v>
      </c>
      <c r="C16" s="1" t="s">
        <v>18</v>
      </c>
      <c r="D16" s="1" t="s">
        <v>3</v>
      </c>
      <c r="E16" s="1">
        <v>38785</v>
      </c>
      <c r="F16" s="1">
        <v>0</v>
      </c>
      <c r="G16" s="1">
        <v>33.72</v>
      </c>
      <c r="H16" s="1"/>
      <c r="I16" s="1"/>
    </row>
    <row r="17" spans="2:9" x14ac:dyDescent="0.2">
      <c r="B17" s="1">
        <v>14</v>
      </c>
      <c r="C17" s="1" t="s">
        <v>19</v>
      </c>
      <c r="D17" s="1" t="s">
        <v>3</v>
      </c>
      <c r="E17" s="1">
        <v>115359</v>
      </c>
      <c r="F17" s="1">
        <v>3</v>
      </c>
      <c r="G17" s="1">
        <v>64.349999999999994</v>
      </c>
      <c r="H17" s="1"/>
      <c r="I17" s="1" t="s">
        <v>23</v>
      </c>
    </row>
    <row r="18" spans="2:9" x14ac:dyDescent="0.2">
      <c r="B18" s="1">
        <v>15</v>
      </c>
      <c r="C18" s="1" t="s">
        <v>20</v>
      </c>
      <c r="D18" s="1" t="s">
        <v>3</v>
      </c>
      <c r="E18" s="1">
        <v>146950</v>
      </c>
      <c r="F18" s="1">
        <v>4</v>
      </c>
      <c r="G18" s="1">
        <v>120.7</v>
      </c>
      <c r="H18" s="1"/>
      <c r="I18" s="1" t="s">
        <v>23</v>
      </c>
    </row>
    <row r="19" spans="2:9" x14ac:dyDescent="0.2">
      <c r="B19" s="1">
        <v>16</v>
      </c>
      <c r="C19" s="1" t="s">
        <v>21</v>
      </c>
      <c r="D19" s="1" t="s">
        <v>3</v>
      </c>
      <c r="E19" s="1">
        <v>11033</v>
      </c>
      <c r="F19" s="1">
        <v>0</v>
      </c>
      <c r="G19" s="1">
        <v>21.87</v>
      </c>
      <c r="H19" s="1"/>
      <c r="I19" s="1"/>
    </row>
    <row r="20" spans="2:9" x14ac:dyDescent="0.2">
      <c r="B20" s="1">
        <v>17</v>
      </c>
      <c r="C20" s="1" t="s">
        <v>22</v>
      </c>
      <c r="D20" s="1" t="s">
        <v>3</v>
      </c>
      <c r="E20" s="1">
        <v>30252</v>
      </c>
      <c r="F20" s="1">
        <v>0</v>
      </c>
      <c r="G20" s="1">
        <v>33.729999999999997</v>
      </c>
      <c r="H20" s="1"/>
      <c r="I20" s="1"/>
    </row>
    <row r="21" spans="2:9" x14ac:dyDescent="0.2">
      <c r="B21" s="1">
        <v>18</v>
      </c>
      <c r="C21" s="1" t="s">
        <v>24</v>
      </c>
      <c r="D21" s="1" t="s">
        <v>3</v>
      </c>
      <c r="E21" s="1">
        <v>9735</v>
      </c>
      <c r="F21" s="1">
        <v>0</v>
      </c>
      <c r="G21" s="1">
        <v>20.6</v>
      </c>
      <c r="H21" s="1"/>
      <c r="I21" s="1"/>
    </row>
    <row r="22" spans="2:9" x14ac:dyDescent="0.2">
      <c r="B22" s="1">
        <v>19</v>
      </c>
      <c r="C22" s="1" t="s">
        <v>25</v>
      </c>
      <c r="D22" s="1" t="s">
        <v>3</v>
      </c>
      <c r="E22" s="1">
        <v>12921</v>
      </c>
      <c r="F22" s="1">
        <v>0</v>
      </c>
      <c r="G22" s="1">
        <v>19.23</v>
      </c>
      <c r="H22" s="1"/>
      <c r="I22" s="1"/>
    </row>
    <row r="23" spans="2:9" x14ac:dyDescent="0.2">
      <c r="B23" s="1">
        <v>20</v>
      </c>
      <c r="C23" s="1" t="s">
        <v>26</v>
      </c>
      <c r="D23" s="1" t="s">
        <v>3</v>
      </c>
      <c r="E23" s="1">
        <v>44700</v>
      </c>
      <c r="F23" s="1">
        <v>0</v>
      </c>
      <c r="G23" s="1">
        <v>28.19</v>
      </c>
      <c r="H23" s="1"/>
      <c r="I23" s="1"/>
    </row>
    <row r="24" spans="2:9" x14ac:dyDescent="0.2">
      <c r="B24" s="1">
        <v>21</v>
      </c>
      <c r="C24" s="1" t="s">
        <v>27</v>
      </c>
      <c r="D24" s="1" t="s">
        <v>3</v>
      </c>
      <c r="E24" s="1">
        <v>172587</v>
      </c>
      <c r="F24" s="1">
        <v>1</v>
      </c>
      <c r="G24" s="1">
        <v>68.34</v>
      </c>
      <c r="H24" s="1"/>
      <c r="I24" s="1" t="s">
        <v>23</v>
      </c>
    </row>
    <row r="25" spans="2:9" x14ac:dyDescent="0.2">
      <c r="B25" s="1">
        <v>22</v>
      </c>
      <c r="C25" s="1" t="s">
        <v>28</v>
      </c>
      <c r="D25" s="1" t="s">
        <v>3</v>
      </c>
      <c r="E25" s="1">
        <v>117117</v>
      </c>
      <c r="F25" s="1">
        <v>3</v>
      </c>
      <c r="G25" s="1">
        <v>73.650000000000006</v>
      </c>
      <c r="H25" s="1" t="s">
        <v>3</v>
      </c>
      <c r="I25" s="1" t="s">
        <v>23</v>
      </c>
    </row>
    <row r="26" spans="2:9" x14ac:dyDescent="0.2">
      <c r="B26" s="1">
        <v>23</v>
      </c>
      <c r="C26" s="1" t="s">
        <v>29</v>
      </c>
      <c r="D26" s="1" t="s">
        <v>3</v>
      </c>
      <c r="E26" s="1">
        <v>13777</v>
      </c>
      <c r="F26" s="1">
        <v>0</v>
      </c>
      <c r="G26" s="1">
        <v>20.97</v>
      </c>
      <c r="H26" s="1"/>
      <c r="I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31B8-324D-004D-B412-8014F4F9BD56}">
  <dimension ref="B3:I26"/>
  <sheetViews>
    <sheetView topLeftCell="H1" workbookViewId="0">
      <selection activeCell="J1" sqref="J1:Z1048576"/>
    </sheetView>
  </sheetViews>
  <sheetFormatPr baseColWidth="10" defaultRowHeight="16" x14ac:dyDescent="0.2"/>
  <cols>
    <col min="2" max="2" width="3.5" bestFit="1" customWidth="1"/>
    <col min="3" max="3" width="20.6640625" bestFit="1" customWidth="1"/>
    <col min="4" max="4" width="8.83203125" bestFit="1" customWidth="1"/>
    <col min="5" max="5" width="20.33203125" bestFit="1" customWidth="1"/>
    <col min="6" max="6" width="22.33203125" bestFit="1" customWidth="1"/>
    <col min="7" max="7" width="15" bestFit="1" customWidth="1"/>
    <col min="8" max="8" width="24.1640625" bestFit="1" customWidth="1"/>
    <col min="9" max="9" width="17.83203125" bestFit="1" customWidth="1"/>
  </cols>
  <sheetData>
    <row r="3" spans="2:9" x14ac:dyDescent="0.2">
      <c r="B3" s="2" t="s">
        <v>30</v>
      </c>
      <c r="C3" s="3" t="s">
        <v>0</v>
      </c>
      <c r="D3" s="3" t="s">
        <v>2</v>
      </c>
      <c r="E3" s="3" t="s">
        <v>4</v>
      </c>
      <c r="F3" s="3" t="s">
        <v>5</v>
      </c>
      <c r="G3" s="3" t="s">
        <v>6</v>
      </c>
      <c r="H3" s="3" t="s">
        <v>31</v>
      </c>
      <c r="I3" s="3" t="s">
        <v>32</v>
      </c>
    </row>
    <row r="4" spans="2:9" x14ac:dyDescent="0.2">
      <c r="B4" s="1">
        <v>1</v>
      </c>
      <c r="C4" s="1" t="s">
        <v>34</v>
      </c>
      <c r="D4" s="1" t="s">
        <v>3</v>
      </c>
      <c r="E4" s="1">
        <v>18054</v>
      </c>
      <c r="F4" s="1">
        <v>0</v>
      </c>
      <c r="G4" s="1">
        <v>22</v>
      </c>
      <c r="H4" s="1"/>
      <c r="I4" s="1"/>
    </row>
    <row r="5" spans="2:9" x14ac:dyDescent="0.2">
      <c r="B5" s="1">
        <v>2</v>
      </c>
      <c r="C5" s="1" t="s">
        <v>7</v>
      </c>
      <c r="D5" s="1" t="s">
        <v>3</v>
      </c>
      <c r="E5" s="1">
        <v>42285</v>
      </c>
      <c r="F5" s="1">
        <v>0</v>
      </c>
      <c r="G5" s="1">
        <v>45.18</v>
      </c>
      <c r="H5" s="1"/>
      <c r="I5" s="1"/>
    </row>
    <row r="6" spans="2:9" x14ac:dyDescent="0.2">
      <c r="B6" s="1">
        <v>3</v>
      </c>
      <c r="C6" s="1" t="s">
        <v>8</v>
      </c>
      <c r="D6" s="1" t="s">
        <v>3</v>
      </c>
      <c r="E6" s="1">
        <v>62517</v>
      </c>
      <c r="F6" s="1">
        <v>0</v>
      </c>
      <c r="G6" s="1">
        <v>36.99</v>
      </c>
      <c r="H6" s="1"/>
      <c r="I6" s="1"/>
    </row>
    <row r="7" spans="2:9" x14ac:dyDescent="0.2">
      <c r="B7" s="1">
        <v>4</v>
      </c>
      <c r="C7" s="1" t="s">
        <v>9</v>
      </c>
      <c r="D7" s="1" t="s">
        <v>3</v>
      </c>
      <c r="E7" s="1">
        <v>514228</v>
      </c>
      <c r="F7" s="1">
        <v>3</v>
      </c>
      <c r="G7" s="1">
        <v>137.75</v>
      </c>
      <c r="H7" s="1" t="s">
        <v>3</v>
      </c>
      <c r="I7" s="1"/>
    </row>
    <row r="8" spans="2:9" x14ac:dyDescent="0.2">
      <c r="B8" s="1">
        <v>5</v>
      </c>
      <c r="C8" s="1" t="s">
        <v>10</v>
      </c>
      <c r="D8" s="1" t="s">
        <v>3</v>
      </c>
      <c r="E8" s="1">
        <v>26538</v>
      </c>
      <c r="F8" s="1">
        <v>0</v>
      </c>
      <c r="G8" s="1">
        <v>27.42</v>
      </c>
      <c r="H8" s="1"/>
      <c r="I8" s="1"/>
    </row>
    <row r="9" spans="2:9" x14ac:dyDescent="0.2">
      <c r="B9" s="1">
        <v>6</v>
      </c>
      <c r="C9" s="1" t="s">
        <v>11</v>
      </c>
      <c r="D9" s="1" t="s">
        <v>3</v>
      </c>
      <c r="E9" s="1">
        <v>91452</v>
      </c>
      <c r="F9" s="1">
        <v>4</v>
      </c>
      <c r="G9" s="1">
        <v>72.08</v>
      </c>
      <c r="H9" s="1"/>
      <c r="I9" s="1"/>
    </row>
    <row r="10" spans="2:9" x14ac:dyDescent="0.2">
      <c r="B10" s="1">
        <v>7</v>
      </c>
      <c r="C10" s="1" t="s">
        <v>12</v>
      </c>
      <c r="D10" s="1" t="s">
        <v>3</v>
      </c>
      <c r="E10" s="1">
        <v>16414</v>
      </c>
      <c r="F10" s="1">
        <v>0</v>
      </c>
      <c r="G10" s="1">
        <v>20.96</v>
      </c>
      <c r="H10" s="1"/>
      <c r="I10" s="1"/>
    </row>
    <row r="11" spans="2:9" x14ac:dyDescent="0.2">
      <c r="B11" s="1">
        <v>8</v>
      </c>
      <c r="C11" s="1" t="s">
        <v>13</v>
      </c>
      <c r="D11" s="1" t="s">
        <v>3</v>
      </c>
      <c r="E11" s="1">
        <v>11811</v>
      </c>
      <c r="F11" s="1">
        <v>0</v>
      </c>
      <c r="G11" s="1">
        <v>14.92</v>
      </c>
      <c r="H11" s="1"/>
      <c r="I11" s="1"/>
    </row>
    <row r="12" spans="2:9" x14ac:dyDescent="0.2">
      <c r="B12" s="1">
        <v>9</v>
      </c>
      <c r="C12" s="1" t="s">
        <v>14</v>
      </c>
      <c r="D12" s="1" t="s">
        <v>3</v>
      </c>
      <c r="E12" s="1">
        <v>331000</v>
      </c>
      <c r="F12" s="1">
        <v>6</v>
      </c>
      <c r="G12" s="1">
        <v>19.559999999999999</v>
      </c>
      <c r="H12" s="1" t="s">
        <v>3</v>
      </c>
      <c r="I12" s="1" t="s">
        <v>23</v>
      </c>
    </row>
    <row r="13" spans="2:9" x14ac:dyDescent="0.2">
      <c r="B13" s="1">
        <v>10</v>
      </c>
      <c r="C13" s="1" t="s">
        <v>15</v>
      </c>
      <c r="D13" s="1" t="s">
        <v>3</v>
      </c>
      <c r="E13" s="1">
        <v>27684</v>
      </c>
      <c r="F13" s="1">
        <v>0</v>
      </c>
      <c r="G13" s="1">
        <v>26.6</v>
      </c>
      <c r="H13" s="1"/>
      <c r="I13" s="1"/>
    </row>
    <row r="14" spans="2:9" x14ac:dyDescent="0.2">
      <c r="B14" s="1">
        <v>11</v>
      </c>
      <c r="C14" s="1" t="s">
        <v>16</v>
      </c>
      <c r="D14" s="1" t="s">
        <v>3</v>
      </c>
      <c r="E14" s="1">
        <v>30813</v>
      </c>
      <c r="F14" s="1">
        <v>0</v>
      </c>
      <c r="G14" s="1">
        <v>26.65</v>
      </c>
      <c r="H14" s="1"/>
      <c r="I14" s="1"/>
    </row>
    <row r="15" spans="2:9" x14ac:dyDescent="0.2">
      <c r="B15" s="1">
        <v>12</v>
      </c>
      <c r="C15" s="1" t="s">
        <v>33</v>
      </c>
      <c r="D15" s="1" t="s">
        <v>3</v>
      </c>
      <c r="E15" s="1">
        <v>48118</v>
      </c>
      <c r="F15" s="1">
        <v>0</v>
      </c>
      <c r="G15" s="1">
        <v>36.94</v>
      </c>
      <c r="H15" s="1"/>
      <c r="I15" s="1"/>
    </row>
    <row r="16" spans="2:9" x14ac:dyDescent="0.2">
      <c r="B16" s="1">
        <v>13</v>
      </c>
      <c r="C16" s="1" t="s">
        <v>18</v>
      </c>
      <c r="D16" s="1" t="s">
        <v>3</v>
      </c>
      <c r="E16" s="1">
        <v>46794</v>
      </c>
      <c r="F16" s="1">
        <v>0</v>
      </c>
      <c r="G16" s="1">
        <v>31.31</v>
      </c>
      <c r="H16" s="1"/>
      <c r="I16" s="1" t="s">
        <v>23</v>
      </c>
    </row>
    <row r="17" spans="2:9" x14ac:dyDescent="0.2">
      <c r="B17" s="1">
        <v>14</v>
      </c>
      <c r="C17" s="1" t="s">
        <v>19</v>
      </c>
      <c r="D17" s="1" t="s">
        <v>3</v>
      </c>
      <c r="E17" s="1">
        <v>76599</v>
      </c>
      <c r="F17" s="1">
        <v>1</v>
      </c>
      <c r="G17" s="1">
        <v>43.19</v>
      </c>
      <c r="H17" s="1"/>
      <c r="I17" s="1"/>
    </row>
    <row r="18" spans="2:9" x14ac:dyDescent="0.2">
      <c r="B18" s="1">
        <v>15</v>
      </c>
      <c r="C18" s="1" t="s">
        <v>20</v>
      </c>
      <c r="D18" s="1" t="s">
        <v>3</v>
      </c>
      <c r="E18" s="1">
        <v>134074</v>
      </c>
      <c r="F18" s="1">
        <v>3</v>
      </c>
      <c r="G18" s="1">
        <v>118.97</v>
      </c>
      <c r="H18" s="1"/>
      <c r="I18" s="1" t="s">
        <v>23</v>
      </c>
    </row>
    <row r="19" spans="2:9" x14ac:dyDescent="0.2">
      <c r="B19" s="1">
        <v>16</v>
      </c>
      <c r="C19" s="1" t="s">
        <v>21</v>
      </c>
      <c r="D19" s="1" t="s">
        <v>3</v>
      </c>
      <c r="E19" s="1">
        <v>14925</v>
      </c>
      <c r="F19" s="1">
        <v>0</v>
      </c>
      <c r="G19" s="1">
        <v>21.36</v>
      </c>
      <c r="H19" s="1"/>
      <c r="I19" s="1"/>
    </row>
    <row r="20" spans="2:9" x14ac:dyDescent="0.2">
      <c r="B20" s="1">
        <v>17</v>
      </c>
      <c r="C20" s="1" t="s">
        <v>22</v>
      </c>
      <c r="D20" s="1" t="s">
        <v>3</v>
      </c>
      <c r="E20" s="1">
        <v>31515</v>
      </c>
      <c r="F20" s="1">
        <v>0</v>
      </c>
      <c r="G20" s="1">
        <v>29.89</v>
      </c>
      <c r="H20" s="1"/>
      <c r="I20" s="1"/>
    </row>
    <row r="21" spans="2:9" x14ac:dyDescent="0.2">
      <c r="B21" s="1">
        <v>18</v>
      </c>
      <c r="C21" s="1" t="s">
        <v>24</v>
      </c>
      <c r="D21" s="1" t="s">
        <v>3</v>
      </c>
      <c r="E21" s="1">
        <v>10371</v>
      </c>
      <c r="F21" s="1">
        <v>0</v>
      </c>
      <c r="G21" s="1">
        <v>19.39</v>
      </c>
      <c r="H21" s="1"/>
      <c r="I21" s="1"/>
    </row>
    <row r="22" spans="2:9" x14ac:dyDescent="0.2">
      <c r="B22" s="1">
        <v>19</v>
      </c>
      <c r="C22" s="1" t="s">
        <v>25</v>
      </c>
      <c r="D22" s="1" t="s">
        <v>3</v>
      </c>
      <c r="E22" s="1">
        <v>13226</v>
      </c>
      <c r="F22" s="1">
        <v>0</v>
      </c>
      <c r="G22" s="1">
        <v>15.71</v>
      </c>
      <c r="H22" s="1"/>
      <c r="I22" s="1"/>
    </row>
    <row r="23" spans="2:9" x14ac:dyDescent="0.2">
      <c r="B23" s="1">
        <v>20</v>
      </c>
      <c r="C23" s="1" t="s">
        <v>26</v>
      </c>
      <c r="D23" s="1" t="s">
        <v>3</v>
      </c>
      <c r="E23" s="1">
        <v>45733</v>
      </c>
      <c r="F23" s="1">
        <v>0</v>
      </c>
      <c r="G23" s="1">
        <v>24.42</v>
      </c>
      <c r="H23" s="1"/>
      <c r="I23" s="1"/>
    </row>
    <row r="24" spans="2:9" x14ac:dyDescent="0.2">
      <c r="B24" s="1">
        <v>21</v>
      </c>
      <c r="C24" s="1" t="s">
        <v>27</v>
      </c>
      <c r="D24" s="1" t="s">
        <v>3</v>
      </c>
      <c r="E24" s="1">
        <v>267787</v>
      </c>
      <c r="F24" s="1">
        <v>5</v>
      </c>
      <c r="G24" s="1">
        <v>125.66</v>
      </c>
      <c r="H24" s="1"/>
      <c r="I24" s="1"/>
    </row>
    <row r="25" spans="2:9" x14ac:dyDescent="0.2">
      <c r="B25" s="1">
        <v>22</v>
      </c>
      <c r="C25" s="1" t="s">
        <v>28</v>
      </c>
      <c r="D25" s="1" t="s">
        <v>3</v>
      </c>
      <c r="E25" s="1">
        <v>85584</v>
      </c>
      <c r="F25" s="1">
        <v>0</v>
      </c>
      <c r="G25" s="1">
        <v>44.72</v>
      </c>
      <c r="H25" s="1" t="s">
        <v>3</v>
      </c>
      <c r="I25" s="1"/>
    </row>
    <row r="26" spans="2:9" x14ac:dyDescent="0.2">
      <c r="B26" s="1">
        <v>23</v>
      </c>
      <c r="C26" s="1" t="s">
        <v>29</v>
      </c>
      <c r="D26" s="1" t="s">
        <v>3</v>
      </c>
      <c r="E26" s="1">
        <v>13502</v>
      </c>
      <c r="F26" s="1">
        <v>0</v>
      </c>
      <c r="G26" s="1">
        <v>19.91</v>
      </c>
      <c r="H26" s="1"/>
      <c r="I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8700-F05B-FC42-BCB2-5D2EB3EA2FAE}">
  <dimension ref="B3:I26"/>
  <sheetViews>
    <sheetView topLeftCell="I1" workbookViewId="0">
      <selection activeCell="J1" sqref="J1:Z1048576"/>
    </sheetView>
  </sheetViews>
  <sheetFormatPr baseColWidth="10" defaultRowHeight="16" x14ac:dyDescent="0.2"/>
  <cols>
    <col min="2" max="2" width="3.5" bestFit="1" customWidth="1"/>
    <col min="3" max="3" width="20.6640625" bestFit="1" customWidth="1"/>
    <col min="4" max="4" width="8.83203125" bestFit="1" customWidth="1"/>
    <col min="5" max="5" width="20.33203125" bestFit="1" customWidth="1"/>
    <col min="6" max="6" width="22.33203125" bestFit="1" customWidth="1"/>
    <col min="7" max="7" width="15" bestFit="1" customWidth="1"/>
    <col min="8" max="8" width="24.1640625" bestFit="1" customWidth="1"/>
    <col min="9" max="9" width="17.83203125" bestFit="1" customWidth="1"/>
  </cols>
  <sheetData>
    <row r="3" spans="2:9" x14ac:dyDescent="0.2">
      <c r="B3" s="2" t="s">
        <v>30</v>
      </c>
      <c r="C3" s="3" t="s">
        <v>0</v>
      </c>
      <c r="D3" s="3" t="s">
        <v>2</v>
      </c>
      <c r="E3" s="3" t="s">
        <v>4</v>
      </c>
      <c r="F3" s="3" t="s">
        <v>5</v>
      </c>
      <c r="G3" s="3" t="s">
        <v>6</v>
      </c>
      <c r="H3" s="3" t="s">
        <v>31</v>
      </c>
      <c r="I3" s="3" t="s">
        <v>32</v>
      </c>
    </row>
    <row r="4" spans="2:9" x14ac:dyDescent="0.2">
      <c r="B4" s="1">
        <v>1</v>
      </c>
      <c r="C4" s="1" t="s">
        <v>34</v>
      </c>
      <c r="D4" s="1" t="s">
        <v>3</v>
      </c>
      <c r="E4" s="1">
        <v>18741</v>
      </c>
      <c r="F4" s="1">
        <v>0</v>
      </c>
      <c r="G4" s="1">
        <v>23.41</v>
      </c>
      <c r="H4" s="1"/>
      <c r="I4" s="1"/>
    </row>
    <row r="5" spans="2:9" x14ac:dyDescent="0.2">
      <c r="B5" s="1">
        <v>2</v>
      </c>
      <c r="C5" s="1" t="s">
        <v>7</v>
      </c>
      <c r="D5" s="1" t="s">
        <v>3</v>
      </c>
      <c r="E5" s="1">
        <v>40793</v>
      </c>
      <c r="F5" s="1">
        <v>1</v>
      </c>
      <c r="G5" s="1">
        <v>43.9</v>
      </c>
      <c r="H5" s="1"/>
      <c r="I5" s="1"/>
    </row>
    <row r="6" spans="2:9" x14ac:dyDescent="0.2">
      <c r="B6" s="1">
        <v>3</v>
      </c>
      <c r="C6" s="1" t="s">
        <v>8</v>
      </c>
      <c r="D6" s="1" t="s">
        <v>3</v>
      </c>
      <c r="E6" s="1">
        <v>142220</v>
      </c>
      <c r="F6" s="1">
        <v>3</v>
      </c>
      <c r="G6" s="1">
        <v>74.180000000000007</v>
      </c>
      <c r="H6" s="1"/>
      <c r="I6" s="1"/>
    </row>
    <row r="7" spans="2:9" x14ac:dyDescent="0.2">
      <c r="B7" s="1">
        <v>4</v>
      </c>
      <c r="C7" s="1" t="s">
        <v>9</v>
      </c>
      <c r="D7" s="1" t="s">
        <v>3</v>
      </c>
      <c r="E7" s="1">
        <v>495195</v>
      </c>
      <c r="F7" s="1">
        <v>3</v>
      </c>
      <c r="G7" s="1">
        <v>130.36000000000001</v>
      </c>
      <c r="H7" s="1" t="s">
        <v>3</v>
      </c>
      <c r="I7" s="1" t="s">
        <v>23</v>
      </c>
    </row>
    <row r="8" spans="2:9" x14ac:dyDescent="0.2">
      <c r="B8" s="1">
        <v>5</v>
      </c>
      <c r="C8" s="1" t="s">
        <v>10</v>
      </c>
      <c r="D8" s="1" t="s">
        <v>3</v>
      </c>
      <c r="E8" s="1">
        <v>27840</v>
      </c>
      <c r="F8" s="1">
        <v>0</v>
      </c>
      <c r="G8" s="1">
        <v>31.17</v>
      </c>
      <c r="H8" s="1"/>
      <c r="I8" s="1"/>
    </row>
    <row r="9" spans="2:9" x14ac:dyDescent="0.2">
      <c r="B9" s="1">
        <v>6</v>
      </c>
      <c r="C9" s="1" t="s">
        <v>11</v>
      </c>
      <c r="D9" s="1" t="s">
        <v>3</v>
      </c>
      <c r="E9" s="1">
        <v>92485</v>
      </c>
      <c r="F9" s="1">
        <v>4</v>
      </c>
      <c r="G9" s="1">
        <v>77.34</v>
      </c>
      <c r="H9" s="1"/>
      <c r="I9" s="1"/>
    </row>
    <row r="10" spans="2:9" x14ac:dyDescent="0.2">
      <c r="B10" s="1">
        <v>7</v>
      </c>
      <c r="C10" s="1" t="s">
        <v>12</v>
      </c>
      <c r="D10" s="1" t="s">
        <v>3</v>
      </c>
      <c r="E10" s="1">
        <v>16779</v>
      </c>
      <c r="F10" s="1">
        <v>0</v>
      </c>
      <c r="G10" s="1">
        <v>22.63</v>
      </c>
      <c r="H10" s="1"/>
      <c r="I10" s="1"/>
    </row>
    <row r="11" spans="2:9" x14ac:dyDescent="0.2">
      <c r="B11" s="1">
        <v>8</v>
      </c>
      <c r="C11" s="1" t="s">
        <v>13</v>
      </c>
      <c r="D11" s="1" t="s">
        <v>3</v>
      </c>
      <c r="E11" s="1">
        <v>12044</v>
      </c>
      <c r="F11" s="1">
        <v>0</v>
      </c>
      <c r="G11" s="1">
        <v>16.739999999999998</v>
      </c>
      <c r="H11" s="1"/>
      <c r="I11" s="1"/>
    </row>
    <row r="12" spans="2:9" x14ac:dyDescent="0.2">
      <c r="B12" s="1">
        <v>9</v>
      </c>
      <c r="C12" s="1" t="s">
        <v>14</v>
      </c>
      <c r="D12" s="1" t="s">
        <v>3</v>
      </c>
      <c r="E12" s="1">
        <v>187098</v>
      </c>
      <c r="F12" s="1">
        <v>0</v>
      </c>
      <c r="G12" s="1">
        <v>54.01</v>
      </c>
      <c r="H12" s="1" t="s">
        <v>3</v>
      </c>
      <c r="I12" s="1" t="s">
        <v>23</v>
      </c>
    </row>
    <row r="13" spans="2:9" x14ac:dyDescent="0.2">
      <c r="B13" s="1">
        <v>10</v>
      </c>
      <c r="C13" s="1" t="s">
        <v>15</v>
      </c>
      <c r="D13" s="1" t="s">
        <v>3</v>
      </c>
      <c r="E13" s="1">
        <v>23948</v>
      </c>
      <c r="F13" s="1">
        <v>0</v>
      </c>
      <c r="G13" s="1">
        <v>23.53</v>
      </c>
      <c r="H13" s="1"/>
      <c r="I13" s="1"/>
    </row>
    <row r="14" spans="2:9" x14ac:dyDescent="0.2">
      <c r="B14" s="1">
        <v>11</v>
      </c>
      <c r="C14" s="1" t="s">
        <v>16</v>
      </c>
      <c r="D14" s="1" t="s">
        <v>3</v>
      </c>
      <c r="E14" s="1">
        <v>37609</v>
      </c>
      <c r="F14" s="1">
        <v>0</v>
      </c>
      <c r="G14" s="1">
        <v>40.39</v>
      </c>
      <c r="H14" s="1"/>
      <c r="I14" s="1"/>
    </row>
    <row r="15" spans="2:9" x14ac:dyDescent="0.2">
      <c r="B15" s="1">
        <v>12</v>
      </c>
      <c r="C15" s="1" t="s">
        <v>33</v>
      </c>
      <c r="D15" s="1" t="s">
        <v>3</v>
      </c>
      <c r="E15" s="1">
        <v>56823</v>
      </c>
      <c r="F15" s="1">
        <v>0</v>
      </c>
      <c r="G15" s="1">
        <v>32.36</v>
      </c>
      <c r="H15" s="1"/>
      <c r="I15" s="1"/>
    </row>
    <row r="16" spans="2:9" x14ac:dyDescent="0.2">
      <c r="B16" s="1">
        <v>13</v>
      </c>
      <c r="C16" s="1" t="s">
        <v>18</v>
      </c>
      <c r="D16" s="1" t="s">
        <v>3</v>
      </c>
      <c r="E16" s="1">
        <v>35628</v>
      </c>
      <c r="F16" s="1">
        <v>0</v>
      </c>
      <c r="G16" s="1">
        <v>34.75</v>
      </c>
      <c r="H16" s="1"/>
      <c r="I16" s="1"/>
    </row>
    <row r="17" spans="2:9" x14ac:dyDescent="0.2">
      <c r="B17" s="1">
        <v>14</v>
      </c>
      <c r="C17" s="1" t="s">
        <v>19</v>
      </c>
      <c r="D17" s="1" t="s">
        <v>3</v>
      </c>
      <c r="E17" s="1">
        <v>74788</v>
      </c>
      <c r="F17" s="1">
        <v>1</v>
      </c>
      <c r="G17" s="1">
        <v>38.25</v>
      </c>
      <c r="H17" s="1"/>
      <c r="I17" s="1"/>
    </row>
    <row r="18" spans="2:9" x14ac:dyDescent="0.2">
      <c r="B18" s="1">
        <v>15</v>
      </c>
      <c r="C18" s="1" t="s">
        <v>20</v>
      </c>
      <c r="D18" s="1" t="s">
        <v>3</v>
      </c>
      <c r="E18" s="1">
        <v>115163</v>
      </c>
      <c r="F18" s="1">
        <v>3</v>
      </c>
      <c r="G18" s="1">
        <v>75.17</v>
      </c>
      <c r="H18" s="1"/>
      <c r="I18" s="1"/>
    </row>
    <row r="19" spans="2:9" x14ac:dyDescent="0.2">
      <c r="B19" s="1">
        <v>16</v>
      </c>
      <c r="C19" s="1" t="s">
        <v>21</v>
      </c>
      <c r="D19" s="1" t="s">
        <v>3</v>
      </c>
      <c r="E19" s="1">
        <v>10578</v>
      </c>
      <c r="F19" s="1">
        <v>0</v>
      </c>
      <c r="G19" s="1">
        <v>22.16</v>
      </c>
      <c r="H19" s="1"/>
      <c r="I19" s="1"/>
    </row>
    <row r="20" spans="2:9" x14ac:dyDescent="0.2">
      <c r="B20" s="1">
        <v>17</v>
      </c>
      <c r="C20" s="1" t="s">
        <v>22</v>
      </c>
      <c r="D20" s="1" t="s">
        <v>3</v>
      </c>
      <c r="E20" s="1">
        <v>31395</v>
      </c>
      <c r="F20" s="1">
        <v>0</v>
      </c>
      <c r="G20" s="1">
        <v>33.07</v>
      </c>
      <c r="H20" s="1"/>
      <c r="I20" s="1"/>
    </row>
    <row r="21" spans="2:9" x14ac:dyDescent="0.2">
      <c r="B21" s="1">
        <v>18</v>
      </c>
      <c r="C21" s="1" t="s">
        <v>24</v>
      </c>
      <c r="D21" s="1" t="s">
        <v>3</v>
      </c>
      <c r="E21" s="1">
        <v>10127</v>
      </c>
      <c r="F21" s="1">
        <v>0</v>
      </c>
      <c r="G21" s="1">
        <v>19.649999999999999</v>
      </c>
      <c r="H21" s="1"/>
      <c r="I21" s="1"/>
    </row>
    <row r="22" spans="2:9" x14ac:dyDescent="0.2">
      <c r="B22" s="1">
        <v>19</v>
      </c>
      <c r="C22" s="1" t="s">
        <v>25</v>
      </c>
      <c r="D22" s="1" t="s">
        <v>3</v>
      </c>
      <c r="E22" s="1">
        <v>33711</v>
      </c>
      <c r="F22" s="1">
        <v>3</v>
      </c>
      <c r="G22" s="1">
        <v>30.23</v>
      </c>
      <c r="H22" s="1"/>
      <c r="I22" s="1"/>
    </row>
    <row r="23" spans="2:9" x14ac:dyDescent="0.2">
      <c r="B23" s="1">
        <v>20</v>
      </c>
      <c r="C23" s="1" t="s">
        <v>26</v>
      </c>
      <c r="D23" s="1" t="s">
        <v>3</v>
      </c>
      <c r="E23" s="1">
        <v>46846</v>
      </c>
      <c r="F23" s="1">
        <v>0</v>
      </c>
      <c r="G23" s="1">
        <v>28.49</v>
      </c>
      <c r="H23" s="1"/>
      <c r="I23" s="1"/>
    </row>
    <row r="24" spans="2:9" x14ac:dyDescent="0.2">
      <c r="B24" s="1">
        <v>21</v>
      </c>
      <c r="C24" s="1" t="s">
        <v>27</v>
      </c>
      <c r="D24" s="1" t="s">
        <v>3</v>
      </c>
      <c r="E24" s="1">
        <v>131842</v>
      </c>
      <c r="F24" s="1">
        <v>3</v>
      </c>
      <c r="G24" s="1">
        <v>96.74</v>
      </c>
      <c r="H24" s="1"/>
      <c r="I24" s="1"/>
    </row>
    <row r="25" spans="2:9" x14ac:dyDescent="0.2">
      <c r="B25" s="1">
        <v>22</v>
      </c>
      <c r="C25" s="1" t="s">
        <v>28</v>
      </c>
      <c r="D25" s="1" t="s">
        <v>3</v>
      </c>
      <c r="E25" s="1">
        <v>85948</v>
      </c>
      <c r="F25" s="1">
        <v>1</v>
      </c>
      <c r="G25" s="1">
        <v>56.74</v>
      </c>
      <c r="H25" s="1" t="s">
        <v>3</v>
      </c>
      <c r="I25" s="1"/>
    </row>
    <row r="26" spans="2:9" x14ac:dyDescent="0.2">
      <c r="B26" s="1">
        <v>23</v>
      </c>
      <c r="C26" s="1" t="s">
        <v>29</v>
      </c>
      <c r="D26" s="1" t="s">
        <v>3</v>
      </c>
      <c r="E26" s="1">
        <v>13676</v>
      </c>
      <c r="F26" s="1">
        <v>0</v>
      </c>
      <c r="G26" s="1">
        <v>23.17</v>
      </c>
      <c r="H26" s="1"/>
      <c r="I2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11F7-EC4D-FD4D-BB0E-68AB6E8E269C}">
  <dimension ref="B3:I26"/>
  <sheetViews>
    <sheetView topLeftCell="F1" zoomScale="90" zoomScaleNormal="90" workbookViewId="0">
      <selection activeCell="J1" sqref="J1:Z1048576"/>
    </sheetView>
  </sheetViews>
  <sheetFormatPr baseColWidth="10" defaultRowHeight="16" x14ac:dyDescent="0.2"/>
  <cols>
    <col min="2" max="2" width="3.5" bestFit="1" customWidth="1"/>
    <col min="3" max="3" width="20.6640625" bestFit="1" customWidth="1"/>
    <col min="4" max="4" width="8.83203125" bestFit="1" customWidth="1"/>
    <col min="5" max="5" width="20.33203125" bestFit="1" customWidth="1"/>
    <col min="6" max="6" width="22.33203125" bestFit="1" customWidth="1"/>
    <col min="7" max="7" width="15" bestFit="1" customWidth="1"/>
    <col min="8" max="8" width="24.1640625" bestFit="1" customWidth="1"/>
    <col min="9" max="9" width="17.83203125" bestFit="1" customWidth="1"/>
  </cols>
  <sheetData>
    <row r="3" spans="2:9" x14ac:dyDescent="0.2">
      <c r="B3" s="2" t="s">
        <v>30</v>
      </c>
      <c r="C3" s="3" t="s">
        <v>0</v>
      </c>
      <c r="D3" s="3" t="s">
        <v>2</v>
      </c>
      <c r="E3" s="3" t="s">
        <v>4</v>
      </c>
      <c r="F3" s="3" t="s">
        <v>5</v>
      </c>
      <c r="G3" s="3" t="s">
        <v>6</v>
      </c>
      <c r="H3" s="3" t="s">
        <v>31</v>
      </c>
      <c r="I3" s="3" t="s">
        <v>32</v>
      </c>
    </row>
    <row r="4" spans="2:9" x14ac:dyDescent="0.2">
      <c r="B4" s="1">
        <v>1</v>
      </c>
      <c r="C4" s="1" t="s">
        <v>34</v>
      </c>
      <c r="D4" s="1" t="s">
        <v>3</v>
      </c>
      <c r="E4" s="1">
        <v>18894</v>
      </c>
      <c r="F4" s="1">
        <v>0</v>
      </c>
      <c r="G4" s="1">
        <v>31.07</v>
      </c>
      <c r="H4" s="1"/>
      <c r="I4" s="1"/>
    </row>
    <row r="5" spans="2:9" x14ac:dyDescent="0.2">
      <c r="B5" s="1">
        <v>2</v>
      </c>
      <c r="C5" s="1" t="s">
        <v>7</v>
      </c>
      <c r="D5" s="1" t="s">
        <v>3</v>
      </c>
      <c r="E5" s="1">
        <v>25674</v>
      </c>
      <c r="F5" s="1">
        <v>0</v>
      </c>
      <c r="G5" s="1">
        <v>29.18</v>
      </c>
      <c r="H5" s="1"/>
      <c r="I5" s="1"/>
    </row>
    <row r="6" spans="2:9" x14ac:dyDescent="0.2">
      <c r="B6" s="1">
        <v>3</v>
      </c>
      <c r="C6" s="1" t="s">
        <v>8</v>
      </c>
      <c r="D6" s="1" t="s">
        <v>3</v>
      </c>
      <c r="E6" s="1">
        <v>62746</v>
      </c>
      <c r="F6" s="1">
        <v>0</v>
      </c>
      <c r="G6" s="1">
        <v>44.02</v>
      </c>
      <c r="H6" s="1"/>
      <c r="I6" s="1"/>
    </row>
    <row r="7" spans="2:9" x14ac:dyDescent="0.2">
      <c r="B7" s="1">
        <v>4</v>
      </c>
      <c r="C7" s="1" t="s">
        <v>9</v>
      </c>
      <c r="D7" s="1" t="s">
        <v>3</v>
      </c>
      <c r="E7" s="1">
        <v>519690</v>
      </c>
      <c r="F7" s="1">
        <v>5</v>
      </c>
      <c r="G7" s="1">
        <v>149.94999999999999</v>
      </c>
      <c r="H7" s="1" t="s">
        <v>3</v>
      </c>
      <c r="I7" s="1" t="s">
        <v>23</v>
      </c>
    </row>
    <row r="8" spans="2:9" x14ac:dyDescent="0.2">
      <c r="B8" s="1">
        <v>5</v>
      </c>
      <c r="C8" s="1" t="s">
        <v>10</v>
      </c>
      <c r="D8" s="1" t="s">
        <v>3</v>
      </c>
      <c r="E8" s="1">
        <v>27741</v>
      </c>
      <c r="F8" s="1">
        <v>0</v>
      </c>
      <c r="G8" s="1">
        <v>29.95</v>
      </c>
      <c r="H8" s="1"/>
      <c r="I8" s="1"/>
    </row>
    <row r="9" spans="2:9" x14ac:dyDescent="0.2">
      <c r="B9" s="1">
        <v>6</v>
      </c>
      <c r="C9" s="1" t="s">
        <v>11</v>
      </c>
      <c r="D9" s="1" t="s">
        <v>3</v>
      </c>
      <c r="E9" s="1">
        <v>42666</v>
      </c>
      <c r="F9" s="1">
        <v>0</v>
      </c>
      <c r="G9" s="1">
        <v>32.020000000000003</v>
      </c>
      <c r="H9" s="1"/>
      <c r="I9" s="1"/>
    </row>
    <row r="10" spans="2:9" x14ac:dyDescent="0.2">
      <c r="B10" s="1">
        <v>7</v>
      </c>
      <c r="C10" s="1" t="s">
        <v>12</v>
      </c>
      <c r="D10" s="1" t="s">
        <v>3</v>
      </c>
      <c r="E10" s="1">
        <v>15611</v>
      </c>
      <c r="F10" s="1">
        <v>0</v>
      </c>
      <c r="G10" s="1">
        <v>18.25</v>
      </c>
      <c r="H10" s="1"/>
      <c r="I10" s="1"/>
    </row>
    <row r="11" spans="2:9" x14ac:dyDescent="0.2">
      <c r="B11" s="1">
        <v>8</v>
      </c>
      <c r="C11" s="1" t="s">
        <v>13</v>
      </c>
      <c r="D11" s="1" t="s">
        <v>3</v>
      </c>
      <c r="E11" s="1">
        <v>11695</v>
      </c>
      <c r="F11" s="1">
        <v>0</v>
      </c>
      <c r="G11" s="1">
        <v>18.12</v>
      </c>
      <c r="H11" s="1"/>
      <c r="I11" s="1"/>
    </row>
    <row r="12" spans="2:9" x14ac:dyDescent="0.2">
      <c r="B12" s="1">
        <v>9</v>
      </c>
      <c r="C12" s="1" t="s">
        <v>14</v>
      </c>
      <c r="D12" s="1" t="s">
        <v>3</v>
      </c>
      <c r="E12" s="1">
        <v>334396</v>
      </c>
      <c r="F12" s="1">
        <v>5</v>
      </c>
      <c r="G12" s="1">
        <v>114.06</v>
      </c>
      <c r="H12" s="1" t="s">
        <v>3</v>
      </c>
      <c r="I12" s="1" t="s">
        <v>23</v>
      </c>
    </row>
    <row r="13" spans="2:9" x14ac:dyDescent="0.2">
      <c r="B13" s="1">
        <v>10</v>
      </c>
      <c r="C13" s="1" t="s">
        <v>15</v>
      </c>
      <c r="D13" s="1" t="s">
        <v>3</v>
      </c>
      <c r="E13" s="1">
        <v>24160</v>
      </c>
      <c r="F13" s="1">
        <v>0</v>
      </c>
      <c r="G13" s="1">
        <v>23.68</v>
      </c>
      <c r="H13" s="1"/>
      <c r="I13" s="1"/>
    </row>
    <row r="14" spans="2:9" x14ac:dyDescent="0.2">
      <c r="B14" s="1">
        <v>11</v>
      </c>
      <c r="C14" s="1" t="s">
        <v>16</v>
      </c>
      <c r="D14" s="1" t="s">
        <v>3</v>
      </c>
      <c r="E14" s="1">
        <v>31863</v>
      </c>
      <c r="F14" s="1">
        <v>0</v>
      </c>
      <c r="G14" s="1">
        <v>32.229999999999997</v>
      </c>
      <c r="H14" s="1"/>
      <c r="I14" s="1"/>
    </row>
    <row r="15" spans="2:9" x14ac:dyDescent="0.2">
      <c r="B15" s="1">
        <v>12</v>
      </c>
      <c r="C15" s="1" t="s">
        <v>33</v>
      </c>
      <c r="D15" s="1" t="s">
        <v>3</v>
      </c>
      <c r="E15" s="1">
        <v>47053</v>
      </c>
      <c r="F15" s="1">
        <v>0</v>
      </c>
      <c r="G15" s="1">
        <v>34</v>
      </c>
      <c r="H15" s="1"/>
      <c r="I15" s="1"/>
    </row>
    <row r="16" spans="2:9" x14ac:dyDescent="0.2">
      <c r="B16" s="1">
        <v>13</v>
      </c>
      <c r="C16" s="1" t="s">
        <v>18</v>
      </c>
      <c r="D16" s="1" t="s">
        <v>3</v>
      </c>
      <c r="E16" s="1">
        <v>64191</v>
      </c>
      <c r="F16" s="1">
        <v>4</v>
      </c>
      <c r="G16" s="1">
        <v>52.3</v>
      </c>
      <c r="H16" s="1"/>
      <c r="I16" s="1"/>
    </row>
    <row r="17" spans="2:9" x14ac:dyDescent="0.2">
      <c r="B17" s="1">
        <v>14</v>
      </c>
      <c r="C17" s="1" t="s">
        <v>19</v>
      </c>
      <c r="D17" s="1" t="s">
        <v>3</v>
      </c>
      <c r="E17" s="1">
        <v>52736</v>
      </c>
      <c r="F17" s="1">
        <v>0</v>
      </c>
      <c r="G17" s="1">
        <v>50.61</v>
      </c>
      <c r="H17" s="1"/>
      <c r="I17" s="1"/>
    </row>
    <row r="18" spans="2:9" x14ac:dyDescent="0.2">
      <c r="B18" s="1">
        <v>15</v>
      </c>
      <c r="C18" s="1" t="s">
        <v>20</v>
      </c>
      <c r="D18" s="1" t="s">
        <v>3</v>
      </c>
      <c r="E18" s="1">
        <v>118792</v>
      </c>
      <c r="F18" s="1">
        <v>3</v>
      </c>
      <c r="G18" s="1">
        <v>84.43</v>
      </c>
      <c r="H18" s="1"/>
      <c r="I18" s="1" t="s">
        <v>23</v>
      </c>
    </row>
    <row r="19" spans="2:9" x14ac:dyDescent="0.2">
      <c r="B19" s="1">
        <v>16</v>
      </c>
      <c r="C19" s="1" t="s">
        <v>21</v>
      </c>
      <c r="D19" s="1" t="s">
        <v>3</v>
      </c>
      <c r="E19" s="1">
        <v>11302</v>
      </c>
      <c r="F19" s="1">
        <v>0</v>
      </c>
      <c r="G19" s="1">
        <v>23.48</v>
      </c>
      <c r="H19" s="1"/>
      <c r="I19" s="1"/>
    </row>
    <row r="20" spans="2:9" x14ac:dyDescent="0.2">
      <c r="B20" s="1">
        <v>17</v>
      </c>
      <c r="C20" s="1" t="s">
        <v>22</v>
      </c>
      <c r="D20" s="1" t="s">
        <v>3</v>
      </c>
      <c r="E20" s="1">
        <v>31253</v>
      </c>
      <c r="F20" s="1">
        <v>0</v>
      </c>
      <c r="G20" s="1">
        <v>36.57</v>
      </c>
      <c r="H20" s="1"/>
      <c r="I20" s="1"/>
    </row>
    <row r="21" spans="2:9" x14ac:dyDescent="0.2">
      <c r="B21" s="1">
        <v>18</v>
      </c>
      <c r="C21" s="1" t="s">
        <v>24</v>
      </c>
      <c r="D21" s="1" t="s">
        <v>3</v>
      </c>
      <c r="E21" s="1">
        <v>10342</v>
      </c>
      <c r="F21" s="1">
        <v>0</v>
      </c>
      <c r="G21" s="1">
        <v>22.7</v>
      </c>
      <c r="H21" s="1"/>
      <c r="I21" s="1"/>
    </row>
    <row r="22" spans="2:9" x14ac:dyDescent="0.2">
      <c r="B22" s="1">
        <v>19</v>
      </c>
      <c r="C22" s="1" t="s">
        <v>25</v>
      </c>
      <c r="D22" s="1" t="s">
        <v>3</v>
      </c>
      <c r="E22" s="1">
        <v>18228</v>
      </c>
      <c r="F22" s="1">
        <v>0</v>
      </c>
      <c r="G22" s="1">
        <v>27.16</v>
      </c>
      <c r="H22" s="1"/>
      <c r="I22" s="1"/>
    </row>
    <row r="23" spans="2:9" x14ac:dyDescent="0.2">
      <c r="B23" s="1">
        <v>20</v>
      </c>
      <c r="C23" s="1" t="s">
        <v>26</v>
      </c>
      <c r="D23" s="1" t="s">
        <v>3</v>
      </c>
      <c r="E23" s="1">
        <v>35454</v>
      </c>
      <c r="F23" s="1">
        <v>0</v>
      </c>
      <c r="G23" s="1">
        <v>29.07</v>
      </c>
      <c r="H23" s="1"/>
      <c r="I23" s="1"/>
    </row>
    <row r="24" spans="2:9" x14ac:dyDescent="0.2">
      <c r="B24" s="1">
        <v>21</v>
      </c>
      <c r="C24" s="1" t="s">
        <v>27</v>
      </c>
      <c r="D24" s="1" t="s">
        <v>3</v>
      </c>
      <c r="E24" s="1">
        <v>245524</v>
      </c>
      <c r="F24" s="1">
        <v>2</v>
      </c>
      <c r="G24" s="1">
        <v>118.45</v>
      </c>
      <c r="H24" s="1"/>
      <c r="I24" s="1"/>
    </row>
    <row r="25" spans="2:9" x14ac:dyDescent="0.2">
      <c r="B25" s="1">
        <v>22</v>
      </c>
      <c r="C25" s="1" t="s">
        <v>28</v>
      </c>
      <c r="D25" s="1" t="s">
        <v>3</v>
      </c>
      <c r="E25" s="1">
        <v>84102</v>
      </c>
      <c r="F25" s="1">
        <v>1</v>
      </c>
      <c r="G25" s="1">
        <v>54.26</v>
      </c>
      <c r="H25" s="1" t="s">
        <v>3</v>
      </c>
      <c r="I25" s="1"/>
    </row>
    <row r="26" spans="2:9" x14ac:dyDescent="0.2">
      <c r="B26" s="1">
        <v>23</v>
      </c>
      <c r="C26" s="1" t="s">
        <v>29</v>
      </c>
      <c r="D26" s="1" t="s">
        <v>3</v>
      </c>
      <c r="E26" s="1">
        <v>13823</v>
      </c>
      <c r="F26" s="1">
        <v>0</v>
      </c>
      <c r="G26" s="1">
        <v>26.43</v>
      </c>
      <c r="H26" s="1"/>
      <c r="I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Summary</vt:lpstr>
      <vt:lpstr>Iter. Comp</vt:lpstr>
      <vt:lpstr>I iter.</vt:lpstr>
      <vt:lpstr>II Iter</vt:lpstr>
      <vt:lpstr>III Iter</vt:lpstr>
      <vt:lpstr>IV Iter</vt:lpstr>
      <vt:lpstr>V 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2024-08-31T15:27:37Z</dcterms:created>
  <dcterms:modified xsi:type="dcterms:W3CDTF">2024-10-10T13:46:25Z</dcterms:modified>
</cp:coreProperties>
</file>