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Downloads/TSE COMET/replication package/projects dataset/results/"/>
    </mc:Choice>
  </mc:AlternateContent>
  <xr:revisionPtr revIDLastSave="0" documentId="13_ncr:1_{5E669E14-3384-D340-97D1-246E6BD19FDA}" xr6:coauthVersionLast="36" xr6:coauthVersionMax="36" xr10:uidLastSave="{00000000-0000-0000-0000-000000000000}"/>
  <bookViews>
    <workbookView xWindow="0" yWindow="1280" windowWidth="28800" windowHeight="9900" activeTab="2" xr2:uid="{11F2499E-35E6-4249-B687-6A406D5E5CBE}"/>
  </bookViews>
  <sheets>
    <sheet name="Summary" sheetId="3" r:id="rId1"/>
    <sheet name="Metrics" sheetId="2" r:id="rId2"/>
    <sheet name="Duration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F11" i="1"/>
  <c r="E4" i="3" l="1"/>
  <c r="L7" i="3" l="1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E11" i="3"/>
  <c r="E10" i="3"/>
  <c r="D11" i="3"/>
  <c r="D10" i="3"/>
  <c r="E5" i="3"/>
  <c r="F10" i="1" l="1"/>
  <c r="F9" i="1"/>
  <c r="F8" i="1"/>
  <c r="F7" i="1"/>
  <c r="F6" i="1"/>
  <c r="F5" i="1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H115" i="2"/>
  <c r="I115" i="2"/>
  <c r="C37" i="1" l="1"/>
</calcChain>
</file>

<file path=xl/sharedStrings.xml><?xml version="1.0" encoding="utf-8"?>
<sst xmlns="http://schemas.openxmlformats.org/spreadsheetml/2006/main" count="58" uniqueCount="37">
  <si>
    <t>DG</t>
  </si>
  <si>
    <t>OOI</t>
  </si>
  <si>
    <t>DM</t>
  </si>
  <si>
    <t>FU</t>
  </si>
  <si>
    <t>FP</t>
  </si>
  <si>
    <t>Precision</t>
  </si>
  <si>
    <t>Recall</t>
  </si>
  <si>
    <t>BLEU</t>
  </si>
  <si>
    <t>AVG</t>
  </si>
  <si>
    <t>K01719</t>
  </si>
  <si>
    <t>K01726</t>
  </si>
  <si>
    <t>Duration</t>
  </si>
  <si>
    <t>functional process</t>
  </si>
  <si>
    <t>FIDCPM</t>
  </si>
  <si>
    <t>F1-score</t>
  </si>
  <si>
    <t>Data movements</t>
  </si>
  <si>
    <t>Objects of interests</t>
  </si>
  <si>
    <t>Data groups</t>
  </si>
  <si>
    <t>Functional Processes</t>
  </si>
  <si>
    <t>Rouge</t>
  </si>
  <si>
    <t>Use cases</t>
  </si>
  <si>
    <t>Precision %</t>
  </si>
  <si>
    <t>Recall %</t>
  </si>
  <si>
    <t>F-Score %</t>
  </si>
  <si>
    <t>BLEU %</t>
  </si>
  <si>
    <t>Total CFP</t>
  </si>
  <si>
    <t>Average Duration</t>
  </si>
  <si>
    <t>&lt;50%</t>
  </si>
  <si>
    <t>TE</t>
  </si>
  <si>
    <t>Rouge f1</t>
  </si>
  <si>
    <t>VAR</t>
  </si>
  <si>
    <t>DEV STD</t>
  </si>
  <si>
    <t>MIN</t>
  </si>
  <si>
    <t>MAX</t>
  </si>
  <si>
    <t>MEAN</t>
  </si>
  <si>
    <t>TOTAL</t>
  </si>
  <si>
    <t>Total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</si>
</sst>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i/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/>
    <xf numFmtId="164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0" fillId="0" borderId="4" xfId="0" applyBorder="1"/>
    <xf numFmtId="0" fontId="3" fillId="0" borderId="4" xfId="0" applyFont="1" applyBorder="1"/>
    <xf numFmtId="2" fontId="0" fillId="0" borderId="4" xfId="0" applyNumberFormat="1" applyBorder="1"/>
    <xf numFmtId="0" fontId="3" fillId="0" borderId="1" xfId="0" applyFont="1" applyBorder="1"/>
    <xf numFmtId="2" fontId="0" fillId="0" borderId="1" xfId="0" applyNumberFormat="1" applyBorder="1"/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groups Precision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Metrics!$D$6</c:f>
              <c:strCache>
                <c:ptCount val="1"/>
                <c:pt idx="0">
                  <c:v>Precision</c:v>
                </c:pt>
              </c:strCache>
            </c:strRef>
          </c:tx>
          <c:val>
            <c:numRef>
              <c:f>Metrics!$D$7:$D$38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88.89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90.48</c:v>
                </c:pt>
                <c:pt idx="13">
                  <c:v>100</c:v>
                </c:pt>
                <c:pt idx="14">
                  <c:v>97.22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100</c:v>
                </c:pt>
                <c:pt idx="20">
                  <c:v>100</c:v>
                </c:pt>
                <c:pt idx="21">
                  <c:v>87.5</c:v>
                </c:pt>
                <c:pt idx="22">
                  <c:v>100</c:v>
                </c:pt>
                <c:pt idx="23">
                  <c:v>100</c:v>
                </c:pt>
                <c:pt idx="24">
                  <c:v>88.89</c:v>
                </c:pt>
                <c:pt idx="25">
                  <c:v>66.67</c:v>
                </c:pt>
                <c:pt idx="26">
                  <c:v>100</c:v>
                </c:pt>
                <c:pt idx="27">
                  <c:v>81.25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3-0E4C-9CBE-D07405DAFABE}"/>
            </c:ext>
          </c:extLst>
        </c:ser>
        <c:ser>
          <c:idx val="3"/>
          <c:order val="1"/>
          <c:tx>
            <c:strRef>
              <c:f>Metrics!$D$6</c:f>
              <c:strCache>
                <c:ptCount val="1"/>
                <c:pt idx="0">
                  <c:v>Precision</c:v>
                </c:pt>
              </c:strCache>
            </c:strRef>
          </c:tx>
          <c:val>
            <c:numRef>
              <c:f>Metrics!$D$7:$D$29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88.89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90.48</c:v>
                </c:pt>
                <c:pt idx="13">
                  <c:v>100</c:v>
                </c:pt>
                <c:pt idx="14">
                  <c:v>97.22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100</c:v>
                </c:pt>
                <c:pt idx="20">
                  <c:v>100</c:v>
                </c:pt>
                <c:pt idx="21">
                  <c:v>87.5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3-0E4C-9CBE-D07405DAFABE}"/>
            </c:ext>
          </c:extLst>
        </c:ser>
        <c:ser>
          <c:idx val="1"/>
          <c:order val="2"/>
          <c:tx>
            <c:strRef>
              <c:f>Metrics!$D$6</c:f>
              <c:strCache>
                <c:ptCount val="1"/>
                <c:pt idx="0">
                  <c:v>Precision</c:v>
                </c:pt>
              </c:strCache>
            </c:strRef>
          </c:tx>
          <c:val>
            <c:numRef>
              <c:f>Metrics!$D$7:$D$29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88.89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90.48</c:v>
                </c:pt>
                <c:pt idx="13">
                  <c:v>100</c:v>
                </c:pt>
                <c:pt idx="14">
                  <c:v>97.22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100</c:v>
                </c:pt>
                <c:pt idx="20">
                  <c:v>100</c:v>
                </c:pt>
                <c:pt idx="21">
                  <c:v>87.5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3-0E4C-9CBE-D07405DAFABE}"/>
            </c:ext>
          </c:extLst>
        </c:ser>
        <c:ser>
          <c:idx val="0"/>
          <c:order val="3"/>
          <c:tx>
            <c:strRef>
              <c:f>Metrics!$D$6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Metrics!$D$7:$D$29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88.89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90.48</c:v>
                </c:pt>
                <c:pt idx="13">
                  <c:v>100</c:v>
                </c:pt>
                <c:pt idx="14">
                  <c:v>97.22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100</c:v>
                </c:pt>
                <c:pt idx="20">
                  <c:v>100</c:v>
                </c:pt>
                <c:pt idx="21">
                  <c:v>87.5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3-0E4C-9CBE-D07405DA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movements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 cmpd="sng" algn="ctr">
              <a:solidFill>
                <a:schemeClr val="accent1">
                  <a:shade val="6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Metrics!$L$7:$L$38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D-144B-BBE3-43774D36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</a:t>
            </a:r>
            <a:r>
              <a:rPr lang="en-US" b="1" baseline="0"/>
              <a:t> movements</a:t>
            </a:r>
            <a:r>
              <a:rPr lang="en-US" b="1"/>
              <a:t>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Metrics!$M$7:$M$38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6-2241-BD74-2FBB7A3A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movements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Metrics!$N$7:$N$38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7-7B44-B2CB-BE93791E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groups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Metrics!$E$7:$E$38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94.44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92.86</c:v>
                </c:pt>
                <c:pt idx="13">
                  <c:v>100</c:v>
                </c:pt>
                <c:pt idx="14">
                  <c:v>97.22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100</c:v>
                </c:pt>
                <c:pt idx="20">
                  <c:v>92.59</c:v>
                </c:pt>
                <c:pt idx="21">
                  <c:v>83.33</c:v>
                </c:pt>
                <c:pt idx="22">
                  <c:v>100</c:v>
                </c:pt>
                <c:pt idx="23">
                  <c:v>100</c:v>
                </c:pt>
                <c:pt idx="24">
                  <c:v>87.78</c:v>
                </c:pt>
                <c:pt idx="25">
                  <c:v>66.67</c:v>
                </c:pt>
                <c:pt idx="26">
                  <c:v>100</c:v>
                </c:pt>
                <c:pt idx="27">
                  <c:v>81.25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6-2D4A-92F3-9E888420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groups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Metrics!$F$7:$F$38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91.11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91.43</c:v>
                </c:pt>
                <c:pt idx="13">
                  <c:v>100</c:v>
                </c:pt>
                <c:pt idx="14">
                  <c:v>97.22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100</c:v>
                </c:pt>
                <c:pt idx="20">
                  <c:v>95.56</c:v>
                </c:pt>
                <c:pt idx="21">
                  <c:v>85</c:v>
                </c:pt>
                <c:pt idx="22">
                  <c:v>100</c:v>
                </c:pt>
                <c:pt idx="23">
                  <c:v>100</c:v>
                </c:pt>
                <c:pt idx="24">
                  <c:v>88</c:v>
                </c:pt>
                <c:pt idx="25">
                  <c:v>66.67</c:v>
                </c:pt>
                <c:pt idx="26">
                  <c:v>100</c:v>
                </c:pt>
                <c:pt idx="27">
                  <c:v>81.25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4-224B-944B-F3CF56BC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groups BLEU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 cmpd="sng" algn="ctr">
              <a:solidFill>
                <a:schemeClr val="accent1">
                  <a:shade val="6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Metrics!$G$7:$G$38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88.24</c:v>
                </c:pt>
                <c:pt idx="13">
                  <c:v>100</c:v>
                </c:pt>
                <c:pt idx="14">
                  <c:v>95.24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87.5</c:v>
                </c:pt>
                <c:pt idx="19">
                  <c:v>100</c:v>
                </c:pt>
                <c:pt idx="20">
                  <c:v>87.52</c:v>
                </c:pt>
                <c:pt idx="21">
                  <c:v>70.540000000000006</c:v>
                </c:pt>
                <c:pt idx="22">
                  <c:v>100</c:v>
                </c:pt>
                <c:pt idx="23">
                  <c:v>100</c:v>
                </c:pt>
                <c:pt idx="24">
                  <c:v>86.36</c:v>
                </c:pt>
                <c:pt idx="25">
                  <c:v>66.67</c:v>
                </c:pt>
                <c:pt idx="26">
                  <c:v>100</c:v>
                </c:pt>
                <c:pt idx="27">
                  <c:v>78.569999999999993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0-8D49-9E69-8D2A9F39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Objects of interest BLEU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Metrics!$K$7:$K$38</c:f>
              <c:numCache>
                <c:formatCode>General</c:formatCode>
                <c:ptCount val="32"/>
                <c:pt idx="0">
                  <c:v>100</c:v>
                </c:pt>
                <c:pt idx="1">
                  <c:v>80</c:v>
                </c:pt>
                <c:pt idx="2">
                  <c:v>84.62</c:v>
                </c:pt>
                <c:pt idx="3">
                  <c:v>75</c:v>
                </c:pt>
                <c:pt idx="4">
                  <c:v>85.71</c:v>
                </c:pt>
                <c:pt idx="5">
                  <c:v>100</c:v>
                </c:pt>
                <c:pt idx="6">
                  <c:v>70</c:v>
                </c:pt>
                <c:pt idx="7">
                  <c:v>75</c:v>
                </c:pt>
                <c:pt idx="8">
                  <c:v>88.89</c:v>
                </c:pt>
                <c:pt idx="9">
                  <c:v>91.67</c:v>
                </c:pt>
                <c:pt idx="10">
                  <c:v>61.92</c:v>
                </c:pt>
                <c:pt idx="11">
                  <c:v>80</c:v>
                </c:pt>
                <c:pt idx="12">
                  <c:v>100</c:v>
                </c:pt>
                <c:pt idx="13">
                  <c:v>100</c:v>
                </c:pt>
                <c:pt idx="14">
                  <c:v>76.19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65.5</c:v>
                </c:pt>
                <c:pt idx="19">
                  <c:v>90</c:v>
                </c:pt>
                <c:pt idx="20">
                  <c:v>71.650000000000006</c:v>
                </c:pt>
                <c:pt idx="21">
                  <c:v>32.75</c:v>
                </c:pt>
                <c:pt idx="22">
                  <c:v>47.77</c:v>
                </c:pt>
                <c:pt idx="23">
                  <c:v>100</c:v>
                </c:pt>
                <c:pt idx="24">
                  <c:v>83.19</c:v>
                </c:pt>
                <c:pt idx="25">
                  <c:v>100</c:v>
                </c:pt>
                <c:pt idx="26">
                  <c:v>24.77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E-A14F-98E4-CF9B36A8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movements BLEU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Metrics!$O$7:$O$38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1144-B0E2-320D5F630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Object of interest Precision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Metrics!$H$6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val>
            <c:numRef>
              <c:f>Metrics!$H$7:$H$38</c:f>
              <c:numCache>
                <c:formatCode>General</c:formatCode>
                <c:ptCount val="32"/>
                <c:pt idx="0">
                  <c:v>100</c:v>
                </c:pt>
                <c:pt idx="1">
                  <c:v>84.62</c:v>
                </c:pt>
                <c:pt idx="2">
                  <c:v>90.91</c:v>
                </c:pt>
                <c:pt idx="3">
                  <c:v>83.33</c:v>
                </c:pt>
                <c:pt idx="4">
                  <c:v>91.67</c:v>
                </c:pt>
                <c:pt idx="5">
                  <c:v>100</c:v>
                </c:pt>
                <c:pt idx="6">
                  <c:v>75</c:v>
                </c:pt>
                <c:pt idx="7">
                  <c:v>83.33</c:v>
                </c:pt>
                <c:pt idx="8">
                  <c:v>88.89</c:v>
                </c:pt>
                <c:pt idx="9">
                  <c:v>91.67</c:v>
                </c:pt>
                <c:pt idx="10">
                  <c:v>50</c:v>
                </c:pt>
                <c:pt idx="11">
                  <c:v>66.67</c:v>
                </c:pt>
                <c:pt idx="12">
                  <c:v>100</c:v>
                </c:pt>
                <c:pt idx="13">
                  <c:v>100</c:v>
                </c:pt>
                <c:pt idx="14">
                  <c:v>80.56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50</c:v>
                </c:pt>
                <c:pt idx="22">
                  <c:v>66.67</c:v>
                </c:pt>
                <c:pt idx="23">
                  <c:v>100</c:v>
                </c:pt>
                <c:pt idx="24">
                  <c:v>93.33</c:v>
                </c:pt>
                <c:pt idx="25">
                  <c:v>100</c:v>
                </c:pt>
                <c:pt idx="26">
                  <c:v>33.33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2-A74B-8AAF-6A79E4CC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Objects of interest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Metrics!$I$7:$I$38</c:f>
              <c:numCache>
                <c:formatCode>General</c:formatCode>
                <c:ptCount val="32"/>
                <c:pt idx="0">
                  <c:v>100</c:v>
                </c:pt>
                <c:pt idx="1">
                  <c:v>92.31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87.5</c:v>
                </c:pt>
                <c:pt idx="7">
                  <c:v>100</c:v>
                </c:pt>
                <c:pt idx="8">
                  <c:v>88.89</c:v>
                </c:pt>
                <c:pt idx="9">
                  <c:v>91.67</c:v>
                </c:pt>
                <c:pt idx="10">
                  <c:v>60</c:v>
                </c:pt>
                <c:pt idx="11">
                  <c:v>66.67</c:v>
                </c:pt>
                <c:pt idx="12">
                  <c:v>100</c:v>
                </c:pt>
                <c:pt idx="13">
                  <c:v>100</c:v>
                </c:pt>
                <c:pt idx="14">
                  <c:v>88.89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80</c:v>
                </c:pt>
                <c:pt idx="19">
                  <c:v>90</c:v>
                </c:pt>
                <c:pt idx="20">
                  <c:v>83.33</c:v>
                </c:pt>
                <c:pt idx="21">
                  <c:v>50</c:v>
                </c:pt>
                <c:pt idx="22">
                  <c:v>66.67</c:v>
                </c:pt>
                <c:pt idx="23">
                  <c:v>100</c:v>
                </c:pt>
                <c:pt idx="24">
                  <c:v>90</c:v>
                </c:pt>
                <c:pt idx="25">
                  <c:v>100</c:v>
                </c:pt>
                <c:pt idx="26">
                  <c:v>33.33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F-8E40-9903-F5D7290AE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Objects of interest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Metrics!$J$7:$J$38</c:f>
              <c:numCache>
                <c:formatCode>General</c:formatCode>
                <c:ptCount val="32"/>
                <c:pt idx="0">
                  <c:v>100</c:v>
                </c:pt>
                <c:pt idx="1">
                  <c:v>87.18</c:v>
                </c:pt>
                <c:pt idx="2">
                  <c:v>93.94</c:v>
                </c:pt>
                <c:pt idx="3">
                  <c:v>88.89</c:v>
                </c:pt>
                <c:pt idx="4">
                  <c:v>94.44</c:v>
                </c:pt>
                <c:pt idx="5">
                  <c:v>100</c:v>
                </c:pt>
                <c:pt idx="6">
                  <c:v>79.17</c:v>
                </c:pt>
                <c:pt idx="7">
                  <c:v>88.89</c:v>
                </c:pt>
                <c:pt idx="8">
                  <c:v>88.89</c:v>
                </c:pt>
                <c:pt idx="9">
                  <c:v>91.67</c:v>
                </c:pt>
                <c:pt idx="10">
                  <c:v>53.33</c:v>
                </c:pt>
                <c:pt idx="11">
                  <c:v>66.67</c:v>
                </c:pt>
                <c:pt idx="12">
                  <c:v>100</c:v>
                </c:pt>
                <c:pt idx="13">
                  <c:v>100</c:v>
                </c:pt>
                <c:pt idx="14">
                  <c:v>83.33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80</c:v>
                </c:pt>
                <c:pt idx="19">
                  <c:v>90</c:v>
                </c:pt>
                <c:pt idx="20">
                  <c:v>88.89</c:v>
                </c:pt>
                <c:pt idx="21">
                  <c:v>50</c:v>
                </c:pt>
                <c:pt idx="22">
                  <c:v>66.67</c:v>
                </c:pt>
                <c:pt idx="23">
                  <c:v>100</c:v>
                </c:pt>
                <c:pt idx="24">
                  <c:v>91.11</c:v>
                </c:pt>
                <c:pt idx="25">
                  <c:v>100</c:v>
                </c:pt>
                <c:pt idx="26">
                  <c:v>33.33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C-ED4C-943B-F4942492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577850</xdr:colOff>
      <xdr:row>3</xdr:row>
      <xdr:rowOff>152400</xdr:rowOff>
    </xdr:from>
    <xdr:to>
      <xdr:col>26</xdr:col>
      <xdr:colOff>608330</xdr:colOff>
      <xdr:row>12</xdr:row>
      <xdr:rowOff>37084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75541D-DD6A-D646-A11C-0442E9C49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736600</xdr:colOff>
      <xdr:row>3</xdr:row>
      <xdr:rowOff>165100</xdr:rowOff>
    </xdr:from>
    <xdr:to>
      <xdr:col>32</xdr:col>
      <xdr:colOff>767080</xdr:colOff>
      <xdr:row>12</xdr:row>
      <xdr:rowOff>49784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7863A84-8D87-B64D-B0A1-94E6404F7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584200</xdr:colOff>
      <xdr:row>12</xdr:row>
      <xdr:rowOff>190501</xdr:rowOff>
    </xdr:from>
    <xdr:to>
      <xdr:col>32</xdr:col>
      <xdr:colOff>749300</xdr:colOff>
      <xdr:row>22</xdr:row>
      <xdr:rowOff>107462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D949524-EC71-AF47-84E9-7D68D24C1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45</xdr:row>
      <xdr:rowOff>0</xdr:rowOff>
    </xdr:from>
    <xdr:to>
      <xdr:col>8</xdr:col>
      <xdr:colOff>30480</xdr:colOff>
      <xdr:row>54</xdr:row>
      <xdr:rowOff>100584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876A3FE-E1BF-CE4B-8582-67708342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158750</xdr:colOff>
      <xdr:row>45</xdr:row>
      <xdr:rowOff>12700</xdr:rowOff>
    </xdr:from>
    <xdr:to>
      <xdr:col>14</xdr:col>
      <xdr:colOff>189230</xdr:colOff>
      <xdr:row>54</xdr:row>
      <xdr:rowOff>113284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F9FF7F1-CB64-DF4E-9725-718520248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6350</xdr:colOff>
      <xdr:row>55</xdr:row>
      <xdr:rowOff>50800</xdr:rowOff>
    </xdr:from>
    <xdr:to>
      <xdr:col>14</xdr:col>
      <xdr:colOff>171450</xdr:colOff>
      <xdr:row>64</xdr:row>
      <xdr:rowOff>151384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45E3056-B34F-EF47-A944-00F837B93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586155</xdr:colOff>
      <xdr:row>24</xdr:row>
      <xdr:rowOff>39077</xdr:rowOff>
    </xdr:from>
    <xdr:to>
      <xdr:col>26</xdr:col>
      <xdr:colOff>616635</xdr:colOff>
      <xdr:row>32</xdr:row>
      <xdr:rowOff>183574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6FA3052-3F11-9743-BA53-CE7658743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744905</xdr:colOff>
      <xdr:row>24</xdr:row>
      <xdr:rowOff>51777</xdr:rowOff>
    </xdr:from>
    <xdr:to>
      <xdr:col>32</xdr:col>
      <xdr:colOff>711885</xdr:colOff>
      <xdr:row>32</xdr:row>
      <xdr:rowOff>196274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7AB789D-D709-9D4B-8E03-7A636BFDF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592505</xdr:colOff>
      <xdr:row>33</xdr:row>
      <xdr:rowOff>54974</xdr:rowOff>
    </xdr:from>
    <xdr:to>
      <xdr:col>32</xdr:col>
      <xdr:colOff>706805</xdr:colOff>
      <xdr:row>41</xdr:row>
      <xdr:rowOff>127355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2D3FB6A-9BF3-9845-AD5E-BEB1CBCB5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605693</xdr:colOff>
      <xdr:row>53</xdr:row>
      <xdr:rowOff>146538</xdr:rowOff>
    </xdr:from>
    <xdr:to>
      <xdr:col>25</xdr:col>
      <xdr:colOff>606865</xdr:colOff>
      <xdr:row>62</xdr:row>
      <xdr:rowOff>10391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90E0075-1608-2C46-9095-BD80656DB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3154</xdr:colOff>
      <xdr:row>53</xdr:row>
      <xdr:rowOff>159238</xdr:rowOff>
    </xdr:from>
    <xdr:to>
      <xdr:col>32</xdr:col>
      <xdr:colOff>862</xdr:colOff>
      <xdr:row>62</xdr:row>
      <xdr:rowOff>23091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36F2DC2-23BD-9F40-A6E3-C609FD6C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612043</xdr:colOff>
      <xdr:row>62</xdr:row>
      <xdr:rowOff>103581</xdr:rowOff>
    </xdr:from>
    <xdr:to>
      <xdr:col>31</xdr:col>
      <xdr:colOff>642327</xdr:colOff>
      <xdr:row>71</xdr:row>
      <xdr:rowOff>203759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8C35B7A-5021-9047-A787-53D6C4CE2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8484-9613-E54A-A918-C0BC5F05D5DF}">
  <dimension ref="C1:L11"/>
  <sheetViews>
    <sheetView workbookViewId="0">
      <selection activeCell="E7" sqref="E7"/>
    </sheetView>
  </sheetViews>
  <sheetFormatPr baseColWidth="10" defaultRowHeight="16"/>
  <sheetData>
    <row r="1" spans="3:12" ht="17" thickBot="1"/>
    <row r="2" spans="3:12" ht="17" thickBot="1">
      <c r="C2" s="27" t="s">
        <v>18</v>
      </c>
      <c r="D2" s="28"/>
      <c r="E2" s="18">
        <v>32</v>
      </c>
      <c r="I2" s="25" t="s">
        <v>19</v>
      </c>
      <c r="J2" s="29"/>
      <c r="K2" s="26"/>
      <c r="L2" s="1"/>
    </row>
    <row r="3" spans="3:12" ht="17" thickBot="1">
      <c r="C3" s="27" t="s">
        <v>20</v>
      </c>
      <c r="D3" s="28"/>
      <c r="E3" s="18">
        <v>32</v>
      </c>
      <c r="I3" s="19" t="s">
        <v>21</v>
      </c>
      <c r="J3" s="19" t="s">
        <v>22</v>
      </c>
      <c r="K3" s="19" t="s">
        <v>23</v>
      </c>
      <c r="L3" s="19" t="s">
        <v>24</v>
      </c>
    </row>
    <row r="4" spans="3:12" ht="17" thickBot="1">
      <c r="C4" s="27" t="s">
        <v>25</v>
      </c>
      <c r="D4" s="28"/>
      <c r="E4" s="18">
        <f>36 + 81</f>
        <v>117</v>
      </c>
      <c r="H4" s="19" t="s">
        <v>0</v>
      </c>
      <c r="I4" s="20">
        <f>Metrics!D39</f>
        <v>98.003913043478263</v>
      </c>
      <c r="J4" s="20">
        <f>Metrics!E39</f>
        <v>97.845217391304345</v>
      </c>
      <c r="K4" s="20">
        <f>Metrics!F39</f>
        <v>97.84</v>
      </c>
      <c r="L4" s="20">
        <f>Metrics!G39</f>
        <v>96.045217391304348</v>
      </c>
    </row>
    <row r="5" spans="3:12" ht="17" thickBot="1">
      <c r="C5" s="27" t="s">
        <v>26</v>
      </c>
      <c r="D5" s="28"/>
      <c r="E5" s="20">
        <f>Duration!C37</f>
        <v>47.501562499999999</v>
      </c>
      <c r="H5" s="19" t="s">
        <v>1</v>
      </c>
      <c r="I5" s="20">
        <f>Metrics!H39</f>
        <v>85.796521739130426</v>
      </c>
      <c r="J5" s="20">
        <f>Metrics!I39</f>
        <v>88.953478260869574</v>
      </c>
      <c r="K5" s="20">
        <f>Metrics!J39</f>
        <v>86.606956521739136</v>
      </c>
      <c r="L5" s="20">
        <f>Metrics!K39</f>
        <v>81.59434782608696</v>
      </c>
    </row>
    <row r="6" spans="3:12" ht="17" thickBot="1">
      <c r="C6" s="27" t="s">
        <v>36</v>
      </c>
      <c r="D6" s="28"/>
      <c r="E6" s="20">
        <f>Duration!F11</f>
        <v>1520.05</v>
      </c>
      <c r="H6" s="19" t="s">
        <v>2</v>
      </c>
      <c r="I6" s="20">
        <f>Metrics!L39</f>
        <v>100</v>
      </c>
      <c r="J6" s="20">
        <f>Metrics!M39</f>
        <v>100</v>
      </c>
      <c r="K6" s="20">
        <f>Metrics!N39</f>
        <v>100</v>
      </c>
      <c r="L6" s="20">
        <f>Metrics!O39</f>
        <v>100</v>
      </c>
    </row>
    <row r="7" spans="3:12" ht="17" thickBot="1">
      <c r="H7" s="19" t="s">
        <v>3</v>
      </c>
      <c r="I7" s="20">
        <f>Metrics!P39</f>
        <v>100</v>
      </c>
      <c r="J7" s="20">
        <f>Metrics!Q39</f>
        <v>100</v>
      </c>
      <c r="K7" s="20">
        <f>Metrics!R39</f>
        <v>100</v>
      </c>
      <c r="L7" s="20">
        <f>Metrics!S39</f>
        <v>100</v>
      </c>
    </row>
    <row r="8" spans="3:12" ht="17" thickBot="1">
      <c r="D8" s="25" t="s">
        <v>27</v>
      </c>
      <c r="E8" s="26"/>
      <c r="H8" s="19" t="s">
        <v>28</v>
      </c>
      <c r="I8" s="20">
        <v>100</v>
      </c>
      <c r="J8" s="20">
        <v>100</v>
      </c>
      <c r="K8" s="20">
        <v>100</v>
      </c>
      <c r="L8" s="20">
        <v>100</v>
      </c>
    </row>
    <row r="9" spans="3:12" ht="17" thickBot="1">
      <c r="D9" s="19" t="s">
        <v>29</v>
      </c>
      <c r="E9" s="19" t="s">
        <v>7</v>
      </c>
    </row>
    <row r="10" spans="3:12" ht="17" thickBot="1">
      <c r="C10" s="18" t="s">
        <v>0</v>
      </c>
      <c r="D10" s="18">
        <f>COUNTIF(Metrics!F7:F38,"&lt;50")</f>
        <v>0</v>
      </c>
      <c r="E10" s="18">
        <f>COUNTIF(Metrics!G7:G38,"&lt;50")</f>
        <v>0</v>
      </c>
    </row>
    <row r="11" spans="3:12" ht="17" thickBot="1">
      <c r="C11" s="18" t="s">
        <v>1</v>
      </c>
      <c r="D11" s="18">
        <f>COUNTIF(Metrics!J7:J38,"&lt;50")</f>
        <v>2</v>
      </c>
      <c r="E11" s="18">
        <f>COUNTIF(Metrics!K7:K38,"&lt;50")</f>
        <v>4</v>
      </c>
    </row>
  </sheetData>
  <mergeCells count="7">
    <mergeCell ref="D8:E8"/>
    <mergeCell ref="C2:D2"/>
    <mergeCell ref="I2:K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650-475A-484C-9068-13F42BA3CD1F}">
  <dimension ref="B4:S115"/>
  <sheetViews>
    <sheetView showGridLines="0" topLeftCell="A42" zoomScale="110" zoomScaleNormal="110" workbookViewId="0">
      <selection activeCell="Q58" sqref="Q58"/>
    </sheetView>
  </sheetViews>
  <sheetFormatPr baseColWidth="10" defaultRowHeight="16"/>
  <cols>
    <col min="4" max="11" width="10.83203125" customWidth="1"/>
    <col min="21" max="21" width="10" customWidth="1"/>
    <col min="22" max="22" width="9.1640625" customWidth="1"/>
    <col min="23" max="24" width="9.5" customWidth="1"/>
    <col min="25" max="25" width="8.5" customWidth="1"/>
    <col min="26" max="26" width="9" customWidth="1"/>
    <col min="27" max="27" width="10" customWidth="1"/>
    <col min="28" max="28" width="9" customWidth="1"/>
    <col min="29" max="29" width="8.83203125" customWidth="1"/>
    <col min="30" max="30" width="9.83203125" customWidth="1"/>
    <col min="31" max="31" width="9.1640625" customWidth="1"/>
    <col min="32" max="32" width="8.5" customWidth="1"/>
    <col min="33" max="33" width="9.33203125" customWidth="1"/>
  </cols>
  <sheetData>
    <row r="4" spans="3:19" ht="17" thickBot="1"/>
    <row r="5" spans="3:19" ht="17" customHeight="1" thickBot="1">
      <c r="C5" s="17"/>
      <c r="D5" s="31" t="s">
        <v>17</v>
      </c>
      <c r="E5" s="31"/>
      <c r="F5" s="31"/>
      <c r="G5" s="31"/>
      <c r="H5" s="31" t="s">
        <v>16</v>
      </c>
      <c r="I5" s="31"/>
      <c r="J5" s="31"/>
      <c r="K5" s="31"/>
      <c r="L5" s="31" t="s">
        <v>15</v>
      </c>
      <c r="M5" s="31"/>
      <c r="N5" s="31"/>
      <c r="O5" s="31"/>
      <c r="P5" s="31" t="s">
        <v>3</v>
      </c>
      <c r="Q5" s="31"/>
      <c r="R5" s="31"/>
      <c r="S5" s="31"/>
    </row>
    <row r="6" spans="3:19" ht="25" thickBot="1">
      <c r="C6" s="15" t="s">
        <v>12</v>
      </c>
      <c r="D6" s="14" t="s">
        <v>5</v>
      </c>
      <c r="E6" s="14" t="s">
        <v>6</v>
      </c>
      <c r="F6" s="14" t="s">
        <v>14</v>
      </c>
      <c r="G6" s="14" t="s">
        <v>7</v>
      </c>
      <c r="H6" s="14" t="s">
        <v>5</v>
      </c>
      <c r="I6" s="14" t="s">
        <v>6</v>
      </c>
      <c r="J6" s="14" t="s">
        <v>14</v>
      </c>
      <c r="K6" s="14" t="s">
        <v>7</v>
      </c>
      <c r="L6" s="14" t="s">
        <v>5</v>
      </c>
      <c r="M6" s="14" t="s">
        <v>6</v>
      </c>
      <c r="N6" s="14" t="s">
        <v>14</v>
      </c>
      <c r="O6" s="14" t="s">
        <v>7</v>
      </c>
      <c r="P6" s="14" t="s">
        <v>5</v>
      </c>
      <c r="Q6" s="14" t="s">
        <v>6</v>
      </c>
      <c r="R6" s="14" t="s">
        <v>14</v>
      </c>
      <c r="S6" s="14" t="s">
        <v>7</v>
      </c>
    </row>
    <row r="7" spans="3:19" ht="17" thickBot="1">
      <c r="C7" s="23">
        <v>1</v>
      </c>
      <c r="D7" s="9">
        <v>100</v>
      </c>
      <c r="E7" s="9">
        <v>100</v>
      </c>
      <c r="F7" s="9">
        <v>100</v>
      </c>
      <c r="G7" s="9">
        <v>100</v>
      </c>
      <c r="H7" s="9">
        <v>100</v>
      </c>
      <c r="I7" s="9">
        <v>100</v>
      </c>
      <c r="J7" s="9">
        <v>100</v>
      </c>
      <c r="K7" s="9">
        <v>100</v>
      </c>
      <c r="L7" s="9">
        <v>100</v>
      </c>
      <c r="M7" s="9">
        <v>100</v>
      </c>
      <c r="N7" s="9">
        <v>100</v>
      </c>
      <c r="O7" s="9">
        <v>100</v>
      </c>
      <c r="P7" s="9">
        <v>100</v>
      </c>
      <c r="Q7" s="9">
        <v>100</v>
      </c>
      <c r="R7" s="9">
        <v>100</v>
      </c>
      <c r="S7" s="9">
        <v>100</v>
      </c>
    </row>
    <row r="8" spans="3:19" ht="17" thickBot="1">
      <c r="C8" s="23">
        <v>2</v>
      </c>
      <c r="D8" s="9">
        <v>100</v>
      </c>
      <c r="E8" s="9">
        <v>100</v>
      </c>
      <c r="F8" s="9">
        <v>100</v>
      </c>
      <c r="G8" s="9">
        <v>100</v>
      </c>
      <c r="H8" s="9">
        <v>84.62</v>
      </c>
      <c r="I8" s="9">
        <v>92.31</v>
      </c>
      <c r="J8" s="9">
        <v>87.18</v>
      </c>
      <c r="K8" s="9">
        <v>80</v>
      </c>
      <c r="L8" s="9">
        <v>100</v>
      </c>
      <c r="M8" s="9">
        <v>100</v>
      </c>
      <c r="N8" s="9">
        <v>100</v>
      </c>
      <c r="O8" s="9">
        <v>100</v>
      </c>
      <c r="P8" s="9">
        <v>100</v>
      </c>
      <c r="Q8" s="9">
        <v>100</v>
      </c>
      <c r="R8" s="9">
        <v>100</v>
      </c>
      <c r="S8" s="9">
        <v>100</v>
      </c>
    </row>
    <row r="9" spans="3:19" ht="17" thickBot="1">
      <c r="C9" s="10">
        <v>3</v>
      </c>
      <c r="D9" s="9">
        <v>100</v>
      </c>
      <c r="E9" s="9">
        <v>100</v>
      </c>
      <c r="F9" s="9">
        <v>100</v>
      </c>
      <c r="G9" s="9">
        <v>100</v>
      </c>
      <c r="H9" s="9">
        <v>90.91</v>
      </c>
      <c r="I9" s="9">
        <v>100</v>
      </c>
      <c r="J9" s="9">
        <v>93.94</v>
      </c>
      <c r="K9" s="9">
        <v>84.62</v>
      </c>
      <c r="L9" s="9">
        <v>100</v>
      </c>
      <c r="M9" s="9">
        <v>100</v>
      </c>
      <c r="N9" s="9">
        <v>100</v>
      </c>
      <c r="O9" s="9">
        <v>100</v>
      </c>
      <c r="P9" s="9">
        <v>100</v>
      </c>
      <c r="Q9" s="9">
        <v>100</v>
      </c>
      <c r="R9" s="9">
        <v>100</v>
      </c>
      <c r="S9" s="9">
        <v>100</v>
      </c>
    </row>
    <row r="10" spans="3:19" ht="17" thickBot="1">
      <c r="C10" s="23">
        <v>4</v>
      </c>
      <c r="D10" s="9">
        <v>88.89</v>
      </c>
      <c r="E10" s="9">
        <v>94.44</v>
      </c>
      <c r="F10" s="9">
        <v>91.11</v>
      </c>
      <c r="G10" s="9">
        <v>80</v>
      </c>
      <c r="H10" s="9">
        <v>83.33</v>
      </c>
      <c r="I10" s="9">
        <v>100</v>
      </c>
      <c r="J10" s="9">
        <v>88.89</v>
      </c>
      <c r="K10" s="9">
        <v>75</v>
      </c>
      <c r="L10" s="9">
        <v>100</v>
      </c>
      <c r="M10" s="9">
        <v>100</v>
      </c>
      <c r="N10" s="9">
        <v>100</v>
      </c>
      <c r="O10" s="9">
        <v>100</v>
      </c>
      <c r="P10" s="9">
        <v>100</v>
      </c>
      <c r="Q10" s="9">
        <v>100</v>
      </c>
      <c r="R10" s="9">
        <v>100</v>
      </c>
      <c r="S10" s="9">
        <v>100</v>
      </c>
    </row>
    <row r="11" spans="3:19" ht="17" thickBot="1">
      <c r="C11" s="23">
        <v>5</v>
      </c>
      <c r="D11" s="9">
        <v>100</v>
      </c>
      <c r="E11" s="9">
        <v>100</v>
      </c>
      <c r="F11" s="9">
        <v>100</v>
      </c>
      <c r="G11" s="9">
        <v>100</v>
      </c>
      <c r="H11" s="9">
        <v>91.67</v>
      </c>
      <c r="I11" s="9">
        <v>100</v>
      </c>
      <c r="J11" s="9">
        <v>94.44</v>
      </c>
      <c r="K11" s="9">
        <v>85.71</v>
      </c>
      <c r="L11" s="9">
        <v>100</v>
      </c>
      <c r="M11" s="9">
        <v>100</v>
      </c>
      <c r="N11" s="9">
        <v>100</v>
      </c>
      <c r="O11" s="9">
        <v>100</v>
      </c>
      <c r="P11" s="9">
        <v>100</v>
      </c>
      <c r="Q11" s="9">
        <v>100</v>
      </c>
      <c r="R11" s="9">
        <v>100</v>
      </c>
      <c r="S11" s="9">
        <v>100</v>
      </c>
    </row>
    <row r="12" spans="3:19" ht="17" thickBot="1">
      <c r="C12" s="23">
        <v>6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  <c r="L12" s="9">
        <v>100</v>
      </c>
      <c r="M12" s="9">
        <v>100</v>
      </c>
      <c r="N12" s="9">
        <v>100</v>
      </c>
      <c r="O12" s="9">
        <v>100</v>
      </c>
      <c r="P12" s="9">
        <v>100</v>
      </c>
      <c r="Q12" s="9">
        <v>100</v>
      </c>
      <c r="R12" s="9">
        <v>100</v>
      </c>
      <c r="S12" s="9">
        <v>100</v>
      </c>
    </row>
    <row r="13" spans="3:19" ht="17" thickBot="1">
      <c r="C13" s="10">
        <v>7</v>
      </c>
      <c r="D13" s="9">
        <v>100</v>
      </c>
      <c r="E13" s="9">
        <v>100</v>
      </c>
      <c r="F13" s="9">
        <v>100</v>
      </c>
      <c r="G13" s="9">
        <v>100</v>
      </c>
      <c r="H13" s="9">
        <v>75</v>
      </c>
      <c r="I13" s="9">
        <v>87.5</v>
      </c>
      <c r="J13" s="9">
        <v>79.17</v>
      </c>
      <c r="K13" s="9">
        <v>70</v>
      </c>
      <c r="L13" s="9">
        <v>100</v>
      </c>
      <c r="M13" s="9">
        <v>100</v>
      </c>
      <c r="N13" s="9">
        <v>100</v>
      </c>
      <c r="O13" s="9">
        <v>100</v>
      </c>
      <c r="P13" s="9">
        <v>100</v>
      </c>
      <c r="Q13" s="9">
        <v>100</v>
      </c>
      <c r="R13" s="9">
        <v>100</v>
      </c>
      <c r="S13" s="9">
        <v>100</v>
      </c>
    </row>
    <row r="14" spans="3:19" ht="17" thickBot="1">
      <c r="C14" s="23">
        <v>8</v>
      </c>
      <c r="D14" s="9">
        <v>100</v>
      </c>
      <c r="E14" s="9">
        <v>100</v>
      </c>
      <c r="F14" s="9">
        <v>100</v>
      </c>
      <c r="G14" s="9">
        <v>100</v>
      </c>
      <c r="H14" s="9">
        <v>83.33</v>
      </c>
      <c r="I14" s="9">
        <v>100</v>
      </c>
      <c r="J14" s="9">
        <v>88.89</v>
      </c>
      <c r="K14" s="9">
        <v>75</v>
      </c>
      <c r="L14" s="9">
        <v>100</v>
      </c>
      <c r="M14" s="9">
        <v>100</v>
      </c>
      <c r="N14" s="9">
        <v>100</v>
      </c>
      <c r="O14" s="9">
        <v>100</v>
      </c>
      <c r="P14" s="9">
        <v>100</v>
      </c>
      <c r="Q14" s="9">
        <v>100</v>
      </c>
      <c r="R14" s="9">
        <v>100</v>
      </c>
      <c r="S14" s="9">
        <v>100</v>
      </c>
    </row>
    <row r="15" spans="3:19" ht="17" thickBot="1">
      <c r="C15" s="10">
        <v>9</v>
      </c>
      <c r="D15" s="9">
        <v>100</v>
      </c>
      <c r="E15" s="9">
        <v>100</v>
      </c>
      <c r="F15" s="9">
        <v>100</v>
      </c>
      <c r="G15" s="9">
        <v>100</v>
      </c>
      <c r="H15" s="9">
        <v>88.89</v>
      </c>
      <c r="I15" s="9">
        <v>88.89</v>
      </c>
      <c r="J15" s="9">
        <v>88.89</v>
      </c>
      <c r="K15" s="9">
        <v>88.89</v>
      </c>
      <c r="L15" s="9">
        <v>100</v>
      </c>
      <c r="M15" s="9">
        <v>100</v>
      </c>
      <c r="N15" s="9">
        <v>100</v>
      </c>
      <c r="O15" s="9">
        <v>100</v>
      </c>
      <c r="P15" s="9">
        <v>100</v>
      </c>
      <c r="Q15" s="9">
        <v>100</v>
      </c>
      <c r="R15" s="9">
        <v>100</v>
      </c>
      <c r="S15" s="9">
        <v>100</v>
      </c>
    </row>
    <row r="16" spans="3:19" ht="17" thickBot="1">
      <c r="C16" s="23">
        <v>10</v>
      </c>
      <c r="D16" s="9">
        <v>100</v>
      </c>
      <c r="E16" s="9">
        <v>100</v>
      </c>
      <c r="F16" s="9">
        <v>100</v>
      </c>
      <c r="G16" s="9">
        <v>100</v>
      </c>
      <c r="H16" s="9">
        <v>91.67</v>
      </c>
      <c r="I16" s="9">
        <v>91.67</v>
      </c>
      <c r="J16" s="9">
        <v>91.67</v>
      </c>
      <c r="K16" s="9">
        <v>91.67</v>
      </c>
      <c r="L16" s="9">
        <v>100</v>
      </c>
      <c r="M16" s="9">
        <v>100</v>
      </c>
      <c r="N16" s="9">
        <v>100</v>
      </c>
      <c r="O16" s="9">
        <v>100</v>
      </c>
      <c r="P16" s="9">
        <v>100</v>
      </c>
      <c r="Q16" s="9">
        <v>100</v>
      </c>
      <c r="R16" s="9">
        <v>100</v>
      </c>
      <c r="S16" s="9">
        <v>100</v>
      </c>
    </row>
    <row r="17" spans="2:19" ht="17" thickBot="1">
      <c r="C17" s="23">
        <v>11</v>
      </c>
      <c r="D17" s="9">
        <v>100</v>
      </c>
      <c r="E17" s="9">
        <v>100</v>
      </c>
      <c r="F17" s="9">
        <v>100</v>
      </c>
      <c r="G17" s="9">
        <v>100</v>
      </c>
      <c r="H17" s="9">
        <v>50</v>
      </c>
      <c r="I17" s="9">
        <v>60</v>
      </c>
      <c r="J17" s="9">
        <v>53.33</v>
      </c>
      <c r="K17" s="9">
        <v>61.92</v>
      </c>
      <c r="L17" s="9">
        <v>100</v>
      </c>
      <c r="M17" s="9">
        <v>100</v>
      </c>
      <c r="N17" s="9">
        <v>100</v>
      </c>
      <c r="O17" s="9">
        <v>100</v>
      </c>
      <c r="P17" s="9">
        <v>100</v>
      </c>
      <c r="Q17" s="9">
        <v>100</v>
      </c>
      <c r="R17" s="9">
        <v>100</v>
      </c>
      <c r="S17" s="9">
        <v>100</v>
      </c>
    </row>
    <row r="18" spans="2:19" ht="17" thickBot="1">
      <c r="C18" s="23">
        <v>12</v>
      </c>
      <c r="D18" s="9">
        <v>100</v>
      </c>
      <c r="E18" s="9">
        <v>100</v>
      </c>
      <c r="F18" s="9">
        <v>100</v>
      </c>
      <c r="G18" s="9">
        <v>100</v>
      </c>
      <c r="H18" s="9">
        <v>66.67</v>
      </c>
      <c r="I18" s="9">
        <v>66.67</v>
      </c>
      <c r="J18" s="9">
        <v>66.67</v>
      </c>
      <c r="K18" s="9">
        <v>80</v>
      </c>
      <c r="L18" s="9">
        <v>100</v>
      </c>
      <c r="M18" s="9">
        <v>100</v>
      </c>
      <c r="N18" s="9">
        <v>100</v>
      </c>
      <c r="O18" s="9">
        <v>100</v>
      </c>
      <c r="P18" s="9">
        <v>100</v>
      </c>
      <c r="Q18" s="9">
        <v>100</v>
      </c>
      <c r="R18" s="9">
        <v>100</v>
      </c>
      <c r="S18" s="9">
        <v>100</v>
      </c>
    </row>
    <row r="19" spans="2:19" ht="17" thickBot="1">
      <c r="C19" s="23">
        <v>13</v>
      </c>
      <c r="D19" s="9">
        <v>90.48</v>
      </c>
      <c r="E19" s="9">
        <v>92.86</v>
      </c>
      <c r="F19" s="9">
        <v>91.43</v>
      </c>
      <c r="G19" s="9">
        <v>88.24</v>
      </c>
      <c r="H19" s="9">
        <v>100</v>
      </c>
      <c r="I19" s="9">
        <v>100</v>
      </c>
      <c r="J19" s="9">
        <v>100</v>
      </c>
      <c r="K19" s="9">
        <v>100</v>
      </c>
      <c r="L19" s="9">
        <v>100</v>
      </c>
      <c r="M19" s="9">
        <v>100</v>
      </c>
      <c r="N19" s="9">
        <v>100</v>
      </c>
      <c r="O19" s="9">
        <v>100</v>
      </c>
      <c r="P19" s="9">
        <v>100</v>
      </c>
      <c r="Q19" s="9">
        <v>100</v>
      </c>
      <c r="R19" s="9">
        <v>100</v>
      </c>
      <c r="S19" s="9">
        <v>100</v>
      </c>
    </row>
    <row r="20" spans="2:19" ht="17" thickBot="1">
      <c r="C20" s="23">
        <v>14</v>
      </c>
      <c r="D20" s="9">
        <v>100</v>
      </c>
      <c r="E20" s="9">
        <v>100</v>
      </c>
      <c r="F20" s="9">
        <v>100</v>
      </c>
      <c r="G20" s="9">
        <v>100</v>
      </c>
      <c r="H20" s="9">
        <v>100</v>
      </c>
      <c r="I20" s="9">
        <v>100</v>
      </c>
      <c r="J20" s="9">
        <v>100</v>
      </c>
      <c r="K20" s="9">
        <v>100</v>
      </c>
      <c r="L20" s="9">
        <v>100</v>
      </c>
      <c r="M20" s="9">
        <v>100</v>
      </c>
      <c r="N20" s="9">
        <v>100</v>
      </c>
      <c r="O20" s="9">
        <v>100</v>
      </c>
      <c r="P20" s="9">
        <v>100</v>
      </c>
      <c r="Q20" s="9">
        <v>100</v>
      </c>
      <c r="R20" s="9">
        <v>100</v>
      </c>
      <c r="S20" s="9">
        <v>100</v>
      </c>
    </row>
    <row r="21" spans="2:19" ht="17" thickBot="1">
      <c r="C21" s="23">
        <v>15</v>
      </c>
      <c r="D21" s="9">
        <v>97.22</v>
      </c>
      <c r="E21" s="9">
        <v>97.22</v>
      </c>
      <c r="F21" s="9">
        <v>97.22</v>
      </c>
      <c r="G21" s="9">
        <v>95.24</v>
      </c>
      <c r="H21" s="9">
        <v>80.56</v>
      </c>
      <c r="I21" s="9">
        <v>88.89</v>
      </c>
      <c r="J21" s="9">
        <v>83.33</v>
      </c>
      <c r="K21" s="9">
        <v>76.19</v>
      </c>
      <c r="L21" s="9">
        <v>100</v>
      </c>
      <c r="M21" s="9">
        <v>100</v>
      </c>
      <c r="N21" s="9">
        <v>100</v>
      </c>
      <c r="O21" s="9">
        <v>100</v>
      </c>
      <c r="P21" s="9">
        <v>100</v>
      </c>
      <c r="Q21" s="9">
        <v>100</v>
      </c>
      <c r="R21" s="9">
        <v>100</v>
      </c>
      <c r="S21" s="9">
        <v>100</v>
      </c>
    </row>
    <row r="22" spans="2:19" ht="17" thickBot="1">
      <c r="C22" s="10">
        <v>16</v>
      </c>
      <c r="D22" s="9">
        <v>100</v>
      </c>
      <c r="E22" s="9">
        <v>100</v>
      </c>
      <c r="F22" s="9">
        <v>100</v>
      </c>
      <c r="G22" s="9">
        <v>100</v>
      </c>
      <c r="H22" s="9">
        <v>100</v>
      </c>
      <c r="I22" s="9">
        <v>100</v>
      </c>
      <c r="J22" s="9">
        <v>100</v>
      </c>
      <c r="K22" s="9">
        <v>100</v>
      </c>
      <c r="L22" s="9">
        <v>100</v>
      </c>
      <c r="M22" s="9">
        <v>100</v>
      </c>
      <c r="N22" s="9">
        <v>100</v>
      </c>
      <c r="O22" s="9">
        <v>100</v>
      </c>
      <c r="P22" s="9">
        <v>100</v>
      </c>
      <c r="Q22" s="9">
        <v>100</v>
      </c>
      <c r="R22" s="9">
        <v>100</v>
      </c>
      <c r="S22" s="9">
        <v>100</v>
      </c>
    </row>
    <row r="23" spans="2:19" ht="17" thickBot="1">
      <c r="C23" s="10">
        <v>17</v>
      </c>
      <c r="D23" s="9">
        <v>100</v>
      </c>
      <c r="E23" s="9">
        <v>100</v>
      </c>
      <c r="F23" s="9">
        <v>100</v>
      </c>
      <c r="G23" s="9">
        <v>100</v>
      </c>
      <c r="H23" s="9">
        <v>100</v>
      </c>
      <c r="I23" s="9">
        <v>100</v>
      </c>
      <c r="J23" s="9">
        <v>100</v>
      </c>
      <c r="K23" s="9">
        <v>100</v>
      </c>
      <c r="L23" s="9">
        <v>100</v>
      </c>
      <c r="M23" s="9">
        <v>100</v>
      </c>
      <c r="N23" s="9">
        <v>100</v>
      </c>
      <c r="O23" s="9">
        <v>100</v>
      </c>
      <c r="P23" s="9">
        <v>100</v>
      </c>
      <c r="Q23" s="9">
        <v>100</v>
      </c>
      <c r="R23" s="9">
        <v>100</v>
      </c>
      <c r="S23" s="9">
        <v>100</v>
      </c>
    </row>
    <row r="24" spans="2:19" ht="17" thickBot="1">
      <c r="C24" s="23">
        <v>18</v>
      </c>
      <c r="D24" s="9">
        <v>100</v>
      </c>
      <c r="E24" s="9">
        <v>100</v>
      </c>
      <c r="F24" s="9">
        <v>100</v>
      </c>
      <c r="G24" s="9">
        <v>100</v>
      </c>
      <c r="H24" s="9">
        <v>100</v>
      </c>
      <c r="I24" s="9">
        <v>100</v>
      </c>
      <c r="J24" s="9">
        <v>100</v>
      </c>
      <c r="K24" s="11">
        <v>100</v>
      </c>
      <c r="L24" s="9">
        <v>100</v>
      </c>
      <c r="M24" s="9">
        <v>100</v>
      </c>
      <c r="N24" s="9">
        <v>100</v>
      </c>
      <c r="O24" s="9">
        <v>100</v>
      </c>
      <c r="P24" s="9">
        <v>100</v>
      </c>
      <c r="Q24" s="9">
        <v>100</v>
      </c>
      <c r="R24" s="9">
        <v>100</v>
      </c>
      <c r="S24" s="9">
        <v>100</v>
      </c>
    </row>
    <row r="25" spans="2:19" ht="17" thickBot="1">
      <c r="C25" s="10">
        <v>19</v>
      </c>
      <c r="D25" s="9">
        <v>90</v>
      </c>
      <c r="E25" s="9">
        <v>90</v>
      </c>
      <c r="F25" s="9">
        <v>90</v>
      </c>
      <c r="G25" s="9">
        <v>87.5</v>
      </c>
      <c r="H25" s="9">
        <v>80</v>
      </c>
      <c r="I25" s="9">
        <v>80</v>
      </c>
      <c r="J25" s="9">
        <v>80</v>
      </c>
      <c r="K25" s="9">
        <v>65.5</v>
      </c>
      <c r="L25" s="9">
        <v>100</v>
      </c>
      <c r="M25" s="9">
        <v>100</v>
      </c>
      <c r="N25" s="9">
        <v>100</v>
      </c>
      <c r="O25" s="9">
        <v>100</v>
      </c>
      <c r="P25" s="9">
        <v>100</v>
      </c>
      <c r="Q25" s="9">
        <v>100</v>
      </c>
      <c r="R25" s="9">
        <v>100</v>
      </c>
      <c r="S25" s="16">
        <v>100</v>
      </c>
    </row>
    <row r="26" spans="2:19" ht="17" thickBot="1">
      <c r="C26" s="10">
        <v>20</v>
      </c>
      <c r="D26" s="9">
        <v>100</v>
      </c>
      <c r="E26" s="9">
        <v>100</v>
      </c>
      <c r="F26" s="9">
        <v>100</v>
      </c>
      <c r="G26" s="9">
        <v>100</v>
      </c>
      <c r="H26" s="9">
        <v>90</v>
      </c>
      <c r="I26" s="9">
        <v>90</v>
      </c>
      <c r="J26" s="9">
        <v>90</v>
      </c>
      <c r="K26" s="9">
        <v>90</v>
      </c>
      <c r="L26" s="9">
        <v>100</v>
      </c>
      <c r="M26" s="9">
        <v>100</v>
      </c>
      <c r="N26" s="9">
        <v>100</v>
      </c>
      <c r="O26" s="9">
        <v>100</v>
      </c>
      <c r="P26" s="9">
        <v>100</v>
      </c>
      <c r="Q26" s="9">
        <v>100</v>
      </c>
      <c r="R26" s="9">
        <v>100</v>
      </c>
      <c r="S26" s="12">
        <v>100</v>
      </c>
    </row>
    <row r="27" spans="2:19" ht="17" thickBot="1">
      <c r="C27" s="10">
        <v>21</v>
      </c>
      <c r="D27" s="9">
        <v>100</v>
      </c>
      <c r="E27" s="9">
        <v>92.59</v>
      </c>
      <c r="F27" s="9">
        <v>95.56</v>
      </c>
      <c r="G27" s="9">
        <v>87.52</v>
      </c>
      <c r="H27" s="9">
        <v>100</v>
      </c>
      <c r="I27" s="9">
        <v>83.33</v>
      </c>
      <c r="J27" s="9">
        <v>88.89</v>
      </c>
      <c r="K27" s="9">
        <v>71.650000000000006</v>
      </c>
      <c r="L27" s="9">
        <v>100</v>
      </c>
      <c r="M27" s="9">
        <v>100</v>
      </c>
      <c r="N27" s="9">
        <v>100</v>
      </c>
      <c r="O27" s="9">
        <v>100</v>
      </c>
      <c r="P27" s="9">
        <v>100</v>
      </c>
      <c r="Q27" s="9">
        <v>100</v>
      </c>
      <c r="R27" s="9">
        <v>100</v>
      </c>
      <c r="S27" s="9">
        <v>100</v>
      </c>
    </row>
    <row r="28" spans="2:19" ht="17" thickBot="1">
      <c r="C28" s="10">
        <v>22</v>
      </c>
      <c r="D28" s="9">
        <v>87.5</v>
      </c>
      <c r="E28" s="9">
        <v>83.33</v>
      </c>
      <c r="F28" s="9">
        <v>85</v>
      </c>
      <c r="G28" s="9">
        <v>70.540000000000006</v>
      </c>
      <c r="H28" s="9">
        <v>50</v>
      </c>
      <c r="I28" s="9">
        <v>50</v>
      </c>
      <c r="J28" s="9">
        <v>50</v>
      </c>
      <c r="K28" s="9">
        <v>32.75</v>
      </c>
      <c r="L28" s="9">
        <v>100</v>
      </c>
      <c r="M28" s="9">
        <v>100</v>
      </c>
      <c r="N28" s="9">
        <v>100</v>
      </c>
      <c r="O28" s="9">
        <v>100</v>
      </c>
      <c r="P28" s="9">
        <v>100</v>
      </c>
      <c r="Q28" s="9">
        <v>100</v>
      </c>
      <c r="R28" s="9">
        <v>100</v>
      </c>
      <c r="S28" s="9">
        <v>100</v>
      </c>
    </row>
    <row r="29" spans="2:19" ht="17" thickBot="1">
      <c r="C29" s="23">
        <v>23</v>
      </c>
      <c r="D29" s="9">
        <v>100</v>
      </c>
      <c r="E29" s="9">
        <v>100</v>
      </c>
      <c r="F29" s="9">
        <v>100</v>
      </c>
      <c r="G29" s="9">
        <v>100</v>
      </c>
      <c r="H29" s="9">
        <v>66.67</v>
      </c>
      <c r="I29" s="9">
        <v>66.67</v>
      </c>
      <c r="J29" s="9">
        <v>66.67</v>
      </c>
      <c r="K29" s="9">
        <v>47.77</v>
      </c>
      <c r="L29" s="9">
        <v>100</v>
      </c>
      <c r="M29" s="9">
        <v>100</v>
      </c>
      <c r="N29" s="9">
        <v>100</v>
      </c>
      <c r="O29" s="9">
        <v>100</v>
      </c>
      <c r="P29" s="9">
        <v>100</v>
      </c>
      <c r="Q29" s="9">
        <v>100</v>
      </c>
      <c r="R29" s="9">
        <v>100</v>
      </c>
      <c r="S29" s="9">
        <v>100</v>
      </c>
    </row>
    <row r="30" spans="2:19" ht="17" thickBot="1">
      <c r="B30" s="30" t="s">
        <v>13</v>
      </c>
      <c r="C30" s="23">
        <v>1</v>
      </c>
      <c r="D30" s="9">
        <v>100</v>
      </c>
      <c r="E30" s="9">
        <v>100</v>
      </c>
      <c r="F30" s="9">
        <v>100</v>
      </c>
      <c r="G30" s="9">
        <v>100</v>
      </c>
      <c r="H30" s="9">
        <v>100</v>
      </c>
      <c r="I30" s="9">
        <v>100</v>
      </c>
      <c r="J30" s="9">
        <v>100</v>
      </c>
      <c r="K30" s="9">
        <v>100</v>
      </c>
      <c r="L30" s="9">
        <v>100</v>
      </c>
      <c r="M30" s="9">
        <v>100</v>
      </c>
      <c r="N30" s="9">
        <v>100</v>
      </c>
      <c r="O30" s="9">
        <v>100</v>
      </c>
      <c r="P30" s="9">
        <v>100</v>
      </c>
      <c r="Q30" s="9">
        <v>100</v>
      </c>
      <c r="R30" s="9">
        <v>100</v>
      </c>
      <c r="S30" s="9">
        <v>100</v>
      </c>
    </row>
    <row r="31" spans="2:19" ht="17" thickBot="1">
      <c r="B31" s="30"/>
      <c r="C31" s="23">
        <v>2</v>
      </c>
      <c r="D31" s="9">
        <v>88.89</v>
      </c>
      <c r="E31" s="9">
        <v>87.78</v>
      </c>
      <c r="F31" s="9">
        <v>88</v>
      </c>
      <c r="G31" s="9">
        <v>86.36</v>
      </c>
      <c r="H31" s="9">
        <v>93.33</v>
      </c>
      <c r="I31" s="9">
        <v>90</v>
      </c>
      <c r="J31" s="9">
        <v>91.11</v>
      </c>
      <c r="K31" s="9">
        <v>83.19</v>
      </c>
      <c r="L31" s="9">
        <v>100</v>
      </c>
      <c r="M31" s="9">
        <v>100</v>
      </c>
      <c r="N31" s="9">
        <v>100</v>
      </c>
      <c r="O31" s="9">
        <v>100</v>
      </c>
      <c r="P31" s="9">
        <v>100</v>
      </c>
      <c r="Q31" s="9">
        <v>100</v>
      </c>
      <c r="R31" s="9">
        <v>100</v>
      </c>
      <c r="S31" s="9">
        <v>100</v>
      </c>
    </row>
    <row r="32" spans="2:19" ht="17" thickBot="1">
      <c r="B32" s="30"/>
      <c r="C32" s="10">
        <v>3</v>
      </c>
      <c r="D32" s="9">
        <v>66.67</v>
      </c>
      <c r="E32" s="9">
        <v>66.67</v>
      </c>
      <c r="F32" s="9">
        <v>66.67</v>
      </c>
      <c r="G32" s="9">
        <v>66.67</v>
      </c>
      <c r="H32" s="9">
        <v>100</v>
      </c>
      <c r="I32" s="9">
        <v>100</v>
      </c>
      <c r="J32" s="9">
        <v>100</v>
      </c>
      <c r="K32" s="9">
        <v>100</v>
      </c>
      <c r="L32" s="9">
        <v>100</v>
      </c>
      <c r="M32" s="9">
        <v>100</v>
      </c>
      <c r="N32" s="9">
        <v>100</v>
      </c>
      <c r="O32" s="9">
        <v>100</v>
      </c>
      <c r="P32" s="9">
        <v>100</v>
      </c>
      <c r="Q32" s="9">
        <v>100</v>
      </c>
      <c r="R32" s="9">
        <v>100</v>
      </c>
      <c r="S32" s="9">
        <v>100</v>
      </c>
    </row>
    <row r="33" spans="2:19" ht="17" thickBot="1">
      <c r="B33" s="30"/>
      <c r="C33" s="24">
        <v>4</v>
      </c>
      <c r="D33" s="9">
        <v>100</v>
      </c>
      <c r="E33" s="9">
        <v>100</v>
      </c>
      <c r="F33" s="9">
        <v>100</v>
      </c>
      <c r="G33" s="9">
        <v>100</v>
      </c>
      <c r="H33" s="9">
        <v>33.33</v>
      </c>
      <c r="I33" s="9">
        <v>33.33</v>
      </c>
      <c r="J33" s="9">
        <v>33.33</v>
      </c>
      <c r="K33" s="9">
        <v>24.77</v>
      </c>
      <c r="L33" s="9">
        <v>100</v>
      </c>
      <c r="M33" s="9">
        <v>100</v>
      </c>
      <c r="N33" s="9">
        <v>100</v>
      </c>
      <c r="O33" s="9">
        <v>100</v>
      </c>
      <c r="P33" s="9">
        <v>100</v>
      </c>
      <c r="Q33" s="9">
        <v>100</v>
      </c>
      <c r="R33" s="9">
        <v>100</v>
      </c>
      <c r="S33" s="9">
        <v>100</v>
      </c>
    </row>
    <row r="34" spans="2:19" ht="17" thickBot="1">
      <c r="B34" s="30"/>
      <c r="C34" s="23">
        <v>5</v>
      </c>
      <c r="D34" s="9">
        <v>81.25</v>
      </c>
      <c r="E34" s="9">
        <v>81.25</v>
      </c>
      <c r="F34" s="9">
        <v>81.25</v>
      </c>
      <c r="G34" s="9">
        <v>78.569999999999993</v>
      </c>
      <c r="H34" s="9">
        <v>25</v>
      </c>
      <c r="I34" s="9">
        <v>25</v>
      </c>
      <c r="J34" s="9">
        <v>25</v>
      </c>
      <c r="K34" s="9">
        <v>25</v>
      </c>
      <c r="L34" s="9">
        <v>100</v>
      </c>
      <c r="M34" s="9">
        <v>100</v>
      </c>
      <c r="N34" s="9">
        <v>100</v>
      </c>
      <c r="O34" s="9">
        <v>100</v>
      </c>
      <c r="P34" s="9">
        <v>100</v>
      </c>
      <c r="Q34" s="9">
        <v>100</v>
      </c>
      <c r="R34" s="9">
        <v>100</v>
      </c>
      <c r="S34" s="9">
        <v>100</v>
      </c>
    </row>
    <row r="35" spans="2:19" ht="17" thickBot="1">
      <c r="B35" s="30"/>
      <c r="C35" s="23">
        <v>6</v>
      </c>
      <c r="D35" s="9">
        <v>100</v>
      </c>
      <c r="E35" s="9">
        <v>100</v>
      </c>
      <c r="F35" s="9">
        <v>100</v>
      </c>
      <c r="G35" s="9">
        <v>100</v>
      </c>
      <c r="H35" s="9">
        <v>100</v>
      </c>
      <c r="I35" s="9">
        <v>100</v>
      </c>
      <c r="J35" s="9">
        <v>100</v>
      </c>
      <c r="K35" s="9">
        <v>100</v>
      </c>
      <c r="L35" s="9">
        <v>100</v>
      </c>
      <c r="M35" s="9">
        <v>100</v>
      </c>
      <c r="N35" s="9">
        <v>100</v>
      </c>
      <c r="O35" s="9">
        <v>100</v>
      </c>
      <c r="P35" s="9">
        <v>100</v>
      </c>
      <c r="Q35" s="9">
        <v>100</v>
      </c>
      <c r="R35" s="9">
        <v>100</v>
      </c>
      <c r="S35" s="9">
        <v>100</v>
      </c>
    </row>
    <row r="36" spans="2:19" ht="17" thickBot="1">
      <c r="B36" s="30"/>
      <c r="C36" s="23">
        <v>7</v>
      </c>
      <c r="D36" s="9">
        <v>100</v>
      </c>
      <c r="E36" s="9">
        <v>100</v>
      </c>
      <c r="F36" s="9">
        <v>100</v>
      </c>
      <c r="G36" s="9">
        <v>100</v>
      </c>
      <c r="H36" s="9">
        <v>100</v>
      </c>
      <c r="I36" s="9">
        <v>100</v>
      </c>
      <c r="J36" s="9">
        <v>100</v>
      </c>
      <c r="K36" s="9">
        <v>100</v>
      </c>
      <c r="L36" s="9">
        <v>100</v>
      </c>
      <c r="M36" s="9">
        <v>100</v>
      </c>
      <c r="N36" s="9">
        <v>100</v>
      </c>
      <c r="O36" s="9">
        <v>100</v>
      </c>
      <c r="P36" s="9">
        <v>100</v>
      </c>
      <c r="Q36" s="9">
        <v>100</v>
      </c>
      <c r="R36" s="9">
        <v>100</v>
      </c>
      <c r="S36" s="9">
        <v>100</v>
      </c>
    </row>
    <row r="37" spans="2:19" ht="17" thickBot="1">
      <c r="B37" s="30"/>
      <c r="C37" s="23">
        <v>8</v>
      </c>
      <c r="D37" s="9">
        <v>100</v>
      </c>
      <c r="E37" s="9">
        <v>100</v>
      </c>
      <c r="F37" s="9">
        <v>100</v>
      </c>
      <c r="G37" s="9">
        <v>100</v>
      </c>
      <c r="H37" s="9">
        <v>100</v>
      </c>
      <c r="I37" s="9">
        <v>100</v>
      </c>
      <c r="J37" s="9">
        <v>100</v>
      </c>
      <c r="K37" s="9">
        <v>100</v>
      </c>
      <c r="L37" s="9">
        <v>100</v>
      </c>
      <c r="M37" s="9">
        <v>100</v>
      </c>
      <c r="N37" s="9">
        <v>100</v>
      </c>
      <c r="O37" s="9">
        <v>100</v>
      </c>
      <c r="P37" s="9">
        <v>100</v>
      </c>
      <c r="Q37" s="9">
        <v>100</v>
      </c>
      <c r="R37" s="9">
        <v>100</v>
      </c>
      <c r="S37" s="9">
        <v>100</v>
      </c>
    </row>
    <row r="38" spans="2:19" ht="17" thickBot="1">
      <c r="B38" s="30"/>
      <c r="C38" s="23">
        <v>9</v>
      </c>
      <c r="D38" s="9">
        <v>100</v>
      </c>
      <c r="E38" s="9">
        <v>100</v>
      </c>
      <c r="F38" s="9">
        <v>100</v>
      </c>
      <c r="G38" s="9">
        <v>100</v>
      </c>
      <c r="H38" s="9">
        <v>100</v>
      </c>
      <c r="I38" s="9">
        <v>100</v>
      </c>
      <c r="J38" s="9">
        <v>100</v>
      </c>
      <c r="K38" s="9">
        <v>100</v>
      </c>
      <c r="L38" s="9">
        <v>100</v>
      </c>
      <c r="M38" s="9">
        <v>100</v>
      </c>
      <c r="N38" s="9">
        <v>100</v>
      </c>
      <c r="O38" s="9">
        <v>100</v>
      </c>
      <c r="P38" s="9">
        <v>100</v>
      </c>
      <c r="Q38" s="9">
        <v>100</v>
      </c>
      <c r="R38" s="9">
        <v>100</v>
      </c>
      <c r="S38" s="9">
        <v>100</v>
      </c>
    </row>
    <row r="39" spans="2:19" s="1" customFormat="1" ht="17" thickBot="1">
      <c r="C39" s="8"/>
      <c r="D39" s="7">
        <f t="shared" ref="D39:S39" si="0">AVERAGE(D7:D29)</f>
        <v>98.003913043478263</v>
      </c>
      <c r="E39" s="7">
        <f t="shared" si="0"/>
        <v>97.845217391304345</v>
      </c>
      <c r="F39" s="7">
        <f t="shared" si="0"/>
        <v>97.84</v>
      </c>
      <c r="G39" s="7">
        <f t="shared" si="0"/>
        <v>96.045217391304348</v>
      </c>
      <c r="H39" s="7">
        <f t="shared" si="0"/>
        <v>85.796521739130426</v>
      </c>
      <c r="I39" s="7">
        <f t="shared" si="0"/>
        <v>88.953478260869574</v>
      </c>
      <c r="J39" s="7">
        <f t="shared" si="0"/>
        <v>86.606956521739136</v>
      </c>
      <c r="K39" s="7">
        <f t="shared" si="0"/>
        <v>81.59434782608696</v>
      </c>
      <c r="L39" s="7">
        <f t="shared" si="0"/>
        <v>100</v>
      </c>
      <c r="M39" s="7">
        <f t="shared" si="0"/>
        <v>100</v>
      </c>
      <c r="N39" s="7">
        <f t="shared" si="0"/>
        <v>100</v>
      </c>
      <c r="O39" s="7">
        <f t="shared" si="0"/>
        <v>100</v>
      </c>
      <c r="P39" s="7">
        <f t="shared" si="0"/>
        <v>100</v>
      </c>
      <c r="Q39" s="7">
        <f t="shared" si="0"/>
        <v>100</v>
      </c>
      <c r="R39" s="7">
        <f t="shared" si="0"/>
        <v>100</v>
      </c>
      <c r="S39" s="7">
        <f t="shared" si="0"/>
        <v>100</v>
      </c>
    </row>
    <row r="80" ht="17" thickBot="1"/>
    <row r="81" spans="7:9" ht="17" thickBot="1">
      <c r="H81" s="31" t="s">
        <v>3</v>
      </c>
      <c r="I81" s="31"/>
    </row>
    <row r="82" spans="7:9" ht="25" thickBot="1">
      <c r="G82" s="15" t="s">
        <v>12</v>
      </c>
      <c r="H82" s="14" t="s">
        <v>5</v>
      </c>
      <c r="I82" s="14" t="s">
        <v>7</v>
      </c>
    </row>
    <row r="83" spans="7:9" ht="17" thickBot="1">
      <c r="G83" s="10">
        <v>1</v>
      </c>
      <c r="H83" s="9">
        <v>66.67</v>
      </c>
      <c r="I83" s="9">
        <v>66.67</v>
      </c>
    </row>
    <row r="84" spans="7:9" ht="17" thickBot="1">
      <c r="G84" s="10">
        <v>2</v>
      </c>
      <c r="H84" s="9">
        <v>75</v>
      </c>
      <c r="I84" s="9">
        <v>75</v>
      </c>
    </row>
    <row r="85" spans="7:9" ht="17" thickBot="1">
      <c r="G85" s="10">
        <v>3</v>
      </c>
      <c r="H85" s="9">
        <v>50</v>
      </c>
      <c r="I85" s="9">
        <v>50</v>
      </c>
    </row>
    <row r="86" spans="7:9" ht="17" thickBot="1">
      <c r="G86" s="10">
        <v>4</v>
      </c>
      <c r="H86" s="9">
        <v>66.7</v>
      </c>
      <c r="I86" s="9">
        <v>66.7</v>
      </c>
    </row>
    <row r="87" spans="7:9" ht="17" thickBot="1">
      <c r="G87" s="10">
        <v>5</v>
      </c>
      <c r="H87" s="9">
        <v>66.7</v>
      </c>
      <c r="I87" s="9">
        <v>66.7</v>
      </c>
    </row>
    <row r="88" spans="7:9" ht="17" thickBot="1">
      <c r="G88" s="10">
        <v>6</v>
      </c>
      <c r="H88" s="9">
        <v>66.7</v>
      </c>
      <c r="I88" s="9">
        <v>47.77</v>
      </c>
    </row>
    <row r="89" spans="7:9" ht="17" thickBot="1">
      <c r="G89" s="10">
        <v>7</v>
      </c>
      <c r="H89" s="11">
        <v>66.7</v>
      </c>
      <c r="I89" s="9">
        <v>47.77</v>
      </c>
    </row>
    <row r="90" spans="7:9" ht="17" thickBot="1">
      <c r="G90" s="10">
        <v>8</v>
      </c>
      <c r="H90" s="11">
        <v>66.7</v>
      </c>
      <c r="I90" s="9">
        <v>47.77</v>
      </c>
    </row>
    <row r="91" spans="7:9" ht="17" thickBot="1">
      <c r="G91" s="10">
        <v>9</v>
      </c>
      <c r="H91" s="9">
        <v>80</v>
      </c>
      <c r="I91" s="9">
        <v>70.540000000000006</v>
      </c>
    </row>
    <row r="92" spans="7:9" ht="17" thickBot="1">
      <c r="G92" s="10">
        <v>10</v>
      </c>
      <c r="H92" s="11">
        <v>66.7</v>
      </c>
      <c r="I92" s="9">
        <v>58.41</v>
      </c>
    </row>
    <row r="93" spans="7:9" ht="17" thickBot="1">
      <c r="G93" s="10">
        <v>11</v>
      </c>
      <c r="H93" s="9">
        <v>80</v>
      </c>
      <c r="I93" s="9">
        <v>80</v>
      </c>
    </row>
    <row r="94" spans="7:9" ht="17" thickBot="1">
      <c r="G94" s="10">
        <v>12</v>
      </c>
      <c r="H94" s="9">
        <v>66.67</v>
      </c>
      <c r="I94" s="11">
        <v>66.7</v>
      </c>
    </row>
    <row r="95" spans="7:9" ht="17" thickBot="1">
      <c r="G95" s="10">
        <v>13</v>
      </c>
      <c r="H95" s="11">
        <v>66.7</v>
      </c>
      <c r="I95" s="9">
        <v>34.229999999999997</v>
      </c>
    </row>
    <row r="96" spans="7:9" ht="17" thickBot="1">
      <c r="G96" s="10">
        <v>14</v>
      </c>
      <c r="H96" s="11">
        <v>66.7</v>
      </c>
      <c r="I96" s="11">
        <v>66.7</v>
      </c>
    </row>
    <row r="97" spans="7:9" ht="17" thickBot="1">
      <c r="G97" s="10">
        <v>15</v>
      </c>
      <c r="H97" s="9">
        <v>83.33</v>
      </c>
      <c r="I97" s="9">
        <v>87.5</v>
      </c>
    </row>
    <row r="98" spans="7:9" ht="17" thickBot="1">
      <c r="G98" s="10">
        <v>16</v>
      </c>
      <c r="H98" s="11">
        <v>66.7</v>
      </c>
      <c r="I98" s="11">
        <v>66.7</v>
      </c>
    </row>
    <row r="99" spans="7:9" ht="17" thickBot="1">
      <c r="G99" s="10">
        <v>17</v>
      </c>
      <c r="H99" s="9">
        <v>75</v>
      </c>
      <c r="I99" s="9">
        <v>75</v>
      </c>
    </row>
    <row r="100" spans="7:9" ht="17" thickBot="1">
      <c r="G100" s="10">
        <v>18</v>
      </c>
      <c r="H100" s="9">
        <v>50</v>
      </c>
      <c r="I100" s="9">
        <v>50</v>
      </c>
    </row>
    <row r="101" spans="7:9" ht="17" thickBot="1">
      <c r="G101" s="10">
        <v>19</v>
      </c>
      <c r="H101" s="11">
        <v>66.7</v>
      </c>
      <c r="I101" s="11">
        <v>66.7</v>
      </c>
    </row>
    <row r="102" spans="7:9" ht="17" thickBot="1">
      <c r="G102" s="10">
        <v>20</v>
      </c>
      <c r="H102" s="13">
        <v>33.33</v>
      </c>
      <c r="I102" s="12">
        <v>23.88</v>
      </c>
    </row>
    <row r="103" spans="7:9" ht="17" thickBot="1">
      <c r="G103" s="10">
        <v>21</v>
      </c>
      <c r="H103" s="9">
        <v>60</v>
      </c>
      <c r="I103" s="9">
        <v>40.22</v>
      </c>
    </row>
    <row r="104" spans="7:9" ht="17" thickBot="1">
      <c r="G104" s="10">
        <v>22</v>
      </c>
      <c r="H104" s="9">
        <v>50</v>
      </c>
      <c r="I104" s="9">
        <v>18.39</v>
      </c>
    </row>
    <row r="105" spans="7:9" ht="17" thickBot="1">
      <c r="G105" s="10">
        <v>23</v>
      </c>
      <c r="H105" s="11">
        <v>66.7</v>
      </c>
      <c r="I105" s="9">
        <v>34.229999999999997</v>
      </c>
    </row>
    <row r="106" spans="7:9" ht="17" thickBot="1">
      <c r="G106" s="10">
        <v>1</v>
      </c>
      <c r="H106" s="9">
        <v>66.7</v>
      </c>
      <c r="I106" s="9">
        <v>6.5</v>
      </c>
    </row>
    <row r="107" spans="7:9" ht="17" thickBot="1">
      <c r="G107" s="10">
        <v>2</v>
      </c>
      <c r="H107" s="9">
        <v>71.400000000000006</v>
      </c>
      <c r="I107" s="9">
        <v>9.6999999999999993</v>
      </c>
    </row>
    <row r="108" spans="7:9" ht="17" thickBot="1">
      <c r="G108" s="10">
        <v>3</v>
      </c>
      <c r="H108" s="9">
        <v>66.7</v>
      </c>
      <c r="I108" s="9">
        <v>6.5</v>
      </c>
    </row>
    <row r="109" spans="7:9" ht="17" thickBot="1">
      <c r="G109" s="10">
        <v>4</v>
      </c>
      <c r="H109" s="9">
        <v>100</v>
      </c>
      <c r="I109" s="9">
        <v>100</v>
      </c>
    </row>
    <row r="110" spans="7:9" ht="17" thickBot="1">
      <c r="G110" s="10">
        <v>5</v>
      </c>
      <c r="H110" s="9">
        <v>60</v>
      </c>
      <c r="I110" s="9">
        <v>60</v>
      </c>
    </row>
    <row r="111" spans="7:9" ht="17" thickBot="1">
      <c r="G111" s="10">
        <v>6</v>
      </c>
      <c r="H111" s="9">
        <v>66.7</v>
      </c>
      <c r="I111" s="9">
        <v>66.7</v>
      </c>
    </row>
    <row r="112" spans="7:9" ht="17" thickBot="1">
      <c r="G112" s="10">
        <v>7</v>
      </c>
      <c r="H112" s="9">
        <v>66.7</v>
      </c>
      <c r="I112" s="9">
        <v>66.7</v>
      </c>
    </row>
    <row r="113" spans="7:9" ht="17" thickBot="1">
      <c r="G113" s="10">
        <v>8</v>
      </c>
      <c r="H113" s="9">
        <v>66.7</v>
      </c>
      <c r="I113" s="9">
        <v>66.7</v>
      </c>
    </row>
    <row r="114" spans="7:9" ht="17" thickBot="1">
      <c r="G114" s="10">
        <v>9</v>
      </c>
      <c r="H114" s="9">
        <v>66.7</v>
      </c>
      <c r="I114" s="9">
        <v>66.7</v>
      </c>
    </row>
    <row r="115" spans="7:9" ht="17" thickBot="1">
      <c r="G115" s="8"/>
      <c r="H115" s="7">
        <f>AVERAGE(H83:H114)</f>
        <v>66.728125000000006</v>
      </c>
      <c r="I115" s="7">
        <f>AVERAGE(I83:I114)</f>
        <v>54.908750000000019</v>
      </c>
    </row>
  </sheetData>
  <mergeCells count="6">
    <mergeCell ref="B30:B38"/>
    <mergeCell ref="P5:S5"/>
    <mergeCell ref="H81:I81"/>
    <mergeCell ref="D5:G5"/>
    <mergeCell ref="H5:K5"/>
    <mergeCell ref="L5:O5"/>
  </mergeCells>
  <conditionalFormatting sqref="D29:O29 D24:J24 D7:O20 D21:K23 D25:K28 D39:O39">
    <cfRule type="cellIs" dxfId="47" priority="48" operator="lessThan">
      <formula>60</formula>
    </cfRule>
  </conditionalFormatting>
  <conditionalFormatting sqref="L21:O28">
    <cfRule type="cellIs" dxfId="46" priority="47" operator="lessThan">
      <formula>60</formula>
    </cfRule>
  </conditionalFormatting>
  <conditionalFormatting sqref="D30:O38">
    <cfRule type="cellIs" dxfId="45" priority="46" operator="lessThan">
      <formula>60</formula>
    </cfRule>
  </conditionalFormatting>
  <conditionalFormatting sqref="S26">
    <cfRule type="cellIs" dxfId="44" priority="45" operator="lessThan">
      <formula>60</formula>
    </cfRule>
  </conditionalFormatting>
  <conditionalFormatting sqref="P7:R7">
    <cfRule type="cellIs" dxfId="43" priority="44" operator="lessThan">
      <formula>60</formula>
    </cfRule>
  </conditionalFormatting>
  <conditionalFormatting sqref="P8:R11">
    <cfRule type="cellIs" dxfId="42" priority="43" operator="lessThan">
      <formula>60</formula>
    </cfRule>
  </conditionalFormatting>
  <conditionalFormatting sqref="P12:R25 P27:R29 Q26:R26">
    <cfRule type="cellIs" dxfId="41" priority="42" operator="lessThan">
      <formula>60</formula>
    </cfRule>
  </conditionalFormatting>
  <conditionalFormatting sqref="S7:S25">
    <cfRule type="cellIs" dxfId="40" priority="41" operator="lessThan">
      <formula>60</formula>
    </cfRule>
  </conditionalFormatting>
  <conditionalFormatting sqref="S27:S29">
    <cfRule type="cellIs" dxfId="39" priority="40" operator="lessThan">
      <formula>60</formula>
    </cfRule>
  </conditionalFormatting>
  <conditionalFormatting sqref="P30:R30">
    <cfRule type="cellIs" dxfId="38" priority="39" operator="lessThan">
      <formula>60</formula>
    </cfRule>
  </conditionalFormatting>
  <conditionalFormatting sqref="P31:R34">
    <cfRule type="cellIs" dxfId="37" priority="38" operator="lessThan">
      <formula>60</formula>
    </cfRule>
  </conditionalFormatting>
  <conditionalFormatting sqref="P35:R35">
    <cfRule type="cellIs" dxfId="36" priority="37" operator="lessThan">
      <formula>60</formula>
    </cfRule>
  </conditionalFormatting>
  <conditionalFormatting sqref="P36:R36">
    <cfRule type="cellIs" dxfId="35" priority="36" operator="lessThan">
      <formula>60</formula>
    </cfRule>
  </conditionalFormatting>
  <conditionalFormatting sqref="P37:R37">
    <cfRule type="cellIs" dxfId="34" priority="35" operator="lessThan">
      <formula>60</formula>
    </cfRule>
  </conditionalFormatting>
  <conditionalFormatting sqref="P38:R38">
    <cfRule type="cellIs" dxfId="33" priority="34" operator="lessThan">
      <formula>60</formula>
    </cfRule>
  </conditionalFormatting>
  <conditionalFormatting sqref="S30">
    <cfRule type="cellIs" dxfId="32" priority="33" operator="lessThan">
      <formula>60</formula>
    </cfRule>
  </conditionalFormatting>
  <conditionalFormatting sqref="S31:S34">
    <cfRule type="cellIs" dxfId="31" priority="32" operator="lessThan">
      <formula>60</formula>
    </cfRule>
  </conditionalFormatting>
  <conditionalFormatting sqref="S35">
    <cfRule type="cellIs" dxfId="30" priority="31" operator="lessThan">
      <formula>60</formula>
    </cfRule>
  </conditionalFormatting>
  <conditionalFormatting sqref="S36">
    <cfRule type="cellIs" dxfId="29" priority="30" operator="lessThan">
      <formula>60</formula>
    </cfRule>
  </conditionalFormatting>
  <conditionalFormatting sqref="S37">
    <cfRule type="cellIs" dxfId="28" priority="29" operator="lessThan">
      <formula>60</formula>
    </cfRule>
  </conditionalFormatting>
  <conditionalFormatting sqref="S38">
    <cfRule type="cellIs" dxfId="27" priority="28" operator="lessThan">
      <formula>60</formula>
    </cfRule>
  </conditionalFormatting>
  <conditionalFormatting sqref="P39:R39">
    <cfRule type="cellIs" dxfId="26" priority="27" operator="lessThan">
      <formula>60</formula>
    </cfRule>
  </conditionalFormatting>
  <conditionalFormatting sqref="S39">
    <cfRule type="cellIs" dxfId="25" priority="26" operator="lessThan">
      <formula>60</formula>
    </cfRule>
  </conditionalFormatting>
  <conditionalFormatting sqref="I102">
    <cfRule type="cellIs" dxfId="24" priority="25" operator="lessThan">
      <formula>60</formula>
    </cfRule>
  </conditionalFormatting>
  <conditionalFormatting sqref="H83">
    <cfRule type="cellIs" dxfId="23" priority="24" operator="lessThan">
      <formula>60</formula>
    </cfRule>
  </conditionalFormatting>
  <conditionalFormatting sqref="H84:H87">
    <cfRule type="cellIs" dxfId="22" priority="23" operator="lessThan">
      <formula>60</formula>
    </cfRule>
  </conditionalFormatting>
  <conditionalFormatting sqref="H91 H93:H94 H97 H99:H100 H102:H104">
    <cfRule type="cellIs" dxfId="21" priority="22" operator="lessThan">
      <formula>60</formula>
    </cfRule>
  </conditionalFormatting>
  <conditionalFormatting sqref="H115">
    <cfRule type="cellIs" dxfId="20" priority="21" operator="lessThan">
      <formula>60</formula>
    </cfRule>
  </conditionalFormatting>
  <conditionalFormatting sqref="I83:I86 I88:I93 I95 I97 I99:I100">
    <cfRule type="cellIs" dxfId="19" priority="20" operator="lessThan">
      <formula>60</formula>
    </cfRule>
  </conditionalFormatting>
  <conditionalFormatting sqref="I103:I105">
    <cfRule type="cellIs" dxfId="18" priority="19" operator="lessThan">
      <formula>60</formula>
    </cfRule>
  </conditionalFormatting>
  <conditionalFormatting sqref="I115">
    <cfRule type="cellIs" dxfId="17" priority="18" operator="lessThan">
      <formula>60</formula>
    </cfRule>
  </conditionalFormatting>
  <conditionalFormatting sqref="I87">
    <cfRule type="cellIs" dxfId="16" priority="17" operator="lessThan">
      <formula>60</formula>
    </cfRule>
  </conditionalFormatting>
  <conditionalFormatting sqref="H88">
    <cfRule type="cellIs" dxfId="15" priority="16" operator="lessThan">
      <formula>60</formula>
    </cfRule>
  </conditionalFormatting>
  <conditionalFormatting sqref="H106">
    <cfRule type="cellIs" dxfId="14" priority="15" operator="lessThan">
      <formula>60</formula>
    </cfRule>
  </conditionalFormatting>
  <conditionalFormatting sqref="H107 H109:H110">
    <cfRule type="cellIs" dxfId="13" priority="14" operator="lessThan">
      <formula>60</formula>
    </cfRule>
  </conditionalFormatting>
  <conditionalFormatting sqref="H111">
    <cfRule type="cellIs" dxfId="12" priority="13" operator="lessThan">
      <formula>60</formula>
    </cfRule>
  </conditionalFormatting>
  <conditionalFormatting sqref="I106">
    <cfRule type="cellIs" dxfId="11" priority="12" operator="lessThan">
      <formula>60</formula>
    </cfRule>
  </conditionalFormatting>
  <conditionalFormatting sqref="I107 I109:I110">
    <cfRule type="cellIs" dxfId="10" priority="11" operator="lessThan">
      <formula>60</formula>
    </cfRule>
  </conditionalFormatting>
  <conditionalFormatting sqref="H108">
    <cfRule type="cellIs" dxfId="9" priority="10" operator="lessThan">
      <formula>60</formula>
    </cfRule>
  </conditionalFormatting>
  <conditionalFormatting sqref="I108">
    <cfRule type="cellIs" dxfId="8" priority="9" operator="lessThan">
      <formula>60</formula>
    </cfRule>
  </conditionalFormatting>
  <conditionalFormatting sqref="H112">
    <cfRule type="cellIs" dxfId="7" priority="8" operator="lessThan">
      <formula>60</formula>
    </cfRule>
  </conditionalFormatting>
  <conditionalFormatting sqref="H113">
    <cfRule type="cellIs" dxfId="6" priority="7" operator="lessThan">
      <formula>60</formula>
    </cfRule>
  </conditionalFormatting>
  <conditionalFormatting sqref="H114">
    <cfRule type="cellIs" dxfId="5" priority="6" operator="lessThan">
      <formula>60</formula>
    </cfRule>
  </conditionalFormatting>
  <conditionalFormatting sqref="I111">
    <cfRule type="cellIs" dxfId="4" priority="5" operator="lessThan">
      <formula>60</formula>
    </cfRule>
  </conditionalFormatting>
  <conditionalFormatting sqref="I112">
    <cfRule type="cellIs" dxfId="3" priority="4" operator="lessThan">
      <formula>60</formula>
    </cfRule>
  </conditionalFormatting>
  <conditionalFormatting sqref="I113">
    <cfRule type="cellIs" dxfId="2" priority="3" operator="lessThan">
      <formula>60</formula>
    </cfRule>
  </conditionalFormatting>
  <conditionalFormatting sqref="I114">
    <cfRule type="cellIs" dxfId="1" priority="2" operator="lessThan">
      <formula>60</formula>
    </cfRule>
  </conditionalFormatting>
  <conditionalFormatting sqref="P26">
    <cfRule type="cellIs" dxfId="0" priority="1" operator="lessThan">
      <formula>60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F12F-C38F-E44D-BAC1-C2374A490627}">
  <dimension ref="A3:F37"/>
  <sheetViews>
    <sheetView tabSelected="1" topLeftCell="A4" workbookViewId="0">
      <selection activeCell="F11" sqref="F11"/>
    </sheetView>
  </sheetViews>
  <sheetFormatPr baseColWidth="10" defaultRowHeight="16"/>
  <sheetData>
    <row r="3" spans="1:6" s="1" customFormat="1"/>
    <row r="4" spans="1:6">
      <c r="B4" s="2" t="s">
        <v>4</v>
      </c>
      <c r="C4" s="2" t="s">
        <v>11</v>
      </c>
    </row>
    <row r="5" spans="1:6">
      <c r="A5" s="32" t="s">
        <v>9</v>
      </c>
      <c r="B5" s="3">
        <v>1</v>
      </c>
      <c r="C5" s="6">
        <v>54.33</v>
      </c>
      <c r="E5" s="21" t="s">
        <v>30</v>
      </c>
      <c r="F5" s="6">
        <f>_xlfn.VAR.P(C5:C36)</f>
        <v>131.92615693359403</v>
      </c>
    </row>
    <row r="6" spans="1:6">
      <c r="A6" s="32"/>
      <c r="B6" s="3">
        <v>2</v>
      </c>
      <c r="C6" s="6">
        <v>66.27</v>
      </c>
      <c r="E6" s="21" t="s">
        <v>31</v>
      </c>
      <c r="F6" s="6">
        <f>_xlfn.STDEV.P(C5:C36)</f>
        <v>11.485911236536438</v>
      </c>
    </row>
    <row r="7" spans="1:6">
      <c r="A7" s="32"/>
      <c r="B7" s="3">
        <v>3</v>
      </c>
      <c r="C7" s="6">
        <v>26.44</v>
      </c>
      <c r="E7" s="21" t="s">
        <v>32</v>
      </c>
      <c r="F7" s="6">
        <f>MIN(C5:C36)</f>
        <v>24.87</v>
      </c>
    </row>
    <row r="8" spans="1:6">
      <c r="A8" s="32"/>
      <c r="B8" s="3">
        <v>4</v>
      </c>
      <c r="C8" s="6">
        <v>39.049999999999997</v>
      </c>
      <c r="E8" s="21" t="s">
        <v>33</v>
      </c>
      <c r="F8" s="6">
        <f>MAX(C5:C36)</f>
        <v>77.91</v>
      </c>
    </row>
    <row r="9" spans="1:6">
      <c r="A9" s="32"/>
      <c r="B9" s="3">
        <v>5</v>
      </c>
      <c r="C9" s="6">
        <v>40.14</v>
      </c>
      <c r="E9" s="21" t="s">
        <v>8</v>
      </c>
      <c r="F9" s="22">
        <f>C37</f>
        <v>47.501562499999999</v>
      </c>
    </row>
    <row r="10" spans="1:6">
      <c r="A10" s="32"/>
      <c r="B10" s="3">
        <v>6</v>
      </c>
      <c r="C10" s="6">
        <v>48.2</v>
      </c>
      <c r="E10" s="21" t="s">
        <v>34</v>
      </c>
      <c r="F10" s="6">
        <f>MEDIAN(C5:C36)</f>
        <v>47.545000000000002</v>
      </c>
    </row>
    <row r="11" spans="1:6">
      <c r="A11" s="32"/>
      <c r="B11" s="3">
        <v>7</v>
      </c>
      <c r="C11" s="6">
        <v>37.700000000000003</v>
      </c>
      <c r="E11" s="21" t="s">
        <v>35</v>
      </c>
      <c r="F11" s="6">
        <f>SUM(C5:C36)</f>
        <v>1520.05</v>
      </c>
    </row>
    <row r="12" spans="1:6">
      <c r="A12" s="32"/>
      <c r="B12" s="3">
        <v>8</v>
      </c>
      <c r="C12" s="6">
        <v>46.92</v>
      </c>
    </row>
    <row r="13" spans="1:6">
      <c r="A13" s="32"/>
      <c r="B13" s="3">
        <v>9</v>
      </c>
      <c r="C13" s="6">
        <v>46.2</v>
      </c>
    </row>
    <row r="14" spans="1:6">
      <c r="A14" s="32" t="s">
        <v>10</v>
      </c>
      <c r="B14" s="3">
        <v>1</v>
      </c>
      <c r="C14" s="6">
        <v>63.48</v>
      </c>
    </row>
    <row r="15" spans="1:6">
      <c r="A15" s="32"/>
      <c r="B15" s="3">
        <v>2</v>
      </c>
      <c r="C15" s="6">
        <v>66.400000000000006</v>
      </c>
    </row>
    <row r="16" spans="1:6">
      <c r="A16" s="32"/>
      <c r="B16" s="3">
        <v>3</v>
      </c>
      <c r="C16" s="6">
        <v>53.2</v>
      </c>
    </row>
    <row r="17" spans="1:3">
      <c r="A17" s="32"/>
      <c r="B17" s="3">
        <v>4</v>
      </c>
      <c r="C17" s="6">
        <v>32.22</v>
      </c>
    </row>
    <row r="18" spans="1:3">
      <c r="A18" s="32"/>
      <c r="B18" s="3">
        <v>5</v>
      </c>
      <c r="C18" s="6">
        <v>47.62</v>
      </c>
    </row>
    <row r="19" spans="1:3">
      <c r="A19" s="32"/>
      <c r="B19" s="3">
        <v>6</v>
      </c>
      <c r="C19" s="6">
        <v>53.82</v>
      </c>
    </row>
    <row r="20" spans="1:3">
      <c r="A20" s="32"/>
      <c r="B20" s="3">
        <v>7</v>
      </c>
      <c r="C20" s="6">
        <v>50.9</v>
      </c>
    </row>
    <row r="21" spans="1:3">
      <c r="A21" s="32"/>
      <c r="B21" s="3">
        <v>8</v>
      </c>
      <c r="C21" s="6">
        <v>49.81</v>
      </c>
    </row>
    <row r="22" spans="1:3">
      <c r="A22" s="32"/>
      <c r="B22" s="3">
        <v>9</v>
      </c>
      <c r="C22" s="6">
        <v>61.68</v>
      </c>
    </row>
    <row r="23" spans="1:3">
      <c r="A23" s="32"/>
      <c r="B23" s="3">
        <v>10</v>
      </c>
      <c r="C23" s="6">
        <v>49.79</v>
      </c>
    </row>
    <row r="24" spans="1:3">
      <c r="A24" s="32"/>
      <c r="B24" s="3">
        <v>11</v>
      </c>
      <c r="C24" s="6">
        <v>38.54</v>
      </c>
    </row>
    <row r="25" spans="1:3">
      <c r="A25" s="32"/>
      <c r="B25" s="3">
        <v>12</v>
      </c>
      <c r="C25" s="6">
        <v>54.79</v>
      </c>
    </row>
    <row r="26" spans="1:3">
      <c r="A26" s="32"/>
      <c r="B26" s="3">
        <v>13</v>
      </c>
      <c r="C26" s="6">
        <v>51.83</v>
      </c>
    </row>
    <row r="27" spans="1:3">
      <c r="A27" s="32"/>
      <c r="B27" s="3">
        <v>14</v>
      </c>
      <c r="C27" s="6">
        <v>44.37</v>
      </c>
    </row>
    <row r="28" spans="1:3">
      <c r="A28" s="32"/>
      <c r="B28" s="3">
        <v>15</v>
      </c>
      <c r="C28" s="6">
        <v>77.91</v>
      </c>
    </row>
    <row r="29" spans="1:3">
      <c r="A29" s="32"/>
      <c r="B29" s="3">
        <v>16</v>
      </c>
      <c r="C29">
        <v>39.770000000000003</v>
      </c>
    </row>
    <row r="30" spans="1:3">
      <c r="A30" s="32"/>
      <c r="B30" s="3">
        <v>17</v>
      </c>
      <c r="C30" s="6">
        <v>48.45</v>
      </c>
    </row>
    <row r="31" spans="1:3">
      <c r="A31" s="32"/>
      <c r="B31" s="3">
        <v>18</v>
      </c>
      <c r="C31" s="6">
        <v>40.450000000000003</v>
      </c>
    </row>
    <row r="32" spans="1:3">
      <c r="A32" s="32"/>
      <c r="B32" s="3">
        <v>19</v>
      </c>
      <c r="C32" s="6">
        <v>24.87</v>
      </c>
    </row>
    <row r="33" spans="1:3">
      <c r="A33" s="32"/>
      <c r="B33" s="3">
        <v>20</v>
      </c>
      <c r="C33" s="6">
        <v>47.47</v>
      </c>
    </row>
    <row r="34" spans="1:3">
      <c r="A34" s="32"/>
      <c r="B34" s="3">
        <v>21</v>
      </c>
      <c r="C34" s="6">
        <v>46.8</v>
      </c>
    </row>
    <row r="35" spans="1:3">
      <c r="A35" s="32"/>
      <c r="B35" s="3">
        <v>22</v>
      </c>
      <c r="C35" s="6">
        <v>33.49</v>
      </c>
    </row>
    <row r="36" spans="1:3">
      <c r="A36" s="32"/>
      <c r="B36" s="3">
        <v>23</v>
      </c>
      <c r="C36" s="6">
        <v>37.14</v>
      </c>
    </row>
    <row r="37" spans="1:3" ht="19">
      <c r="B37" s="5" t="s">
        <v>8</v>
      </c>
      <c r="C37" s="4">
        <f t="shared" ref="C37" si="0">AVERAGE(C5:C36)</f>
        <v>47.501562499999999</v>
      </c>
    </row>
  </sheetData>
  <mergeCells count="2">
    <mergeCell ref="A14:A36"/>
    <mergeCell ref="A5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Summary</vt:lpstr>
      <vt:lpstr>Metrics</vt:lpstr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2023-10-21T18:26:55Z</dcterms:created>
  <dcterms:modified xsi:type="dcterms:W3CDTF">2023-11-03T15:28:29Z</dcterms:modified>
</cp:coreProperties>
</file>