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Downloads/TSE COMET/replication package/projects dataset/results/"/>
    </mc:Choice>
  </mc:AlternateContent>
  <xr:revisionPtr revIDLastSave="0" documentId="13_ncr:1_{12831933-7696-7D4A-AB83-515880088282}" xr6:coauthVersionLast="36" xr6:coauthVersionMax="36" xr10:uidLastSave="{00000000-0000-0000-0000-000000000000}"/>
  <bookViews>
    <workbookView xWindow="360" yWindow="1600" windowWidth="28800" windowHeight="9700" activeTab="2" xr2:uid="{A00E3ACA-AA7B-E84E-BD7C-43EF42A6AAA9}"/>
  </bookViews>
  <sheets>
    <sheet name="Summary" sheetId="5" r:id="rId1"/>
    <sheet name="Metrics" sheetId="3" r:id="rId2"/>
    <sheet name="Duration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E8" i="5"/>
  <c r="B68" i="3" l="1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G8" i="4" l="1"/>
  <c r="G7" i="4"/>
  <c r="G6" i="4"/>
  <c r="G5" i="4"/>
  <c r="G4" i="4"/>
  <c r="G3" i="4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E7" i="5"/>
  <c r="D13" i="5"/>
  <c r="D12" i="5"/>
  <c r="E13" i="5"/>
  <c r="E12" i="5"/>
  <c r="C64" i="4" l="1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65" i="4"/>
  <c r="A70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L9" i="5" s="1"/>
  <c r="B70" i="3"/>
</calcChain>
</file>

<file path=xl/sharedStrings.xml><?xml version="1.0" encoding="utf-8"?>
<sst xmlns="http://schemas.openxmlformats.org/spreadsheetml/2006/main" count="51" uniqueCount="35">
  <si>
    <t>FP</t>
  </si>
  <si>
    <t>Precision</t>
  </si>
  <si>
    <t>Recall</t>
  </si>
  <si>
    <t>BLEU</t>
  </si>
  <si>
    <t>DG</t>
  </si>
  <si>
    <t>OOI</t>
  </si>
  <si>
    <t>AVG</t>
  </si>
  <si>
    <t>Data movements</t>
  </si>
  <si>
    <t>FU</t>
  </si>
  <si>
    <t>DM</t>
  </si>
  <si>
    <t>Duration</t>
  </si>
  <si>
    <t>F1-score</t>
  </si>
  <si>
    <t>functional process</t>
  </si>
  <si>
    <t>Objects of interests</t>
  </si>
  <si>
    <t>Data groups</t>
  </si>
  <si>
    <t>Functional Processes</t>
  </si>
  <si>
    <t>Use cases</t>
  </si>
  <si>
    <t>Total CFP</t>
  </si>
  <si>
    <t>&lt;50%</t>
  </si>
  <si>
    <t>Rouge</t>
  </si>
  <si>
    <t>Rouge f1</t>
  </si>
  <si>
    <t>Average Duration</t>
  </si>
  <si>
    <t>Precision %</t>
  </si>
  <si>
    <t>Recall %</t>
  </si>
  <si>
    <t>F-Score %</t>
  </si>
  <si>
    <t>BLEU %</t>
  </si>
  <si>
    <t>VAR</t>
  </si>
  <si>
    <t>DEV STD</t>
  </si>
  <si>
    <t>MIN</t>
  </si>
  <si>
    <t>MAX</t>
  </si>
  <si>
    <t>MEAN</t>
  </si>
  <si>
    <t>TE</t>
  </si>
  <si>
    <t>OOI &lt; 50</t>
  </si>
  <si>
    <t>Total Duration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</si>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</sst>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i/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2" fontId="2" fillId="0" borderId="1" xfId="0" applyNumberFormat="1" applyFont="1" applyBorder="1"/>
    <xf numFmtId="0" fontId="1" fillId="0" borderId="1" xfId="0" applyFont="1" applyFill="1" applyBorder="1"/>
    <xf numFmtId="0" fontId="1" fillId="0" borderId="0" xfId="0" applyFont="1"/>
    <xf numFmtId="2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4" xfId="0" applyFont="1" applyBorder="1"/>
    <xf numFmtId="0" fontId="0" fillId="0" borderId="4" xfId="0" applyBorder="1"/>
    <xf numFmtId="2" fontId="0" fillId="0" borderId="4" xfId="0" applyNumberFormat="1" applyBorder="1"/>
    <xf numFmtId="2" fontId="0" fillId="0" borderId="1" xfId="0" applyNumberForma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4" xfId="0" applyFont="1" applyBorder="1" applyAlignment="1">
      <alignment horizontal="center" vertical="center" wrapText="1"/>
    </xf>
  </cellXfs>
  <cellStyles count="1">
    <cellStyle name="Normale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groups Precision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Metrics!$D$6</c:f>
              <c:strCache>
                <c:ptCount val="1"/>
                <c:pt idx="0">
                  <c:v>Precision</c:v>
                </c:pt>
              </c:strCache>
            </c:strRef>
          </c:tx>
          <c:val>
            <c:numRef>
              <c:f>Metrics!$D$7:$D$68</c:f>
              <c:numCache>
                <c:formatCode>General</c:formatCode>
                <c:ptCount val="62"/>
                <c:pt idx="0">
                  <c:v>100</c:v>
                </c:pt>
                <c:pt idx="1">
                  <c:v>90</c:v>
                </c:pt>
                <c:pt idx="2">
                  <c:v>94.74</c:v>
                </c:pt>
                <c:pt idx="3">
                  <c:v>100</c:v>
                </c:pt>
                <c:pt idx="4">
                  <c:v>93.75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91.67</c:v>
                </c:pt>
                <c:pt idx="10">
                  <c:v>100</c:v>
                </c:pt>
                <c:pt idx="11">
                  <c:v>100</c:v>
                </c:pt>
                <c:pt idx="12">
                  <c:v>83.33</c:v>
                </c:pt>
                <c:pt idx="13">
                  <c:v>66.67</c:v>
                </c:pt>
                <c:pt idx="14">
                  <c:v>88.89</c:v>
                </c:pt>
                <c:pt idx="15">
                  <c:v>90</c:v>
                </c:pt>
                <c:pt idx="16">
                  <c:v>90.48</c:v>
                </c:pt>
                <c:pt idx="17">
                  <c:v>83.33</c:v>
                </c:pt>
                <c:pt idx="18">
                  <c:v>90.91</c:v>
                </c:pt>
                <c:pt idx="19">
                  <c:v>58.33</c:v>
                </c:pt>
                <c:pt idx="20">
                  <c:v>95</c:v>
                </c:pt>
                <c:pt idx="21">
                  <c:v>85</c:v>
                </c:pt>
                <c:pt idx="22">
                  <c:v>87.76</c:v>
                </c:pt>
                <c:pt idx="23">
                  <c:v>83.33</c:v>
                </c:pt>
                <c:pt idx="24">
                  <c:v>91.67</c:v>
                </c:pt>
                <c:pt idx="25">
                  <c:v>90</c:v>
                </c:pt>
                <c:pt idx="26">
                  <c:v>95.83</c:v>
                </c:pt>
                <c:pt idx="27">
                  <c:v>96.43</c:v>
                </c:pt>
                <c:pt idx="28">
                  <c:v>84.38</c:v>
                </c:pt>
                <c:pt idx="29">
                  <c:v>94.44</c:v>
                </c:pt>
                <c:pt idx="30">
                  <c:v>100</c:v>
                </c:pt>
                <c:pt idx="31">
                  <c:v>100</c:v>
                </c:pt>
                <c:pt idx="32">
                  <c:v>92.86</c:v>
                </c:pt>
                <c:pt idx="33">
                  <c:v>100</c:v>
                </c:pt>
                <c:pt idx="34">
                  <c:v>100</c:v>
                </c:pt>
                <c:pt idx="35">
                  <c:v>95.45</c:v>
                </c:pt>
                <c:pt idx="36">
                  <c:v>95</c:v>
                </c:pt>
                <c:pt idx="37">
                  <c:v>100</c:v>
                </c:pt>
                <c:pt idx="38">
                  <c:v>92.86</c:v>
                </c:pt>
                <c:pt idx="39">
                  <c:v>97.06</c:v>
                </c:pt>
                <c:pt idx="40">
                  <c:v>85.71</c:v>
                </c:pt>
                <c:pt idx="41">
                  <c:v>90.28</c:v>
                </c:pt>
                <c:pt idx="42">
                  <c:v>95.83</c:v>
                </c:pt>
                <c:pt idx="43">
                  <c:v>100</c:v>
                </c:pt>
                <c:pt idx="44">
                  <c:v>85.71</c:v>
                </c:pt>
                <c:pt idx="45">
                  <c:v>100</c:v>
                </c:pt>
                <c:pt idx="46">
                  <c:v>100</c:v>
                </c:pt>
                <c:pt idx="47">
                  <c:v>95.24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94.44</c:v>
                </c:pt>
                <c:pt idx="55">
                  <c:v>96.97</c:v>
                </c:pt>
                <c:pt idx="56">
                  <c:v>83.33</c:v>
                </c:pt>
                <c:pt idx="57">
                  <c:v>100</c:v>
                </c:pt>
                <c:pt idx="58">
                  <c:v>91.67</c:v>
                </c:pt>
                <c:pt idx="59">
                  <c:v>79.31</c:v>
                </c:pt>
                <c:pt idx="60">
                  <c:v>66.7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A-7E4D-B40D-25D30410EBA0}"/>
            </c:ext>
          </c:extLst>
        </c:ser>
        <c:ser>
          <c:idx val="3"/>
          <c:order val="1"/>
          <c:tx>
            <c:strRef>
              <c:f>Metrics!$D$6</c:f>
              <c:strCache>
                <c:ptCount val="1"/>
                <c:pt idx="0">
                  <c:v>Precision</c:v>
                </c:pt>
              </c:strCache>
            </c:strRef>
          </c:tx>
          <c:val>
            <c:numRef>
              <c:f>Metrics!$D$7:$D$68</c:f>
              <c:numCache>
                <c:formatCode>General</c:formatCode>
                <c:ptCount val="62"/>
                <c:pt idx="0">
                  <c:v>100</c:v>
                </c:pt>
                <c:pt idx="1">
                  <c:v>90</c:v>
                </c:pt>
                <c:pt idx="2">
                  <c:v>94.74</c:v>
                </c:pt>
                <c:pt idx="3">
                  <c:v>100</c:v>
                </c:pt>
                <c:pt idx="4">
                  <c:v>93.75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91.67</c:v>
                </c:pt>
                <c:pt idx="10">
                  <c:v>100</c:v>
                </c:pt>
                <c:pt idx="11">
                  <c:v>100</c:v>
                </c:pt>
                <c:pt idx="12">
                  <c:v>83.33</c:v>
                </c:pt>
                <c:pt idx="13">
                  <c:v>66.67</c:v>
                </c:pt>
                <c:pt idx="14">
                  <c:v>88.89</c:v>
                </c:pt>
                <c:pt idx="15">
                  <c:v>90</c:v>
                </c:pt>
                <c:pt idx="16">
                  <c:v>90.48</c:v>
                </c:pt>
                <c:pt idx="17">
                  <c:v>83.33</c:v>
                </c:pt>
                <c:pt idx="18">
                  <c:v>90.91</c:v>
                </c:pt>
                <c:pt idx="19">
                  <c:v>58.33</c:v>
                </c:pt>
                <c:pt idx="20">
                  <c:v>95</c:v>
                </c:pt>
                <c:pt idx="21">
                  <c:v>85</c:v>
                </c:pt>
                <c:pt idx="22">
                  <c:v>87.76</c:v>
                </c:pt>
                <c:pt idx="23">
                  <c:v>83.33</c:v>
                </c:pt>
                <c:pt idx="24">
                  <c:v>91.67</c:v>
                </c:pt>
                <c:pt idx="25">
                  <c:v>90</c:v>
                </c:pt>
                <c:pt idx="26">
                  <c:v>95.83</c:v>
                </c:pt>
                <c:pt idx="27">
                  <c:v>96.43</c:v>
                </c:pt>
                <c:pt idx="28">
                  <c:v>84.38</c:v>
                </c:pt>
                <c:pt idx="29">
                  <c:v>94.44</c:v>
                </c:pt>
                <c:pt idx="30">
                  <c:v>100</c:v>
                </c:pt>
                <c:pt idx="31">
                  <c:v>100</c:v>
                </c:pt>
                <c:pt idx="32">
                  <c:v>92.86</c:v>
                </c:pt>
                <c:pt idx="33">
                  <c:v>100</c:v>
                </c:pt>
                <c:pt idx="34">
                  <c:v>100</c:v>
                </c:pt>
                <c:pt idx="35">
                  <c:v>95.45</c:v>
                </c:pt>
                <c:pt idx="36">
                  <c:v>95</c:v>
                </c:pt>
                <c:pt idx="37">
                  <c:v>100</c:v>
                </c:pt>
                <c:pt idx="38">
                  <c:v>92.86</c:v>
                </c:pt>
                <c:pt idx="39">
                  <c:v>97.06</c:v>
                </c:pt>
                <c:pt idx="40">
                  <c:v>85.71</c:v>
                </c:pt>
                <c:pt idx="41">
                  <c:v>90.28</c:v>
                </c:pt>
                <c:pt idx="42">
                  <c:v>95.83</c:v>
                </c:pt>
                <c:pt idx="43">
                  <c:v>100</c:v>
                </c:pt>
                <c:pt idx="44">
                  <c:v>85.71</c:v>
                </c:pt>
                <c:pt idx="45">
                  <c:v>100</c:v>
                </c:pt>
                <c:pt idx="46">
                  <c:v>100</c:v>
                </c:pt>
                <c:pt idx="47">
                  <c:v>95.24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94.44</c:v>
                </c:pt>
                <c:pt idx="55">
                  <c:v>96.97</c:v>
                </c:pt>
                <c:pt idx="56">
                  <c:v>83.33</c:v>
                </c:pt>
                <c:pt idx="57">
                  <c:v>100</c:v>
                </c:pt>
                <c:pt idx="58">
                  <c:v>91.67</c:v>
                </c:pt>
                <c:pt idx="59">
                  <c:v>79.31</c:v>
                </c:pt>
                <c:pt idx="60">
                  <c:v>66.7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A-7E4D-B40D-25D30410EBA0}"/>
            </c:ext>
          </c:extLst>
        </c:ser>
        <c:ser>
          <c:idx val="1"/>
          <c:order val="2"/>
          <c:tx>
            <c:strRef>
              <c:f>Metrics!$D$6</c:f>
              <c:strCache>
                <c:ptCount val="1"/>
                <c:pt idx="0">
                  <c:v>Precision</c:v>
                </c:pt>
              </c:strCache>
            </c:strRef>
          </c:tx>
          <c:val>
            <c:numRef>
              <c:f>Metrics!$D$7:$D$68</c:f>
              <c:numCache>
                <c:formatCode>General</c:formatCode>
                <c:ptCount val="62"/>
                <c:pt idx="0">
                  <c:v>100</c:v>
                </c:pt>
                <c:pt idx="1">
                  <c:v>90</c:v>
                </c:pt>
                <c:pt idx="2">
                  <c:v>94.74</c:v>
                </c:pt>
                <c:pt idx="3">
                  <c:v>100</c:v>
                </c:pt>
                <c:pt idx="4">
                  <c:v>93.75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91.67</c:v>
                </c:pt>
                <c:pt idx="10">
                  <c:v>100</c:v>
                </c:pt>
                <c:pt idx="11">
                  <c:v>100</c:v>
                </c:pt>
                <c:pt idx="12">
                  <c:v>83.33</c:v>
                </c:pt>
                <c:pt idx="13">
                  <c:v>66.67</c:v>
                </c:pt>
                <c:pt idx="14">
                  <c:v>88.89</c:v>
                </c:pt>
                <c:pt idx="15">
                  <c:v>90</c:v>
                </c:pt>
                <c:pt idx="16">
                  <c:v>90.48</c:v>
                </c:pt>
                <c:pt idx="17">
                  <c:v>83.33</c:v>
                </c:pt>
                <c:pt idx="18">
                  <c:v>90.91</c:v>
                </c:pt>
                <c:pt idx="19">
                  <c:v>58.33</c:v>
                </c:pt>
                <c:pt idx="20">
                  <c:v>95</c:v>
                </c:pt>
                <c:pt idx="21">
                  <c:v>85</c:v>
                </c:pt>
                <c:pt idx="22">
                  <c:v>87.76</c:v>
                </c:pt>
                <c:pt idx="23">
                  <c:v>83.33</c:v>
                </c:pt>
                <c:pt idx="24">
                  <c:v>91.67</c:v>
                </c:pt>
                <c:pt idx="25">
                  <c:v>90</c:v>
                </c:pt>
                <c:pt idx="26">
                  <c:v>95.83</c:v>
                </c:pt>
                <c:pt idx="27">
                  <c:v>96.43</c:v>
                </c:pt>
                <c:pt idx="28">
                  <c:v>84.38</c:v>
                </c:pt>
                <c:pt idx="29">
                  <c:v>94.44</c:v>
                </c:pt>
                <c:pt idx="30">
                  <c:v>100</c:v>
                </c:pt>
                <c:pt idx="31">
                  <c:v>100</c:v>
                </c:pt>
                <c:pt idx="32">
                  <c:v>92.86</c:v>
                </c:pt>
                <c:pt idx="33">
                  <c:v>100</c:v>
                </c:pt>
                <c:pt idx="34">
                  <c:v>100</c:v>
                </c:pt>
                <c:pt idx="35">
                  <c:v>95.45</c:v>
                </c:pt>
                <c:pt idx="36">
                  <c:v>95</c:v>
                </c:pt>
                <c:pt idx="37">
                  <c:v>100</c:v>
                </c:pt>
                <c:pt idx="38">
                  <c:v>92.86</c:v>
                </c:pt>
                <c:pt idx="39">
                  <c:v>97.06</c:v>
                </c:pt>
                <c:pt idx="40">
                  <c:v>85.71</c:v>
                </c:pt>
                <c:pt idx="41">
                  <c:v>90.28</c:v>
                </c:pt>
                <c:pt idx="42">
                  <c:v>95.83</c:v>
                </c:pt>
                <c:pt idx="43">
                  <c:v>100</c:v>
                </c:pt>
                <c:pt idx="44">
                  <c:v>85.71</c:v>
                </c:pt>
                <c:pt idx="45">
                  <c:v>100</c:v>
                </c:pt>
                <c:pt idx="46">
                  <c:v>100</c:v>
                </c:pt>
                <c:pt idx="47">
                  <c:v>95.24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94.44</c:v>
                </c:pt>
                <c:pt idx="55">
                  <c:v>96.97</c:v>
                </c:pt>
                <c:pt idx="56">
                  <c:v>83.33</c:v>
                </c:pt>
                <c:pt idx="57">
                  <c:v>100</c:v>
                </c:pt>
                <c:pt idx="58">
                  <c:v>91.67</c:v>
                </c:pt>
                <c:pt idx="59">
                  <c:v>79.31</c:v>
                </c:pt>
                <c:pt idx="60">
                  <c:v>66.7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A-7E4D-B40D-25D30410EBA0}"/>
            </c:ext>
          </c:extLst>
        </c:ser>
        <c:ser>
          <c:idx val="0"/>
          <c:order val="3"/>
          <c:tx>
            <c:strRef>
              <c:f>Metrics!$D$6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Metrics!$D$7:$D$68</c:f>
              <c:numCache>
                <c:formatCode>General</c:formatCode>
                <c:ptCount val="62"/>
                <c:pt idx="0">
                  <c:v>100</c:v>
                </c:pt>
                <c:pt idx="1">
                  <c:v>90</c:v>
                </c:pt>
                <c:pt idx="2">
                  <c:v>94.74</c:v>
                </c:pt>
                <c:pt idx="3">
                  <c:v>100</c:v>
                </c:pt>
                <c:pt idx="4">
                  <c:v>93.75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91.67</c:v>
                </c:pt>
                <c:pt idx="10">
                  <c:v>100</c:v>
                </c:pt>
                <c:pt idx="11">
                  <c:v>100</c:v>
                </c:pt>
                <c:pt idx="12">
                  <c:v>83.33</c:v>
                </c:pt>
                <c:pt idx="13">
                  <c:v>66.67</c:v>
                </c:pt>
                <c:pt idx="14">
                  <c:v>88.89</c:v>
                </c:pt>
                <c:pt idx="15">
                  <c:v>90</c:v>
                </c:pt>
                <c:pt idx="16">
                  <c:v>90.48</c:v>
                </c:pt>
                <c:pt idx="17">
                  <c:v>83.33</c:v>
                </c:pt>
                <c:pt idx="18">
                  <c:v>90.91</c:v>
                </c:pt>
                <c:pt idx="19">
                  <c:v>58.33</c:v>
                </c:pt>
                <c:pt idx="20">
                  <c:v>95</c:v>
                </c:pt>
                <c:pt idx="21">
                  <c:v>85</c:v>
                </c:pt>
                <c:pt idx="22">
                  <c:v>87.76</c:v>
                </c:pt>
                <c:pt idx="23">
                  <c:v>83.33</c:v>
                </c:pt>
                <c:pt idx="24">
                  <c:v>91.67</c:v>
                </c:pt>
                <c:pt idx="25">
                  <c:v>90</c:v>
                </c:pt>
                <c:pt idx="26">
                  <c:v>95.83</c:v>
                </c:pt>
                <c:pt idx="27">
                  <c:v>96.43</c:v>
                </c:pt>
                <c:pt idx="28">
                  <c:v>84.38</c:v>
                </c:pt>
                <c:pt idx="29">
                  <c:v>94.44</c:v>
                </c:pt>
                <c:pt idx="30">
                  <c:v>100</c:v>
                </c:pt>
                <c:pt idx="31">
                  <c:v>100</c:v>
                </c:pt>
                <c:pt idx="32">
                  <c:v>92.86</c:v>
                </c:pt>
                <c:pt idx="33">
                  <c:v>100</c:v>
                </c:pt>
                <c:pt idx="34">
                  <c:v>100</c:v>
                </c:pt>
                <c:pt idx="35">
                  <c:v>95.45</c:v>
                </c:pt>
                <c:pt idx="36">
                  <c:v>95</c:v>
                </c:pt>
                <c:pt idx="37">
                  <c:v>100</c:v>
                </c:pt>
                <c:pt idx="38">
                  <c:v>92.86</c:v>
                </c:pt>
                <c:pt idx="39">
                  <c:v>97.06</c:v>
                </c:pt>
                <c:pt idx="40">
                  <c:v>85.71</c:v>
                </c:pt>
                <c:pt idx="41">
                  <c:v>90.28</c:v>
                </c:pt>
                <c:pt idx="42">
                  <c:v>95.83</c:v>
                </c:pt>
                <c:pt idx="43">
                  <c:v>100</c:v>
                </c:pt>
                <c:pt idx="44">
                  <c:v>85.71</c:v>
                </c:pt>
                <c:pt idx="45">
                  <c:v>100</c:v>
                </c:pt>
                <c:pt idx="46">
                  <c:v>100</c:v>
                </c:pt>
                <c:pt idx="47">
                  <c:v>95.24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94.44</c:v>
                </c:pt>
                <c:pt idx="55">
                  <c:v>96.97</c:v>
                </c:pt>
                <c:pt idx="56">
                  <c:v>83.33</c:v>
                </c:pt>
                <c:pt idx="57">
                  <c:v>100</c:v>
                </c:pt>
                <c:pt idx="58">
                  <c:v>91.67</c:v>
                </c:pt>
                <c:pt idx="59">
                  <c:v>79.31</c:v>
                </c:pt>
                <c:pt idx="60">
                  <c:v>66.7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A-7E4D-B40D-25D30410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groups BLEU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 cmpd="sng" algn="ctr">
              <a:solidFill>
                <a:schemeClr val="accent1">
                  <a:shade val="6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Metrics!$G$7:$G$68</c:f>
              <c:numCache>
                <c:formatCode>General</c:formatCode>
                <c:ptCount val="62"/>
                <c:pt idx="0">
                  <c:v>100</c:v>
                </c:pt>
                <c:pt idx="1">
                  <c:v>87.5</c:v>
                </c:pt>
                <c:pt idx="2">
                  <c:v>91.67</c:v>
                </c:pt>
                <c:pt idx="3">
                  <c:v>100</c:v>
                </c:pt>
                <c:pt idx="4">
                  <c:v>90.91</c:v>
                </c:pt>
                <c:pt idx="5">
                  <c:v>87.5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  <c:pt idx="12">
                  <c:v>55.73</c:v>
                </c:pt>
                <c:pt idx="13">
                  <c:v>39.81</c:v>
                </c:pt>
                <c:pt idx="14">
                  <c:v>75</c:v>
                </c:pt>
                <c:pt idx="15">
                  <c:v>70.540000000000006</c:v>
                </c:pt>
                <c:pt idx="16">
                  <c:v>77.78</c:v>
                </c:pt>
                <c:pt idx="17">
                  <c:v>28.61</c:v>
                </c:pt>
                <c:pt idx="18">
                  <c:v>53.33</c:v>
                </c:pt>
                <c:pt idx="19">
                  <c:v>35.590000000000003</c:v>
                </c:pt>
                <c:pt idx="20">
                  <c:v>84.93</c:v>
                </c:pt>
                <c:pt idx="21">
                  <c:v>63.49</c:v>
                </c:pt>
                <c:pt idx="22">
                  <c:v>78.05</c:v>
                </c:pt>
                <c:pt idx="23">
                  <c:v>60.04</c:v>
                </c:pt>
                <c:pt idx="24">
                  <c:v>66.67</c:v>
                </c:pt>
                <c:pt idx="25">
                  <c:v>84.62</c:v>
                </c:pt>
                <c:pt idx="26">
                  <c:v>71.569999999999993</c:v>
                </c:pt>
                <c:pt idx="27">
                  <c:v>80.900000000000006</c:v>
                </c:pt>
                <c:pt idx="28">
                  <c:v>73.599999999999994</c:v>
                </c:pt>
                <c:pt idx="29">
                  <c:v>88.07</c:v>
                </c:pt>
                <c:pt idx="30">
                  <c:v>100</c:v>
                </c:pt>
                <c:pt idx="31">
                  <c:v>100</c:v>
                </c:pt>
                <c:pt idx="32">
                  <c:v>77.59</c:v>
                </c:pt>
                <c:pt idx="33">
                  <c:v>100</c:v>
                </c:pt>
                <c:pt idx="34">
                  <c:v>100</c:v>
                </c:pt>
                <c:pt idx="35">
                  <c:v>89.95</c:v>
                </c:pt>
                <c:pt idx="36">
                  <c:v>84.34</c:v>
                </c:pt>
                <c:pt idx="37">
                  <c:v>100</c:v>
                </c:pt>
                <c:pt idx="38">
                  <c:v>77.59</c:v>
                </c:pt>
                <c:pt idx="39">
                  <c:v>95.83</c:v>
                </c:pt>
                <c:pt idx="40">
                  <c:v>71.39</c:v>
                </c:pt>
                <c:pt idx="41">
                  <c:v>81.25</c:v>
                </c:pt>
                <c:pt idx="42">
                  <c:v>88.07</c:v>
                </c:pt>
                <c:pt idx="43">
                  <c:v>100</c:v>
                </c:pt>
                <c:pt idx="44">
                  <c:v>70.540000000000006</c:v>
                </c:pt>
                <c:pt idx="45">
                  <c:v>100</c:v>
                </c:pt>
                <c:pt idx="46">
                  <c:v>100</c:v>
                </c:pt>
                <c:pt idx="47">
                  <c:v>93.33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90.27</c:v>
                </c:pt>
                <c:pt idx="55">
                  <c:v>88.74</c:v>
                </c:pt>
                <c:pt idx="56">
                  <c:v>65.5</c:v>
                </c:pt>
                <c:pt idx="57">
                  <c:v>100</c:v>
                </c:pt>
                <c:pt idx="58">
                  <c:v>72.489999999999995</c:v>
                </c:pt>
                <c:pt idx="59">
                  <c:v>57.91</c:v>
                </c:pt>
                <c:pt idx="60">
                  <c:v>55.56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E-5F4F-972C-0BC75FAFC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Objects of interest BLEU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Metrics!$K$7:$K$68</c:f>
              <c:numCache>
                <c:formatCode>General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95.12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30.33</c:v>
                </c:pt>
                <c:pt idx="13">
                  <c:v>20</c:v>
                </c:pt>
                <c:pt idx="14">
                  <c:v>71.430000000000007</c:v>
                </c:pt>
                <c:pt idx="15">
                  <c:v>66.67</c:v>
                </c:pt>
                <c:pt idx="16">
                  <c:v>75</c:v>
                </c:pt>
                <c:pt idx="17">
                  <c:v>22.31</c:v>
                </c:pt>
                <c:pt idx="18">
                  <c:v>47.42</c:v>
                </c:pt>
                <c:pt idx="19">
                  <c:v>20.22</c:v>
                </c:pt>
                <c:pt idx="20">
                  <c:v>81.44</c:v>
                </c:pt>
                <c:pt idx="21">
                  <c:v>65.5</c:v>
                </c:pt>
                <c:pt idx="22">
                  <c:v>77.47</c:v>
                </c:pt>
                <c:pt idx="23">
                  <c:v>83.33</c:v>
                </c:pt>
                <c:pt idx="24">
                  <c:v>41.67</c:v>
                </c:pt>
                <c:pt idx="25">
                  <c:v>90</c:v>
                </c:pt>
                <c:pt idx="26">
                  <c:v>30.33</c:v>
                </c:pt>
                <c:pt idx="27">
                  <c:v>69.180000000000007</c:v>
                </c:pt>
                <c:pt idx="28">
                  <c:v>64.349999999999994</c:v>
                </c:pt>
                <c:pt idx="29">
                  <c:v>28.69</c:v>
                </c:pt>
                <c:pt idx="30">
                  <c:v>100</c:v>
                </c:pt>
                <c:pt idx="31">
                  <c:v>100</c:v>
                </c:pt>
                <c:pt idx="32">
                  <c:v>75.150000000000006</c:v>
                </c:pt>
                <c:pt idx="33">
                  <c:v>100</c:v>
                </c:pt>
                <c:pt idx="34">
                  <c:v>64.709999999999994</c:v>
                </c:pt>
                <c:pt idx="35">
                  <c:v>70.37</c:v>
                </c:pt>
                <c:pt idx="36">
                  <c:v>65.5</c:v>
                </c:pt>
                <c:pt idx="37">
                  <c:v>100</c:v>
                </c:pt>
                <c:pt idx="38">
                  <c:v>75.150000000000006</c:v>
                </c:pt>
                <c:pt idx="39">
                  <c:v>100</c:v>
                </c:pt>
                <c:pt idx="40">
                  <c:v>53.68</c:v>
                </c:pt>
                <c:pt idx="41">
                  <c:v>70.540000000000006</c:v>
                </c:pt>
                <c:pt idx="42">
                  <c:v>84.34</c:v>
                </c:pt>
                <c:pt idx="43">
                  <c:v>100</c:v>
                </c:pt>
                <c:pt idx="44">
                  <c:v>53.68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87.43</c:v>
                </c:pt>
                <c:pt idx="55">
                  <c:v>71.430000000000007</c:v>
                </c:pt>
                <c:pt idx="56">
                  <c:v>27.47</c:v>
                </c:pt>
                <c:pt idx="57">
                  <c:v>76.41</c:v>
                </c:pt>
                <c:pt idx="58">
                  <c:v>47.77</c:v>
                </c:pt>
                <c:pt idx="59">
                  <c:v>65.09</c:v>
                </c:pt>
                <c:pt idx="60">
                  <c:v>85.71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5-4E41-90A6-738F1431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movements BLEU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Metrics!$O$7:$O$68</c:f>
              <c:numCache>
                <c:formatCode>General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5-CA4E-9894-071BDB15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groups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Metrics!$E$7:$E$68</c:f>
              <c:numCache>
                <c:formatCode>General</c:formatCode>
                <c:ptCount val="62"/>
                <c:pt idx="0">
                  <c:v>100</c:v>
                </c:pt>
                <c:pt idx="1">
                  <c:v>90</c:v>
                </c:pt>
                <c:pt idx="2">
                  <c:v>94.74</c:v>
                </c:pt>
                <c:pt idx="3">
                  <c:v>100</c:v>
                </c:pt>
                <c:pt idx="4">
                  <c:v>93.75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91.67</c:v>
                </c:pt>
                <c:pt idx="10">
                  <c:v>100</c:v>
                </c:pt>
                <c:pt idx="11">
                  <c:v>100</c:v>
                </c:pt>
                <c:pt idx="12">
                  <c:v>72.22</c:v>
                </c:pt>
                <c:pt idx="13">
                  <c:v>61.11</c:v>
                </c:pt>
                <c:pt idx="14">
                  <c:v>88.89</c:v>
                </c:pt>
                <c:pt idx="15">
                  <c:v>86.67</c:v>
                </c:pt>
                <c:pt idx="16">
                  <c:v>90.48</c:v>
                </c:pt>
                <c:pt idx="17">
                  <c:v>63.33</c:v>
                </c:pt>
                <c:pt idx="18">
                  <c:v>85.45</c:v>
                </c:pt>
                <c:pt idx="19">
                  <c:v>58.33</c:v>
                </c:pt>
                <c:pt idx="20">
                  <c:v>93.33</c:v>
                </c:pt>
                <c:pt idx="21">
                  <c:v>83.33</c:v>
                </c:pt>
                <c:pt idx="22">
                  <c:v>84.69</c:v>
                </c:pt>
                <c:pt idx="23">
                  <c:v>80.62</c:v>
                </c:pt>
                <c:pt idx="24">
                  <c:v>83.33</c:v>
                </c:pt>
                <c:pt idx="25">
                  <c:v>90</c:v>
                </c:pt>
                <c:pt idx="26">
                  <c:v>79.17</c:v>
                </c:pt>
                <c:pt idx="27">
                  <c:v>90.48</c:v>
                </c:pt>
                <c:pt idx="28">
                  <c:v>81.25</c:v>
                </c:pt>
                <c:pt idx="29">
                  <c:v>90.74</c:v>
                </c:pt>
                <c:pt idx="30">
                  <c:v>100</c:v>
                </c:pt>
                <c:pt idx="31">
                  <c:v>100</c:v>
                </c:pt>
                <c:pt idx="32">
                  <c:v>83.33</c:v>
                </c:pt>
                <c:pt idx="33">
                  <c:v>100</c:v>
                </c:pt>
                <c:pt idx="34">
                  <c:v>100</c:v>
                </c:pt>
                <c:pt idx="35">
                  <c:v>95.45</c:v>
                </c:pt>
                <c:pt idx="36">
                  <c:v>91.67</c:v>
                </c:pt>
                <c:pt idx="37">
                  <c:v>100</c:v>
                </c:pt>
                <c:pt idx="38">
                  <c:v>83.33</c:v>
                </c:pt>
                <c:pt idx="39">
                  <c:v>97.06</c:v>
                </c:pt>
                <c:pt idx="40">
                  <c:v>82.14</c:v>
                </c:pt>
                <c:pt idx="41">
                  <c:v>90.28</c:v>
                </c:pt>
                <c:pt idx="42">
                  <c:v>94.44</c:v>
                </c:pt>
                <c:pt idx="43">
                  <c:v>100</c:v>
                </c:pt>
                <c:pt idx="44">
                  <c:v>80.95</c:v>
                </c:pt>
                <c:pt idx="45">
                  <c:v>100</c:v>
                </c:pt>
                <c:pt idx="46">
                  <c:v>100</c:v>
                </c:pt>
                <c:pt idx="47">
                  <c:v>95.24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93.33</c:v>
                </c:pt>
                <c:pt idx="55">
                  <c:v>93.94</c:v>
                </c:pt>
                <c:pt idx="56">
                  <c:v>77.78</c:v>
                </c:pt>
                <c:pt idx="57">
                  <c:v>100</c:v>
                </c:pt>
                <c:pt idx="58">
                  <c:v>83.33</c:v>
                </c:pt>
                <c:pt idx="59">
                  <c:v>70.98</c:v>
                </c:pt>
                <c:pt idx="60">
                  <c:v>66.7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9-4F4D-9920-1376026D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groups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Metrics!$F$7:$F$68</c:f>
              <c:numCache>
                <c:formatCode>General</c:formatCode>
                <c:ptCount val="62"/>
                <c:pt idx="0">
                  <c:v>100</c:v>
                </c:pt>
                <c:pt idx="1">
                  <c:v>90</c:v>
                </c:pt>
                <c:pt idx="2">
                  <c:v>94.74</c:v>
                </c:pt>
                <c:pt idx="3">
                  <c:v>100</c:v>
                </c:pt>
                <c:pt idx="4">
                  <c:v>93.75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91.67</c:v>
                </c:pt>
                <c:pt idx="10">
                  <c:v>100</c:v>
                </c:pt>
                <c:pt idx="11">
                  <c:v>100</c:v>
                </c:pt>
                <c:pt idx="12">
                  <c:v>76.67</c:v>
                </c:pt>
                <c:pt idx="13">
                  <c:v>63.33</c:v>
                </c:pt>
                <c:pt idx="14">
                  <c:v>88.89</c:v>
                </c:pt>
                <c:pt idx="15">
                  <c:v>88</c:v>
                </c:pt>
                <c:pt idx="16">
                  <c:v>90.48</c:v>
                </c:pt>
                <c:pt idx="17">
                  <c:v>69.05</c:v>
                </c:pt>
                <c:pt idx="18">
                  <c:v>87.01</c:v>
                </c:pt>
                <c:pt idx="19">
                  <c:v>58.33</c:v>
                </c:pt>
                <c:pt idx="20">
                  <c:v>94</c:v>
                </c:pt>
                <c:pt idx="21">
                  <c:v>84</c:v>
                </c:pt>
                <c:pt idx="22">
                  <c:v>85.92</c:v>
                </c:pt>
                <c:pt idx="23">
                  <c:v>81.7</c:v>
                </c:pt>
                <c:pt idx="24">
                  <c:v>86.51</c:v>
                </c:pt>
                <c:pt idx="25">
                  <c:v>90</c:v>
                </c:pt>
                <c:pt idx="26">
                  <c:v>85.83</c:v>
                </c:pt>
                <c:pt idx="27">
                  <c:v>92.86</c:v>
                </c:pt>
                <c:pt idx="28">
                  <c:v>82.5</c:v>
                </c:pt>
                <c:pt idx="29">
                  <c:v>92.22</c:v>
                </c:pt>
                <c:pt idx="30">
                  <c:v>100</c:v>
                </c:pt>
                <c:pt idx="31">
                  <c:v>100</c:v>
                </c:pt>
                <c:pt idx="32">
                  <c:v>87.14</c:v>
                </c:pt>
                <c:pt idx="33">
                  <c:v>100</c:v>
                </c:pt>
                <c:pt idx="34">
                  <c:v>100</c:v>
                </c:pt>
                <c:pt idx="35">
                  <c:v>95.45</c:v>
                </c:pt>
                <c:pt idx="36">
                  <c:v>93</c:v>
                </c:pt>
                <c:pt idx="37">
                  <c:v>100</c:v>
                </c:pt>
                <c:pt idx="38">
                  <c:v>87.14</c:v>
                </c:pt>
                <c:pt idx="39">
                  <c:v>97.06</c:v>
                </c:pt>
                <c:pt idx="40">
                  <c:v>83.57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82.86</c:v>
                </c:pt>
                <c:pt idx="45">
                  <c:v>100</c:v>
                </c:pt>
                <c:pt idx="46">
                  <c:v>100</c:v>
                </c:pt>
                <c:pt idx="47">
                  <c:v>95.24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93.78</c:v>
                </c:pt>
                <c:pt idx="55">
                  <c:v>95.15</c:v>
                </c:pt>
                <c:pt idx="56">
                  <c:v>80</c:v>
                </c:pt>
                <c:pt idx="57">
                  <c:v>100</c:v>
                </c:pt>
                <c:pt idx="58">
                  <c:v>86.67</c:v>
                </c:pt>
                <c:pt idx="59">
                  <c:v>74.02</c:v>
                </c:pt>
                <c:pt idx="60">
                  <c:v>66.7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8-DD4E-BD67-7BA33B39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Objects of interest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 cmpd="sng" algn="ctr">
              <a:solidFill>
                <a:schemeClr val="accent1">
                  <a:shade val="6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Metrics!$H$7:$H$68</c:f>
              <c:numCache>
                <c:formatCode>General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28.57</c:v>
                </c:pt>
                <c:pt idx="14">
                  <c:v>83.33</c:v>
                </c:pt>
                <c:pt idx="15">
                  <c:v>80</c:v>
                </c:pt>
                <c:pt idx="16">
                  <c:v>85.71</c:v>
                </c:pt>
                <c:pt idx="17">
                  <c:v>100</c:v>
                </c:pt>
                <c:pt idx="18">
                  <c:v>81.819999999999993</c:v>
                </c:pt>
                <c:pt idx="19">
                  <c:v>33.33</c:v>
                </c:pt>
                <c:pt idx="20">
                  <c:v>90</c:v>
                </c:pt>
                <c:pt idx="21">
                  <c:v>80</c:v>
                </c:pt>
                <c:pt idx="22">
                  <c:v>84.35</c:v>
                </c:pt>
                <c:pt idx="23">
                  <c:v>91.25</c:v>
                </c:pt>
                <c:pt idx="24">
                  <c:v>58.33</c:v>
                </c:pt>
                <c:pt idx="25">
                  <c:v>90</c:v>
                </c:pt>
                <c:pt idx="26">
                  <c:v>50</c:v>
                </c:pt>
                <c:pt idx="27">
                  <c:v>85.71</c:v>
                </c:pt>
                <c:pt idx="28">
                  <c:v>78.12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66.67</c:v>
                </c:pt>
                <c:pt idx="35">
                  <c:v>81.06</c:v>
                </c:pt>
                <c:pt idx="36">
                  <c:v>80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71.430000000000007</c:v>
                </c:pt>
                <c:pt idx="41">
                  <c:v>83.33</c:v>
                </c:pt>
                <c:pt idx="42">
                  <c:v>91.67</c:v>
                </c:pt>
                <c:pt idx="43">
                  <c:v>100</c:v>
                </c:pt>
                <c:pt idx="44">
                  <c:v>71.430000000000007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95.56</c:v>
                </c:pt>
                <c:pt idx="55">
                  <c:v>81.819999999999993</c:v>
                </c:pt>
                <c:pt idx="56">
                  <c:v>41.67</c:v>
                </c:pt>
                <c:pt idx="57">
                  <c:v>89.29</c:v>
                </c:pt>
                <c:pt idx="58">
                  <c:v>66.67</c:v>
                </c:pt>
                <c:pt idx="59">
                  <c:v>87.36</c:v>
                </c:pt>
                <c:pt idx="60">
                  <c:v>91.67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D-E947-81FF-F7DE2DFB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Objects of interest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Metrics!$I$7:$I$68</c:f>
              <c:numCache>
                <c:formatCode>General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97.37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28.57</c:v>
                </c:pt>
                <c:pt idx="14">
                  <c:v>83.33</c:v>
                </c:pt>
                <c:pt idx="15">
                  <c:v>80</c:v>
                </c:pt>
                <c:pt idx="16">
                  <c:v>85.71</c:v>
                </c:pt>
                <c:pt idx="17">
                  <c:v>62.5</c:v>
                </c:pt>
                <c:pt idx="18">
                  <c:v>81.819999999999993</c:v>
                </c:pt>
                <c:pt idx="19">
                  <c:v>33.33</c:v>
                </c:pt>
                <c:pt idx="20">
                  <c:v>90</c:v>
                </c:pt>
                <c:pt idx="21">
                  <c:v>80</c:v>
                </c:pt>
                <c:pt idx="22">
                  <c:v>85.71</c:v>
                </c:pt>
                <c:pt idx="23">
                  <c:v>100</c:v>
                </c:pt>
                <c:pt idx="24">
                  <c:v>61.11</c:v>
                </c:pt>
                <c:pt idx="25">
                  <c:v>90</c:v>
                </c:pt>
                <c:pt idx="26">
                  <c:v>50</c:v>
                </c:pt>
                <c:pt idx="27">
                  <c:v>82.14</c:v>
                </c:pt>
                <c:pt idx="28">
                  <c:v>71.88</c:v>
                </c:pt>
                <c:pt idx="29">
                  <c:v>41.67</c:v>
                </c:pt>
                <c:pt idx="30">
                  <c:v>100</c:v>
                </c:pt>
                <c:pt idx="31">
                  <c:v>100</c:v>
                </c:pt>
                <c:pt idx="32">
                  <c:v>85.71</c:v>
                </c:pt>
                <c:pt idx="33">
                  <c:v>100</c:v>
                </c:pt>
                <c:pt idx="34">
                  <c:v>73.33</c:v>
                </c:pt>
                <c:pt idx="35">
                  <c:v>84.09</c:v>
                </c:pt>
                <c:pt idx="36">
                  <c:v>80</c:v>
                </c:pt>
                <c:pt idx="37">
                  <c:v>100</c:v>
                </c:pt>
                <c:pt idx="38">
                  <c:v>85.71</c:v>
                </c:pt>
                <c:pt idx="39">
                  <c:v>100</c:v>
                </c:pt>
                <c:pt idx="40">
                  <c:v>71.430000000000007</c:v>
                </c:pt>
                <c:pt idx="41">
                  <c:v>83.33</c:v>
                </c:pt>
                <c:pt idx="42">
                  <c:v>91.67</c:v>
                </c:pt>
                <c:pt idx="43">
                  <c:v>100</c:v>
                </c:pt>
                <c:pt idx="44">
                  <c:v>71.430000000000007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91.11</c:v>
                </c:pt>
                <c:pt idx="55">
                  <c:v>81.819999999999993</c:v>
                </c:pt>
                <c:pt idx="56">
                  <c:v>41.67</c:v>
                </c:pt>
                <c:pt idx="57">
                  <c:v>87.5</c:v>
                </c:pt>
                <c:pt idx="58">
                  <c:v>58.33</c:v>
                </c:pt>
                <c:pt idx="59">
                  <c:v>75.86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B-0943-B884-23ED9B7F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Object</a:t>
            </a:r>
            <a:r>
              <a:rPr lang="en-US" b="1" baseline="0"/>
              <a:t>s of interest</a:t>
            </a:r>
            <a:r>
              <a:rPr lang="en-US" b="1"/>
              <a:t>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Metrics!$J$7:$J$68</c:f>
              <c:numCache>
                <c:formatCode>General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98.25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28.57</c:v>
                </c:pt>
                <c:pt idx="14">
                  <c:v>83.33</c:v>
                </c:pt>
                <c:pt idx="15">
                  <c:v>80</c:v>
                </c:pt>
                <c:pt idx="16">
                  <c:v>85.71</c:v>
                </c:pt>
                <c:pt idx="17">
                  <c:v>70</c:v>
                </c:pt>
                <c:pt idx="18">
                  <c:v>81.819999999999993</c:v>
                </c:pt>
                <c:pt idx="19">
                  <c:v>33.33</c:v>
                </c:pt>
                <c:pt idx="20">
                  <c:v>90</c:v>
                </c:pt>
                <c:pt idx="21">
                  <c:v>80</c:v>
                </c:pt>
                <c:pt idx="22">
                  <c:v>84.9</c:v>
                </c:pt>
                <c:pt idx="23">
                  <c:v>95.04</c:v>
                </c:pt>
                <c:pt idx="24">
                  <c:v>59.52</c:v>
                </c:pt>
                <c:pt idx="25">
                  <c:v>90</c:v>
                </c:pt>
                <c:pt idx="26">
                  <c:v>50</c:v>
                </c:pt>
                <c:pt idx="27">
                  <c:v>83.33</c:v>
                </c:pt>
                <c:pt idx="28">
                  <c:v>73.959999999999994</c:v>
                </c:pt>
                <c:pt idx="29">
                  <c:v>44.44</c:v>
                </c:pt>
                <c:pt idx="30">
                  <c:v>100</c:v>
                </c:pt>
                <c:pt idx="31">
                  <c:v>100</c:v>
                </c:pt>
                <c:pt idx="32">
                  <c:v>90.48</c:v>
                </c:pt>
                <c:pt idx="33">
                  <c:v>100</c:v>
                </c:pt>
                <c:pt idx="34">
                  <c:v>68.89</c:v>
                </c:pt>
                <c:pt idx="35">
                  <c:v>82.12</c:v>
                </c:pt>
                <c:pt idx="36">
                  <c:v>80</c:v>
                </c:pt>
                <c:pt idx="37">
                  <c:v>100</c:v>
                </c:pt>
                <c:pt idx="38">
                  <c:v>90.48</c:v>
                </c:pt>
                <c:pt idx="39">
                  <c:v>100</c:v>
                </c:pt>
                <c:pt idx="40">
                  <c:v>71.430000000000007</c:v>
                </c:pt>
                <c:pt idx="41">
                  <c:v>83.33</c:v>
                </c:pt>
                <c:pt idx="42">
                  <c:v>91.67</c:v>
                </c:pt>
                <c:pt idx="43">
                  <c:v>100</c:v>
                </c:pt>
                <c:pt idx="44">
                  <c:v>71.430000000000007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92.59</c:v>
                </c:pt>
                <c:pt idx="55">
                  <c:v>81.819999999999993</c:v>
                </c:pt>
                <c:pt idx="56">
                  <c:v>41.67</c:v>
                </c:pt>
                <c:pt idx="57">
                  <c:v>88.1</c:v>
                </c:pt>
                <c:pt idx="58">
                  <c:v>61.11</c:v>
                </c:pt>
                <c:pt idx="59">
                  <c:v>79.540000000000006</c:v>
                </c:pt>
                <c:pt idx="60">
                  <c:v>94.44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3-1845-A0FA-7D9CDE5F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movements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 cmpd="sng" algn="ctr">
              <a:solidFill>
                <a:schemeClr val="accent1">
                  <a:shade val="6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Metrics!$L$7:$L$68</c:f>
              <c:numCache>
                <c:formatCode>General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5-8049-ACED-3AF3417D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</a:t>
            </a:r>
            <a:r>
              <a:rPr lang="en-US" b="1" baseline="0"/>
              <a:t> movements</a:t>
            </a:r>
            <a:r>
              <a:rPr lang="en-US" b="1"/>
              <a:t> Recall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Metrics!$M$7:$M$68</c:f>
              <c:numCache>
                <c:formatCode>General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9-BF4C-A40E-6D914760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movements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 cmpd="sng" algn="ctr">
              <a:solidFill>
                <a:schemeClr val="accent6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Metrics!$N$7:$N$68</c:f>
              <c:numCache>
                <c:formatCode>General</c:formatCode>
                <c:ptCount val="6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83.33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C-534D-8FE9-70A3CE6D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72448"/>
        <c:axId val="250491840"/>
      </c:lineChart>
      <c:catAx>
        <c:axId val="250272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91840"/>
        <c:crosses val="autoZero"/>
        <c:auto val="0"/>
        <c:lblAlgn val="ctr"/>
        <c:lblOffset val="100"/>
        <c:tickLblSkip val="1"/>
        <c:noMultiLvlLbl val="0"/>
      </c:catAx>
      <c:valAx>
        <c:axId val="250491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72448"/>
        <c:crosses val="autoZero"/>
        <c:crossBetween val="between"/>
        <c:minorUnit val="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577850</xdr:colOff>
      <xdr:row>3</xdr:row>
      <xdr:rowOff>152400</xdr:rowOff>
    </xdr:from>
    <xdr:to>
      <xdr:col>26</xdr:col>
      <xdr:colOff>608330</xdr:colOff>
      <xdr:row>12</xdr:row>
      <xdr:rowOff>37084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97D155-B307-D441-90D5-705571B4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736600</xdr:colOff>
      <xdr:row>3</xdr:row>
      <xdr:rowOff>165100</xdr:rowOff>
    </xdr:from>
    <xdr:to>
      <xdr:col>32</xdr:col>
      <xdr:colOff>767080</xdr:colOff>
      <xdr:row>12</xdr:row>
      <xdr:rowOff>49784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17BD1A5-838C-274D-8DD9-03F2DBE22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584200</xdr:colOff>
      <xdr:row>12</xdr:row>
      <xdr:rowOff>190500</xdr:rowOff>
    </xdr:from>
    <xdr:to>
      <xdr:col>32</xdr:col>
      <xdr:colOff>749300</xdr:colOff>
      <xdr:row>21</xdr:row>
      <xdr:rowOff>176784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F3346A-A19A-3342-99B7-D3DCFB698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584200</xdr:colOff>
      <xdr:row>24</xdr:row>
      <xdr:rowOff>0</xdr:rowOff>
    </xdr:from>
    <xdr:to>
      <xdr:col>26</xdr:col>
      <xdr:colOff>614680</xdr:colOff>
      <xdr:row>32</xdr:row>
      <xdr:rowOff>202184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02DF488-AA65-BD45-9D9C-25C34E3A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742950</xdr:colOff>
      <xdr:row>24</xdr:row>
      <xdr:rowOff>12700</xdr:rowOff>
    </xdr:from>
    <xdr:to>
      <xdr:col>32</xdr:col>
      <xdr:colOff>773430</xdr:colOff>
      <xdr:row>32</xdr:row>
      <xdr:rowOff>214884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98BFFF4-DDA9-AD4E-B1DD-EF448354E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590550</xdr:colOff>
      <xdr:row>33</xdr:row>
      <xdr:rowOff>139700</xdr:rowOff>
    </xdr:from>
    <xdr:to>
      <xdr:col>32</xdr:col>
      <xdr:colOff>755650</xdr:colOff>
      <xdr:row>42</xdr:row>
      <xdr:rowOff>125984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07B2E34-77BD-C74B-9069-473552481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622300</xdr:colOff>
      <xdr:row>45</xdr:row>
      <xdr:rowOff>88900</xdr:rowOff>
    </xdr:from>
    <xdr:to>
      <xdr:col>26</xdr:col>
      <xdr:colOff>652780</xdr:colOff>
      <xdr:row>54</xdr:row>
      <xdr:rowOff>75184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95D9880-CC87-9B46-829F-8D00FC356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781050</xdr:colOff>
      <xdr:row>45</xdr:row>
      <xdr:rowOff>101600</xdr:rowOff>
    </xdr:from>
    <xdr:to>
      <xdr:col>32</xdr:col>
      <xdr:colOff>811530</xdr:colOff>
      <xdr:row>54</xdr:row>
      <xdr:rowOff>87884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3B5CCBC-AA4E-7340-87D4-6C1F0F447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628650</xdr:colOff>
      <xdr:row>55</xdr:row>
      <xdr:rowOff>12700</xdr:rowOff>
    </xdr:from>
    <xdr:to>
      <xdr:col>32</xdr:col>
      <xdr:colOff>793750</xdr:colOff>
      <xdr:row>63</xdr:row>
      <xdr:rowOff>214884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0C0ACC6-96A9-5545-B29E-401ACF78A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8</xdr:col>
      <xdr:colOff>30480</xdr:colOff>
      <xdr:row>84</xdr:row>
      <xdr:rowOff>100584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990B3C0-C1DC-EF4D-BB8F-2ACE04C15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158750</xdr:colOff>
      <xdr:row>75</xdr:row>
      <xdr:rowOff>12700</xdr:rowOff>
    </xdr:from>
    <xdr:to>
      <xdr:col>14</xdr:col>
      <xdr:colOff>189230</xdr:colOff>
      <xdr:row>84</xdr:row>
      <xdr:rowOff>113284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06B408F-BF8C-1F4E-98BB-3BBC2D42A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6350</xdr:colOff>
      <xdr:row>85</xdr:row>
      <xdr:rowOff>50800</xdr:rowOff>
    </xdr:from>
    <xdr:to>
      <xdr:col>14</xdr:col>
      <xdr:colOff>171450</xdr:colOff>
      <xdr:row>94</xdr:row>
      <xdr:rowOff>151384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E8049965-AEC2-D147-8F9F-DD41E60E9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E099-E6E0-BC4B-AB2B-FABEA0F8FC4D}">
  <dimension ref="C3:L13"/>
  <sheetViews>
    <sheetView topLeftCell="A2" workbookViewId="0">
      <selection activeCell="E8" sqref="E8"/>
    </sheetView>
  </sheetViews>
  <sheetFormatPr baseColWidth="10" defaultRowHeight="16"/>
  <cols>
    <col min="3" max="3" width="18.33203125" bestFit="1" customWidth="1"/>
  </cols>
  <sheetData>
    <row r="3" spans="3:12" ht="17" thickBot="1"/>
    <row r="4" spans="3:12" ht="17" thickBot="1">
      <c r="C4" s="26" t="s">
        <v>15</v>
      </c>
      <c r="D4" s="27"/>
      <c r="E4" s="17">
        <v>62</v>
      </c>
      <c r="I4" s="23" t="s">
        <v>19</v>
      </c>
      <c r="J4" s="24"/>
      <c r="K4" s="25"/>
      <c r="L4" s="5"/>
    </row>
    <row r="5" spans="3:12" ht="17" thickBot="1">
      <c r="C5" s="26" t="s">
        <v>16</v>
      </c>
      <c r="D5" s="27"/>
      <c r="E5" s="17">
        <v>66</v>
      </c>
      <c r="I5" s="16" t="s">
        <v>22</v>
      </c>
      <c r="J5" s="16" t="s">
        <v>23</v>
      </c>
      <c r="K5" s="16" t="s">
        <v>24</v>
      </c>
      <c r="L5" s="16" t="s">
        <v>25</v>
      </c>
    </row>
    <row r="6" spans="3:12" ht="17" thickBot="1">
      <c r="C6" s="26" t="s">
        <v>17</v>
      </c>
      <c r="D6" s="27"/>
      <c r="E6" s="17">
        <v>359</v>
      </c>
      <c r="H6" s="16" t="s">
        <v>4</v>
      </c>
      <c r="I6" s="18">
        <f>Metrics!D69</f>
        <v>92.812258064516129</v>
      </c>
      <c r="J6" s="18">
        <f>Metrics!E69</f>
        <v>90.379516129032226</v>
      </c>
      <c r="K6" s="18">
        <f>Metrics!F69</f>
        <v>91.294193548387099</v>
      </c>
      <c r="L6" s="18">
        <f>Metrics!G69</f>
        <v>83.810645161290324</v>
      </c>
    </row>
    <row r="7" spans="3:12" ht="17" thickBot="1">
      <c r="C7" s="26" t="s">
        <v>21</v>
      </c>
      <c r="D7" s="27"/>
      <c r="E7" s="18">
        <f>Duration!D65</f>
        <v>54.108225806451628</v>
      </c>
      <c r="H7" s="16" t="s">
        <v>5</v>
      </c>
      <c r="I7" s="18">
        <f>Metrics!H69</f>
        <v>87.099193548387078</v>
      </c>
      <c r="J7" s="18">
        <f>Metrics!I69</f>
        <v>85.776290322580635</v>
      </c>
      <c r="K7" s="18">
        <f>Metrics!J69</f>
        <v>85.988709677419322</v>
      </c>
      <c r="L7" s="18">
        <f>Metrics!K69</f>
        <v>78.30467741935486</v>
      </c>
    </row>
    <row r="8" spans="3:12" ht="17" thickBot="1">
      <c r="C8" s="26" t="s">
        <v>33</v>
      </c>
      <c r="D8" s="27"/>
      <c r="E8" s="18">
        <f>SUM(Duration!D3:D64)</f>
        <v>3354.7100000000009</v>
      </c>
      <c r="H8" s="16" t="s">
        <v>9</v>
      </c>
      <c r="I8" s="18">
        <f>Metrics!L69</f>
        <v>99.666612903225811</v>
      </c>
      <c r="J8" s="18">
        <f>Metrics!M69</f>
        <v>99.666612903225811</v>
      </c>
      <c r="K8" s="18">
        <f>Metrics!N69</f>
        <v>99.666612903225811</v>
      </c>
      <c r="L8" s="18">
        <f>Metrics!O69</f>
        <v>99.666612903225811</v>
      </c>
    </row>
    <row r="9" spans="3:12" ht="17" thickBot="1">
      <c r="H9" s="16" t="s">
        <v>8</v>
      </c>
      <c r="I9" s="18">
        <f>Metrics!P69</f>
        <v>99.731129032258067</v>
      </c>
      <c r="J9" s="18">
        <f>Metrics!Q69</f>
        <v>99.731129032258067</v>
      </c>
      <c r="K9" s="18">
        <f>Metrics!R69</f>
        <v>99.731129032258067</v>
      </c>
      <c r="L9" s="18">
        <f>Metrics!S69</f>
        <v>99.560161290322569</v>
      </c>
    </row>
    <row r="10" spans="3:12" ht="17" thickBot="1">
      <c r="D10" s="23" t="s">
        <v>18</v>
      </c>
      <c r="E10" s="25"/>
      <c r="H10" s="16" t="s">
        <v>31</v>
      </c>
      <c r="I10" s="18">
        <v>100</v>
      </c>
      <c r="J10" s="18">
        <v>100</v>
      </c>
      <c r="K10" s="18">
        <v>100</v>
      </c>
      <c r="L10" s="18">
        <v>100</v>
      </c>
    </row>
    <row r="11" spans="3:12" ht="17" thickBot="1">
      <c r="D11" s="16" t="s">
        <v>20</v>
      </c>
      <c r="E11" s="16" t="s">
        <v>3</v>
      </c>
    </row>
    <row r="12" spans="3:12" ht="17" thickBot="1">
      <c r="C12" s="17" t="s">
        <v>4</v>
      </c>
      <c r="D12" s="17">
        <f>COUNTIF(Metrics!F7:F68,"&lt;50")</f>
        <v>0</v>
      </c>
      <c r="E12" s="17">
        <f>COUNTIF(Metrics!G7:G68,"&lt;50")</f>
        <v>3</v>
      </c>
    </row>
    <row r="13" spans="3:12" ht="17" thickBot="1">
      <c r="C13" s="17" t="s">
        <v>5</v>
      </c>
      <c r="D13" s="17">
        <f>COUNTIF(Metrics!J7:J68,"&lt;50")</f>
        <v>4</v>
      </c>
      <c r="E13" s="17">
        <f>COUNTIF(Metrics!K7:K68,"&lt;50")</f>
        <v>10</v>
      </c>
    </row>
  </sheetData>
  <mergeCells count="7">
    <mergeCell ref="I4:K4"/>
    <mergeCell ref="D10:E10"/>
    <mergeCell ref="C4:D4"/>
    <mergeCell ref="C5:D5"/>
    <mergeCell ref="C7:D7"/>
    <mergeCell ref="C6:D6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37F1-E9E9-B54C-A229-82E91927E4C9}">
  <dimension ref="A4:T70"/>
  <sheetViews>
    <sheetView showGridLines="0" topLeftCell="A72" zoomScale="110" zoomScaleNormal="110" workbookViewId="0">
      <selection activeCell="B8" sqref="B8:B68"/>
    </sheetView>
  </sheetViews>
  <sheetFormatPr baseColWidth="10" defaultRowHeight="16"/>
  <cols>
    <col min="4" max="11" width="10.83203125" customWidth="1"/>
    <col min="20" max="20" width="10.83203125" customWidth="1"/>
  </cols>
  <sheetData>
    <row r="4" spans="1:20" ht="17" thickBot="1"/>
    <row r="5" spans="1:20" ht="17" customHeight="1" thickBot="1">
      <c r="A5" t="s">
        <v>32</v>
      </c>
      <c r="C5" s="15"/>
      <c r="D5" s="28" t="s">
        <v>14</v>
      </c>
      <c r="E5" s="28"/>
      <c r="F5" s="28"/>
      <c r="G5" s="28"/>
      <c r="H5" s="28" t="s">
        <v>13</v>
      </c>
      <c r="I5" s="28"/>
      <c r="J5" s="28"/>
      <c r="K5" s="28"/>
      <c r="L5" s="28" t="s">
        <v>7</v>
      </c>
      <c r="M5" s="28"/>
      <c r="N5" s="28"/>
      <c r="O5" s="28"/>
      <c r="P5" s="28" t="s">
        <v>8</v>
      </c>
      <c r="Q5" s="28"/>
      <c r="R5" s="28"/>
      <c r="S5" s="28"/>
    </row>
    <row r="6" spans="1:20" ht="25" thickBot="1">
      <c r="C6" s="14" t="s">
        <v>12</v>
      </c>
      <c r="D6" s="13" t="s">
        <v>1</v>
      </c>
      <c r="E6" s="13" t="s">
        <v>2</v>
      </c>
      <c r="F6" s="13" t="s">
        <v>11</v>
      </c>
      <c r="G6" s="13" t="s">
        <v>3</v>
      </c>
      <c r="H6" s="13" t="s">
        <v>1</v>
      </c>
      <c r="I6" s="13" t="s">
        <v>2</v>
      </c>
      <c r="J6" s="13" t="s">
        <v>11</v>
      </c>
      <c r="K6" s="13" t="s">
        <v>3</v>
      </c>
      <c r="L6" s="13" t="s">
        <v>1</v>
      </c>
      <c r="M6" s="13" t="s">
        <v>2</v>
      </c>
      <c r="N6" s="13" t="s">
        <v>11</v>
      </c>
      <c r="O6" s="13" t="s">
        <v>3</v>
      </c>
      <c r="P6" s="13" t="s">
        <v>1</v>
      </c>
      <c r="Q6" s="13" t="s">
        <v>2</v>
      </c>
      <c r="R6" s="13" t="s">
        <v>11</v>
      </c>
      <c r="S6" s="13" t="s">
        <v>3</v>
      </c>
    </row>
    <row r="7" spans="1:20" ht="17" thickBot="1">
      <c r="A7">
        <f>IF(K7&lt;60,1,0)</f>
        <v>0</v>
      </c>
      <c r="B7">
        <f>IF(G7&lt;60,1,0)</f>
        <v>0</v>
      </c>
      <c r="C7" s="9">
        <v>1</v>
      </c>
      <c r="D7" s="8">
        <v>100</v>
      </c>
      <c r="E7" s="8">
        <v>100</v>
      </c>
      <c r="F7" s="8">
        <v>100</v>
      </c>
      <c r="G7" s="8">
        <v>100</v>
      </c>
      <c r="H7" s="8">
        <v>100</v>
      </c>
      <c r="I7" s="8">
        <v>100</v>
      </c>
      <c r="J7" s="8">
        <v>100</v>
      </c>
      <c r="K7" s="8">
        <v>100</v>
      </c>
      <c r="L7" s="8">
        <v>100</v>
      </c>
      <c r="M7" s="8">
        <v>100</v>
      </c>
      <c r="N7" s="8">
        <v>100</v>
      </c>
      <c r="O7" s="8">
        <v>100</v>
      </c>
      <c r="P7" s="8">
        <v>100</v>
      </c>
      <c r="Q7" s="8">
        <v>100</v>
      </c>
      <c r="R7" s="8">
        <v>100</v>
      </c>
      <c r="S7" s="8">
        <v>100</v>
      </c>
      <c r="T7" s="20">
        <v>1</v>
      </c>
    </row>
    <row r="8" spans="1:20" ht="17" thickBot="1">
      <c r="A8">
        <f t="shared" ref="A8:A68" si="0">IF(K8&lt;60,1,0)</f>
        <v>0</v>
      </c>
      <c r="B8">
        <f t="shared" ref="B8:B68" si="1">IF(G8&lt;60,1,0)</f>
        <v>0</v>
      </c>
      <c r="C8" s="9">
        <v>2</v>
      </c>
      <c r="D8" s="8">
        <v>90</v>
      </c>
      <c r="E8" s="8">
        <v>90</v>
      </c>
      <c r="F8" s="8">
        <v>90</v>
      </c>
      <c r="G8" s="8">
        <v>87.5</v>
      </c>
      <c r="H8" s="8">
        <v>100</v>
      </c>
      <c r="I8" s="8">
        <v>100</v>
      </c>
      <c r="J8" s="8">
        <v>100</v>
      </c>
      <c r="K8" s="8">
        <v>100</v>
      </c>
      <c r="L8" s="8">
        <v>100</v>
      </c>
      <c r="M8" s="8">
        <v>100</v>
      </c>
      <c r="N8" s="8">
        <v>100</v>
      </c>
      <c r="O8" s="8">
        <v>100</v>
      </c>
      <c r="P8" s="8">
        <v>100</v>
      </c>
      <c r="Q8" s="8">
        <v>100</v>
      </c>
      <c r="R8" s="8">
        <v>100</v>
      </c>
      <c r="S8" s="8">
        <v>100</v>
      </c>
      <c r="T8" s="20">
        <v>1</v>
      </c>
    </row>
    <row r="9" spans="1:20" ht="17" thickBot="1">
      <c r="A9">
        <f t="shared" si="0"/>
        <v>0</v>
      </c>
      <c r="B9">
        <f t="shared" si="1"/>
        <v>0</v>
      </c>
      <c r="C9" s="9">
        <v>3</v>
      </c>
      <c r="D9" s="8">
        <v>94.74</v>
      </c>
      <c r="E9" s="8">
        <v>94.74</v>
      </c>
      <c r="F9" s="8">
        <v>94.74</v>
      </c>
      <c r="G9" s="8">
        <v>91.67</v>
      </c>
      <c r="H9" s="8">
        <v>100</v>
      </c>
      <c r="I9" s="8">
        <v>97.37</v>
      </c>
      <c r="J9" s="8">
        <v>98.25</v>
      </c>
      <c r="K9" s="8">
        <v>95.12</v>
      </c>
      <c r="L9" s="8">
        <v>100</v>
      </c>
      <c r="M9" s="8">
        <v>100</v>
      </c>
      <c r="N9" s="8">
        <v>100</v>
      </c>
      <c r="O9" s="8">
        <v>100</v>
      </c>
      <c r="P9" s="8">
        <v>100</v>
      </c>
      <c r="Q9" s="8">
        <v>100</v>
      </c>
      <c r="R9" s="8">
        <v>100</v>
      </c>
      <c r="S9" s="8">
        <v>100</v>
      </c>
      <c r="T9" s="20">
        <v>1</v>
      </c>
    </row>
    <row r="10" spans="1:20" ht="17" thickBot="1">
      <c r="A10">
        <f t="shared" si="0"/>
        <v>0</v>
      </c>
      <c r="B10">
        <f t="shared" si="1"/>
        <v>0</v>
      </c>
      <c r="C10" s="9">
        <v>4</v>
      </c>
      <c r="D10" s="8">
        <v>100</v>
      </c>
      <c r="E10" s="8">
        <v>100</v>
      </c>
      <c r="F10" s="8">
        <v>100</v>
      </c>
      <c r="G10" s="8">
        <v>100</v>
      </c>
      <c r="H10" s="8">
        <v>100</v>
      </c>
      <c r="I10" s="8">
        <v>100</v>
      </c>
      <c r="J10" s="8">
        <v>100</v>
      </c>
      <c r="K10" s="8">
        <v>100</v>
      </c>
      <c r="L10" s="8">
        <v>100</v>
      </c>
      <c r="M10" s="8">
        <v>100</v>
      </c>
      <c r="N10" s="8">
        <v>100</v>
      </c>
      <c r="O10" s="8">
        <v>100</v>
      </c>
      <c r="P10" s="8">
        <v>100</v>
      </c>
      <c r="Q10" s="8">
        <v>100</v>
      </c>
      <c r="R10" s="8">
        <v>100</v>
      </c>
      <c r="S10" s="8">
        <v>100</v>
      </c>
      <c r="T10" s="21">
        <v>1</v>
      </c>
    </row>
    <row r="11" spans="1:20" ht="17" thickBot="1">
      <c r="A11">
        <f t="shared" si="0"/>
        <v>0</v>
      </c>
      <c r="B11">
        <f t="shared" si="1"/>
        <v>0</v>
      </c>
      <c r="C11" s="9">
        <v>5</v>
      </c>
      <c r="D11" s="8">
        <v>93.75</v>
      </c>
      <c r="E11" s="8">
        <v>93.75</v>
      </c>
      <c r="F11" s="8">
        <v>93.75</v>
      </c>
      <c r="G11" s="8">
        <v>90.91</v>
      </c>
      <c r="H11" s="8">
        <v>100</v>
      </c>
      <c r="I11" s="8">
        <v>100</v>
      </c>
      <c r="J11" s="8">
        <v>100</v>
      </c>
      <c r="K11" s="8">
        <v>100</v>
      </c>
      <c r="L11" s="8">
        <v>100</v>
      </c>
      <c r="M11" s="8">
        <v>100</v>
      </c>
      <c r="N11" s="8">
        <v>100</v>
      </c>
      <c r="O11" s="8">
        <v>100</v>
      </c>
      <c r="P11" s="8">
        <v>100</v>
      </c>
      <c r="Q11" s="8">
        <v>100</v>
      </c>
      <c r="R11" s="8">
        <v>100</v>
      </c>
      <c r="S11" s="8">
        <v>100</v>
      </c>
      <c r="T11" s="21">
        <v>1</v>
      </c>
    </row>
    <row r="12" spans="1:20" ht="17" thickBot="1">
      <c r="A12">
        <f t="shared" si="0"/>
        <v>0</v>
      </c>
      <c r="B12">
        <f t="shared" si="1"/>
        <v>0</v>
      </c>
      <c r="C12" s="9">
        <v>6</v>
      </c>
      <c r="D12" s="8">
        <v>90</v>
      </c>
      <c r="E12" s="8">
        <v>90</v>
      </c>
      <c r="F12" s="8">
        <v>90</v>
      </c>
      <c r="G12" s="8">
        <v>87.5</v>
      </c>
      <c r="H12" s="8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21">
        <v>1</v>
      </c>
    </row>
    <row r="13" spans="1:20" ht="17" thickBot="1">
      <c r="A13">
        <f t="shared" si="0"/>
        <v>0</v>
      </c>
      <c r="B13">
        <f t="shared" si="1"/>
        <v>0</v>
      </c>
      <c r="C13" s="9">
        <v>7</v>
      </c>
      <c r="D13" s="8">
        <v>100</v>
      </c>
      <c r="E13" s="8">
        <v>100</v>
      </c>
      <c r="F13" s="8">
        <v>100</v>
      </c>
      <c r="G13" s="8">
        <v>100</v>
      </c>
      <c r="H13" s="8">
        <v>100</v>
      </c>
      <c r="I13" s="8">
        <v>100</v>
      </c>
      <c r="J13" s="8">
        <v>100</v>
      </c>
      <c r="K13" s="8">
        <v>100</v>
      </c>
      <c r="L13" s="8">
        <v>100</v>
      </c>
      <c r="M13" s="8">
        <v>100</v>
      </c>
      <c r="N13" s="8">
        <v>100</v>
      </c>
      <c r="O13" s="8">
        <v>100</v>
      </c>
      <c r="P13" s="8">
        <v>100</v>
      </c>
      <c r="Q13" s="8">
        <v>100</v>
      </c>
      <c r="R13" s="8">
        <v>100</v>
      </c>
      <c r="S13" s="8">
        <v>100</v>
      </c>
      <c r="T13" s="21">
        <v>1</v>
      </c>
    </row>
    <row r="14" spans="1:20" ht="17" thickBot="1">
      <c r="A14">
        <f t="shared" si="0"/>
        <v>0</v>
      </c>
      <c r="B14">
        <f t="shared" si="1"/>
        <v>0</v>
      </c>
      <c r="C14" s="9">
        <v>8</v>
      </c>
      <c r="D14" s="8">
        <v>100</v>
      </c>
      <c r="E14" s="8">
        <v>100</v>
      </c>
      <c r="F14" s="8">
        <v>100</v>
      </c>
      <c r="G14" s="8">
        <v>100</v>
      </c>
      <c r="H14" s="8">
        <v>100</v>
      </c>
      <c r="I14" s="8">
        <v>100</v>
      </c>
      <c r="J14" s="8">
        <v>100</v>
      </c>
      <c r="K14" s="8">
        <v>100</v>
      </c>
      <c r="L14" s="8">
        <v>100</v>
      </c>
      <c r="M14" s="8">
        <v>100</v>
      </c>
      <c r="N14" s="8">
        <v>100</v>
      </c>
      <c r="O14" s="8">
        <v>100</v>
      </c>
      <c r="P14" s="8">
        <v>100</v>
      </c>
      <c r="Q14" s="8">
        <v>100</v>
      </c>
      <c r="R14" s="8">
        <v>100</v>
      </c>
      <c r="S14" s="8">
        <v>100</v>
      </c>
      <c r="T14" s="21">
        <v>1</v>
      </c>
    </row>
    <row r="15" spans="1:20" ht="17" thickBot="1">
      <c r="A15">
        <f t="shared" si="0"/>
        <v>0</v>
      </c>
      <c r="B15">
        <f t="shared" si="1"/>
        <v>0</v>
      </c>
      <c r="C15" s="9">
        <v>9</v>
      </c>
      <c r="D15" s="8">
        <v>100</v>
      </c>
      <c r="E15" s="8">
        <v>100</v>
      </c>
      <c r="F15" s="8">
        <v>100</v>
      </c>
      <c r="G15" s="8">
        <v>100</v>
      </c>
      <c r="H15" s="8">
        <v>100</v>
      </c>
      <c r="I15" s="8">
        <v>100</v>
      </c>
      <c r="J15" s="8">
        <v>100</v>
      </c>
      <c r="K15" s="8">
        <v>100</v>
      </c>
      <c r="L15" s="8">
        <v>100</v>
      </c>
      <c r="M15" s="8">
        <v>100</v>
      </c>
      <c r="N15" s="8">
        <v>100</v>
      </c>
      <c r="O15" s="8">
        <v>100</v>
      </c>
      <c r="P15" s="8">
        <v>100</v>
      </c>
      <c r="Q15" s="8">
        <v>100</v>
      </c>
      <c r="R15" s="8">
        <v>100</v>
      </c>
      <c r="S15" s="8">
        <v>100</v>
      </c>
      <c r="T15" s="21">
        <v>1</v>
      </c>
    </row>
    <row r="16" spans="1:20" ht="17" thickBot="1">
      <c r="A16">
        <f t="shared" si="0"/>
        <v>0</v>
      </c>
      <c r="B16">
        <f t="shared" si="1"/>
        <v>0</v>
      </c>
      <c r="C16" s="9">
        <v>10</v>
      </c>
      <c r="D16" s="8">
        <v>91.67</v>
      </c>
      <c r="E16" s="8">
        <v>91.67</v>
      </c>
      <c r="F16" s="8">
        <v>91.67</v>
      </c>
      <c r="G16" s="8">
        <v>90</v>
      </c>
      <c r="H16" s="8">
        <v>100</v>
      </c>
      <c r="I16" s="8">
        <v>100</v>
      </c>
      <c r="J16" s="8">
        <v>100</v>
      </c>
      <c r="K16" s="8">
        <v>100</v>
      </c>
      <c r="L16" s="8">
        <v>100</v>
      </c>
      <c r="M16" s="8">
        <v>100</v>
      </c>
      <c r="N16" s="8">
        <v>100</v>
      </c>
      <c r="O16" s="8">
        <v>100</v>
      </c>
      <c r="P16" s="8">
        <v>100</v>
      </c>
      <c r="Q16" s="8">
        <v>100</v>
      </c>
      <c r="R16" s="8">
        <v>100</v>
      </c>
      <c r="S16" s="8">
        <v>100</v>
      </c>
      <c r="T16" s="21">
        <v>1</v>
      </c>
    </row>
    <row r="17" spans="1:20" ht="17" thickBot="1">
      <c r="A17">
        <f t="shared" si="0"/>
        <v>0</v>
      </c>
      <c r="B17">
        <f t="shared" si="1"/>
        <v>0</v>
      </c>
      <c r="C17" s="9">
        <v>11</v>
      </c>
      <c r="D17" s="8">
        <v>100</v>
      </c>
      <c r="E17" s="8">
        <v>100</v>
      </c>
      <c r="F17" s="8">
        <v>100</v>
      </c>
      <c r="G17" s="8">
        <v>100</v>
      </c>
      <c r="H17" s="8">
        <v>100</v>
      </c>
      <c r="I17" s="8">
        <v>100</v>
      </c>
      <c r="J17" s="8">
        <v>100</v>
      </c>
      <c r="K17" s="8">
        <v>100</v>
      </c>
      <c r="L17" s="8">
        <v>100</v>
      </c>
      <c r="M17" s="8">
        <v>100</v>
      </c>
      <c r="N17" s="8">
        <v>100</v>
      </c>
      <c r="O17" s="8">
        <v>100</v>
      </c>
      <c r="P17" s="8">
        <v>100</v>
      </c>
      <c r="Q17" s="8">
        <v>100</v>
      </c>
      <c r="R17" s="8">
        <v>100</v>
      </c>
      <c r="S17" s="8">
        <v>100</v>
      </c>
      <c r="T17" s="21">
        <v>1</v>
      </c>
    </row>
    <row r="18" spans="1:20" ht="17" thickBot="1">
      <c r="A18">
        <f t="shared" si="0"/>
        <v>0</v>
      </c>
      <c r="B18">
        <f t="shared" si="1"/>
        <v>0</v>
      </c>
      <c r="C18" s="9">
        <v>12</v>
      </c>
      <c r="D18" s="8">
        <v>100</v>
      </c>
      <c r="E18" s="8">
        <v>100</v>
      </c>
      <c r="F18" s="8">
        <v>100</v>
      </c>
      <c r="G18" s="8">
        <v>100</v>
      </c>
      <c r="H18" s="8">
        <v>100</v>
      </c>
      <c r="I18" s="8">
        <v>100</v>
      </c>
      <c r="J18" s="8">
        <v>100</v>
      </c>
      <c r="K18" s="8">
        <v>100</v>
      </c>
      <c r="L18" s="8">
        <v>100</v>
      </c>
      <c r="M18" s="8">
        <v>100</v>
      </c>
      <c r="N18" s="8">
        <v>100</v>
      </c>
      <c r="O18" s="8">
        <v>100</v>
      </c>
      <c r="P18" s="8">
        <v>100</v>
      </c>
      <c r="Q18" s="8">
        <v>100</v>
      </c>
      <c r="R18" s="8">
        <v>100</v>
      </c>
      <c r="S18" s="8">
        <v>100</v>
      </c>
      <c r="T18" s="21">
        <v>1</v>
      </c>
    </row>
    <row r="19" spans="1:20" ht="17" thickBot="1">
      <c r="A19">
        <f t="shared" si="0"/>
        <v>1</v>
      </c>
      <c r="B19">
        <f t="shared" si="1"/>
        <v>1</v>
      </c>
      <c r="C19" s="9">
        <v>13</v>
      </c>
      <c r="D19" s="8">
        <v>83.33</v>
      </c>
      <c r="E19" s="8">
        <v>72.22</v>
      </c>
      <c r="F19" s="8">
        <v>76.67</v>
      </c>
      <c r="G19" s="8">
        <v>55.73</v>
      </c>
      <c r="H19" s="8">
        <v>50</v>
      </c>
      <c r="I19" s="8">
        <v>50</v>
      </c>
      <c r="J19" s="8">
        <v>50</v>
      </c>
      <c r="K19" s="8">
        <v>30.33</v>
      </c>
      <c r="L19" s="8">
        <v>100</v>
      </c>
      <c r="M19" s="8">
        <v>100</v>
      </c>
      <c r="N19" s="8">
        <v>100</v>
      </c>
      <c r="O19" s="8">
        <v>100</v>
      </c>
      <c r="P19" s="8">
        <v>100</v>
      </c>
      <c r="Q19" s="8">
        <v>100</v>
      </c>
      <c r="R19" s="8">
        <v>100</v>
      </c>
      <c r="S19" s="8">
        <v>100</v>
      </c>
      <c r="T19" s="21">
        <v>1</v>
      </c>
    </row>
    <row r="20" spans="1:20" ht="17" thickBot="1">
      <c r="A20">
        <f t="shared" si="0"/>
        <v>1</v>
      </c>
      <c r="B20">
        <f t="shared" si="1"/>
        <v>1</v>
      </c>
      <c r="C20" s="9">
        <v>14</v>
      </c>
      <c r="D20" s="8">
        <v>66.67</v>
      </c>
      <c r="E20" s="8">
        <v>61.11</v>
      </c>
      <c r="F20" s="8">
        <v>63.33</v>
      </c>
      <c r="G20" s="8">
        <v>39.81</v>
      </c>
      <c r="H20" s="8">
        <v>28.57</v>
      </c>
      <c r="I20" s="8">
        <v>28.57</v>
      </c>
      <c r="J20" s="8">
        <v>28.57</v>
      </c>
      <c r="K20" s="8">
        <v>20</v>
      </c>
      <c r="L20" s="8">
        <v>100</v>
      </c>
      <c r="M20" s="8">
        <v>100</v>
      </c>
      <c r="N20" s="8">
        <v>100</v>
      </c>
      <c r="O20" s="8">
        <v>100</v>
      </c>
      <c r="P20" s="8">
        <v>100</v>
      </c>
      <c r="Q20" s="8">
        <v>100</v>
      </c>
      <c r="R20" s="8">
        <v>100</v>
      </c>
      <c r="S20" s="8">
        <v>100</v>
      </c>
      <c r="T20" s="21">
        <v>1</v>
      </c>
    </row>
    <row r="21" spans="1:20" ht="17" thickBot="1">
      <c r="A21">
        <f t="shared" si="0"/>
        <v>0</v>
      </c>
      <c r="B21">
        <f t="shared" si="1"/>
        <v>0</v>
      </c>
      <c r="C21" s="9">
        <v>15</v>
      </c>
      <c r="D21" s="8">
        <v>88.89</v>
      </c>
      <c r="E21" s="8">
        <v>88.89</v>
      </c>
      <c r="F21" s="8">
        <v>88.89</v>
      </c>
      <c r="G21" s="8">
        <v>75</v>
      </c>
      <c r="H21" s="8">
        <v>83.33</v>
      </c>
      <c r="I21" s="8">
        <v>83.33</v>
      </c>
      <c r="J21" s="8">
        <v>83.33</v>
      </c>
      <c r="K21" s="8">
        <v>71.430000000000007</v>
      </c>
      <c r="L21" s="8">
        <v>100</v>
      </c>
      <c r="M21" s="8">
        <v>100</v>
      </c>
      <c r="N21" s="8">
        <v>100</v>
      </c>
      <c r="O21" s="8">
        <v>100</v>
      </c>
      <c r="P21" s="8">
        <v>100</v>
      </c>
      <c r="Q21" s="8">
        <v>100</v>
      </c>
      <c r="R21" s="8">
        <v>100</v>
      </c>
      <c r="S21" s="8">
        <v>100</v>
      </c>
      <c r="T21" s="21">
        <v>1</v>
      </c>
    </row>
    <row r="22" spans="1:20" ht="17" thickBot="1">
      <c r="A22">
        <f t="shared" si="0"/>
        <v>0</v>
      </c>
      <c r="B22">
        <f t="shared" si="1"/>
        <v>0</v>
      </c>
      <c r="C22" s="9">
        <v>16</v>
      </c>
      <c r="D22" s="8">
        <v>90</v>
      </c>
      <c r="E22" s="8">
        <v>86.67</v>
      </c>
      <c r="F22" s="8">
        <v>88</v>
      </c>
      <c r="G22" s="8">
        <v>70.540000000000006</v>
      </c>
      <c r="H22" s="8">
        <v>80</v>
      </c>
      <c r="I22" s="8">
        <v>80</v>
      </c>
      <c r="J22" s="8">
        <v>80</v>
      </c>
      <c r="K22" s="8">
        <v>66.67</v>
      </c>
      <c r="L22" s="8">
        <v>100</v>
      </c>
      <c r="M22" s="8">
        <v>100</v>
      </c>
      <c r="N22" s="8">
        <v>100</v>
      </c>
      <c r="O22" s="8">
        <v>100</v>
      </c>
      <c r="P22" s="8">
        <v>100</v>
      </c>
      <c r="Q22" s="8">
        <v>100</v>
      </c>
      <c r="R22" s="8">
        <v>100</v>
      </c>
      <c r="S22" s="8">
        <v>100</v>
      </c>
      <c r="T22" s="21">
        <v>1</v>
      </c>
    </row>
    <row r="23" spans="1:20" ht="17" thickBot="1">
      <c r="A23">
        <f t="shared" si="0"/>
        <v>0</v>
      </c>
      <c r="B23">
        <f t="shared" si="1"/>
        <v>0</v>
      </c>
      <c r="C23" s="9">
        <v>17</v>
      </c>
      <c r="D23" s="8">
        <v>90.48</v>
      </c>
      <c r="E23" s="8">
        <v>90.48</v>
      </c>
      <c r="F23" s="8">
        <v>90.48</v>
      </c>
      <c r="G23" s="8">
        <v>77.78</v>
      </c>
      <c r="H23" s="8">
        <v>85.71</v>
      </c>
      <c r="I23" s="8">
        <v>85.71</v>
      </c>
      <c r="J23" s="8">
        <v>85.71</v>
      </c>
      <c r="K23" s="8">
        <v>75</v>
      </c>
      <c r="L23" s="8">
        <v>100</v>
      </c>
      <c r="M23" s="8">
        <v>100</v>
      </c>
      <c r="N23" s="8">
        <v>100</v>
      </c>
      <c r="O23" s="8">
        <v>100</v>
      </c>
      <c r="P23" s="8">
        <v>100</v>
      </c>
      <c r="Q23" s="8">
        <v>100</v>
      </c>
      <c r="R23" s="8">
        <v>100</v>
      </c>
      <c r="S23" s="8">
        <v>100</v>
      </c>
      <c r="T23" s="21">
        <v>1</v>
      </c>
    </row>
    <row r="24" spans="1:20" ht="17" thickBot="1">
      <c r="A24">
        <f t="shared" si="0"/>
        <v>1</v>
      </c>
      <c r="B24">
        <f t="shared" si="1"/>
        <v>1</v>
      </c>
      <c r="C24" s="9">
        <v>18</v>
      </c>
      <c r="D24" s="8">
        <v>83.33</v>
      </c>
      <c r="E24" s="8">
        <v>63.33</v>
      </c>
      <c r="F24" s="8">
        <v>69.05</v>
      </c>
      <c r="G24" s="8">
        <v>28.61</v>
      </c>
      <c r="H24" s="8">
        <v>100</v>
      </c>
      <c r="I24" s="8">
        <v>62.5</v>
      </c>
      <c r="J24" s="8">
        <v>70</v>
      </c>
      <c r="K24" s="8">
        <v>22.31</v>
      </c>
      <c r="L24" s="8">
        <v>100</v>
      </c>
      <c r="M24" s="8">
        <v>100</v>
      </c>
      <c r="N24" s="8">
        <v>100</v>
      </c>
      <c r="O24" s="8">
        <v>100</v>
      </c>
      <c r="P24" s="8">
        <v>100</v>
      </c>
      <c r="Q24" s="8">
        <v>100</v>
      </c>
      <c r="R24" s="8">
        <v>100</v>
      </c>
      <c r="S24" s="8">
        <v>100</v>
      </c>
      <c r="T24" s="21">
        <v>1</v>
      </c>
    </row>
    <row r="25" spans="1:20" ht="17" thickBot="1">
      <c r="A25">
        <f t="shared" si="0"/>
        <v>1</v>
      </c>
      <c r="B25">
        <f t="shared" si="1"/>
        <v>1</v>
      </c>
      <c r="C25" s="9">
        <v>19</v>
      </c>
      <c r="D25" s="8">
        <v>90.91</v>
      </c>
      <c r="E25" s="8">
        <v>85.45</v>
      </c>
      <c r="F25" s="8">
        <v>87.01</v>
      </c>
      <c r="G25" s="8">
        <v>53.33</v>
      </c>
      <c r="H25" s="8">
        <v>81.819999999999993</v>
      </c>
      <c r="I25" s="8">
        <v>81.819999999999993</v>
      </c>
      <c r="J25" s="8">
        <v>81.819999999999993</v>
      </c>
      <c r="K25" s="8">
        <v>47.42</v>
      </c>
      <c r="L25" s="8">
        <v>100</v>
      </c>
      <c r="M25" s="8">
        <v>100</v>
      </c>
      <c r="N25" s="8">
        <v>100</v>
      </c>
      <c r="O25" s="8">
        <v>100</v>
      </c>
      <c r="P25" s="8">
        <v>100</v>
      </c>
      <c r="Q25" s="8">
        <v>100</v>
      </c>
      <c r="R25" s="8">
        <v>100</v>
      </c>
      <c r="S25" s="8">
        <v>100</v>
      </c>
      <c r="T25" s="21">
        <v>1</v>
      </c>
    </row>
    <row r="26" spans="1:20" ht="17" thickBot="1">
      <c r="A26">
        <f t="shared" si="0"/>
        <v>1</v>
      </c>
      <c r="B26">
        <f t="shared" si="1"/>
        <v>1</v>
      </c>
      <c r="C26" s="9">
        <v>20</v>
      </c>
      <c r="D26" s="8">
        <v>58.33</v>
      </c>
      <c r="E26" s="8">
        <v>58.33</v>
      </c>
      <c r="F26" s="8">
        <v>58.33</v>
      </c>
      <c r="G26" s="8">
        <v>35.590000000000003</v>
      </c>
      <c r="H26" s="8">
        <v>33.33</v>
      </c>
      <c r="I26" s="8">
        <v>33.33</v>
      </c>
      <c r="J26" s="8">
        <v>33.33</v>
      </c>
      <c r="K26" s="8">
        <v>20.22</v>
      </c>
      <c r="L26" s="8">
        <v>100</v>
      </c>
      <c r="M26" s="8">
        <v>100</v>
      </c>
      <c r="N26" s="8">
        <v>100</v>
      </c>
      <c r="O26" s="8">
        <v>100</v>
      </c>
      <c r="P26" s="8">
        <v>100</v>
      </c>
      <c r="Q26" s="8">
        <v>100</v>
      </c>
      <c r="R26" s="8">
        <v>100</v>
      </c>
      <c r="S26" s="8">
        <v>100</v>
      </c>
      <c r="T26" s="21">
        <v>1</v>
      </c>
    </row>
    <row r="27" spans="1:20" ht="17" thickBot="1">
      <c r="A27">
        <f t="shared" si="0"/>
        <v>0</v>
      </c>
      <c r="B27">
        <f t="shared" si="1"/>
        <v>0</v>
      </c>
      <c r="C27" s="9">
        <v>21</v>
      </c>
      <c r="D27" s="8">
        <v>95</v>
      </c>
      <c r="E27" s="8">
        <v>93.33</v>
      </c>
      <c r="F27" s="8">
        <v>94</v>
      </c>
      <c r="G27" s="8">
        <v>84.93</v>
      </c>
      <c r="H27" s="8">
        <v>90</v>
      </c>
      <c r="I27" s="8">
        <v>90</v>
      </c>
      <c r="J27" s="8">
        <v>90</v>
      </c>
      <c r="K27" s="8">
        <v>81.44</v>
      </c>
      <c r="L27" s="8">
        <v>100</v>
      </c>
      <c r="M27" s="8">
        <v>100</v>
      </c>
      <c r="N27" s="8">
        <v>100</v>
      </c>
      <c r="O27" s="8">
        <v>100</v>
      </c>
      <c r="P27" s="8">
        <v>100</v>
      </c>
      <c r="Q27" s="8">
        <v>100</v>
      </c>
      <c r="R27" s="8">
        <v>100</v>
      </c>
      <c r="S27" s="8">
        <v>100</v>
      </c>
      <c r="T27" s="21">
        <v>1</v>
      </c>
    </row>
    <row r="28" spans="1:20" ht="17" thickBot="1">
      <c r="A28">
        <f t="shared" si="0"/>
        <v>0</v>
      </c>
      <c r="B28">
        <f t="shared" si="1"/>
        <v>0</v>
      </c>
      <c r="C28" s="9">
        <v>22</v>
      </c>
      <c r="D28" s="8">
        <v>85</v>
      </c>
      <c r="E28" s="8">
        <v>83.33</v>
      </c>
      <c r="F28" s="8">
        <v>84</v>
      </c>
      <c r="G28" s="8">
        <v>63.49</v>
      </c>
      <c r="H28" s="8">
        <v>80</v>
      </c>
      <c r="I28" s="8">
        <v>80</v>
      </c>
      <c r="J28" s="8">
        <v>80</v>
      </c>
      <c r="K28" s="8">
        <v>65.5</v>
      </c>
      <c r="L28" s="8">
        <v>100</v>
      </c>
      <c r="M28" s="8">
        <v>100</v>
      </c>
      <c r="N28" s="8">
        <v>100</v>
      </c>
      <c r="O28" s="8">
        <v>100</v>
      </c>
      <c r="P28" s="8">
        <v>100</v>
      </c>
      <c r="Q28" s="8">
        <v>100</v>
      </c>
      <c r="R28" s="8">
        <v>100</v>
      </c>
      <c r="S28" s="8">
        <v>100</v>
      </c>
      <c r="T28" s="21">
        <v>1</v>
      </c>
    </row>
    <row r="29" spans="1:20" ht="17" thickBot="1">
      <c r="A29">
        <f t="shared" si="0"/>
        <v>0</v>
      </c>
      <c r="B29">
        <f t="shared" si="1"/>
        <v>0</v>
      </c>
      <c r="C29" s="9">
        <v>23</v>
      </c>
      <c r="D29" s="8">
        <v>87.76</v>
      </c>
      <c r="E29" s="8">
        <v>84.69</v>
      </c>
      <c r="F29" s="8">
        <v>85.92</v>
      </c>
      <c r="G29" s="8">
        <v>78.05</v>
      </c>
      <c r="H29" s="8">
        <v>84.35</v>
      </c>
      <c r="I29" s="8">
        <v>85.71</v>
      </c>
      <c r="J29" s="8">
        <v>84.9</v>
      </c>
      <c r="K29" s="8">
        <v>77.47</v>
      </c>
      <c r="L29" s="8">
        <v>100</v>
      </c>
      <c r="M29" s="8">
        <v>100</v>
      </c>
      <c r="N29" s="8">
        <v>100</v>
      </c>
      <c r="O29" s="8">
        <v>100</v>
      </c>
      <c r="P29" s="8">
        <v>100</v>
      </c>
      <c r="Q29" s="8">
        <v>100</v>
      </c>
      <c r="R29" s="8">
        <v>100</v>
      </c>
      <c r="S29" s="8">
        <v>100</v>
      </c>
      <c r="T29" s="21">
        <v>1</v>
      </c>
    </row>
    <row r="30" spans="1:20" ht="17" thickBot="1">
      <c r="A30">
        <f t="shared" si="0"/>
        <v>0</v>
      </c>
      <c r="B30">
        <f t="shared" si="1"/>
        <v>0</v>
      </c>
      <c r="C30" s="9">
        <v>24</v>
      </c>
      <c r="D30" s="8">
        <v>83.33</v>
      </c>
      <c r="E30" s="8">
        <v>80.62</v>
      </c>
      <c r="F30" s="8">
        <v>81.7</v>
      </c>
      <c r="G30" s="8">
        <v>60.04</v>
      </c>
      <c r="H30" s="8">
        <v>91.25</v>
      </c>
      <c r="I30" s="8">
        <v>100</v>
      </c>
      <c r="J30" s="8">
        <v>95.04</v>
      </c>
      <c r="K30" s="8">
        <v>83.33</v>
      </c>
      <c r="L30" s="8">
        <v>100</v>
      </c>
      <c r="M30" s="8">
        <v>100</v>
      </c>
      <c r="N30" s="8">
        <v>100</v>
      </c>
      <c r="O30" s="8">
        <v>100</v>
      </c>
      <c r="P30" s="8">
        <v>100</v>
      </c>
      <c r="Q30" s="8">
        <v>100</v>
      </c>
      <c r="R30" s="8">
        <v>100</v>
      </c>
      <c r="S30" s="8">
        <v>100</v>
      </c>
      <c r="T30" s="21">
        <v>1</v>
      </c>
    </row>
    <row r="31" spans="1:20" ht="17" thickBot="1">
      <c r="A31">
        <f t="shared" si="0"/>
        <v>1</v>
      </c>
      <c r="B31">
        <f t="shared" si="1"/>
        <v>0</v>
      </c>
      <c r="C31" s="9">
        <v>25</v>
      </c>
      <c r="D31" s="8">
        <v>91.67</v>
      </c>
      <c r="E31" s="8">
        <v>83.33</v>
      </c>
      <c r="F31" s="8">
        <v>86.51</v>
      </c>
      <c r="G31" s="8">
        <v>66.67</v>
      </c>
      <c r="H31" s="8">
        <v>58.33</v>
      </c>
      <c r="I31" s="8">
        <v>61.11</v>
      </c>
      <c r="J31" s="8">
        <v>59.52</v>
      </c>
      <c r="K31" s="8">
        <v>41.67</v>
      </c>
      <c r="L31" s="8">
        <v>100</v>
      </c>
      <c r="M31" s="8">
        <v>100</v>
      </c>
      <c r="N31" s="8">
        <v>100</v>
      </c>
      <c r="O31" s="8">
        <v>100</v>
      </c>
      <c r="P31" s="8">
        <v>100</v>
      </c>
      <c r="Q31" s="8">
        <v>100</v>
      </c>
      <c r="R31" s="8">
        <v>100</v>
      </c>
      <c r="S31" s="12">
        <v>100</v>
      </c>
      <c r="T31" s="21">
        <v>1</v>
      </c>
    </row>
    <row r="32" spans="1:20" ht="17" thickBot="1">
      <c r="A32">
        <f t="shared" si="0"/>
        <v>0</v>
      </c>
      <c r="B32">
        <f t="shared" si="1"/>
        <v>0</v>
      </c>
      <c r="C32" s="9">
        <v>26</v>
      </c>
      <c r="D32" s="8">
        <v>90</v>
      </c>
      <c r="E32" s="8">
        <v>90</v>
      </c>
      <c r="F32" s="8">
        <v>90</v>
      </c>
      <c r="G32" s="8">
        <v>84.62</v>
      </c>
      <c r="H32" s="8">
        <v>90</v>
      </c>
      <c r="I32" s="8">
        <v>90</v>
      </c>
      <c r="J32" s="8">
        <v>90</v>
      </c>
      <c r="K32" s="8">
        <v>90</v>
      </c>
      <c r="L32" s="8">
        <v>83.33</v>
      </c>
      <c r="M32" s="8">
        <v>83.33</v>
      </c>
      <c r="N32" s="8">
        <v>83.33</v>
      </c>
      <c r="O32" s="8">
        <v>83.33</v>
      </c>
      <c r="P32" s="8">
        <v>83.33</v>
      </c>
      <c r="Q32" s="8">
        <v>83.33</v>
      </c>
      <c r="R32" s="8">
        <v>83.33</v>
      </c>
      <c r="S32" s="11">
        <v>72.73</v>
      </c>
      <c r="T32" s="21">
        <v>1</v>
      </c>
    </row>
    <row r="33" spans="1:20" ht="17" thickBot="1">
      <c r="A33">
        <f t="shared" si="0"/>
        <v>1</v>
      </c>
      <c r="B33">
        <f t="shared" si="1"/>
        <v>0</v>
      </c>
      <c r="C33" s="9">
        <v>27</v>
      </c>
      <c r="D33" s="8">
        <v>95.83</v>
      </c>
      <c r="E33" s="8">
        <v>79.17</v>
      </c>
      <c r="F33" s="8">
        <v>85.83</v>
      </c>
      <c r="G33" s="8">
        <v>71.569999999999993</v>
      </c>
      <c r="H33" s="8">
        <v>50</v>
      </c>
      <c r="I33" s="8">
        <v>50</v>
      </c>
      <c r="J33" s="8">
        <v>50</v>
      </c>
      <c r="K33" s="8">
        <v>30.33</v>
      </c>
      <c r="L33" s="8">
        <v>100</v>
      </c>
      <c r="M33" s="8">
        <v>100</v>
      </c>
      <c r="N33" s="8">
        <v>100</v>
      </c>
      <c r="O33" s="8">
        <v>100</v>
      </c>
      <c r="P33" s="8">
        <v>100</v>
      </c>
      <c r="Q33" s="8">
        <v>100</v>
      </c>
      <c r="R33" s="8">
        <v>100</v>
      </c>
      <c r="S33" s="8">
        <v>100</v>
      </c>
      <c r="T33" s="21">
        <v>1</v>
      </c>
    </row>
    <row r="34" spans="1:20" ht="17" thickBot="1">
      <c r="A34">
        <f t="shared" si="0"/>
        <v>0</v>
      </c>
      <c r="B34">
        <f t="shared" si="1"/>
        <v>0</v>
      </c>
      <c r="C34" s="9">
        <v>28</v>
      </c>
      <c r="D34" s="8">
        <v>96.43</v>
      </c>
      <c r="E34" s="8">
        <v>90.48</v>
      </c>
      <c r="F34" s="8">
        <v>92.86</v>
      </c>
      <c r="G34" s="8">
        <v>80.900000000000006</v>
      </c>
      <c r="H34" s="8">
        <v>85.71</v>
      </c>
      <c r="I34" s="8">
        <v>82.14</v>
      </c>
      <c r="J34" s="8">
        <v>83.33</v>
      </c>
      <c r="K34" s="8">
        <v>69.180000000000007</v>
      </c>
      <c r="L34" s="8">
        <v>100</v>
      </c>
      <c r="M34" s="8">
        <v>100</v>
      </c>
      <c r="N34" s="8">
        <v>100</v>
      </c>
      <c r="O34" s="8">
        <v>100</v>
      </c>
      <c r="P34" s="8">
        <v>100</v>
      </c>
      <c r="Q34" s="8">
        <v>100</v>
      </c>
      <c r="R34" s="8">
        <v>100</v>
      </c>
      <c r="S34" s="8">
        <v>100</v>
      </c>
      <c r="T34" s="21">
        <v>1</v>
      </c>
    </row>
    <row r="35" spans="1:20" ht="17" thickBot="1">
      <c r="A35">
        <f t="shared" si="0"/>
        <v>0</v>
      </c>
      <c r="B35">
        <f t="shared" si="1"/>
        <v>0</v>
      </c>
      <c r="C35" s="9">
        <v>29</v>
      </c>
      <c r="D35" s="8">
        <v>84.38</v>
      </c>
      <c r="E35" s="8">
        <v>81.25</v>
      </c>
      <c r="F35" s="8">
        <v>82.5</v>
      </c>
      <c r="G35" s="8">
        <v>73.599999999999994</v>
      </c>
      <c r="H35" s="8">
        <v>78.12</v>
      </c>
      <c r="I35" s="8">
        <v>71.88</v>
      </c>
      <c r="J35" s="8">
        <v>73.959999999999994</v>
      </c>
      <c r="K35" s="8">
        <v>64.349999999999994</v>
      </c>
      <c r="L35" s="8">
        <v>96</v>
      </c>
      <c r="M35" s="8">
        <v>96</v>
      </c>
      <c r="N35" s="8">
        <v>96</v>
      </c>
      <c r="O35" s="8">
        <v>96</v>
      </c>
      <c r="P35" s="8">
        <v>100</v>
      </c>
      <c r="Q35" s="8">
        <v>100</v>
      </c>
      <c r="R35" s="8">
        <v>100</v>
      </c>
      <c r="S35" s="8">
        <v>100</v>
      </c>
      <c r="T35" s="21">
        <v>1</v>
      </c>
    </row>
    <row r="36" spans="1:20" ht="17" thickBot="1">
      <c r="A36">
        <f t="shared" si="0"/>
        <v>1</v>
      </c>
      <c r="B36">
        <f t="shared" si="1"/>
        <v>0</v>
      </c>
      <c r="C36" s="9">
        <v>30</v>
      </c>
      <c r="D36" s="8">
        <v>94.44</v>
      </c>
      <c r="E36" s="8">
        <v>90.74</v>
      </c>
      <c r="F36" s="8">
        <v>92.22</v>
      </c>
      <c r="G36" s="8">
        <v>88.07</v>
      </c>
      <c r="H36" s="8">
        <v>50</v>
      </c>
      <c r="I36" s="8">
        <v>41.67</v>
      </c>
      <c r="J36" s="8">
        <v>44.44</v>
      </c>
      <c r="K36" s="8">
        <v>28.69</v>
      </c>
      <c r="L36" s="8">
        <v>100</v>
      </c>
      <c r="M36" s="8">
        <v>100</v>
      </c>
      <c r="N36" s="8">
        <v>100</v>
      </c>
      <c r="O36" s="8">
        <v>100</v>
      </c>
      <c r="P36" s="8">
        <v>100</v>
      </c>
      <c r="Q36" s="8">
        <v>100</v>
      </c>
      <c r="R36" s="8">
        <v>100</v>
      </c>
      <c r="S36" s="8">
        <v>100</v>
      </c>
      <c r="T36" s="21">
        <v>1</v>
      </c>
    </row>
    <row r="37" spans="1:20" ht="17" thickBot="1">
      <c r="A37">
        <f t="shared" si="0"/>
        <v>0</v>
      </c>
      <c r="B37">
        <f t="shared" si="1"/>
        <v>0</v>
      </c>
      <c r="C37" s="9">
        <v>31</v>
      </c>
      <c r="D37" s="8">
        <v>100</v>
      </c>
      <c r="E37" s="8">
        <v>100</v>
      </c>
      <c r="F37" s="8">
        <v>100</v>
      </c>
      <c r="G37" s="8">
        <v>100</v>
      </c>
      <c r="H37" s="8">
        <v>100</v>
      </c>
      <c r="I37" s="8">
        <v>100</v>
      </c>
      <c r="J37" s="8">
        <v>100</v>
      </c>
      <c r="K37" s="8">
        <v>100</v>
      </c>
      <c r="L37" s="8">
        <v>100</v>
      </c>
      <c r="M37" s="8">
        <v>100</v>
      </c>
      <c r="N37" s="8">
        <v>100</v>
      </c>
      <c r="O37" s="8">
        <v>100</v>
      </c>
      <c r="P37" s="8">
        <v>100</v>
      </c>
      <c r="Q37" s="8">
        <v>100</v>
      </c>
      <c r="R37" s="8">
        <v>100</v>
      </c>
      <c r="S37" s="8">
        <v>100</v>
      </c>
      <c r="T37" s="21">
        <v>1</v>
      </c>
    </row>
    <row r="38" spans="1:20" ht="17" thickBot="1">
      <c r="A38">
        <f t="shared" si="0"/>
        <v>0</v>
      </c>
      <c r="B38">
        <f t="shared" si="1"/>
        <v>0</v>
      </c>
      <c r="C38" s="9">
        <v>32</v>
      </c>
      <c r="D38" s="8">
        <v>100</v>
      </c>
      <c r="E38" s="8">
        <v>100</v>
      </c>
      <c r="F38" s="8">
        <v>100</v>
      </c>
      <c r="G38" s="8">
        <v>100</v>
      </c>
      <c r="H38" s="8">
        <v>100</v>
      </c>
      <c r="I38" s="8">
        <v>100</v>
      </c>
      <c r="J38" s="8">
        <v>100</v>
      </c>
      <c r="K38" s="8">
        <v>100</v>
      </c>
      <c r="L38" s="8">
        <v>100</v>
      </c>
      <c r="M38" s="8">
        <v>100</v>
      </c>
      <c r="N38" s="8">
        <v>100</v>
      </c>
      <c r="O38" s="8">
        <v>100</v>
      </c>
      <c r="P38" s="8">
        <v>100</v>
      </c>
      <c r="Q38" s="8">
        <v>100</v>
      </c>
      <c r="R38" s="8">
        <v>100</v>
      </c>
      <c r="S38" s="8">
        <v>100</v>
      </c>
      <c r="T38" s="21">
        <v>1</v>
      </c>
    </row>
    <row r="39" spans="1:20" ht="17" thickBot="1">
      <c r="A39">
        <f t="shared" si="0"/>
        <v>0</v>
      </c>
      <c r="B39">
        <f t="shared" si="1"/>
        <v>0</v>
      </c>
      <c r="C39" s="9">
        <v>33</v>
      </c>
      <c r="D39" s="8">
        <v>92.86</v>
      </c>
      <c r="E39" s="8">
        <v>83.33</v>
      </c>
      <c r="F39" s="8">
        <v>87.14</v>
      </c>
      <c r="G39" s="8">
        <v>77.59</v>
      </c>
      <c r="H39" s="8">
        <v>100</v>
      </c>
      <c r="I39" s="8">
        <v>85.71</v>
      </c>
      <c r="J39" s="8">
        <v>90.48</v>
      </c>
      <c r="K39" s="8">
        <v>75.150000000000006</v>
      </c>
      <c r="L39" s="8">
        <v>100</v>
      </c>
      <c r="M39" s="8">
        <v>100</v>
      </c>
      <c r="N39" s="8">
        <v>100</v>
      </c>
      <c r="O39" s="8">
        <v>100</v>
      </c>
      <c r="P39" s="8">
        <v>100</v>
      </c>
      <c r="Q39" s="8">
        <v>100</v>
      </c>
      <c r="R39" s="8">
        <v>100</v>
      </c>
      <c r="S39" s="8">
        <v>100</v>
      </c>
      <c r="T39" s="21">
        <v>1</v>
      </c>
    </row>
    <row r="40" spans="1:20" ht="17" thickBot="1">
      <c r="A40">
        <f t="shared" si="0"/>
        <v>0</v>
      </c>
      <c r="B40">
        <f t="shared" si="1"/>
        <v>0</v>
      </c>
      <c r="C40" s="9">
        <v>34</v>
      </c>
      <c r="D40" s="8">
        <v>100</v>
      </c>
      <c r="E40" s="8">
        <v>100</v>
      </c>
      <c r="F40" s="8">
        <v>100</v>
      </c>
      <c r="G40" s="8">
        <v>100</v>
      </c>
      <c r="H40" s="8">
        <v>100</v>
      </c>
      <c r="I40" s="8">
        <v>100</v>
      </c>
      <c r="J40" s="8">
        <v>100</v>
      </c>
      <c r="K40" s="8">
        <v>100</v>
      </c>
      <c r="L40" s="8">
        <v>100</v>
      </c>
      <c r="M40" s="8">
        <v>100</v>
      </c>
      <c r="N40" s="8">
        <v>100</v>
      </c>
      <c r="O40" s="8">
        <v>100</v>
      </c>
      <c r="P40" s="8">
        <v>100</v>
      </c>
      <c r="Q40" s="8">
        <v>100</v>
      </c>
      <c r="R40" s="8">
        <v>100</v>
      </c>
      <c r="S40" s="8">
        <v>100</v>
      </c>
      <c r="T40" s="21">
        <v>1</v>
      </c>
    </row>
    <row r="41" spans="1:20" ht="17" thickBot="1">
      <c r="A41">
        <f t="shared" si="0"/>
        <v>0</v>
      </c>
      <c r="B41">
        <f t="shared" si="1"/>
        <v>0</v>
      </c>
      <c r="C41" s="9">
        <v>35</v>
      </c>
      <c r="D41" s="8">
        <v>100</v>
      </c>
      <c r="E41" s="8">
        <v>100</v>
      </c>
      <c r="F41" s="8">
        <v>100</v>
      </c>
      <c r="G41" s="8">
        <v>100</v>
      </c>
      <c r="H41" s="8">
        <v>66.67</v>
      </c>
      <c r="I41" s="8">
        <v>73.33</v>
      </c>
      <c r="J41" s="8">
        <v>68.89</v>
      </c>
      <c r="K41" s="8">
        <v>64.709999999999994</v>
      </c>
      <c r="L41" s="8">
        <v>100</v>
      </c>
      <c r="M41" s="8">
        <v>100</v>
      </c>
      <c r="N41" s="8">
        <v>100</v>
      </c>
      <c r="O41" s="8">
        <v>100</v>
      </c>
      <c r="P41" s="8">
        <v>100</v>
      </c>
      <c r="Q41" s="8">
        <v>100</v>
      </c>
      <c r="R41" s="8">
        <v>100</v>
      </c>
      <c r="S41" s="8">
        <v>100</v>
      </c>
      <c r="T41" s="21">
        <v>1</v>
      </c>
    </row>
    <row r="42" spans="1:20" ht="17" thickBot="1">
      <c r="A42">
        <f t="shared" si="0"/>
        <v>0</v>
      </c>
      <c r="B42">
        <f t="shared" si="1"/>
        <v>0</v>
      </c>
      <c r="C42" s="9">
        <v>36</v>
      </c>
      <c r="D42" s="8">
        <v>95.45</v>
      </c>
      <c r="E42" s="8">
        <v>95.45</v>
      </c>
      <c r="F42" s="8">
        <v>95.45</v>
      </c>
      <c r="G42" s="8">
        <v>89.95</v>
      </c>
      <c r="H42" s="8">
        <v>81.06</v>
      </c>
      <c r="I42" s="8">
        <v>84.09</v>
      </c>
      <c r="J42" s="8">
        <v>82.12</v>
      </c>
      <c r="K42" s="8">
        <v>70.37</v>
      </c>
      <c r="L42" s="8">
        <v>100</v>
      </c>
      <c r="M42" s="8">
        <v>100</v>
      </c>
      <c r="N42" s="8">
        <v>100</v>
      </c>
      <c r="O42" s="8">
        <v>100</v>
      </c>
      <c r="P42" s="8">
        <v>100</v>
      </c>
      <c r="Q42" s="8">
        <v>100</v>
      </c>
      <c r="R42" s="8">
        <v>100</v>
      </c>
      <c r="S42" s="8">
        <v>100</v>
      </c>
      <c r="T42" s="21">
        <v>1</v>
      </c>
    </row>
    <row r="43" spans="1:20" ht="17" thickBot="1">
      <c r="A43">
        <f t="shared" si="0"/>
        <v>0</v>
      </c>
      <c r="B43">
        <f t="shared" si="1"/>
        <v>0</v>
      </c>
      <c r="C43" s="9">
        <v>37</v>
      </c>
      <c r="D43" s="8">
        <v>95</v>
      </c>
      <c r="E43" s="8">
        <v>91.67</v>
      </c>
      <c r="F43" s="8">
        <v>93</v>
      </c>
      <c r="G43" s="8">
        <v>84.34</v>
      </c>
      <c r="H43" s="8">
        <v>80</v>
      </c>
      <c r="I43" s="8">
        <v>80</v>
      </c>
      <c r="J43" s="8">
        <v>80</v>
      </c>
      <c r="K43" s="8">
        <v>65.5</v>
      </c>
      <c r="L43" s="8">
        <v>100</v>
      </c>
      <c r="M43" s="8">
        <v>100</v>
      </c>
      <c r="N43" s="8">
        <v>100</v>
      </c>
      <c r="O43" s="8">
        <v>100</v>
      </c>
      <c r="P43" s="8">
        <v>100</v>
      </c>
      <c r="Q43" s="8">
        <v>100</v>
      </c>
      <c r="R43" s="8">
        <v>100</v>
      </c>
      <c r="S43" s="8">
        <v>100</v>
      </c>
      <c r="T43" s="21">
        <v>1</v>
      </c>
    </row>
    <row r="44" spans="1:20" ht="17" thickBot="1">
      <c r="A44">
        <f t="shared" si="0"/>
        <v>0</v>
      </c>
      <c r="B44">
        <f t="shared" si="1"/>
        <v>0</v>
      </c>
      <c r="C44" s="9">
        <v>38</v>
      </c>
      <c r="D44" s="8">
        <v>100</v>
      </c>
      <c r="E44" s="8">
        <v>100</v>
      </c>
      <c r="F44" s="8">
        <v>100</v>
      </c>
      <c r="G44" s="8">
        <v>100</v>
      </c>
      <c r="H44" s="8">
        <v>100</v>
      </c>
      <c r="I44" s="8">
        <v>100</v>
      </c>
      <c r="J44" s="8">
        <v>100</v>
      </c>
      <c r="K44" s="8">
        <v>100</v>
      </c>
      <c r="L44" s="8">
        <v>100</v>
      </c>
      <c r="M44" s="8">
        <v>100</v>
      </c>
      <c r="N44" s="8">
        <v>100</v>
      </c>
      <c r="O44" s="8">
        <v>100</v>
      </c>
      <c r="P44" s="8">
        <v>100</v>
      </c>
      <c r="Q44" s="8">
        <v>100</v>
      </c>
      <c r="R44" s="8">
        <v>100</v>
      </c>
      <c r="S44" s="8">
        <v>100</v>
      </c>
      <c r="T44" s="21">
        <v>1</v>
      </c>
    </row>
    <row r="45" spans="1:20" ht="17" thickBot="1">
      <c r="A45">
        <f t="shared" si="0"/>
        <v>0</v>
      </c>
      <c r="B45">
        <f t="shared" si="1"/>
        <v>0</v>
      </c>
      <c r="C45" s="22">
        <v>39</v>
      </c>
      <c r="D45" s="8">
        <v>92.86</v>
      </c>
      <c r="E45" s="8">
        <v>83.33</v>
      </c>
      <c r="F45" s="8">
        <v>87.14</v>
      </c>
      <c r="G45" s="8">
        <v>77.59</v>
      </c>
      <c r="H45" s="8">
        <v>100</v>
      </c>
      <c r="I45" s="8">
        <v>85.71</v>
      </c>
      <c r="J45" s="8">
        <v>90.48</v>
      </c>
      <c r="K45" s="10">
        <v>75.150000000000006</v>
      </c>
      <c r="L45" s="8">
        <v>100</v>
      </c>
      <c r="M45" s="8">
        <v>100</v>
      </c>
      <c r="N45" s="8">
        <v>100</v>
      </c>
      <c r="O45" s="8">
        <v>100</v>
      </c>
      <c r="P45" s="8">
        <v>100</v>
      </c>
      <c r="Q45" s="8">
        <v>100</v>
      </c>
      <c r="R45" s="8">
        <v>100</v>
      </c>
      <c r="S45" s="8">
        <v>100</v>
      </c>
      <c r="T45" s="21">
        <v>0</v>
      </c>
    </row>
    <row r="46" spans="1:20" ht="17" thickBot="1">
      <c r="A46">
        <f t="shared" si="0"/>
        <v>0</v>
      </c>
      <c r="B46">
        <f t="shared" si="1"/>
        <v>0</v>
      </c>
      <c r="C46" s="9">
        <v>40</v>
      </c>
      <c r="D46" s="8">
        <v>97.06</v>
      </c>
      <c r="E46" s="8">
        <v>97.06</v>
      </c>
      <c r="F46" s="8">
        <v>97.06</v>
      </c>
      <c r="G46" s="8">
        <v>95.83</v>
      </c>
      <c r="H46" s="8">
        <v>100</v>
      </c>
      <c r="I46" s="8">
        <v>100</v>
      </c>
      <c r="J46" s="8">
        <v>100</v>
      </c>
      <c r="K46" s="8">
        <v>100</v>
      </c>
      <c r="L46" s="8">
        <v>100</v>
      </c>
      <c r="M46" s="8">
        <v>100</v>
      </c>
      <c r="N46" s="8">
        <v>100</v>
      </c>
      <c r="O46" s="8">
        <v>100</v>
      </c>
      <c r="P46" s="8">
        <v>100</v>
      </c>
      <c r="Q46" s="8">
        <v>100</v>
      </c>
      <c r="R46" s="8">
        <v>100</v>
      </c>
      <c r="S46" s="8">
        <v>100</v>
      </c>
      <c r="T46" s="21">
        <v>1</v>
      </c>
    </row>
    <row r="47" spans="1:20" ht="17" thickBot="1">
      <c r="A47">
        <f t="shared" si="0"/>
        <v>1</v>
      </c>
      <c r="B47">
        <f t="shared" si="1"/>
        <v>0</v>
      </c>
      <c r="C47" s="9">
        <v>41</v>
      </c>
      <c r="D47" s="8">
        <v>85.71</v>
      </c>
      <c r="E47" s="8">
        <v>82.14</v>
      </c>
      <c r="F47" s="8">
        <v>83.57</v>
      </c>
      <c r="G47" s="8">
        <v>71.39</v>
      </c>
      <c r="H47" s="8">
        <v>71.430000000000007</v>
      </c>
      <c r="I47" s="8">
        <v>71.430000000000007</v>
      </c>
      <c r="J47" s="8">
        <v>71.430000000000007</v>
      </c>
      <c r="K47" s="8">
        <v>53.68</v>
      </c>
      <c r="L47" s="8">
        <v>100</v>
      </c>
      <c r="M47" s="8">
        <v>100</v>
      </c>
      <c r="N47" s="8">
        <v>100</v>
      </c>
      <c r="O47" s="8">
        <v>100</v>
      </c>
      <c r="P47" s="8">
        <v>100</v>
      </c>
      <c r="Q47" s="8">
        <v>100</v>
      </c>
      <c r="R47" s="8">
        <v>100</v>
      </c>
      <c r="S47" s="8">
        <v>100</v>
      </c>
      <c r="T47" s="21">
        <v>1</v>
      </c>
    </row>
    <row r="48" spans="1:20" ht="17" thickBot="1">
      <c r="A48">
        <f t="shared" si="0"/>
        <v>0</v>
      </c>
      <c r="B48">
        <f t="shared" si="1"/>
        <v>0</v>
      </c>
      <c r="C48" s="9">
        <v>42</v>
      </c>
      <c r="D48" s="8">
        <v>90.28</v>
      </c>
      <c r="E48" s="8">
        <v>90.28</v>
      </c>
      <c r="F48" s="8">
        <v>90</v>
      </c>
      <c r="G48" s="8">
        <v>81.25</v>
      </c>
      <c r="H48" s="8">
        <v>83.33</v>
      </c>
      <c r="I48" s="8">
        <v>83.33</v>
      </c>
      <c r="J48" s="8">
        <v>83.33</v>
      </c>
      <c r="K48" s="8">
        <v>70.540000000000006</v>
      </c>
      <c r="L48" s="8">
        <v>100</v>
      </c>
      <c r="M48" s="8">
        <v>100</v>
      </c>
      <c r="N48" s="8">
        <v>100</v>
      </c>
      <c r="O48" s="8">
        <v>100</v>
      </c>
      <c r="P48" s="8">
        <v>100</v>
      </c>
      <c r="Q48" s="8">
        <v>100</v>
      </c>
      <c r="R48" s="8">
        <v>100</v>
      </c>
      <c r="S48" s="8">
        <v>100</v>
      </c>
      <c r="T48" s="21">
        <v>1</v>
      </c>
    </row>
    <row r="49" spans="1:20" ht="17" thickBot="1">
      <c r="A49">
        <f t="shared" si="0"/>
        <v>0</v>
      </c>
      <c r="B49">
        <f t="shared" si="1"/>
        <v>0</v>
      </c>
      <c r="C49" s="22">
        <v>43</v>
      </c>
      <c r="D49" s="8">
        <v>95.83</v>
      </c>
      <c r="E49" s="8">
        <v>94.44</v>
      </c>
      <c r="F49" s="8">
        <v>95</v>
      </c>
      <c r="G49" s="8">
        <v>88.07</v>
      </c>
      <c r="H49" s="8">
        <v>91.67</v>
      </c>
      <c r="I49" s="8">
        <v>91.67</v>
      </c>
      <c r="J49" s="8">
        <v>91.67</v>
      </c>
      <c r="K49" s="8">
        <v>84.34</v>
      </c>
      <c r="L49" s="8">
        <v>100</v>
      </c>
      <c r="M49" s="8">
        <v>100</v>
      </c>
      <c r="N49" s="8">
        <v>100</v>
      </c>
      <c r="O49" s="8">
        <v>100</v>
      </c>
      <c r="P49" s="8">
        <v>100</v>
      </c>
      <c r="Q49" s="8">
        <v>100</v>
      </c>
      <c r="R49" s="8">
        <v>100</v>
      </c>
      <c r="S49" s="8">
        <v>100</v>
      </c>
      <c r="T49" s="21">
        <v>0</v>
      </c>
    </row>
    <row r="50" spans="1:20" ht="17" thickBot="1">
      <c r="A50">
        <f t="shared" si="0"/>
        <v>0</v>
      </c>
      <c r="B50">
        <f t="shared" si="1"/>
        <v>0</v>
      </c>
      <c r="C50" s="9">
        <v>44</v>
      </c>
      <c r="D50" s="8">
        <v>100</v>
      </c>
      <c r="E50" s="8">
        <v>100</v>
      </c>
      <c r="F50" s="8">
        <v>100</v>
      </c>
      <c r="G50" s="8">
        <v>100</v>
      </c>
      <c r="H50" s="8">
        <v>100</v>
      </c>
      <c r="I50" s="8">
        <v>100</v>
      </c>
      <c r="J50" s="8">
        <v>100</v>
      </c>
      <c r="K50" s="8">
        <v>100</v>
      </c>
      <c r="L50" s="8">
        <v>100</v>
      </c>
      <c r="M50" s="8">
        <v>100</v>
      </c>
      <c r="N50" s="8">
        <v>100</v>
      </c>
      <c r="O50" s="8">
        <v>100</v>
      </c>
      <c r="P50" s="8">
        <v>100</v>
      </c>
      <c r="Q50" s="8">
        <v>100</v>
      </c>
      <c r="R50" s="8">
        <v>100</v>
      </c>
      <c r="S50" s="8">
        <v>100</v>
      </c>
      <c r="T50" s="21">
        <v>1</v>
      </c>
    </row>
    <row r="51" spans="1:20" ht="17" thickBot="1">
      <c r="A51">
        <f t="shared" si="0"/>
        <v>1</v>
      </c>
      <c r="B51">
        <f t="shared" si="1"/>
        <v>0</v>
      </c>
      <c r="C51" s="9">
        <v>45</v>
      </c>
      <c r="D51" s="8">
        <v>85.71</v>
      </c>
      <c r="E51" s="8">
        <v>80.95</v>
      </c>
      <c r="F51" s="8">
        <v>82.86</v>
      </c>
      <c r="G51" s="8">
        <v>70.540000000000006</v>
      </c>
      <c r="H51" s="8">
        <v>71.430000000000007</v>
      </c>
      <c r="I51" s="8">
        <v>71.430000000000007</v>
      </c>
      <c r="J51" s="8">
        <v>71.430000000000007</v>
      </c>
      <c r="K51" s="8">
        <v>53.68</v>
      </c>
      <c r="L51" s="8">
        <v>100</v>
      </c>
      <c r="M51" s="8">
        <v>100</v>
      </c>
      <c r="N51" s="8">
        <v>100</v>
      </c>
      <c r="O51" s="8">
        <v>100</v>
      </c>
      <c r="P51" s="8">
        <v>100</v>
      </c>
      <c r="Q51" s="8">
        <v>100</v>
      </c>
      <c r="R51" s="8">
        <v>100</v>
      </c>
      <c r="S51" s="8">
        <v>100</v>
      </c>
      <c r="T51" s="21">
        <v>1</v>
      </c>
    </row>
    <row r="52" spans="1:20" ht="17" thickBot="1">
      <c r="A52">
        <f t="shared" si="0"/>
        <v>0</v>
      </c>
      <c r="B52">
        <f t="shared" si="1"/>
        <v>0</v>
      </c>
      <c r="C52" s="22">
        <v>46</v>
      </c>
      <c r="D52" s="8">
        <v>100</v>
      </c>
      <c r="E52" s="8">
        <v>100</v>
      </c>
      <c r="F52" s="8">
        <v>100</v>
      </c>
      <c r="G52" s="8">
        <v>100</v>
      </c>
      <c r="H52" s="8">
        <v>100</v>
      </c>
      <c r="I52" s="8">
        <v>100</v>
      </c>
      <c r="J52" s="8">
        <v>100</v>
      </c>
      <c r="K52" s="8">
        <v>100</v>
      </c>
      <c r="L52" s="8">
        <v>100</v>
      </c>
      <c r="M52" s="8">
        <v>100</v>
      </c>
      <c r="N52" s="8">
        <v>100</v>
      </c>
      <c r="O52" s="8">
        <v>100</v>
      </c>
      <c r="P52" s="8">
        <v>100</v>
      </c>
      <c r="Q52" s="8">
        <v>100</v>
      </c>
      <c r="R52" s="8">
        <v>100</v>
      </c>
      <c r="S52" s="8">
        <v>100</v>
      </c>
      <c r="T52" s="21">
        <v>0</v>
      </c>
    </row>
    <row r="53" spans="1:20" ht="17" thickBot="1">
      <c r="A53">
        <f t="shared" si="0"/>
        <v>0</v>
      </c>
      <c r="B53">
        <f t="shared" si="1"/>
        <v>0</v>
      </c>
      <c r="C53" s="9">
        <v>47</v>
      </c>
      <c r="D53" s="8">
        <v>100</v>
      </c>
      <c r="E53" s="8">
        <v>100</v>
      </c>
      <c r="F53" s="8">
        <v>100</v>
      </c>
      <c r="G53" s="8">
        <v>100</v>
      </c>
      <c r="H53" s="8">
        <v>100</v>
      </c>
      <c r="I53" s="8">
        <v>100</v>
      </c>
      <c r="J53" s="8">
        <v>100</v>
      </c>
      <c r="K53" s="8">
        <v>100</v>
      </c>
      <c r="L53" s="8">
        <v>100</v>
      </c>
      <c r="M53" s="8">
        <v>100</v>
      </c>
      <c r="N53" s="8">
        <v>100</v>
      </c>
      <c r="O53" s="8">
        <v>100</v>
      </c>
      <c r="P53" s="8">
        <v>100</v>
      </c>
      <c r="Q53" s="8">
        <v>100</v>
      </c>
      <c r="R53" s="8">
        <v>100</v>
      </c>
      <c r="S53" s="8">
        <v>100</v>
      </c>
      <c r="T53" s="21">
        <v>1</v>
      </c>
    </row>
    <row r="54" spans="1:20" ht="17" thickBot="1">
      <c r="A54">
        <f t="shared" si="0"/>
        <v>0</v>
      </c>
      <c r="B54">
        <f t="shared" si="1"/>
        <v>0</v>
      </c>
      <c r="C54" s="9">
        <v>48</v>
      </c>
      <c r="D54" s="8">
        <v>95.24</v>
      </c>
      <c r="E54" s="8">
        <v>95.24</v>
      </c>
      <c r="F54" s="8">
        <v>95.24</v>
      </c>
      <c r="G54" s="8">
        <v>93.33</v>
      </c>
      <c r="H54" s="8">
        <v>100</v>
      </c>
      <c r="I54" s="8">
        <v>100</v>
      </c>
      <c r="J54" s="8">
        <v>100</v>
      </c>
      <c r="K54" s="8">
        <v>100</v>
      </c>
      <c r="L54" s="8">
        <v>100</v>
      </c>
      <c r="M54" s="8">
        <v>100</v>
      </c>
      <c r="N54" s="8">
        <v>100</v>
      </c>
      <c r="O54" s="8">
        <v>100</v>
      </c>
      <c r="P54" s="8">
        <v>100</v>
      </c>
      <c r="Q54" s="8">
        <v>100</v>
      </c>
      <c r="R54" s="8">
        <v>100</v>
      </c>
      <c r="S54" s="8">
        <v>100</v>
      </c>
      <c r="T54" s="21">
        <v>1</v>
      </c>
    </row>
    <row r="55" spans="1:20" ht="17" thickBot="1">
      <c r="A55">
        <f t="shared" si="0"/>
        <v>0</v>
      </c>
      <c r="B55">
        <f t="shared" si="1"/>
        <v>0</v>
      </c>
      <c r="C55" s="9">
        <v>49</v>
      </c>
      <c r="D55" s="8">
        <v>100</v>
      </c>
      <c r="E55" s="8">
        <v>100</v>
      </c>
      <c r="F55" s="8">
        <v>100</v>
      </c>
      <c r="G55" s="8">
        <v>100</v>
      </c>
      <c r="H55" s="8">
        <v>100</v>
      </c>
      <c r="I55" s="8">
        <v>100</v>
      </c>
      <c r="J55" s="8">
        <v>100</v>
      </c>
      <c r="K55" s="8">
        <v>100</v>
      </c>
      <c r="L55" s="8">
        <v>100</v>
      </c>
      <c r="M55" s="8">
        <v>100</v>
      </c>
      <c r="N55" s="8">
        <v>100</v>
      </c>
      <c r="O55" s="8">
        <v>100</v>
      </c>
      <c r="P55" s="8">
        <v>100</v>
      </c>
      <c r="Q55" s="8">
        <v>100</v>
      </c>
      <c r="R55" s="8">
        <v>100</v>
      </c>
      <c r="S55" s="8">
        <v>100</v>
      </c>
      <c r="T55" s="21">
        <v>1</v>
      </c>
    </row>
    <row r="56" spans="1:20" ht="17" thickBot="1">
      <c r="A56">
        <f t="shared" si="0"/>
        <v>0</v>
      </c>
      <c r="B56">
        <f t="shared" si="1"/>
        <v>0</v>
      </c>
      <c r="C56" s="9">
        <v>50</v>
      </c>
      <c r="D56" s="8">
        <v>100</v>
      </c>
      <c r="E56" s="8">
        <v>100</v>
      </c>
      <c r="F56" s="8">
        <v>100</v>
      </c>
      <c r="G56" s="8">
        <v>100</v>
      </c>
      <c r="H56" s="8">
        <v>100</v>
      </c>
      <c r="I56" s="8">
        <v>100</v>
      </c>
      <c r="J56" s="8">
        <v>100</v>
      </c>
      <c r="K56" s="8">
        <v>100</v>
      </c>
      <c r="L56" s="8">
        <v>100</v>
      </c>
      <c r="M56" s="8">
        <v>100</v>
      </c>
      <c r="N56" s="8">
        <v>100</v>
      </c>
      <c r="O56" s="8">
        <v>100</v>
      </c>
      <c r="P56" s="8">
        <v>100</v>
      </c>
      <c r="Q56" s="8">
        <v>100</v>
      </c>
      <c r="R56" s="8">
        <v>100</v>
      </c>
      <c r="S56" s="8">
        <v>100</v>
      </c>
      <c r="T56" s="21">
        <v>1</v>
      </c>
    </row>
    <row r="57" spans="1:20" ht="17" thickBot="1">
      <c r="A57">
        <f t="shared" si="0"/>
        <v>0</v>
      </c>
      <c r="B57">
        <f t="shared" si="1"/>
        <v>0</v>
      </c>
      <c r="C57" s="9">
        <v>51</v>
      </c>
      <c r="D57" s="8">
        <v>100</v>
      </c>
      <c r="E57" s="8">
        <v>100</v>
      </c>
      <c r="F57" s="8">
        <v>100</v>
      </c>
      <c r="G57" s="8">
        <v>100</v>
      </c>
      <c r="H57" s="8">
        <v>100</v>
      </c>
      <c r="I57" s="8">
        <v>100</v>
      </c>
      <c r="J57" s="8">
        <v>100</v>
      </c>
      <c r="K57" s="8">
        <v>100</v>
      </c>
      <c r="L57" s="8">
        <v>100</v>
      </c>
      <c r="M57" s="8">
        <v>100</v>
      </c>
      <c r="N57" s="8">
        <v>100</v>
      </c>
      <c r="O57" s="8">
        <v>100</v>
      </c>
      <c r="P57" s="8">
        <v>100</v>
      </c>
      <c r="Q57" s="8">
        <v>100</v>
      </c>
      <c r="R57" s="8">
        <v>100</v>
      </c>
      <c r="S57" s="8">
        <v>100</v>
      </c>
      <c r="T57" s="21">
        <v>1</v>
      </c>
    </row>
    <row r="58" spans="1:20" ht="17" thickBot="1">
      <c r="A58">
        <f t="shared" si="0"/>
        <v>0</v>
      </c>
      <c r="B58">
        <f t="shared" si="1"/>
        <v>0</v>
      </c>
      <c r="C58" s="9">
        <v>52</v>
      </c>
      <c r="D58" s="8">
        <v>100</v>
      </c>
      <c r="E58" s="8">
        <v>100</v>
      </c>
      <c r="F58" s="8">
        <v>100</v>
      </c>
      <c r="G58" s="8">
        <v>100</v>
      </c>
      <c r="H58" s="8">
        <v>100</v>
      </c>
      <c r="I58" s="8">
        <v>100</v>
      </c>
      <c r="J58" s="8">
        <v>100</v>
      </c>
      <c r="K58" s="8">
        <v>100</v>
      </c>
      <c r="L58" s="8">
        <v>100</v>
      </c>
      <c r="M58" s="8">
        <v>100</v>
      </c>
      <c r="N58" s="8">
        <v>100</v>
      </c>
      <c r="O58" s="8">
        <v>100</v>
      </c>
      <c r="P58" s="8">
        <v>100</v>
      </c>
      <c r="Q58" s="8">
        <v>100</v>
      </c>
      <c r="R58" s="8">
        <v>100</v>
      </c>
      <c r="S58" s="8">
        <v>100</v>
      </c>
      <c r="T58" s="21">
        <v>1</v>
      </c>
    </row>
    <row r="59" spans="1:20" ht="17" thickBot="1">
      <c r="A59">
        <f t="shared" si="0"/>
        <v>0</v>
      </c>
      <c r="B59">
        <f t="shared" si="1"/>
        <v>0</v>
      </c>
      <c r="C59" s="9">
        <v>53</v>
      </c>
      <c r="D59" s="8">
        <v>100</v>
      </c>
      <c r="E59" s="8">
        <v>100</v>
      </c>
      <c r="F59" s="8">
        <v>100</v>
      </c>
      <c r="G59" s="8">
        <v>100</v>
      </c>
      <c r="H59" s="8">
        <v>100</v>
      </c>
      <c r="I59" s="8">
        <v>100</v>
      </c>
      <c r="J59" s="8">
        <v>100</v>
      </c>
      <c r="K59" s="8">
        <v>100</v>
      </c>
      <c r="L59" s="8">
        <v>100</v>
      </c>
      <c r="M59" s="8">
        <v>100</v>
      </c>
      <c r="N59" s="8">
        <v>100</v>
      </c>
      <c r="O59" s="8">
        <v>100</v>
      </c>
      <c r="P59" s="8">
        <v>100</v>
      </c>
      <c r="Q59" s="8">
        <v>100</v>
      </c>
      <c r="R59" s="8">
        <v>100</v>
      </c>
      <c r="S59" s="8">
        <v>100</v>
      </c>
      <c r="T59" s="21">
        <v>1</v>
      </c>
    </row>
    <row r="60" spans="1:20" ht="17" thickBot="1">
      <c r="A60">
        <f t="shared" si="0"/>
        <v>0</v>
      </c>
      <c r="B60">
        <f t="shared" si="1"/>
        <v>0</v>
      </c>
      <c r="C60" s="9">
        <v>54</v>
      </c>
      <c r="D60" s="8">
        <v>100</v>
      </c>
      <c r="E60" s="8">
        <v>100</v>
      </c>
      <c r="F60" s="8">
        <v>100</v>
      </c>
      <c r="G60" s="8">
        <v>100</v>
      </c>
      <c r="H60" s="8">
        <v>100</v>
      </c>
      <c r="I60" s="8">
        <v>100</v>
      </c>
      <c r="J60" s="8">
        <v>100</v>
      </c>
      <c r="K60" s="8">
        <v>100</v>
      </c>
      <c r="L60" s="8">
        <v>100</v>
      </c>
      <c r="M60" s="8">
        <v>100</v>
      </c>
      <c r="N60" s="8">
        <v>100</v>
      </c>
      <c r="O60" s="8">
        <v>100</v>
      </c>
      <c r="P60" s="8">
        <v>100</v>
      </c>
      <c r="Q60" s="8">
        <v>100</v>
      </c>
      <c r="R60" s="8">
        <v>100</v>
      </c>
      <c r="S60" s="8">
        <v>100</v>
      </c>
      <c r="T60" s="21">
        <v>1</v>
      </c>
    </row>
    <row r="61" spans="1:20" ht="17" thickBot="1">
      <c r="A61">
        <f t="shared" si="0"/>
        <v>0</v>
      </c>
      <c r="B61">
        <f t="shared" si="1"/>
        <v>0</v>
      </c>
      <c r="C61" s="9">
        <v>55</v>
      </c>
      <c r="D61" s="8">
        <v>94.44</v>
      </c>
      <c r="E61" s="8">
        <v>93.33</v>
      </c>
      <c r="F61" s="8">
        <v>93.78</v>
      </c>
      <c r="G61" s="8">
        <v>90.27</v>
      </c>
      <c r="H61" s="8">
        <v>95.56</v>
      </c>
      <c r="I61" s="8">
        <v>91.11</v>
      </c>
      <c r="J61" s="8">
        <v>92.59</v>
      </c>
      <c r="K61" s="8">
        <v>87.43</v>
      </c>
      <c r="L61" s="8">
        <v>100</v>
      </c>
      <c r="M61" s="8">
        <v>100</v>
      </c>
      <c r="N61" s="8">
        <v>100</v>
      </c>
      <c r="O61" s="8">
        <v>100</v>
      </c>
      <c r="P61" s="8">
        <v>100</v>
      </c>
      <c r="Q61" s="8">
        <v>100</v>
      </c>
      <c r="R61" s="8">
        <v>100</v>
      </c>
      <c r="S61" s="8">
        <v>100</v>
      </c>
      <c r="T61" s="21">
        <v>1</v>
      </c>
    </row>
    <row r="62" spans="1:20" ht="17" thickBot="1">
      <c r="A62">
        <f t="shared" si="0"/>
        <v>0</v>
      </c>
      <c r="B62">
        <f t="shared" si="1"/>
        <v>0</v>
      </c>
      <c r="C62" s="9">
        <v>56</v>
      </c>
      <c r="D62" s="8">
        <v>96.97</v>
      </c>
      <c r="E62" s="8">
        <v>93.94</v>
      </c>
      <c r="F62" s="8">
        <v>95.15</v>
      </c>
      <c r="G62" s="8">
        <v>88.74</v>
      </c>
      <c r="H62" s="8">
        <v>81.819999999999993</v>
      </c>
      <c r="I62" s="8">
        <v>81.819999999999993</v>
      </c>
      <c r="J62" s="8">
        <v>81.819999999999993</v>
      </c>
      <c r="K62" s="8">
        <v>71.430000000000007</v>
      </c>
      <c r="L62" s="8">
        <v>100</v>
      </c>
      <c r="M62" s="8">
        <v>100</v>
      </c>
      <c r="N62" s="8">
        <v>100</v>
      </c>
      <c r="O62" s="8">
        <v>100</v>
      </c>
      <c r="P62" s="8">
        <v>100</v>
      </c>
      <c r="Q62" s="8">
        <v>100</v>
      </c>
      <c r="R62" s="8">
        <v>100</v>
      </c>
      <c r="S62" s="8">
        <v>100</v>
      </c>
      <c r="T62" s="21">
        <v>1</v>
      </c>
    </row>
    <row r="63" spans="1:20" ht="17" thickBot="1">
      <c r="A63">
        <f t="shared" si="0"/>
        <v>1</v>
      </c>
      <c r="B63">
        <f t="shared" si="1"/>
        <v>0</v>
      </c>
      <c r="C63" s="22">
        <v>57</v>
      </c>
      <c r="D63" s="8">
        <v>83.33</v>
      </c>
      <c r="E63" s="8">
        <v>77.78</v>
      </c>
      <c r="F63" s="8">
        <v>80</v>
      </c>
      <c r="G63" s="8">
        <v>65.5</v>
      </c>
      <c r="H63" s="8">
        <v>41.67</v>
      </c>
      <c r="I63" s="8">
        <v>41.67</v>
      </c>
      <c r="J63" s="8">
        <v>41.67</v>
      </c>
      <c r="K63" s="8">
        <v>27.47</v>
      </c>
      <c r="L63" s="8">
        <v>100</v>
      </c>
      <c r="M63" s="8">
        <v>100</v>
      </c>
      <c r="N63" s="8">
        <v>100</v>
      </c>
      <c r="O63" s="8">
        <v>100</v>
      </c>
      <c r="P63" s="8">
        <v>100</v>
      </c>
      <c r="Q63" s="8">
        <v>100</v>
      </c>
      <c r="R63" s="8">
        <v>100</v>
      </c>
      <c r="S63" s="8">
        <v>100</v>
      </c>
      <c r="T63" s="21">
        <v>0</v>
      </c>
    </row>
    <row r="64" spans="1:20" ht="17" thickBot="1">
      <c r="A64">
        <f t="shared" si="0"/>
        <v>0</v>
      </c>
      <c r="B64">
        <f t="shared" si="1"/>
        <v>0</v>
      </c>
      <c r="C64" s="22">
        <v>58</v>
      </c>
      <c r="D64" s="8">
        <v>100</v>
      </c>
      <c r="E64" s="8">
        <v>100</v>
      </c>
      <c r="F64" s="8">
        <v>100</v>
      </c>
      <c r="G64" s="8">
        <v>100</v>
      </c>
      <c r="H64" s="8">
        <v>89.29</v>
      </c>
      <c r="I64" s="8">
        <v>87.5</v>
      </c>
      <c r="J64" s="8">
        <v>88.1</v>
      </c>
      <c r="K64" s="8">
        <v>76.41</v>
      </c>
      <c r="L64" s="8">
        <v>100</v>
      </c>
      <c r="M64" s="8">
        <v>100</v>
      </c>
      <c r="N64" s="8">
        <v>100</v>
      </c>
      <c r="O64" s="8">
        <v>100</v>
      </c>
      <c r="P64" s="8">
        <v>100</v>
      </c>
      <c r="Q64" s="8">
        <v>100</v>
      </c>
      <c r="R64" s="8">
        <v>100</v>
      </c>
      <c r="S64" s="8">
        <v>100</v>
      </c>
      <c r="T64" s="21">
        <v>0</v>
      </c>
    </row>
    <row r="65" spans="1:20" ht="17" thickBot="1">
      <c r="A65">
        <f t="shared" si="0"/>
        <v>1</v>
      </c>
      <c r="B65">
        <f t="shared" si="1"/>
        <v>0</v>
      </c>
      <c r="C65" s="22">
        <v>59</v>
      </c>
      <c r="D65" s="8">
        <v>91.67</v>
      </c>
      <c r="E65" s="8">
        <v>83.33</v>
      </c>
      <c r="F65" s="8">
        <v>86.67</v>
      </c>
      <c r="G65" s="8">
        <v>72.489999999999995</v>
      </c>
      <c r="H65" s="8">
        <v>66.67</v>
      </c>
      <c r="I65" s="8">
        <v>58.33</v>
      </c>
      <c r="J65" s="8">
        <v>61.11</v>
      </c>
      <c r="K65" s="8">
        <v>47.77</v>
      </c>
      <c r="L65" s="8">
        <v>100</v>
      </c>
      <c r="M65" s="8">
        <v>100</v>
      </c>
      <c r="N65" s="8">
        <v>100</v>
      </c>
      <c r="O65" s="8">
        <v>100</v>
      </c>
      <c r="P65" s="8">
        <v>100</v>
      </c>
      <c r="Q65" s="8">
        <v>100</v>
      </c>
      <c r="R65" s="8">
        <v>100</v>
      </c>
      <c r="S65" s="8">
        <v>100</v>
      </c>
      <c r="T65" s="21">
        <v>0</v>
      </c>
    </row>
    <row r="66" spans="1:20" ht="17" thickBot="1">
      <c r="A66">
        <f t="shared" si="0"/>
        <v>0</v>
      </c>
      <c r="B66">
        <f t="shared" si="1"/>
        <v>1</v>
      </c>
      <c r="C66" s="22">
        <v>60</v>
      </c>
      <c r="D66" s="8">
        <v>79.31</v>
      </c>
      <c r="E66" s="8">
        <v>70.98</v>
      </c>
      <c r="F66" s="8">
        <v>74.02</v>
      </c>
      <c r="G66" s="8">
        <v>57.91</v>
      </c>
      <c r="H66" s="8">
        <v>87.36</v>
      </c>
      <c r="I66" s="8">
        <v>75.86</v>
      </c>
      <c r="J66" s="8">
        <v>79.540000000000006</v>
      </c>
      <c r="K66" s="8">
        <v>65.09</v>
      </c>
      <c r="L66" s="8">
        <v>100</v>
      </c>
      <c r="M66" s="8">
        <v>100</v>
      </c>
      <c r="N66" s="8">
        <v>100</v>
      </c>
      <c r="O66" s="8">
        <v>100</v>
      </c>
      <c r="P66" s="8">
        <v>100</v>
      </c>
      <c r="Q66" s="8">
        <v>100</v>
      </c>
      <c r="R66" s="8">
        <v>100</v>
      </c>
      <c r="S66" s="8">
        <v>100</v>
      </c>
      <c r="T66" s="21">
        <v>0</v>
      </c>
    </row>
    <row r="67" spans="1:20" ht="17" thickBot="1">
      <c r="A67">
        <f t="shared" si="0"/>
        <v>0</v>
      </c>
      <c r="B67">
        <f t="shared" si="1"/>
        <v>1</v>
      </c>
      <c r="C67" s="22">
        <v>61</v>
      </c>
      <c r="D67" s="8">
        <v>66.7</v>
      </c>
      <c r="E67" s="8">
        <v>66.7</v>
      </c>
      <c r="F67" s="8">
        <v>66.7</v>
      </c>
      <c r="G67" s="8">
        <v>55.56</v>
      </c>
      <c r="H67" s="8">
        <v>91.67</v>
      </c>
      <c r="I67" s="8">
        <v>100</v>
      </c>
      <c r="J67" s="8">
        <v>94.44</v>
      </c>
      <c r="K67" s="8">
        <v>85.71</v>
      </c>
      <c r="L67" s="8">
        <v>100</v>
      </c>
      <c r="M67" s="8">
        <v>100</v>
      </c>
      <c r="N67" s="8">
        <v>100</v>
      </c>
      <c r="O67" s="8">
        <v>100</v>
      </c>
      <c r="P67" s="8">
        <v>100</v>
      </c>
      <c r="Q67" s="8">
        <v>100</v>
      </c>
      <c r="R67" s="8">
        <v>100</v>
      </c>
      <c r="S67" s="8">
        <v>100</v>
      </c>
      <c r="T67" s="21">
        <v>0</v>
      </c>
    </row>
    <row r="68" spans="1:20" ht="17" thickBot="1">
      <c r="A68">
        <f t="shared" si="0"/>
        <v>0</v>
      </c>
      <c r="B68">
        <f t="shared" si="1"/>
        <v>0</v>
      </c>
      <c r="C68" s="22">
        <v>62</v>
      </c>
      <c r="D68" s="8">
        <v>100</v>
      </c>
      <c r="E68" s="8">
        <v>100</v>
      </c>
      <c r="F68" s="8">
        <v>100</v>
      </c>
      <c r="G68" s="8">
        <v>100</v>
      </c>
      <c r="H68" s="8">
        <v>100</v>
      </c>
      <c r="I68" s="8">
        <v>100</v>
      </c>
      <c r="J68" s="8">
        <v>100</v>
      </c>
      <c r="K68" s="8">
        <v>100</v>
      </c>
      <c r="L68" s="8">
        <v>100</v>
      </c>
      <c r="M68" s="8">
        <v>100</v>
      </c>
      <c r="N68" s="8">
        <v>100</v>
      </c>
      <c r="O68" s="8">
        <v>100</v>
      </c>
      <c r="P68" s="8">
        <v>100</v>
      </c>
      <c r="Q68" s="8">
        <v>100</v>
      </c>
      <c r="R68" s="8">
        <v>100</v>
      </c>
      <c r="S68" s="8">
        <v>100</v>
      </c>
      <c r="T68" s="21">
        <v>0</v>
      </c>
    </row>
    <row r="69" spans="1:20" s="5" customFormat="1" ht="17" thickBot="1">
      <c r="C69" s="7"/>
      <c r="D69" s="6">
        <f t="shared" ref="D69:S69" si="2">AVERAGE(D7:D68)</f>
        <v>92.812258064516129</v>
      </c>
      <c r="E69" s="6">
        <f t="shared" si="2"/>
        <v>90.379516129032226</v>
      </c>
      <c r="F69" s="6">
        <f t="shared" si="2"/>
        <v>91.294193548387099</v>
      </c>
      <c r="G69" s="6">
        <f t="shared" si="2"/>
        <v>83.810645161290324</v>
      </c>
      <c r="H69" s="6">
        <f t="shared" si="2"/>
        <v>87.099193548387078</v>
      </c>
      <c r="I69" s="6">
        <f t="shared" si="2"/>
        <v>85.776290322580635</v>
      </c>
      <c r="J69" s="6">
        <f t="shared" si="2"/>
        <v>85.988709677419322</v>
      </c>
      <c r="K69" s="6">
        <f t="shared" si="2"/>
        <v>78.30467741935486</v>
      </c>
      <c r="L69" s="6">
        <f t="shared" si="2"/>
        <v>99.666612903225811</v>
      </c>
      <c r="M69" s="6">
        <f t="shared" si="2"/>
        <v>99.666612903225811</v>
      </c>
      <c r="N69" s="6">
        <f t="shared" si="2"/>
        <v>99.666612903225811</v>
      </c>
      <c r="O69" s="6">
        <f t="shared" si="2"/>
        <v>99.666612903225811</v>
      </c>
      <c r="P69" s="6">
        <f t="shared" si="2"/>
        <v>99.731129032258067</v>
      </c>
      <c r="Q69" s="6">
        <f t="shared" si="2"/>
        <v>99.731129032258067</v>
      </c>
      <c r="R69" s="6">
        <f t="shared" si="2"/>
        <v>99.731129032258067</v>
      </c>
      <c r="S69" s="6">
        <f t="shared" si="2"/>
        <v>99.560161290322569</v>
      </c>
    </row>
    <row r="70" spans="1:20">
      <c r="A70">
        <f>SUM(A5:A69)</f>
        <v>12</v>
      </c>
      <c r="B70">
        <f>SUM(B5:B69)</f>
        <v>7</v>
      </c>
    </row>
  </sheetData>
  <mergeCells count="4">
    <mergeCell ref="L5:O5"/>
    <mergeCell ref="H5:K5"/>
    <mergeCell ref="D5:G5"/>
    <mergeCell ref="P5:S5"/>
  </mergeCells>
  <conditionalFormatting sqref="S32 D7:O69">
    <cfRule type="cellIs" dxfId="9" priority="10" operator="lessThan">
      <formula>60</formula>
    </cfRule>
  </conditionalFormatting>
  <conditionalFormatting sqref="P7:R7">
    <cfRule type="cellIs" dxfId="8" priority="9" operator="lessThan">
      <formula>60</formula>
    </cfRule>
  </conditionalFormatting>
  <conditionalFormatting sqref="P8:R31 P33:R68 Q32:R32">
    <cfRule type="cellIs" dxfId="7" priority="8" operator="lessThan">
      <formula>60</formula>
    </cfRule>
  </conditionalFormatting>
  <conditionalFormatting sqref="P69:R69">
    <cfRule type="cellIs" dxfId="6" priority="7" operator="lessThan">
      <formula>60</formula>
    </cfRule>
  </conditionalFormatting>
  <conditionalFormatting sqref="S7">
    <cfRule type="cellIs" dxfId="5" priority="6" operator="lessThan">
      <formula>60</formula>
    </cfRule>
  </conditionalFormatting>
  <conditionalFormatting sqref="S8">
    <cfRule type="cellIs" dxfId="4" priority="5" operator="lessThan">
      <formula>60</formula>
    </cfRule>
  </conditionalFormatting>
  <conditionalFormatting sqref="S9:S31">
    <cfRule type="cellIs" dxfId="3" priority="4" operator="lessThan">
      <formula>60</formula>
    </cfRule>
  </conditionalFormatting>
  <conditionalFormatting sqref="S33:S68">
    <cfRule type="cellIs" dxfId="2" priority="3" operator="lessThan">
      <formula>60</formula>
    </cfRule>
  </conditionalFormatting>
  <conditionalFormatting sqref="S69">
    <cfRule type="cellIs" dxfId="1" priority="2" operator="lessThan">
      <formula>60</formula>
    </cfRule>
  </conditionalFormatting>
  <conditionalFormatting sqref="P32">
    <cfRule type="cellIs" dxfId="0" priority="1" operator="lessThan">
      <formula>60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92F2-9BC2-AA43-A816-2E0535D101BD}">
  <dimension ref="C2:G65"/>
  <sheetViews>
    <sheetView tabSelected="1" workbookViewId="0">
      <selection activeCell="G9" sqref="G9"/>
    </sheetView>
  </sheetViews>
  <sheetFormatPr baseColWidth="10" defaultRowHeight="16"/>
  <cols>
    <col min="7" max="7" width="11.6640625" bestFit="1" customWidth="1"/>
  </cols>
  <sheetData>
    <row r="2" spans="3:7">
      <c r="C2" s="2" t="s">
        <v>0</v>
      </c>
      <c r="D2" s="4" t="s">
        <v>10</v>
      </c>
    </row>
    <row r="3" spans="3:7">
      <c r="C3" s="1">
        <f t="shared" ref="C3:C64" si="0">ROW(3:3)-2</f>
        <v>1</v>
      </c>
      <c r="D3" s="1">
        <v>46.87</v>
      </c>
      <c r="F3" s="4" t="s">
        <v>26</v>
      </c>
      <c r="G3" s="19">
        <f>_xlfn.VAR.P(D3:D64)</f>
        <v>1303.4484597554606</v>
      </c>
    </row>
    <row r="4" spans="3:7">
      <c r="C4" s="1">
        <f t="shared" si="0"/>
        <v>2</v>
      </c>
      <c r="D4" s="1">
        <v>43.9</v>
      </c>
      <c r="F4" s="4" t="s">
        <v>27</v>
      </c>
      <c r="G4" s="19">
        <f>_xlfn.STDEV.P(D3:D64)</f>
        <v>36.103302615625907</v>
      </c>
    </row>
    <row r="5" spans="3:7">
      <c r="C5" s="1">
        <f t="shared" si="0"/>
        <v>3</v>
      </c>
      <c r="D5" s="1">
        <v>119.78</v>
      </c>
      <c r="F5" s="4" t="s">
        <v>28</v>
      </c>
      <c r="G5" s="19">
        <f>MIN(D3:D64)</f>
        <v>20.55</v>
      </c>
    </row>
    <row r="6" spans="3:7">
      <c r="C6" s="1">
        <f t="shared" si="0"/>
        <v>4</v>
      </c>
      <c r="D6" s="1">
        <v>77.08</v>
      </c>
      <c r="F6" s="4" t="s">
        <v>29</v>
      </c>
      <c r="G6" s="19">
        <f>MAX(D3:D64)</f>
        <v>272.70999999999998</v>
      </c>
    </row>
    <row r="7" spans="3:7">
      <c r="C7" s="1">
        <f t="shared" si="0"/>
        <v>5</v>
      </c>
      <c r="D7" s="1">
        <v>44.78</v>
      </c>
      <c r="F7" s="4" t="s">
        <v>6</v>
      </c>
      <c r="G7" s="19">
        <f>D65</f>
        <v>54.108225806451628</v>
      </c>
    </row>
    <row r="8" spans="3:7">
      <c r="C8" s="1">
        <f t="shared" si="0"/>
        <v>6</v>
      </c>
      <c r="D8" s="1">
        <v>40.700000000000003</v>
      </c>
      <c r="F8" s="4" t="s">
        <v>30</v>
      </c>
      <c r="G8" s="19">
        <f>MEDIAN(D3:D64)</f>
        <v>42.465000000000003</v>
      </c>
    </row>
    <row r="9" spans="3:7">
      <c r="C9" s="1">
        <f t="shared" si="0"/>
        <v>7</v>
      </c>
      <c r="D9" s="1">
        <v>57.49</v>
      </c>
      <c r="F9" s="4" t="s">
        <v>34</v>
      </c>
      <c r="G9" s="1">
        <f>SUM(D3:D64)</f>
        <v>3354.7100000000009</v>
      </c>
    </row>
    <row r="10" spans="3:7">
      <c r="C10" s="1">
        <f t="shared" si="0"/>
        <v>8</v>
      </c>
      <c r="D10" s="1">
        <v>74.930000000000007</v>
      </c>
    </row>
    <row r="11" spans="3:7">
      <c r="C11" s="1">
        <f t="shared" si="0"/>
        <v>9</v>
      </c>
      <c r="D11" s="1">
        <v>49.72</v>
      </c>
    </row>
    <row r="12" spans="3:7">
      <c r="C12" s="1">
        <f t="shared" si="0"/>
        <v>10</v>
      </c>
      <c r="D12" s="1">
        <v>48.48</v>
      </c>
    </row>
    <row r="13" spans="3:7">
      <c r="C13" s="1">
        <f t="shared" si="0"/>
        <v>11</v>
      </c>
      <c r="D13" s="1">
        <v>59.45</v>
      </c>
    </row>
    <row r="14" spans="3:7">
      <c r="C14" s="1">
        <f t="shared" si="0"/>
        <v>12</v>
      </c>
      <c r="D14" s="1">
        <v>91.41</v>
      </c>
    </row>
    <row r="15" spans="3:7">
      <c r="C15" s="1">
        <f t="shared" si="0"/>
        <v>13</v>
      </c>
      <c r="D15" s="1">
        <v>39.72</v>
      </c>
    </row>
    <row r="16" spans="3:7">
      <c r="C16" s="1">
        <f t="shared" si="0"/>
        <v>14</v>
      </c>
      <c r="D16" s="1">
        <v>46.9</v>
      </c>
    </row>
    <row r="17" spans="3:4">
      <c r="C17" s="1">
        <f t="shared" si="0"/>
        <v>15</v>
      </c>
      <c r="D17" s="1">
        <v>58.18</v>
      </c>
    </row>
    <row r="18" spans="3:4">
      <c r="C18" s="1">
        <f t="shared" si="0"/>
        <v>16</v>
      </c>
      <c r="D18" s="1">
        <v>50.63</v>
      </c>
    </row>
    <row r="19" spans="3:4">
      <c r="C19" s="1">
        <f t="shared" si="0"/>
        <v>17</v>
      </c>
      <c r="D19" s="1">
        <v>81.33</v>
      </c>
    </row>
    <row r="20" spans="3:4">
      <c r="C20" s="1">
        <f t="shared" si="0"/>
        <v>18</v>
      </c>
      <c r="D20" s="1">
        <v>35.979999999999997</v>
      </c>
    </row>
    <row r="21" spans="3:4">
      <c r="C21" s="1">
        <f t="shared" si="0"/>
        <v>19</v>
      </c>
      <c r="D21" s="1">
        <v>69.06</v>
      </c>
    </row>
    <row r="22" spans="3:4">
      <c r="C22" s="1">
        <f t="shared" si="0"/>
        <v>20</v>
      </c>
      <c r="D22" s="1">
        <v>41.14</v>
      </c>
    </row>
    <row r="23" spans="3:4">
      <c r="C23" s="1">
        <f t="shared" si="0"/>
        <v>21</v>
      </c>
      <c r="D23" s="1">
        <v>94.15</v>
      </c>
    </row>
    <row r="24" spans="3:4">
      <c r="C24" s="1">
        <f t="shared" si="0"/>
        <v>22</v>
      </c>
      <c r="D24" s="1">
        <v>55.85</v>
      </c>
    </row>
    <row r="25" spans="3:4">
      <c r="C25" s="1">
        <f t="shared" si="0"/>
        <v>23</v>
      </c>
      <c r="D25" s="1">
        <v>272.70999999999998</v>
      </c>
    </row>
    <row r="26" spans="3:4">
      <c r="C26" s="1">
        <f t="shared" si="0"/>
        <v>24</v>
      </c>
      <c r="D26" s="1">
        <v>38.83</v>
      </c>
    </row>
    <row r="27" spans="3:4">
      <c r="C27" s="1">
        <f t="shared" si="0"/>
        <v>25</v>
      </c>
      <c r="D27" s="1">
        <v>26.22</v>
      </c>
    </row>
    <row r="28" spans="3:4">
      <c r="C28" s="1">
        <f t="shared" si="0"/>
        <v>26</v>
      </c>
      <c r="D28" s="1">
        <v>41.05</v>
      </c>
    </row>
    <row r="29" spans="3:4">
      <c r="C29" s="1">
        <f t="shared" si="0"/>
        <v>27</v>
      </c>
      <c r="D29" s="1">
        <v>49.52</v>
      </c>
    </row>
    <row r="30" spans="3:4">
      <c r="C30" s="1">
        <f t="shared" si="0"/>
        <v>28</v>
      </c>
      <c r="D30" s="1">
        <v>41.8</v>
      </c>
    </row>
    <row r="31" spans="3:4">
      <c r="C31" s="1">
        <f t="shared" si="0"/>
        <v>29</v>
      </c>
      <c r="D31" s="1">
        <v>100</v>
      </c>
    </row>
    <row r="32" spans="3:4">
      <c r="C32" s="1">
        <f t="shared" si="0"/>
        <v>30</v>
      </c>
      <c r="D32" s="1">
        <v>64.11</v>
      </c>
    </row>
    <row r="33" spans="3:4">
      <c r="C33" s="1">
        <f t="shared" si="0"/>
        <v>31</v>
      </c>
      <c r="D33" s="1">
        <v>34.1</v>
      </c>
    </row>
    <row r="34" spans="3:4">
      <c r="C34" s="1">
        <f t="shared" si="0"/>
        <v>32</v>
      </c>
      <c r="D34" s="1">
        <v>32.81</v>
      </c>
    </row>
    <row r="35" spans="3:4">
      <c r="C35" s="1">
        <f t="shared" si="0"/>
        <v>33</v>
      </c>
      <c r="D35" s="1">
        <v>35.6</v>
      </c>
    </row>
    <row r="36" spans="3:4">
      <c r="C36" s="1">
        <f t="shared" si="0"/>
        <v>34</v>
      </c>
      <c r="D36" s="1">
        <v>37.119999999999997</v>
      </c>
    </row>
    <row r="37" spans="3:4">
      <c r="C37" s="1">
        <f t="shared" si="0"/>
        <v>35</v>
      </c>
      <c r="D37" s="1">
        <v>41.06</v>
      </c>
    </row>
    <row r="38" spans="3:4">
      <c r="C38" s="1">
        <f t="shared" si="0"/>
        <v>36</v>
      </c>
      <c r="D38" s="1">
        <v>73.08</v>
      </c>
    </row>
    <row r="39" spans="3:4">
      <c r="C39" s="1">
        <f t="shared" si="0"/>
        <v>37</v>
      </c>
      <c r="D39" s="1">
        <v>32.67</v>
      </c>
    </row>
    <row r="40" spans="3:4">
      <c r="C40" s="1">
        <f t="shared" si="0"/>
        <v>38</v>
      </c>
      <c r="D40" s="1">
        <v>40</v>
      </c>
    </row>
    <row r="41" spans="3:4">
      <c r="C41" s="1">
        <f t="shared" si="0"/>
        <v>39</v>
      </c>
      <c r="D41" s="1">
        <v>36.270000000000003</v>
      </c>
    </row>
    <row r="42" spans="3:4">
      <c r="C42" s="1">
        <f t="shared" si="0"/>
        <v>40</v>
      </c>
      <c r="D42" s="1">
        <v>56.2</v>
      </c>
    </row>
    <row r="43" spans="3:4">
      <c r="C43" s="1">
        <f t="shared" si="0"/>
        <v>41</v>
      </c>
      <c r="D43" s="1">
        <v>42.86</v>
      </c>
    </row>
    <row r="44" spans="3:4">
      <c r="C44" s="1">
        <f t="shared" si="0"/>
        <v>42</v>
      </c>
      <c r="D44" s="1">
        <v>37.590000000000003</v>
      </c>
    </row>
    <row r="45" spans="3:4">
      <c r="C45" s="1">
        <f t="shared" si="0"/>
        <v>43</v>
      </c>
      <c r="D45" s="1">
        <v>40.1</v>
      </c>
    </row>
    <row r="46" spans="3:4">
      <c r="C46" s="1">
        <f t="shared" si="0"/>
        <v>44</v>
      </c>
      <c r="D46" s="1">
        <v>28.57</v>
      </c>
    </row>
    <row r="47" spans="3:4">
      <c r="C47" s="1">
        <f t="shared" si="0"/>
        <v>45</v>
      </c>
      <c r="D47" s="1">
        <v>20.55</v>
      </c>
    </row>
    <row r="48" spans="3:4">
      <c r="C48" s="1">
        <f t="shared" si="0"/>
        <v>46</v>
      </c>
      <c r="D48" s="1">
        <v>42.07</v>
      </c>
    </row>
    <row r="49" spans="3:4">
      <c r="C49" s="1">
        <f t="shared" si="0"/>
        <v>47</v>
      </c>
      <c r="D49" s="1">
        <v>30.7</v>
      </c>
    </row>
    <row r="50" spans="3:4">
      <c r="C50" s="1">
        <f t="shared" si="0"/>
        <v>48</v>
      </c>
      <c r="D50" s="1">
        <v>30.26</v>
      </c>
    </row>
    <row r="51" spans="3:4">
      <c r="C51" s="1">
        <f t="shared" si="0"/>
        <v>49</v>
      </c>
      <c r="D51" s="1">
        <v>31.28</v>
      </c>
    </row>
    <row r="52" spans="3:4">
      <c r="C52" s="1">
        <f t="shared" si="0"/>
        <v>50</v>
      </c>
      <c r="D52" s="1">
        <v>40.75</v>
      </c>
    </row>
    <row r="53" spans="3:4">
      <c r="C53" s="1">
        <f t="shared" si="0"/>
        <v>51</v>
      </c>
      <c r="D53" s="1">
        <v>47.14</v>
      </c>
    </row>
    <row r="54" spans="3:4">
      <c r="C54" s="1">
        <f t="shared" si="0"/>
        <v>52</v>
      </c>
      <c r="D54" s="1">
        <v>36.67</v>
      </c>
    </row>
    <row r="55" spans="3:4">
      <c r="C55" s="1">
        <f t="shared" si="0"/>
        <v>53</v>
      </c>
      <c r="D55" s="1">
        <v>37.799999999999997</v>
      </c>
    </row>
    <row r="56" spans="3:4">
      <c r="C56" s="1">
        <f t="shared" si="0"/>
        <v>54</v>
      </c>
      <c r="D56" s="1">
        <v>49.28</v>
      </c>
    </row>
    <row r="57" spans="3:4">
      <c r="C57" s="1">
        <f t="shared" si="0"/>
        <v>55</v>
      </c>
      <c r="D57" s="1">
        <v>136.80000000000001</v>
      </c>
    </row>
    <row r="58" spans="3:4">
      <c r="C58" s="1">
        <f t="shared" si="0"/>
        <v>56</v>
      </c>
      <c r="D58" s="1">
        <v>33.24</v>
      </c>
    </row>
    <row r="59" spans="3:4">
      <c r="C59" s="1">
        <f t="shared" si="0"/>
        <v>57</v>
      </c>
      <c r="D59" s="1">
        <v>47.88</v>
      </c>
    </row>
    <row r="60" spans="3:4">
      <c r="C60" s="1">
        <f t="shared" si="0"/>
        <v>58</v>
      </c>
      <c r="D60" s="1">
        <v>59.78</v>
      </c>
    </row>
    <row r="61" spans="3:4">
      <c r="C61" s="1">
        <f t="shared" si="0"/>
        <v>59</v>
      </c>
      <c r="D61" s="1">
        <v>40.049999999999997</v>
      </c>
    </row>
    <row r="62" spans="3:4">
      <c r="C62" s="1">
        <f t="shared" si="0"/>
        <v>60</v>
      </c>
      <c r="D62" s="1">
        <v>93.44</v>
      </c>
    </row>
    <row r="63" spans="3:4">
      <c r="C63" s="1">
        <f t="shared" si="0"/>
        <v>61</v>
      </c>
      <c r="D63" s="1">
        <v>25.7</v>
      </c>
    </row>
    <row r="64" spans="3:4">
      <c r="C64" s="1">
        <f t="shared" si="0"/>
        <v>62</v>
      </c>
      <c r="D64" s="1">
        <v>21.52</v>
      </c>
    </row>
    <row r="65" spans="4:4" ht="19">
      <c r="D65" s="3">
        <f t="shared" ref="D65" si="1">AVERAGE(D3:D64)</f>
        <v>54.108225806451628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Summary</vt:lpstr>
      <vt:lpstr>Metrics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2023-10-20T17:47:11Z</dcterms:created>
  <dcterms:modified xsi:type="dcterms:W3CDTF">2023-11-03T15:29:17Z</dcterms:modified>
</cp:coreProperties>
</file>