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devito/Personal/drugbank/results/ddi/data_leakage/"/>
    </mc:Choice>
  </mc:AlternateContent>
  <xr:revisionPtr revIDLastSave="0" documentId="13_ncr:1_{9430E897-0BFC-164E-A991-681E7FA2EE4E}" xr6:coauthVersionLast="36" xr6:coauthVersionMax="36" xr10:uidLastSave="{00000000-0000-0000-0000-000000000000}"/>
  <bookViews>
    <workbookView xWindow="13120" yWindow="1140" windowWidth="16700" windowHeight="16940" activeTab="1" xr2:uid="{6F5FB556-D612-2542-AA85-98618A6B4BFA}"/>
  </bookViews>
  <sheets>
    <sheet name="List" sheetId="7" r:id="rId1"/>
    <sheet name="Errors" sheetId="8" r:id="rId2"/>
    <sheet name="Phi" sheetId="1" r:id="rId3"/>
    <sheet name="Qwen" sheetId="2" r:id="rId4"/>
    <sheet name="GPT4o" sheetId="3" r:id="rId5"/>
    <sheet name="Gemma" sheetId="4" r:id="rId6"/>
    <sheet name="DeepSeek" sheetId="5" r:id="rId7"/>
    <sheet name="Summary" sheetId="6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6" l="1"/>
  <c r="K57" i="6"/>
  <c r="J57" i="6"/>
  <c r="L56" i="6"/>
  <c r="K56" i="6"/>
  <c r="J56" i="6"/>
  <c r="L55" i="6"/>
  <c r="K55" i="6"/>
  <c r="J55" i="6"/>
  <c r="L53" i="6"/>
  <c r="K53" i="6"/>
  <c r="J53" i="6"/>
  <c r="L52" i="6"/>
  <c r="K52" i="6"/>
  <c r="J52" i="6"/>
  <c r="L51" i="6"/>
  <c r="K51" i="6"/>
  <c r="J51" i="6"/>
  <c r="L49" i="6"/>
  <c r="K49" i="6"/>
  <c r="J49" i="6"/>
  <c r="L48" i="6"/>
  <c r="K48" i="6"/>
  <c r="J48" i="6"/>
  <c r="L47" i="6"/>
  <c r="K47" i="6"/>
  <c r="J47" i="6"/>
  <c r="L45" i="6"/>
  <c r="K45" i="6"/>
  <c r="J45" i="6"/>
  <c r="L44" i="6"/>
  <c r="K44" i="6"/>
  <c r="J44" i="6"/>
  <c r="L43" i="6"/>
  <c r="K43" i="6"/>
  <c r="J43" i="6"/>
  <c r="L41" i="6"/>
  <c r="K41" i="6"/>
  <c r="J41" i="6"/>
  <c r="L40" i="6"/>
  <c r="K40" i="6"/>
  <c r="J40" i="6"/>
  <c r="L39" i="6"/>
  <c r="K39" i="6"/>
  <c r="J39" i="6"/>
  <c r="H57" i="6"/>
  <c r="G57" i="6"/>
  <c r="F57" i="6"/>
  <c r="H56" i="6"/>
  <c r="G56" i="6"/>
  <c r="F56" i="6"/>
  <c r="H55" i="6"/>
  <c r="G55" i="6"/>
  <c r="F55" i="6"/>
  <c r="H54" i="6"/>
  <c r="G54" i="6"/>
  <c r="F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H44" i="6"/>
  <c r="G44" i="6"/>
  <c r="H43" i="6"/>
  <c r="G43" i="6"/>
  <c r="F45" i="6"/>
  <c r="F44" i="6"/>
  <c r="F43" i="6"/>
  <c r="H42" i="6"/>
  <c r="G42" i="6"/>
  <c r="F42" i="6"/>
  <c r="H41" i="6"/>
  <c r="H40" i="6"/>
  <c r="H39" i="6"/>
  <c r="G41" i="6"/>
  <c r="G40" i="6"/>
  <c r="G39" i="6"/>
  <c r="F41" i="6"/>
  <c r="F40" i="6"/>
  <c r="F39" i="6"/>
  <c r="H38" i="6"/>
  <c r="G38" i="6"/>
  <c r="F38" i="6"/>
  <c r="A60" i="4"/>
  <c r="A59" i="4"/>
  <c r="A58" i="4"/>
  <c r="A56" i="4"/>
  <c r="A55" i="4"/>
  <c r="A54" i="4"/>
  <c r="A52" i="4"/>
  <c r="A51" i="4"/>
  <c r="A50" i="4"/>
  <c r="A48" i="4"/>
  <c r="A47" i="4"/>
  <c r="A46" i="4"/>
  <c r="A44" i="4"/>
  <c r="A43" i="4"/>
  <c r="A42" i="4"/>
  <c r="A40" i="4"/>
  <c r="A39" i="4"/>
  <c r="A38" i="4"/>
  <c r="A36" i="4"/>
  <c r="A35" i="4"/>
  <c r="A34" i="4"/>
  <c r="A32" i="4"/>
  <c r="A31" i="4"/>
  <c r="A30" i="4"/>
  <c r="A28" i="4"/>
  <c r="A27" i="4"/>
  <c r="A26" i="4"/>
  <c r="A24" i="4"/>
  <c r="A23" i="4"/>
  <c r="A22" i="4"/>
  <c r="A20" i="4"/>
  <c r="A19" i="4"/>
  <c r="A18" i="4"/>
  <c r="A16" i="4"/>
  <c r="A15" i="4"/>
  <c r="A14" i="4"/>
  <c r="A12" i="4"/>
  <c r="A11" i="4"/>
  <c r="A10" i="4"/>
  <c r="A61" i="4" s="1"/>
  <c r="A62" i="4" s="1"/>
  <c r="A8" i="4"/>
  <c r="A7" i="4"/>
  <c r="A6" i="4"/>
  <c r="Q8" i="1"/>
  <c r="Q7" i="1"/>
  <c r="Q6" i="1"/>
  <c r="P8" i="1"/>
  <c r="P7" i="1"/>
  <c r="P6" i="1"/>
  <c r="K8" i="1"/>
  <c r="K7" i="1"/>
  <c r="K6" i="1"/>
  <c r="K5" i="1"/>
  <c r="N8" i="5"/>
  <c r="H33" i="6" s="1"/>
  <c r="L33" i="6" s="1"/>
  <c r="N7" i="5"/>
  <c r="N6" i="5"/>
  <c r="H31" i="6" s="1"/>
  <c r="N5" i="5"/>
  <c r="M8" i="5"/>
  <c r="M7" i="5"/>
  <c r="M6" i="5"/>
  <c r="M5" i="5"/>
  <c r="L8" i="5"/>
  <c r="L7" i="5"/>
  <c r="L6" i="5"/>
  <c r="L5" i="5"/>
  <c r="N8" i="4"/>
  <c r="N7" i="4"/>
  <c r="N6" i="4"/>
  <c r="H27" i="6" s="1"/>
  <c r="N5" i="4"/>
  <c r="M8" i="4"/>
  <c r="G29" i="6" s="1"/>
  <c r="M7" i="4"/>
  <c r="M6" i="4"/>
  <c r="G27" i="6" s="1"/>
  <c r="M5" i="4"/>
  <c r="L8" i="4"/>
  <c r="L7" i="4"/>
  <c r="L6" i="4"/>
  <c r="F27" i="6" s="1"/>
  <c r="L5" i="4"/>
  <c r="N8" i="3"/>
  <c r="N7" i="3"/>
  <c r="N6" i="3"/>
  <c r="N5" i="3"/>
  <c r="M5" i="3"/>
  <c r="M6" i="3"/>
  <c r="M7" i="3"/>
  <c r="M8" i="3"/>
  <c r="L8" i="3"/>
  <c r="L7" i="3"/>
  <c r="L6" i="3"/>
  <c r="L5" i="3"/>
  <c r="L8" i="2"/>
  <c r="F21" i="6" s="1"/>
  <c r="M8" i="2"/>
  <c r="G21" i="6" s="1"/>
  <c r="K21" i="6" s="1"/>
  <c r="N8" i="2"/>
  <c r="N7" i="2"/>
  <c r="M7" i="2"/>
  <c r="L7" i="2"/>
  <c r="N6" i="2"/>
  <c r="M6" i="2"/>
  <c r="L6" i="2"/>
  <c r="N5" i="2"/>
  <c r="M5" i="2"/>
  <c r="L5" i="2"/>
  <c r="N8" i="1"/>
  <c r="M8" i="1"/>
  <c r="L8" i="1"/>
  <c r="N7" i="1"/>
  <c r="M7" i="1"/>
  <c r="L7" i="1"/>
  <c r="N6" i="1"/>
  <c r="M6" i="1"/>
  <c r="L6" i="1"/>
  <c r="F15" i="6" s="1"/>
  <c r="N5" i="1"/>
  <c r="M5" i="1"/>
  <c r="L5" i="1"/>
  <c r="H23" i="6"/>
  <c r="G23" i="6"/>
  <c r="C65" i="5"/>
  <c r="C64" i="5"/>
  <c r="C65" i="4"/>
  <c r="C64" i="4"/>
  <c r="C65" i="3"/>
  <c r="C64" i="3"/>
  <c r="C65" i="2"/>
  <c r="C64" i="2"/>
  <c r="C65" i="1"/>
  <c r="C64" i="1"/>
  <c r="C60" i="5"/>
  <c r="C56" i="5"/>
  <c r="C52" i="5"/>
  <c r="C48" i="5"/>
  <c r="C44" i="5"/>
  <c r="C40" i="5"/>
  <c r="C36" i="5"/>
  <c r="C32" i="5"/>
  <c r="C28" i="5"/>
  <c r="C24" i="5"/>
  <c r="C20" i="5"/>
  <c r="C16" i="5"/>
  <c r="C12" i="5"/>
  <c r="C8" i="5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8" i="2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U22" i="3"/>
  <c r="U22" i="2"/>
  <c r="U60" i="5"/>
  <c r="T60" i="5"/>
  <c r="S60" i="5"/>
  <c r="U59" i="5"/>
  <c r="T59" i="5"/>
  <c r="S59" i="5"/>
  <c r="U58" i="5"/>
  <c r="T58" i="5"/>
  <c r="S58" i="5"/>
  <c r="U56" i="5"/>
  <c r="T56" i="5"/>
  <c r="S56" i="5"/>
  <c r="U55" i="5"/>
  <c r="T55" i="5"/>
  <c r="S55" i="5"/>
  <c r="U54" i="5"/>
  <c r="T54" i="5"/>
  <c r="S54" i="5"/>
  <c r="U52" i="5"/>
  <c r="T52" i="5"/>
  <c r="S52" i="5"/>
  <c r="U51" i="5"/>
  <c r="T51" i="5"/>
  <c r="S51" i="5"/>
  <c r="U50" i="5"/>
  <c r="T50" i="5"/>
  <c r="S50" i="5"/>
  <c r="U48" i="5"/>
  <c r="T48" i="5"/>
  <c r="S48" i="5"/>
  <c r="U47" i="5"/>
  <c r="T47" i="5"/>
  <c r="S47" i="5"/>
  <c r="U46" i="5"/>
  <c r="T46" i="5"/>
  <c r="S46" i="5"/>
  <c r="U44" i="5"/>
  <c r="T44" i="5"/>
  <c r="S44" i="5"/>
  <c r="U43" i="5"/>
  <c r="T43" i="5"/>
  <c r="S43" i="5"/>
  <c r="U42" i="5"/>
  <c r="T42" i="5"/>
  <c r="S42" i="5"/>
  <c r="U40" i="5"/>
  <c r="T40" i="5"/>
  <c r="S40" i="5"/>
  <c r="U39" i="5"/>
  <c r="T39" i="5"/>
  <c r="S39" i="5"/>
  <c r="U38" i="5"/>
  <c r="T38" i="5"/>
  <c r="S38" i="5"/>
  <c r="U36" i="5"/>
  <c r="T36" i="5"/>
  <c r="S36" i="5"/>
  <c r="U35" i="5"/>
  <c r="T35" i="5"/>
  <c r="S35" i="5"/>
  <c r="U34" i="5"/>
  <c r="T34" i="5"/>
  <c r="S34" i="5"/>
  <c r="U32" i="5"/>
  <c r="T32" i="5"/>
  <c r="S32" i="5"/>
  <c r="U31" i="5"/>
  <c r="T31" i="5"/>
  <c r="S31" i="5"/>
  <c r="U30" i="5"/>
  <c r="T30" i="5"/>
  <c r="S30" i="5"/>
  <c r="U28" i="5"/>
  <c r="T28" i="5"/>
  <c r="S28" i="5"/>
  <c r="U27" i="5"/>
  <c r="T27" i="5"/>
  <c r="S27" i="5"/>
  <c r="U26" i="5"/>
  <c r="T26" i="5"/>
  <c r="S26" i="5"/>
  <c r="U24" i="5"/>
  <c r="T24" i="5"/>
  <c r="S24" i="5"/>
  <c r="U23" i="5"/>
  <c r="T23" i="5"/>
  <c r="S23" i="5"/>
  <c r="U22" i="5"/>
  <c r="T22" i="5"/>
  <c r="S22" i="5"/>
  <c r="U20" i="5"/>
  <c r="T20" i="5"/>
  <c r="S20" i="5"/>
  <c r="U19" i="5"/>
  <c r="T19" i="5"/>
  <c r="S19" i="5"/>
  <c r="U18" i="5"/>
  <c r="T18" i="5"/>
  <c r="S18" i="5"/>
  <c r="U16" i="5"/>
  <c r="T16" i="5"/>
  <c r="S16" i="5"/>
  <c r="U15" i="5"/>
  <c r="T15" i="5"/>
  <c r="S15" i="5"/>
  <c r="U14" i="5"/>
  <c r="T14" i="5"/>
  <c r="S14" i="5"/>
  <c r="U12" i="5"/>
  <c r="T12" i="5"/>
  <c r="S12" i="5"/>
  <c r="U11" i="5"/>
  <c r="T11" i="5"/>
  <c r="S11" i="5"/>
  <c r="U10" i="5"/>
  <c r="T10" i="5"/>
  <c r="S10" i="5"/>
  <c r="U8" i="5"/>
  <c r="T8" i="5"/>
  <c r="S8" i="5"/>
  <c r="U7" i="5"/>
  <c r="T7" i="5"/>
  <c r="S7" i="5"/>
  <c r="U6" i="5"/>
  <c r="T6" i="5"/>
  <c r="S6" i="5"/>
  <c r="U60" i="4"/>
  <c r="T60" i="4"/>
  <c r="S60" i="4"/>
  <c r="U59" i="4"/>
  <c r="T59" i="4"/>
  <c r="S59" i="4"/>
  <c r="U58" i="4"/>
  <c r="T58" i="4"/>
  <c r="S58" i="4"/>
  <c r="U56" i="4"/>
  <c r="T56" i="4"/>
  <c r="S56" i="4"/>
  <c r="U55" i="4"/>
  <c r="T55" i="4"/>
  <c r="S55" i="4"/>
  <c r="U54" i="4"/>
  <c r="T54" i="4"/>
  <c r="S54" i="4"/>
  <c r="U52" i="4"/>
  <c r="T52" i="4"/>
  <c r="S52" i="4"/>
  <c r="U51" i="4"/>
  <c r="T51" i="4"/>
  <c r="S51" i="4"/>
  <c r="U50" i="4"/>
  <c r="T50" i="4"/>
  <c r="S50" i="4"/>
  <c r="U48" i="4"/>
  <c r="T48" i="4"/>
  <c r="S48" i="4"/>
  <c r="U47" i="4"/>
  <c r="T47" i="4"/>
  <c r="S47" i="4"/>
  <c r="U46" i="4"/>
  <c r="T46" i="4"/>
  <c r="S46" i="4"/>
  <c r="U44" i="4"/>
  <c r="T44" i="4"/>
  <c r="S44" i="4"/>
  <c r="U43" i="4"/>
  <c r="T43" i="4"/>
  <c r="S43" i="4"/>
  <c r="U42" i="4"/>
  <c r="T42" i="4"/>
  <c r="S42" i="4"/>
  <c r="U40" i="4"/>
  <c r="T40" i="4"/>
  <c r="S40" i="4"/>
  <c r="U39" i="4"/>
  <c r="T39" i="4"/>
  <c r="S39" i="4"/>
  <c r="U38" i="4"/>
  <c r="T38" i="4"/>
  <c r="S38" i="4"/>
  <c r="U36" i="4"/>
  <c r="T36" i="4"/>
  <c r="S36" i="4"/>
  <c r="U35" i="4"/>
  <c r="T35" i="4"/>
  <c r="S35" i="4"/>
  <c r="U34" i="4"/>
  <c r="T34" i="4"/>
  <c r="S34" i="4"/>
  <c r="U32" i="4"/>
  <c r="T32" i="4"/>
  <c r="S32" i="4"/>
  <c r="U31" i="4"/>
  <c r="T31" i="4"/>
  <c r="S31" i="4"/>
  <c r="U30" i="4"/>
  <c r="T30" i="4"/>
  <c r="S30" i="4"/>
  <c r="U28" i="4"/>
  <c r="T28" i="4"/>
  <c r="S28" i="4"/>
  <c r="U27" i="4"/>
  <c r="T27" i="4"/>
  <c r="S27" i="4"/>
  <c r="U26" i="4"/>
  <c r="T26" i="4"/>
  <c r="S26" i="4"/>
  <c r="U24" i="4"/>
  <c r="T24" i="4"/>
  <c r="S24" i="4"/>
  <c r="U23" i="4"/>
  <c r="T23" i="4"/>
  <c r="S23" i="4"/>
  <c r="U22" i="4"/>
  <c r="T22" i="4"/>
  <c r="S22" i="4"/>
  <c r="U20" i="4"/>
  <c r="T20" i="4"/>
  <c r="S20" i="4"/>
  <c r="U19" i="4"/>
  <c r="T19" i="4"/>
  <c r="S19" i="4"/>
  <c r="U18" i="4"/>
  <c r="T18" i="4"/>
  <c r="S18" i="4"/>
  <c r="U16" i="4"/>
  <c r="T16" i="4"/>
  <c r="S16" i="4"/>
  <c r="U15" i="4"/>
  <c r="T15" i="4"/>
  <c r="S15" i="4"/>
  <c r="U14" i="4"/>
  <c r="T14" i="4"/>
  <c r="S14" i="4"/>
  <c r="U12" i="4"/>
  <c r="T12" i="4"/>
  <c r="S12" i="4"/>
  <c r="U11" i="4"/>
  <c r="T11" i="4"/>
  <c r="S11" i="4"/>
  <c r="U10" i="4"/>
  <c r="T10" i="4"/>
  <c r="S10" i="4"/>
  <c r="U8" i="4"/>
  <c r="T8" i="4"/>
  <c r="S8" i="4"/>
  <c r="U7" i="4"/>
  <c r="T7" i="4"/>
  <c r="S7" i="4"/>
  <c r="U6" i="4"/>
  <c r="T6" i="4"/>
  <c r="S6" i="4"/>
  <c r="U60" i="3"/>
  <c r="T60" i="3"/>
  <c r="S60" i="3"/>
  <c r="U59" i="3"/>
  <c r="T59" i="3"/>
  <c r="S59" i="3"/>
  <c r="U58" i="3"/>
  <c r="T58" i="3"/>
  <c r="S58" i="3"/>
  <c r="U56" i="3"/>
  <c r="T56" i="3"/>
  <c r="S56" i="3"/>
  <c r="U55" i="3"/>
  <c r="T55" i="3"/>
  <c r="S55" i="3"/>
  <c r="U54" i="3"/>
  <c r="T54" i="3"/>
  <c r="S54" i="3"/>
  <c r="U52" i="3"/>
  <c r="T52" i="3"/>
  <c r="S52" i="3"/>
  <c r="U51" i="3"/>
  <c r="T51" i="3"/>
  <c r="S51" i="3"/>
  <c r="U50" i="3"/>
  <c r="T50" i="3"/>
  <c r="S50" i="3"/>
  <c r="U48" i="3"/>
  <c r="T48" i="3"/>
  <c r="S48" i="3"/>
  <c r="U47" i="3"/>
  <c r="T47" i="3"/>
  <c r="S47" i="3"/>
  <c r="U46" i="3"/>
  <c r="T46" i="3"/>
  <c r="S46" i="3"/>
  <c r="U44" i="3"/>
  <c r="T44" i="3"/>
  <c r="S44" i="3"/>
  <c r="U43" i="3"/>
  <c r="T43" i="3"/>
  <c r="S43" i="3"/>
  <c r="U42" i="3"/>
  <c r="T42" i="3"/>
  <c r="S42" i="3"/>
  <c r="U40" i="3"/>
  <c r="T40" i="3"/>
  <c r="S40" i="3"/>
  <c r="U39" i="3"/>
  <c r="T39" i="3"/>
  <c r="S39" i="3"/>
  <c r="U38" i="3"/>
  <c r="T38" i="3"/>
  <c r="S38" i="3"/>
  <c r="U36" i="3"/>
  <c r="T36" i="3"/>
  <c r="S36" i="3"/>
  <c r="U35" i="3"/>
  <c r="T35" i="3"/>
  <c r="S35" i="3"/>
  <c r="U34" i="3"/>
  <c r="T34" i="3"/>
  <c r="S34" i="3"/>
  <c r="U32" i="3"/>
  <c r="T32" i="3"/>
  <c r="S32" i="3"/>
  <c r="U31" i="3"/>
  <c r="T31" i="3"/>
  <c r="S31" i="3"/>
  <c r="U30" i="3"/>
  <c r="T30" i="3"/>
  <c r="S30" i="3"/>
  <c r="U28" i="3"/>
  <c r="T28" i="3"/>
  <c r="S28" i="3"/>
  <c r="U27" i="3"/>
  <c r="T27" i="3"/>
  <c r="S27" i="3"/>
  <c r="U26" i="3"/>
  <c r="T26" i="3"/>
  <c r="S26" i="3"/>
  <c r="U24" i="3"/>
  <c r="T24" i="3"/>
  <c r="S24" i="3"/>
  <c r="U23" i="3"/>
  <c r="T23" i="3"/>
  <c r="S23" i="3"/>
  <c r="T22" i="3"/>
  <c r="S22" i="3"/>
  <c r="U20" i="3"/>
  <c r="T20" i="3"/>
  <c r="S20" i="3"/>
  <c r="U19" i="3"/>
  <c r="T19" i="3"/>
  <c r="S19" i="3"/>
  <c r="U18" i="3"/>
  <c r="T18" i="3"/>
  <c r="S18" i="3"/>
  <c r="U16" i="3"/>
  <c r="T16" i="3"/>
  <c r="S16" i="3"/>
  <c r="U15" i="3"/>
  <c r="T15" i="3"/>
  <c r="S15" i="3"/>
  <c r="U14" i="3"/>
  <c r="T14" i="3"/>
  <c r="S14" i="3"/>
  <c r="U12" i="3"/>
  <c r="T12" i="3"/>
  <c r="S12" i="3"/>
  <c r="U11" i="3"/>
  <c r="T11" i="3"/>
  <c r="S11" i="3"/>
  <c r="U10" i="3"/>
  <c r="T10" i="3"/>
  <c r="S10" i="3"/>
  <c r="U8" i="3"/>
  <c r="T8" i="3"/>
  <c r="S8" i="3"/>
  <c r="U7" i="3"/>
  <c r="T7" i="3"/>
  <c r="S7" i="3"/>
  <c r="U6" i="3"/>
  <c r="T6" i="3"/>
  <c r="S6" i="3"/>
  <c r="U60" i="2"/>
  <c r="T60" i="2"/>
  <c r="S60" i="2"/>
  <c r="U59" i="2"/>
  <c r="T59" i="2"/>
  <c r="S59" i="2"/>
  <c r="U58" i="2"/>
  <c r="T58" i="2"/>
  <c r="S58" i="2"/>
  <c r="U56" i="2"/>
  <c r="T56" i="2"/>
  <c r="S56" i="2"/>
  <c r="U55" i="2"/>
  <c r="T55" i="2"/>
  <c r="S55" i="2"/>
  <c r="U54" i="2"/>
  <c r="T54" i="2"/>
  <c r="S54" i="2"/>
  <c r="U52" i="2"/>
  <c r="T52" i="2"/>
  <c r="S52" i="2"/>
  <c r="U51" i="2"/>
  <c r="T51" i="2"/>
  <c r="S51" i="2"/>
  <c r="U50" i="2"/>
  <c r="T50" i="2"/>
  <c r="S50" i="2"/>
  <c r="U48" i="2"/>
  <c r="T48" i="2"/>
  <c r="S48" i="2"/>
  <c r="U47" i="2"/>
  <c r="T47" i="2"/>
  <c r="S47" i="2"/>
  <c r="U46" i="2"/>
  <c r="T46" i="2"/>
  <c r="S46" i="2"/>
  <c r="U44" i="2"/>
  <c r="T44" i="2"/>
  <c r="S44" i="2"/>
  <c r="U43" i="2"/>
  <c r="T43" i="2"/>
  <c r="S43" i="2"/>
  <c r="U42" i="2"/>
  <c r="T42" i="2"/>
  <c r="S42" i="2"/>
  <c r="U40" i="2"/>
  <c r="T40" i="2"/>
  <c r="S40" i="2"/>
  <c r="U39" i="2"/>
  <c r="T39" i="2"/>
  <c r="S39" i="2"/>
  <c r="U38" i="2"/>
  <c r="T38" i="2"/>
  <c r="S38" i="2"/>
  <c r="U36" i="2"/>
  <c r="T36" i="2"/>
  <c r="S36" i="2"/>
  <c r="U35" i="2"/>
  <c r="T35" i="2"/>
  <c r="S35" i="2"/>
  <c r="U34" i="2"/>
  <c r="T34" i="2"/>
  <c r="S34" i="2"/>
  <c r="U32" i="2"/>
  <c r="T32" i="2"/>
  <c r="S32" i="2"/>
  <c r="U31" i="2"/>
  <c r="T31" i="2"/>
  <c r="S31" i="2"/>
  <c r="U30" i="2"/>
  <c r="T30" i="2"/>
  <c r="S30" i="2"/>
  <c r="U28" i="2"/>
  <c r="T28" i="2"/>
  <c r="S28" i="2"/>
  <c r="U27" i="2"/>
  <c r="T27" i="2"/>
  <c r="S27" i="2"/>
  <c r="U26" i="2"/>
  <c r="T26" i="2"/>
  <c r="S26" i="2"/>
  <c r="U24" i="2"/>
  <c r="T24" i="2"/>
  <c r="S24" i="2"/>
  <c r="U23" i="2"/>
  <c r="T23" i="2"/>
  <c r="S23" i="2"/>
  <c r="T22" i="2"/>
  <c r="S22" i="2"/>
  <c r="U20" i="2"/>
  <c r="T20" i="2"/>
  <c r="S20" i="2"/>
  <c r="U19" i="2"/>
  <c r="T19" i="2"/>
  <c r="S19" i="2"/>
  <c r="U18" i="2"/>
  <c r="T18" i="2"/>
  <c r="S18" i="2"/>
  <c r="U16" i="2"/>
  <c r="T16" i="2"/>
  <c r="S16" i="2"/>
  <c r="U15" i="2"/>
  <c r="T15" i="2"/>
  <c r="S15" i="2"/>
  <c r="U14" i="2"/>
  <c r="T14" i="2"/>
  <c r="S14" i="2"/>
  <c r="U12" i="2"/>
  <c r="T12" i="2"/>
  <c r="S12" i="2"/>
  <c r="U11" i="2"/>
  <c r="T11" i="2"/>
  <c r="S11" i="2"/>
  <c r="U10" i="2"/>
  <c r="T10" i="2"/>
  <c r="S10" i="2"/>
  <c r="U8" i="2"/>
  <c r="T8" i="2"/>
  <c r="S8" i="2"/>
  <c r="U7" i="2"/>
  <c r="T7" i="2"/>
  <c r="S7" i="2"/>
  <c r="U6" i="2"/>
  <c r="T6" i="2"/>
  <c r="S6" i="2"/>
  <c r="U60" i="1"/>
  <c r="T60" i="1"/>
  <c r="S60" i="1"/>
  <c r="U59" i="1"/>
  <c r="T59" i="1"/>
  <c r="S59" i="1"/>
  <c r="U58" i="1"/>
  <c r="T58" i="1"/>
  <c r="S58" i="1"/>
  <c r="U56" i="1"/>
  <c r="T56" i="1"/>
  <c r="S56" i="1"/>
  <c r="U55" i="1"/>
  <c r="T55" i="1"/>
  <c r="S55" i="1"/>
  <c r="U54" i="1"/>
  <c r="T54" i="1"/>
  <c r="S54" i="1"/>
  <c r="U52" i="1"/>
  <c r="T52" i="1"/>
  <c r="S52" i="1"/>
  <c r="U51" i="1"/>
  <c r="T51" i="1"/>
  <c r="S51" i="1"/>
  <c r="U50" i="1"/>
  <c r="T50" i="1"/>
  <c r="S50" i="1"/>
  <c r="U48" i="1"/>
  <c r="T48" i="1"/>
  <c r="S48" i="1"/>
  <c r="U47" i="1"/>
  <c r="T47" i="1"/>
  <c r="S47" i="1"/>
  <c r="U46" i="1"/>
  <c r="T46" i="1"/>
  <c r="S46" i="1"/>
  <c r="U44" i="1"/>
  <c r="T44" i="1"/>
  <c r="S44" i="1"/>
  <c r="U43" i="1"/>
  <c r="T43" i="1"/>
  <c r="S43" i="1"/>
  <c r="U42" i="1"/>
  <c r="T42" i="1"/>
  <c r="S42" i="1"/>
  <c r="U40" i="1"/>
  <c r="T40" i="1"/>
  <c r="S40" i="1"/>
  <c r="U39" i="1"/>
  <c r="T39" i="1"/>
  <c r="S39" i="1"/>
  <c r="U38" i="1"/>
  <c r="T38" i="1"/>
  <c r="S38" i="1"/>
  <c r="U36" i="1"/>
  <c r="T36" i="1"/>
  <c r="S36" i="1"/>
  <c r="U35" i="1"/>
  <c r="T35" i="1"/>
  <c r="S35" i="1"/>
  <c r="U34" i="1"/>
  <c r="T34" i="1"/>
  <c r="S34" i="1"/>
  <c r="U32" i="1"/>
  <c r="T32" i="1"/>
  <c r="S32" i="1"/>
  <c r="U31" i="1"/>
  <c r="T31" i="1"/>
  <c r="S31" i="1"/>
  <c r="U30" i="1"/>
  <c r="T30" i="1"/>
  <c r="S30" i="1"/>
  <c r="U28" i="1"/>
  <c r="T28" i="1"/>
  <c r="S28" i="1"/>
  <c r="U27" i="1"/>
  <c r="T27" i="1"/>
  <c r="S27" i="1"/>
  <c r="U26" i="1"/>
  <c r="T26" i="1"/>
  <c r="S26" i="1"/>
  <c r="U24" i="1"/>
  <c r="T24" i="1"/>
  <c r="S24" i="1"/>
  <c r="U23" i="1"/>
  <c r="T23" i="1"/>
  <c r="S23" i="1"/>
  <c r="U22" i="1"/>
  <c r="T22" i="1"/>
  <c r="S22" i="1"/>
  <c r="U20" i="1"/>
  <c r="T20" i="1"/>
  <c r="S20" i="1"/>
  <c r="U19" i="1"/>
  <c r="T19" i="1"/>
  <c r="S19" i="1"/>
  <c r="U18" i="1"/>
  <c r="T18" i="1"/>
  <c r="S18" i="1"/>
  <c r="U14" i="1"/>
  <c r="T14" i="1"/>
  <c r="S14" i="1"/>
  <c r="U16" i="1"/>
  <c r="T16" i="1"/>
  <c r="S16" i="1"/>
  <c r="U15" i="1"/>
  <c r="T15" i="1"/>
  <c r="S15" i="1"/>
  <c r="U12" i="1"/>
  <c r="T12" i="1"/>
  <c r="S12" i="1"/>
  <c r="U11" i="1"/>
  <c r="T11" i="1"/>
  <c r="S11" i="1"/>
  <c r="U10" i="1"/>
  <c r="T10" i="1"/>
  <c r="S10" i="1"/>
  <c r="U8" i="1"/>
  <c r="T8" i="1"/>
  <c r="S8" i="1"/>
  <c r="U7" i="1"/>
  <c r="T7" i="1"/>
  <c r="S7" i="1"/>
  <c r="U6" i="1"/>
  <c r="T6" i="1"/>
  <c r="S6" i="1"/>
  <c r="J60" i="1"/>
  <c r="J59" i="1"/>
  <c r="J58" i="1"/>
  <c r="J56" i="1"/>
  <c r="J55" i="1"/>
  <c r="J54" i="1"/>
  <c r="J52" i="1"/>
  <c r="J51" i="1"/>
  <c r="J50" i="1"/>
  <c r="J48" i="1"/>
  <c r="J47" i="1"/>
  <c r="J46" i="1"/>
  <c r="J44" i="1"/>
  <c r="J43" i="1"/>
  <c r="J42" i="1"/>
  <c r="J40" i="1"/>
  <c r="J39" i="1"/>
  <c r="J38" i="1"/>
  <c r="J36" i="1"/>
  <c r="J35" i="1"/>
  <c r="J34" i="1"/>
  <c r="J32" i="1"/>
  <c r="J31" i="1"/>
  <c r="J30" i="1"/>
  <c r="J28" i="1"/>
  <c r="J27" i="1"/>
  <c r="J26" i="1"/>
  <c r="J24" i="1"/>
  <c r="J23" i="1"/>
  <c r="J22" i="1"/>
  <c r="J20" i="1"/>
  <c r="J19" i="1"/>
  <c r="J18" i="1"/>
  <c r="J16" i="1"/>
  <c r="J15" i="1"/>
  <c r="J14" i="1"/>
  <c r="J12" i="1"/>
  <c r="J11" i="1"/>
  <c r="J10" i="1"/>
  <c r="J8" i="1"/>
  <c r="J7" i="1"/>
  <c r="J6" i="1"/>
  <c r="F33" i="6"/>
  <c r="F32" i="6"/>
  <c r="F31" i="6"/>
  <c r="G33" i="6"/>
  <c r="K33" i="6" s="1"/>
  <c r="H32" i="6"/>
  <c r="G32" i="6"/>
  <c r="G31" i="6"/>
  <c r="H30" i="6"/>
  <c r="G30" i="6"/>
  <c r="F30" i="6"/>
  <c r="F29" i="6"/>
  <c r="F28" i="6"/>
  <c r="H29" i="6"/>
  <c r="H28" i="6"/>
  <c r="G28" i="6"/>
  <c r="H26" i="6"/>
  <c r="G26" i="6"/>
  <c r="F26" i="6"/>
  <c r="H25" i="6"/>
  <c r="G25" i="6"/>
  <c r="H24" i="6"/>
  <c r="G24" i="6"/>
  <c r="H22" i="6"/>
  <c r="G22" i="6"/>
  <c r="F25" i="6"/>
  <c r="F24" i="6"/>
  <c r="F23" i="6"/>
  <c r="F22" i="6"/>
  <c r="J25" i="6" s="1"/>
  <c r="H21" i="6"/>
  <c r="H20" i="6"/>
  <c r="H19" i="6"/>
  <c r="G20" i="6"/>
  <c r="G19" i="6"/>
  <c r="F20" i="6"/>
  <c r="F19" i="6"/>
  <c r="G18" i="6"/>
  <c r="H17" i="6"/>
  <c r="H16" i="6"/>
  <c r="G17" i="6"/>
  <c r="G16" i="6"/>
  <c r="H15" i="6"/>
  <c r="G15" i="6"/>
  <c r="F17" i="6"/>
  <c r="F16" i="6"/>
  <c r="J16" i="6" s="1"/>
  <c r="H14" i="6"/>
  <c r="G14" i="6"/>
  <c r="F14" i="6"/>
  <c r="E8" i="6"/>
  <c r="E7" i="6"/>
  <c r="E6" i="6"/>
  <c r="E5" i="6"/>
  <c r="D8" i="6"/>
  <c r="D7" i="6"/>
  <c r="D6" i="6"/>
  <c r="D5" i="6"/>
  <c r="K8" i="5"/>
  <c r="K7" i="5"/>
  <c r="K6" i="5"/>
  <c r="K5" i="5"/>
  <c r="K8" i="4"/>
  <c r="K7" i="4"/>
  <c r="K6" i="4"/>
  <c r="K5" i="4"/>
  <c r="K8" i="3"/>
  <c r="K7" i="3"/>
  <c r="K6" i="3"/>
  <c r="K5" i="3"/>
  <c r="K8" i="2"/>
  <c r="K7" i="2"/>
  <c r="K6" i="2"/>
  <c r="K5" i="2"/>
  <c r="K32" i="6" l="1"/>
  <c r="K27" i="6"/>
  <c r="K28" i="6"/>
  <c r="K29" i="6"/>
  <c r="L15" i="6"/>
  <c r="L29" i="6"/>
  <c r="L27" i="6"/>
  <c r="K16" i="6"/>
  <c r="L16" i="6"/>
  <c r="K31" i="6"/>
  <c r="L32" i="6"/>
  <c r="L17" i="6"/>
  <c r="K17" i="6"/>
  <c r="F7" i="6"/>
  <c r="F8" i="6"/>
  <c r="F6" i="6"/>
  <c r="L31" i="6"/>
  <c r="J32" i="6"/>
  <c r="J31" i="6"/>
  <c r="J33" i="6"/>
  <c r="L28" i="6"/>
  <c r="J28" i="6"/>
  <c r="J29" i="6"/>
  <c r="J27" i="6"/>
  <c r="L25" i="6"/>
  <c r="L23" i="6"/>
  <c r="L24" i="6"/>
  <c r="K23" i="6"/>
  <c r="K24" i="6"/>
  <c r="K25" i="6"/>
  <c r="J24" i="6"/>
  <c r="J23" i="6"/>
  <c r="L21" i="6"/>
  <c r="K20" i="6"/>
  <c r="J19" i="6"/>
  <c r="J20" i="6"/>
  <c r="J21" i="6"/>
  <c r="J15" i="6"/>
  <c r="K15" i="6"/>
  <c r="J17" i="6"/>
  <c r="K19" i="6"/>
  <c r="L20" i="6"/>
  <c r="L19" i="6"/>
</calcChain>
</file>

<file path=xl/sharedStrings.xml><?xml version="1.0" encoding="utf-8"?>
<sst xmlns="http://schemas.openxmlformats.org/spreadsheetml/2006/main" count="2178" uniqueCount="41">
  <si>
    <t>Model</t>
  </si>
  <si>
    <t>Phi</t>
  </si>
  <si>
    <t>ALL</t>
  </si>
  <si>
    <t>NO ENTITY OVERLAP</t>
  </si>
  <si>
    <t>ONE ENTITY OVERLAP</t>
  </si>
  <si>
    <t>TWO ENTITY OVERLAP</t>
  </si>
  <si>
    <t>Dataset</t>
  </si>
  <si>
    <t>Validation</t>
  </si>
  <si>
    <t>Crediblemed</t>
  </si>
  <si>
    <t>DDI 2011</t>
  </si>
  <si>
    <t>DDI 2013</t>
  </si>
  <si>
    <t>French DDI</t>
  </si>
  <si>
    <t>HEP</t>
  </si>
  <si>
    <t>HIV</t>
  </si>
  <si>
    <t>KEGG</t>
  </si>
  <si>
    <t>NDF-RT</t>
  </si>
  <si>
    <t>NLM Corpus</t>
  </si>
  <si>
    <t>ONC Non-Int. DDI</t>
  </si>
  <si>
    <t>OSCAR</t>
  </si>
  <si>
    <t>PK DDI Corpus</t>
  </si>
  <si>
    <t>WorldVisa</t>
  </si>
  <si>
    <t>N</t>
  </si>
  <si>
    <t>Acc</t>
  </si>
  <si>
    <t>Sens</t>
  </si>
  <si>
    <t>F1</t>
  </si>
  <si>
    <t>Groups</t>
  </si>
  <si>
    <t>#</t>
  </si>
  <si>
    <t>Perc.</t>
  </si>
  <si>
    <t>Group</t>
  </si>
  <si>
    <t>GPT-4o</t>
  </si>
  <si>
    <t>Gemma 2 9B</t>
  </si>
  <si>
    <t>Phi 3.5 2.7B</t>
  </si>
  <si>
    <t>Qwen 2.5 3B</t>
  </si>
  <si>
    <t>deepseek-r1-distill-qwen-1.5b</t>
  </si>
  <si>
    <t>External Datasets</t>
  </si>
  <si>
    <t>Validation Datasets</t>
  </si>
  <si>
    <t>DeepSeek R1 distilled Qwen 1.5B</t>
  </si>
  <si>
    <t>fp</t>
  </si>
  <si>
    <t>fn</t>
  </si>
  <si>
    <t>tp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</si>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</sst>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9" fontId="0" fillId="0" borderId="0" xfId="1" applyFont="1"/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9" fontId="0" fillId="0" borderId="0" xfId="0" applyNumberFormat="1"/>
    <xf numFmtId="0" fontId="0" fillId="2" borderId="0" xfId="0" applyFill="1"/>
    <xf numFmtId="9" fontId="0" fillId="0" borderId="0" xfId="0" quotePrefix="1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586B-5C26-0646-BD93-10D3309324B6}">
  <dimension ref="A1:G281"/>
  <sheetViews>
    <sheetView topLeftCell="A252" workbookViewId="0">
      <selection activeCell="B182" sqref="B182"/>
    </sheetView>
  </sheetViews>
  <sheetFormatPr baseColWidth="10" defaultRowHeight="16" x14ac:dyDescent="0.2"/>
  <cols>
    <col min="1" max="1" width="28.83203125" bestFit="1" customWidth="1"/>
    <col min="2" max="2" width="15.33203125" bestFit="1" customWidth="1"/>
    <col min="3" max="3" width="20" bestFit="1" customWidth="1"/>
  </cols>
  <sheetData>
    <row r="1" spans="1:7" x14ac:dyDescent="0.2">
      <c r="A1" t="s">
        <v>0</v>
      </c>
      <c r="B1" t="s">
        <v>6</v>
      </c>
      <c r="C1" t="s">
        <v>28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">
      <c r="A2" t="s">
        <v>31</v>
      </c>
      <c r="B2" t="s">
        <v>7</v>
      </c>
      <c r="C2" t="s">
        <v>2</v>
      </c>
      <c r="D2">
        <v>1090</v>
      </c>
      <c r="E2">
        <v>0.91300000000000003</v>
      </c>
      <c r="F2">
        <v>0.96</v>
      </c>
      <c r="G2">
        <v>0.91700000000000004</v>
      </c>
    </row>
    <row r="3" spans="1:7" x14ac:dyDescent="0.2">
      <c r="A3" t="s">
        <v>31</v>
      </c>
      <c r="B3" t="s">
        <v>7</v>
      </c>
      <c r="C3" t="s">
        <v>3</v>
      </c>
      <c r="D3">
        <v>405</v>
      </c>
      <c r="E3">
        <v>0.90600000000000003</v>
      </c>
      <c r="F3">
        <v>0.91800000000000004</v>
      </c>
      <c r="G3">
        <v>0.82399999999999995</v>
      </c>
    </row>
    <row r="4" spans="1:7" x14ac:dyDescent="0.2">
      <c r="A4" t="s">
        <v>31</v>
      </c>
      <c r="B4" t="s">
        <v>7</v>
      </c>
      <c r="C4" t="s">
        <v>4</v>
      </c>
      <c r="D4">
        <v>470</v>
      </c>
      <c r="E4">
        <v>0.91300000000000003</v>
      </c>
      <c r="F4">
        <v>0.97699999999999998</v>
      </c>
      <c r="G4">
        <v>0.92600000000000005</v>
      </c>
    </row>
    <row r="5" spans="1:7" x14ac:dyDescent="0.2">
      <c r="A5" t="s">
        <v>31</v>
      </c>
      <c r="B5" t="s">
        <v>7</v>
      </c>
      <c r="C5" t="s">
        <v>5</v>
      </c>
      <c r="D5">
        <v>215</v>
      </c>
      <c r="E5">
        <v>0.92600000000000005</v>
      </c>
      <c r="F5">
        <v>0.95699999999999996</v>
      </c>
      <c r="G5">
        <v>0.95699999999999996</v>
      </c>
    </row>
    <row r="6" spans="1:7" x14ac:dyDescent="0.2">
      <c r="A6" t="s">
        <v>31</v>
      </c>
      <c r="B6" t="s">
        <v>8</v>
      </c>
      <c r="C6" t="s">
        <v>2</v>
      </c>
      <c r="D6">
        <v>10</v>
      </c>
      <c r="E6">
        <v>1</v>
      </c>
      <c r="F6">
        <v>1</v>
      </c>
      <c r="G6">
        <v>1</v>
      </c>
    </row>
    <row r="7" spans="1:7" x14ac:dyDescent="0.2">
      <c r="A7" t="s">
        <v>31</v>
      </c>
      <c r="B7" t="s">
        <v>8</v>
      </c>
      <c r="C7" t="s">
        <v>3</v>
      </c>
      <c r="D7">
        <v>5</v>
      </c>
      <c r="E7">
        <v>1</v>
      </c>
      <c r="F7">
        <v>1</v>
      </c>
      <c r="G7">
        <v>1</v>
      </c>
    </row>
    <row r="8" spans="1:7" x14ac:dyDescent="0.2">
      <c r="A8" t="s">
        <v>31</v>
      </c>
      <c r="B8" t="s">
        <v>8</v>
      </c>
      <c r="C8" t="s">
        <v>4</v>
      </c>
      <c r="D8">
        <v>3</v>
      </c>
      <c r="E8">
        <v>1</v>
      </c>
      <c r="F8">
        <v>1</v>
      </c>
      <c r="G8">
        <v>1</v>
      </c>
    </row>
    <row r="9" spans="1:7" x14ac:dyDescent="0.2">
      <c r="A9" t="s">
        <v>31</v>
      </c>
      <c r="B9" t="s">
        <v>8</v>
      </c>
      <c r="C9" t="s">
        <v>5</v>
      </c>
      <c r="D9">
        <v>2</v>
      </c>
      <c r="E9">
        <v>1</v>
      </c>
      <c r="F9">
        <v>1</v>
      </c>
      <c r="G9">
        <v>1</v>
      </c>
    </row>
    <row r="10" spans="1:7" x14ac:dyDescent="0.2">
      <c r="A10" t="s">
        <v>31</v>
      </c>
      <c r="B10" t="s">
        <v>9</v>
      </c>
      <c r="C10" t="s">
        <v>2</v>
      </c>
      <c r="D10">
        <v>64</v>
      </c>
      <c r="E10">
        <v>0.875</v>
      </c>
      <c r="F10">
        <v>0.93799999999999994</v>
      </c>
      <c r="G10">
        <v>0.88200000000000001</v>
      </c>
    </row>
    <row r="11" spans="1:7" x14ac:dyDescent="0.2">
      <c r="A11" t="s">
        <v>31</v>
      </c>
      <c r="B11" t="s">
        <v>9</v>
      </c>
      <c r="C11" t="s">
        <v>3</v>
      </c>
      <c r="D11">
        <v>27</v>
      </c>
      <c r="E11">
        <v>0.88900000000000001</v>
      </c>
      <c r="F11">
        <v>0.875</v>
      </c>
      <c r="G11">
        <v>0.82399999999999995</v>
      </c>
    </row>
    <row r="12" spans="1:7" x14ac:dyDescent="0.2">
      <c r="A12" t="s">
        <v>31</v>
      </c>
      <c r="B12" t="s">
        <v>9</v>
      </c>
      <c r="C12" t="s">
        <v>4</v>
      </c>
      <c r="D12">
        <v>27</v>
      </c>
      <c r="E12">
        <v>0.81499999999999995</v>
      </c>
      <c r="F12">
        <v>0.92900000000000005</v>
      </c>
      <c r="G12">
        <v>0.83899999999999997</v>
      </c>
    </row>
    <row r="13" spans="1:7" x14ac:dyDescent="0.2">
      <c r="A13" t="s">
        <v>31</v>
      </c>
      <c r="B13" t="s">
        <v>9</v>
      </c>
      <c r="C13" t="s">
        <v>5</v>
      </c>
      <c r="D13">
        <v>10</v>
      </c>
      <c r="E13">
        <v>1</v>
      </c>
      <c r="F13">
        <v>1</v>
      </c>
      <c r="G13">
        <v>1</v>
      </c>
    </row>
    <row r="14" spans="1:7" x14ac:dyDescent="0.2">
      <c r="A14" t="s">
        <v>31</v>
      </c>
      <c r="B14" t="s">
        <v>10</v>
      </c>
      <c r="C14" t="s">
        <v>2</v>
      </c>
      <c r="D14">
        <v>148</v>
      </c>
      <c r="E14">
        <v>0.91900000000000004</v>
      </c>
      <c r="F14">
        <v>1</v>
      </c>
      <c r="G14">
        <v>0.92500000000000004</v>
      </c>
    </row>
    <row r="15" spans="1:7" x14ac:dyDescent="0.2">
      <c r="A15" t="s">
        <v>31</v>
      </c>
      <c r="B15" t="s">
        <v>10</v>
      </c>
      <c r="C15" t="s">
        <v>3</v>
      </c>
      <c r="D15">
        <v>70</v>
      </c>
      <c r="E15">
        <v>0.9</v>
      </c>
      <c r="F15">
        <v>1</v>
      </c>
      <c r="G15">
        <v>0.85099999999999998</v>
      </c>
    </row>
    <row r="16" spans="1:7" x14ac:dyDescent="0.2">
      <c r="A16" t="s">
        <v>31</v>
      </c>
      <c r="B16" t="s">
        <v>10</v>
      </c>
      <c r="C16" t="s">
        <v>4</v>
      </c>
      <c r="D16">
        <v>66</v>
      </c>
      <c r="E16">
        <v>0.93899999999999995</v>
      </c>
      <c r="F16">
        <v>1</v>
      </c>
      <c r="G16">
        <v>0.95699999999999996</v>
      </c>
    </row>
    <row r="17" spans="1:7" x14ac:dyDescent="0.2">
      <c r="A17" t="s">
        <v>31</v>
      </c>
      <c r="B17" t="s">
        <v>10</v>
      </c>
      <c r="C17" t="s">
        <v>5</v>
      </c>
      <c r="D17">
        <v>12</v>
      </c>
      <c r="E17">
        <v>0.91700000000000004</v>
      </c>
      <c r="F17">
        <v>1</v>
      </c>
      <c r="G17">
        <v>0.95199999999999996</v>
      </c>
    </row>
    <row r="18" spans="1:7" x14ac:dyDescent="0.2">
      <c r="A18" t="s">
        <v>31</v>
      </c>
      <c r="B18" t="s">
        <v>11</v>
      </c>
      <c r="C18" t="s">
        <v>2</v>
      </c>
      <c r="D18">
        <v>8594</v>
      </c>
      <c r="E18">
        <v>0.91</v>
      </c>
      <c r="F18">
        <v>0.97199999999999998</v>
      </c>
      <c r="G18">
        <v>0.91500000000000004</v>
      </c>
    </row>
    <row r="19" spans="1:7" x14ac:dyDescent="0.2">
      <c r="A19" t="s">
        <v>31</v>
      </c>
      <c r="B19" t="s">
        <v>11</v>
      </c>
      <c r="C19" t="s">
        <v>3</v>
      </c>
      <c r="D19">
        <v>3788</v>
      </c>
      <c r="E19">
        <v>0.92500000000000004</v>
      </c>
      <c r="F19">
        <v>0.97299999999999998</v>
      </c>
      <c r="G19">
        <v>0.90100000000000002</v>
      </c>
    </row>
    <row r="20" spans="1:7" x14ac:dyDescent="0.2">
      <c r="A20" t="s">
        <v>31</v>
      </c>
      <c r="B20" t="s">
        <v>11</v>
      </c>
      <c r="C20" t="s">
        <v>4</v>
      </c>
      <c r="D20">
        <v>3875</v>
      </c>
      <c r="E20">
        <v>0.89400000000000002</v>
      </c>
      <c r="F20">
        <v>0.96599999999999997</v>
      </c>
      <c r="G20">
        <v>0.91300000000000003</v>
      </c>
    </row>
    <row r="21" spans="1:7" x14ac:dyDescent="0.2">
      <c r="A21" t="s">
        <v>31</v>
      </c>
      <c r="B21" t="s">
        <v>11</v>
      </c>
      <c r="C21" t="s">
        <v>5</v>
      </c>
      <c r="D21">
        <v>931</v>
      </c>
      <c r="E21">
        <v>0.91600000000000004</v>
      </c>
      <c r="F21">
        <v>0.98899999999999999</v>
      </c>
      <c r="G21">
        <v>0.94799999999999995</v>
      </c>
    </row>
    <row r="22" spans="1:7" x14ac:dyDescent="0.2">
      <c r="A22" t="s">
        <v>31</v>
      </c>
      <c r="B22" t="s">
        <v>12</v>
      </c>
      <c r="C22" t="s">
        <v>2</v>
      </c>
      <c r="D22">
        <v>2542</v>
      </c>
      <c r="E22">
        <v>0.92400000000000004</v>
      </c>
      <c r="F22">
        <v>1</v>
      </c>
      <c r="G22">
        <v>0.93</v>
      </c>
    </row>
    <row r="23" spans="1:7" x14ac:dyDescent="0.2">
      <c r="A23" t="s">
        <v>31</v>
      </c>
      <c r="B23" t="s">
        <v>12</v>
      </c>
      <c r="C23" t="s">
        <v>3</v>
      </c>
      <c r="D23">
        <v>1265</v>
      </c>
      <c r="E23">
        <v>0.94199999999999995</v>
      </c>
      <c r="F23">
        <v>1</v>
      </c>
      <c r="G23">
        <v>0.93200000000000005</v>
      </c>
    </row>
    <row r="24" spans="1:7" x14ac:dyDescent="0.2">
      <c r="A24" t="s">
        <v>31</v>
      </c>
      <c r="B24" t="s">
        <v>12</v>
      </c>
      <c r="C24" t="s">
        <v>4</v>
      </c>
      <c r="D24">
        <v>1092</v>
      </c>
      <c r="E24">
        <v>0.91200000000000003</v>
      </c>
      <c r="F24">
        <v>1</v>
      </c>
      <c r="G24">
        <v>0.93</v>
      </c>
    </row>
    <row r="25" spans="1:7" x14ac:dyDescent="0.2">
      <c r="A25" t="s">
        <v>31</v>
      </c>
      <c r="B25" t="s">
        <v>12</v>
      </c>
      <c r="C25" t="s">
        <v>5</v>
      </c>
      <c r="D25">
        <v>185</v>
      </c>
      <c r="E25">
        <v>0.88100000000000001</v>
      </c>
      <c r="F25">
        <v>1</v>
      </c>
      <c r="G25">
        <v>0.91700000000000004</v>
      </c>
    </row>
    <row r="26" spans="1:7" x14ac:dyDescent="0.2">
      <c r="A26" t="s">
        <v>31</v>
      </c>
      <c r="B26" t="s">
        <v>13</v>
      </c>
      <c r="C26" t="s">
        <v>2</v>
      </c>
      <c r="D26">
        <v>11302</v>
      </c>
      <c r="E26">
        <v>0.92700000000000005</v>
      </c>
      <c r="F26">
        <v>1</v>
      </c>
      <c r="G26">
        <v>0.93200000000000005</v>
      </c>
    </row>
    <row r="27" spans="1:7" x14ac:dyDescent="0.2">
      <c r="A27" t="s">
        <v>31</v>
      </c>
      <c r="B27" t="s">
        <v>13</v>
      </c>
      <c r="C27" t="s">
        <v>3</v>
      </c>
      <c r="D27">
        <v>4864</v>
      </c>
      <c r="E27">
        <v>0.93799999999999994</v>
      </c>
      <c r="F27">
        <v>1</v>
      </c>
      <c r="G27">
        <v>0.91600000000000004</v>
      </c>
    </row>
    <row r="28" spans="1:7" x14ac:dyDescent="0.2">
      <c r="A28" t="s">
        <v>31</v>
      </c>
      <c r="B28" t="s">
        <v>13</v>
      </c>
      <c r="C28" t="s">
        <v>4</v>
      </c>
      <c r="D28">
        <v>4999</v>
      </c>
      <c r="E28">
        <v>0.91600000000000004</v>
      </c>
      <c r="F28">
        <v>1</v>
      </c>
      <c r="G28">
        <v>0.93200000000000005</v>
      </c>
    </row>
    <row r="29" spans="1:7" x14ac:dyDescent="0.2">
      <c r="A29" t="s">
        <v>31</v>
      </c>
      <c r="B29" t="s">
        <v>13</v>
      </c>
      <c r="C29" t="s">
        <v>5</v>
      </c>
      <c r="D29">
        <v>1439</v>
      </c>
      <c r="E29">
        <v>0.92600000000000005</v>
      </c>
      <c r="F29">
        <v>1</v>
      </c>
      <c r="G29">
        <v>0.95499999999999996</v>
      </c>
    </row>
    <row r="30" spans="1:7" x14ac:dyDescent="0.2">
      <c r="A30" t="s">
        <v>31</v>
      </c>
      <c r="B30" t="s">
        <v>14</v>
      </c>
      <c r="C30" t="s">
        <v>2</v>
      </c>
      <c r="D30">
        <v>13262</v>
      </c>
      <c r="E30">
        <v>0.92200000000000004</v>
      </c>
      <c r="F30">
        <v>0.99</v>
      </c>
      <c r="G30">
        <v>0.92700000000000005</v>
      </c>
    </row>
    <row r="31" spans="1:7" x14ac:dyDescent="0.2">
      <c r="A31" t="s">
        <v>31</v>
      </c>
      <c r="B31" t="s">
        <v>14</v>
      </c>
      <c r="C31" t="s">
        <v>3</v>
      </c>
      <c r="D31">
        <v>5594</v>
      </c>
      <c r="E31">
        <v>0.93200000000000005</v>
      </c>
      <c r="F31">
        <v>0.99399999999999999</v>
      </c>
      <c r="G31">
        <v>0.90100000000000002</v>
      </c>
    </row>
    <row r="32" spans="1:7" x14ac:dyDescent="0.2">
      <c r="A32" t="s">
        <v>31</v>
      </c>
      <c r="B32" t="s">
        <v>14</v>
      </c>
      <c r="C32" t="s">
        <v>4</v>
      </c>
      <c r="D32">
        <v>6001</v>
      </c>
      <c r="E32">
        <v>0.91100000000000003</v>
      </c>
      <c r="F32">
        <v>0.98599999999999999</v>
      </c>
      <c r="G32">
        <v>0.93</v>
      </c>
    </row>
    <row r="33" spans="1:7" x14ac:dyDescent="0.2">
      <c r="A33" t="s">
        <v>31</v>
      </c>
      <c r="B33" t="s">
        <v>14</v>
      </c>
      <c r="C33" t="s">
        <v>5</v>
      </c>
      <c r="D33">
        <v>1667</v>
      </c>
      <c r="E33">
        <v>0.92700000000000005</v>
      </c>
      <c r="F33">
        <v>0.998</v>
      </c>
      <c r="G33">
        <v>0.95499999999999996</v>
      </c>
    </row>
    <row r="34" spans="1:7" x14ac:dyDescent="0.2">
      <c r="A34" t="s">
        <v>31</v>
      </c>
      <c r="B34" t="s">
        <v>15</v>
      </c>
      <c r="C34" t="s">
        <v>2</v>
      </c>
      <c r="D34">
        <v>238</v>
      </c>
      <c r="E34">
        <v>0.95799999999999996</v>
      </c>
      <c r="F34">
        <v>1</v>
      </c>
      <c r="G34">
        <v>0.96</v>
      </c>
    </row>
    <row r="35" spans="1:7" x14ac:dyDescent="0.2">
      <c r="A35" t="s">
        <v>31</v>
      </c>
      <c r="B35" t="s">
        <v>15</v>
      </c>
      <c r="C35" t="s">
        <v>3</v>
      </c>
      <c r="D35">
        <v>88</v>
      </c>
      <c r="E35">
        <v>0.97699999999999998</v>
      </c>
      <c r="F35">
        <v>1</v>
      </c>
      <c r="G35">
        <v>0.96699999999999997</v>
      </c>
    </row>
    <row r="36" spans="1:7" x14ac:dyDescent="0.2">
      <c r="A36" t="s">
        <v>31</v>
      </c>
      <c r="B36" t="s">
        <v>15</v>
      </c>
      <c r="C36" t="s">
        <v>4</v>
      </c>
      <c r="D36">
        <v>106</v>
      </c>
      <c r="E36">
        <v>0.94299999999999995</v>
      </c>
      <c r="F36">
        <v>1</v>
      </c>
      <c r="G36">
        <v>0.94199999999999995</v>
      </c>
    </row>
    <row r="37" spans="1:7" x14ac:dyDescent="0.2">
      <c r="A37" t="s">
        <v>31</v>
      </c>
      <c r="B37" t="s">
        <v>15</v>
      </c>
      <c r="C37" t="s">
        <v>5</v>
      </c>
      <c r="D37">
        <v>44</v>
      </c>
      <c r="E37">
        <v>0.95499999999999996</v>
      </c>
      <c r="F37">
        <v>1</v>
      </c>
      <c r="G37">
        <v>0.97599999999999998</v>
      </c>
    </row>
    <row r="38" spans="1:7" x14ac:dyDescent="0.2">
      <c r="A38" t="s">
        <v>31</v>
      </c>
      <c r="B38" t="s">
        <v>16</v>
      </c>
      <c r="C38" t="s">
        <v>2</v>
      </c>
      <c r="D38">
        <v>18</v>
      </c>
      <c r="E38">
        <v>0.77800000000000002</v>
      </c>
      <c r="F38">
        <v>0.88900000000000001</v>
      </c>
      <c r="G38">
        <v>0.8</v>
      </c>
    </row>
    <row r="39" spans="1:7" x14ac:dyDescent="0.2">
      <c r="A39" t="s">
        <v>31</v>
      </c>
      <c r="B39" t="s">
        <v>16</v>
      </c>
      <c r="C39" t="s">
        <v>3</v>
      </c>
      <c r="D39">
        <v>8</v>
      </c>
      <c r="E39">
        <v>0.75</v>
      </c>
      <c r="F39">
        <v>0.75</v>
      </c>
      <c r="G39">
        <v>0.75</v>
      </c>
    </row>
    <row r="40" spans="1:7" x14ac:dyDescent="0.2">
      <c r="A40" t="s">
        <v>31</v>
      </c>
      <c r="B40" t="s">
        <v>16</v>
      </c>
      <c r="C40" t="s">
        <v>4</v>
      </c>
      <c r="D40">
        <v>9</v>
      </c>
      <c r="E40">
        <v>0.77800000000000002</v>
      </c>
      <c r="F40">
        <v>1</v>
      </c>
      <c r="G40">
        <v>0.8</v>
      </c>
    </row>
    <row r="41" spans="1:7" x14ac:dyDescent="0.2">
      <c r="A41" t="s">
        <v>31</v>
      </c>
      <c r="B41" t="s">
        <v>16</v>
      </c>
      <c r="C41" t="s">
        <v>5</v>
      </c>
      <c r="D41">
        <v>1</v>
      </c>
      <c r="E41">
        <v>1</v>
      </c>
      <c r="F41">
        <v>1</v>
      </c>
      <c r="G41">
        <v>1</v>
      </c>
    </row>
    <row r="42" spans="1:7" x14ac:dyDescent="0.2">
      <c r="A42" t="s">
        <v>31</v>
      </c>
      <c r="B42" t="s">
        <v>17</v>
      </c>
      <c r="C42" t="s">
        <v>2</v>
      </c>
      <c r="D42">
        <v>582</v>
      </c>
      <c r="E42">
        <v>0.91900000000000004</v>
      </c>
      <c r="F42">
        <v>1</v>
      </c>
      <c r="G42">
        <v>0.92500000000000004</v>
      </c>
    </row>
    <row r="43" spans="1:7" x14ac:dyDescent="0.2">
      <c r="A43" t="s">
        <v>31</v>
      </c>
      <c r="B43" t="s">
        <v>17</v>
      </c>
      <c r="C43" t="s">
        <v>3</v>
      </c>
      <c r="D43">
        <v>229</v>
      </c>
      <c r="E43">
        <v>0.91700000000000004</v>
      </c>
      <c r="F43">
        <v>1</v>
      </c>
      <c r="G43">
        <v>0.84599999999999997</v>
      </c>
    </row>
    <row r="44" spans="1:7" x14ac:dyDescent="0.2">
      <c r="A44" t="s">
        <v>31</v>
      </c>
      <c r="B44" t="s">
        <v>17</v>
      </c>
      <c r="C44" t="s">
        <v>4</v>
      </c>
      <c r="D44">
        <v>243</v>
      </c>
      <c r="E44">
        <v>0.91400000000000003</v>
      </c>
      <c r="F44">
        <v>1</v>
      </c>
      <c r="G44">
        <v>0.93100000000000005</v>
      </c>
    </row>
    <row r="45" spans="1:7" x14ac:dyDescent="0.2">
      <c r="A45" t="s">
        <v>31</v>
      </c>
      <c r="B45" t="s">
        <v>17</v>
      </c>
      <c r="C45" t="s">
        <v>5</v>
      </c>
      <c r="D45">
        <v>110</v>
      </c>
      <c r="E45">
        <v>0.93600000000000005</v>
      </c>
      <c r="F45">
        <v>1</v>
      </c>
      <c r="G45">
        <v>0.96499999999999997</v>
      </c>
    </row>
    <row r="46" spans="1:7" x14ac:dyDescent="0.2">
      <c r="A46" t="s">
        <v>31</v>
      </c>
      <c r="B46" t="s">
        <v>18</v>
      </c>
      <c r="C46" t="s">
        <v>2</v>
      </c>
      <c r="D46">
        <v>4104</v>
      </c>
      <c r="E46">
        <v>0.90200000000000002</v>
      </c>
      <c r="F46">
        <v>0.94199999999999995</v>
      </c>
      <c r="G46">
        <v>0.90500000000000003</v>
      </c>
    </row>
    <row r="47" spans="1:7" x14ac:dyDescent="0.2">
      <c r="A47" t="s">
        <v>31</v>
      </c>
      <c r="B47" t="s">
        <v>18</v>
      </c>
      <c r="C47" t="s">
        <v>3</v>
      </c>
      <c r="D47">
        <v>1780</v>
      </c>
      <c r="E47">
        <v>0.93899999999999995</v>
      </c>
      <c r="F47">
        <v>0.98499999999999999</v>
      </c>
      <c r="G47">
        <v>0.91300000000000003</v>
      </c>
    </row>
    <row r="48" spans="1:7" x14ac:dyDescent="0.2">
      <c r="A48" t="s">
        <v>31</v>
      </c>
      <c r="B48" t="s">
        <v>18</v>
      </c>
      <c r="C48" t="s">
        <v>4</v>
      </c>
      <c r="D48">
        <v>1802</v>
      </c>
      <c r="E48">
        <v>0.89500000000000002</v>
      </c>
      <c r="F48">
        <v>0.95199999999999996</v>
      </c>
      <c r="G48">
        <v>0.91500000000000004</v>
      </c>
    </row>
    <row r="49" spans="1:7" x14ac:dyDescent="0.2">
      <c r="A49" t="s">
        <v>31</v>
      </c>
      <c r="B49" t="s">
        <v>18</v>
      </c>
      <c r="C49" t="s">
        <v>5</v>
      </c>
      <c r="D49">
        <v>522</v>
      </c>
      <c r="E49">
        <v>0.79700000000000004</v>
      </c>
      <c r="F49">
        <v>0.85</v>
      </c>
      <c r="G49">
        <v>0.86499999999999999</v>
      </c>
    </row>
    <row r="50" spans="1:7" x14ac:dyDescent="0.2">
      <c r="A50" t="s">
        <v>31</v>
      </c>
      <c r="B50" t="s">
        <v>19</v>
      </c>
      <c r="C50" t="s">
        <v>2</v>
      </c>
      <c r="D50">
        <v>4</v>
      </c>
      <c r="E50">
        <v>0.5</v>
      </c>
      <c r="F50">
        <v>1</v>
      </c>
      <c r="G50">
        <v>0.66700000000000004</v>
      </c>
    </row>
    <row r="51" spans="1:7" x14ac:dyDescent="0.2">
      <c r="A51" t="s">
        <v>31</v>
      </c>
      <c r="B51" t="s">
        <v>19</v>
      </c>
      <c r="C51" t="s">
        <v>3</v>
      </c>
      <c r="D51">
        <v>1</v>
      </c>
      <c r="E51">
        <v>1</v>
      </c>
      <c r="F51">
        <v>1</v>
      </c>
      <c r="G51">
        <v>1</v>
      </c>
    </row>
    <row r="52" spans="1:7" x14ac:dyDescent="0.2">
      <c r="A52" t="s">
        <v>31</v>
      </c>
      <c r="B52" t="s">
        <v>19</v>
      </c>
      <c r="C52" t="s">
        <v>4</v>
      </c>
      <c r="D52">
        <v>2</v>
      </c>
      <c r="E52">
        <v>0.5</v>
      </c>
      <c r="F52">
        <v>1</v>
      </c>
      <c r="G52">
        <v>0.66700000000000004</v>
      </c>
    </row>
    <row r="53" spans="1:7" x14ac:dyDescent="0.2">
      <c r="A53" t="s">
        <v>31</v>
      </c>
      <c r="B53" t="s">
        <v>19</v>
      </c>
      <c r="C53" t="s">
        <v>5</v>
      </c>
      <c r="D53">
        <v>1</v>
      </c>
      <c r="E53">
        <v>0</v>
      </c>
      <c r="F53">
        <v>0</v>
      </c>
      <c r="G53">
        <v>0</v>
      </c>
    </row>
    <row r="54" spans="1:7" x14ac:dyDescent="0.2">
      <c r="A54" t="s">
        <v>31</v>
      </c>
      <c r="B54" t="s">
        <v>20</v>
      </c>
      <c r="C54" t="s">
        <v>2</v>
      </c>
      <c r="D54">
        <v>3026</v>
      </c>
      <c r="E54">
        <v>0.92400000000000004</v>
      </c>
      <c r="F54">
        <v>0.98599999999999999</v>
      </c>
      <c r="G54">
        <v>0.92800000000000005</v>
      </c>
    </row>
    <row r="55" spans="1:7" x14ac:dyDescent="0.2">
      <c r="A55" t="s">
        <v>31</v>
      </c>
      <c r="B55" t="s">
        <v>20</v>
      </c>
      <c r="C55" t="s">
        <v>3</v>
      </c>
      <c r="D55">
        <v>1281</v>
      </c>
      <c r="E55">
        <v>0.93200000000000005</v>
      </c>
      <c r="F55">
        <v>1</v>
      </c>
      <c r="G55">
        <v>0.89800000000000002</v>
      </c>
    </row>
    <row r="56" spans="1:7" x14ac:dyDescent="0.2">
      <c r="A56" t="s">
        <v>31</v>
      </c>
      <c r="B56" t="s">
        <v>20</v>
      </c>
      <c r="C56" t="s">
        <v>4</v>
      </c>
      <c r="D56">
        <v>1255</v>
      </c>
      <c r="E56">
        <v>0.91600000000000004</v>
      </c>
      <c r="F56">
        <v>0.98399999999999999</v>
      </c>
      <c r="G56">
        <v>0.93200000000000005</v>
      </c>
    </row>
    <row r="57" spans="1:7" x14ac:dyDescent="0.2">
      <c r="A57" t="s">
        <v>31</v>
      </c>
      <c r="B57" t="s">
        <v>20</v>
      </c>
      <c r="C57" t="s">
        <v>5</v>
      </c>
      <c r="D57">
        <v>490</v>
      </c>
      <c r="E57">
        <v>0.92200000000000004</v>
      </c>
      <c r="F57">
        <v>0.97699999999999998</v>
      </c>
      <c r="G57">
        <v>0.95399999999999996</v>
      </c>
    </row>
    <row r="58" spans="1:7" x14ac:dyDescent="0.2">
      <c r="A58" t="s">
        <v>32</v>
      </c>
      <c r="B58" t="s">
        <v>7</v>
      </c>
      <c r="C58" t="s">
        <v>2</v>
      </c>
      <c r="D58">
        <v>1090</v>
      </c>
      <c r="E58">
        <v>0.878</v>
      </c>
      <c r="F58">
        <v>0.96899999999999997</v>
      </c>
      <c r="G58">
        <v>0.88800000000000001</v>
      </c>
    </row>
    <row r="59" spans="1:7" x14ac:dyDescent="0.2">
      <c r="A59" t="s">
        <v>32</v>
      </c>
      <c r="B59" t="s">
        <v>7</v>
      </c>
      <c r="C59" t="s">
        <v>3</v>
      </c>
      <c r="D59">
        <v>405</v>
      </c>
      <c r="E59">
        <v>0.86199999999999999</v>
      </c>
      <c r="F59">
        <v>0.95899999999999996</v>
      </c>
      <c r="G59">
        <v>0.76900000000000002</v>
      </c>
    </row>
    <row r="60" spans="1:7" x14ac:dyDescent="0.2">
      <c r="A60" t="s">
        <v>32</v>
      </c>
      <c r="B60" t="s">
        <v>7</v>
      </c>
      <c r="C60" t="s">
        <v>4</v>
      </c>
      <c r="D60">
        <v>470</v>
      </c>
      <c r="E60">
        <v>0.86599999999999999</v>
      </c>
      <c r="F60">
        <v>0.96199999999999997</v>
      </c>
      <c r="G60">
        <v>0.88900000000000001</v>
      </c>
    </row>
    <row r="61" spans="1:7" x14ac:dyDescent="0.2">
      <c r="A61" t="s">
        <v>32</v>
      </c>
      <c r="B61" t="s">
        <v>7</v>
      </c>
      <c r="C61" t="s">
        <v>5</v>
      </c>
      <c r="D61">
        <v>215</v>
      </c>
      <c r="E61">
        <v>0.93500000000000005</v>
      </c>
      <c r="F61">
        <v>0.98399999999999999</v>
      </c>
      <c r="G61">
        <v>0.96299999999999997</v>
      </c>
    </row>
    <row r="62" spans="1:7" x14ac:dyDescent="0.2">
      <c r="A62" t="s">
        <v>32</v>
      </c>
      <c r="B62" t="s">
        <v>8</v>
      </c>
      <c r="C62" t="s">
        <v>2</v>
      </c>
      <c r="D62">
        <v>10</v>
      </c>
      <c r="E62">
        <v>0.9</v>
      </c>
      <c r="F62">
        <v>1</v>
      </c>
      <c r="G62">
        <v>0.90900000000000003</v>
      </c>
    </row>
    <row r="63" spans="1:7" x14ac:dyDescent="0.2">
      <c r="A63" t="s">
        <v>32</v>
      </c>
      <c r="B63" t="s">
        <v>8</v>
      </c>
      <c r="C63" t="s">
        <v>3</v>
      </c>
      <c r="D63">
        <v>5</v>
      </c>
      <c r="E63">
        <v>1</v>
      </c>
      <c r="F63">
        <v>1</v>
      </c>
      <c r="G63">
        <v>1</v>
      </c>
    </row>
    <row r="64" spans="1:7" x14ac:dyDescent="0.2">
      <c r="A64" t="s">
        <v>32</v>
      </c>
      <c r="B64" t="s">
        <v>8</v>
      </c>
      <c r="C64" t="s">
        <v>4</v>
      </c>
      <c r="D64">
        <v>3</v>
      </c>
      <c r="E64">
        <v>0.66700000000000004</v>
      </c>
      <c r="F64">
        <v>1</v>
      </c>
      <c r="G64">
        <v>0.66700000000000004</v>
      </c>
    </row>
    <row r="65" spans="1:7" x14ac:dyDescent="0.2">
      <c r="A65" t="s">
        <v>32</v>
      </c>
      <c r="B65" t="s">
        <v>8</v>
      </c>
      <c r="C65" t="s">
        <v>5</v>
      </c>
      <c r="D65">
        <v>2</v>
      </c>
      <c r="E65">
        <v>1</v>
      </c>
      <c r="F65">
        <v>1</v>
      </c>
      <c r="G65">
        <v>1</v>
      </c>
    </row>
    <row r="66" spans="1:7" x14ac:dyDescent="0.2">
      <c r="A66" t="s">
        <v>32</v>
      </c>
      <c r="B66" t="s">
        <v>9</v>
      </c>
      <c r="C66" t="s">
        <v>2</v>
      </c>
      <c r="D66">
        <v>64</v>
      </c>
      <c r="E66">
        <v>0.85899999999999999</v>
      </c>
      <c r="F66">
        <v>0.93799999999999994</v>
      </c>
      <c r="G66">
        <v>0.87</v>
      </c>
    </row>
    <row r="67" spans="1:7" x14ac:dyDescent="0.2">
      <c r="A67" t="s">
        <v>32</v>
      </c>
      <c r="B67" t="s">
        <v>9</v>
      </c>
      <c r="C67" t="s">
        <v>3</v>
      </c>
      <c r="D67">
        <v>27</v>
      </c>
      <c r="E67">
        <v>0.85199999999999998</v>
      </c>
      <c r="F67">
        <v>0.75</v>
      </c>
      <c r="G67">
        <v>0.75</v>
      </c>
    </row>
    <row r="68" spans="1:7" x14ac:dyDescent="0.2">
      <c r="A68" t="s">
        <v>32</v>
      </c>
      <c r="B68" t="s">
        <v>9</v>
      </c>
      <c r="C68" t="s">
        <v>4</v>
      </c>
      <c r="D68">
        <v>27</v>
      </c>
      <c r="E68">
        <v>0.81499999999999995</v>
      </c>
      <c r="F68">
        <v>1</v>
      </c>
      <c r="G68">
        <v>0.84799999999999998</v>
      </c>
    </row>
    <row r="69" spans="1:7" x14ac:dyDescent="0.2">
      <c r="A69" t="s">
        <v>32</v>
      </c>
      <c r="B69" t="s">
        <v>9</v>
      </c>
      <c r="C69" t="s">
        <v>5</v>
      </c>
      <c r="D69">
        <v>10</v>
      </c>
      <c r="E69">
        <v>1</v>
      </c>
      <c r="F69">
        <v>1</v>
      </c>
      <c r="G69">
        <v>1</v>
      </c>
    </row>
    <row r="70" spans="1:7" x14ac:dyDescent="0.2">
      <c r="A70" t="s">
        <v>32</v>
      </c>
      <c r="B70" t="s">
        <v>10</v>
      </c>
      <c r="C70" t="s">
        <v>2</v>
      </c>
      <c r="D70">
        <v>148</v>
      </c>
      <c r="E70">
        <v>0.878</v>
      </c>
      <c r="F70">
        <v>0.98599999999999999</v>
      </c>
      <c r="G70">
        <v>0.89</v>
      </c>
    </row>
    <row r="71" spans="1:7" x14ac:dyDescent="0.2">
      <c r="A71" t="s">
        <v>32</v>
      </c>
      <c r="B71" t="s">
        <v>10</v>
      </c>
      <c r="C71" t="s">
        <v>3</v>
      </c>
      <c r="D71">
        <v>70</v>
      </c>
      <c r="E71">
        <v>0.85699999999999998</v>
      </c>
      <c r="F71">
        <v>1</v>
      </c>
      <c r="G71">
        <v>0.8</v>
      </c>
    </row>
    <row r="72" spans="1:7" x14ac:dyDescent="0.2">
      <c r="A72" t="s">
        <v>32</v>
      </c>
      <c r="B72" t="s">
        <v>10</v>
      </c>
      <c r="C72" t="s">
        <v>4</v>
      </c>
      <c r="D72">
        <v>66</v>
      </c>
      <c r="E72">
        <v>0.89400000000000002</v>
      </c>
      <c r="F72">
        <v>0.97699999999999998</v>
      </c>
      <c r="G72">
        <v>0.92500000000000004</v>
      </c>
    </row>
    <row r="73" spans="1:7" x14ac:dyDescent="0.2">
      <c r="A73" t="s">
        <v>32</v>
      </c>
      <c r="B73" t="s">
        <v>10</v>
      </c>
      <c r="C73" t="s">
        <v>5</v>
      </c>
      <c r="D73">
        <v>12</v>
      </c>
      <c r="E73">
        <v>0.91700000000000004</v>
      </c>
      <c r="F73">
        <v>1</v>
      </c>
      <c r="G73">
        <v>0.95199999999999996</v>
      </c>
    </row>
    <row r="74" spans="1:7" x14ac:dyDescent="0.2">
      <c r="A74" t="s">
        <v>32</v>
      </c>
      <c r="B74" t="s">
        <v>11</v>
      </c>
      <c r="C74" t="s">
        <v>2</v>
      </c>
      <c r="D74">
        <v>8594</v>
      </c>
      <c r="E74">
        <v>0.89300000000000002</v>
      </c>
      <c r="F74">
        <v>0.98599999999999999</v>
      </c>
      <c r="G74">
        <v>0.90200000000000002</v>
      </c>
    </row>
    <row r="75" spans="1:7" x14ac:dyDescent="0.2">
      <c r="A75" t="s">
        <v>32</v>
      </c>
      <c r="B75" t="s">
        <v>11</v>
      </c>
      <c r="C75" t="s">
        <v>3</v>
      </c>
      <c r="D75">
        <v>3788</v>
      </c>
      <c r="E75">
        <v>0.90700000000000003</v>
      </c>
      <c r="F75">
        <v>0.97799999999999998</v>
      </c>
      <c r="G75">
        <v>0.88100000000000001</v>
      </c>
    </row>
    <row r="76" spans="1:7" x14ac:dyDescent="0.2">
      <c r="A76" t="s">
        <v>32</v>
      </c>
      <c r="B76" t="s">
        <v>11</v>
      </c>
      <c r="C76" t="s">
        <v>4</v>
      </c>
      <c r="D76">
        <v>3875</v>
      </c>
      <c r="E76">
        <v>0.876</v>
      </c>
      <c r="F76">
        <v>0.98599999999999999</v>
      </c>
      <c r="G76">
        <v>0.90200000000000002</v>
      </c>
    </row>
    <row r="77" spans="1:7" x14ac:dyDescent="0.2">
      <c r="A77" t="s">
        <v>32</v>
      </c>
      <c r="B77" t="s">
        <v>11</v>
      </c>
      <c r="C77" t="s">
        <v>5</v>
      </c>
      <c r="D77">
        <v>931</v>
      </c>
      <c r="E77">
        <v>0.90400000000000003</v>
      </c>
      <c r="F77">
        <v>1</v>
      </c>
      <c r="G77">
        <v>0.94199999999999995</v>
      </c>
    </row>
    <row r="78" spans="1:7" x14ac:dyDescent="0.2">
      <c r="A78" t="s">
        <v>32</v>
      </c>
      <c r="B78" t="s">
        <v>12</v>
      </c>
      <c r="C78" t="s">
        <v>2</v>
      </c>
      <c r="D78">
        <v>2542</v>
      </c>
      <c r="E78">
        <v>0.89500000000000002</v>
      </c>
      <c r="F78">
        <v>1</v>
      </c>
      <c r="G78">
        <v>0.90500000000000003</v>
      </c>
    </row>
    <row r="79" spans="1:7" x14ac:dyDescent="0.2">
      <c r="A79" t="s">
        <v>32</v>
      </c>
      <c r="B79" t="s">
        <v>12</v>
      </c>
      <c r="C79" t="s">
        <v>3</v>
      </c>
      <c r="D79">
        <v>1265</v>
      </c>
      <c r="E79">
        <v>0.91300000000000003</v>
      </c>
      <c r="F79">
        <v>1</v>
      </c>
      <c r="G79">
        <v>0.90300000000000002</v>
      </c>
    </row>
    <row r="80" spans="1:7" x14ac:dyDescent="0.2">
      <c r="A80" t="s">
        <v>32</v>
      </c>
      <c r="B80" t="s">
        <v>12</v>
      </c>
      <c r="C80" t="s">
        <v>4</v>
      </c>
      <c r="D80">
        <v>1092</v>
      </c>
      <c r="E80">
        <v>0.879</v>
      </c>
      <c r="F80">
        <v>1</v>
      </c>
      <c r="G80">
        <v>0.90600000000000003</v>
      </c>
    </row>
    <row r="81" spans="1:7" x14ac:dyDescent="0.2">
      <c r="A81" t="s">
        <v>32</v>
      </c>
      <c r="B81" t="s">
        <v>12</v>
      </c>
      <c r="C81" t="s">
        <v>5</v>
      </c>
      <c r="D81">
        <v>185</v>
      </c>
      <c r="E81">
        <v>0.86499999999999999</v>
      </c>
      <c r="F81">
        <v>1</v>
      </c>
      <c r="G81">
        <v>0.90600000000000003</v>
      </c>
    </row>
    <row r="82" spans="1:7" x14ac:dyDescent="0.2">
      <c r="A82" t="s">
        <v>32</v>
      </c>
      <c r="B82" t="s">
        <v>13</v>
      </c>
      <c r="C82" t="s">
        <v>2</v>
      </c>
      <c r="D82">
        <v>11302</v>
      </c>
      <c r="E82">
        <v>0.89800000000000002</v>
      </c>
      <c r="F82">
        <v>1</v>
      </c>
      <c r="G82">
        <v>0.90700000000000003</v>
      </c>
    </row>
    <row r="83" spans="1:7" x14ac:dyDescent="0.2">
      <c r="A83" t="s">
        <v>32</v>
      </c>
      <c r="B83" t="s">
        <v>13</v>
      </c>
      <c r="C83" t="s">
        <v>3</v>
      </c>
      <c r="D83">
        <v>4864</v>
      </c>
      <c r="E83">
        <v>0.91</v>
      </c>
      <c r="F83">
        <v>1</v>
      </c>
      <c r="G83">
        <v>0.88200000000000001</v>
      </c>
    </row>
    <row r="84" spans="1:7" x14ac:dyDescent="0.2">
      <c r="A84" t="s">
        <v>32</v>
      </c>
      <c r="B84" t="s">
        <v>13</v>
      </c>
      <c r="C84" t="s">
        <v>4</v>
      </c>
      <c r="D84">
        <v>4999</v>
      </c>
      <c r="E84">
        <v>0.88400000000000001</v>
      </c>
      <c r="F84">
        <v>1</v>
      </c>
      <c r="G84">
        <v>0.90800000000000003</v>
      </c>
    </row>
    <row r="85" spans="1:7" x14ac:dyDescent="0.2">
      <c r="A85" t="s">
        <v>32</v>
      </c>
      <c r="B85" t="s">
        <v>13</v>
      </c>
      <c r="C85" t="s">
        <v>5</v>
      </c>
      <c r="D85">
        <v>1439</v>
      </c>
      <c r="E85">
        <v>0.90800000000000003</v>
      </c>
      <c r="F85">
        <v>1</v>
      </c>
      <c r="G85">
        <v>0.94499999999999995</v>
      </c>
    </row>
    <row r="86" spans="1:7" x14ac:dyDescent="0.2">
      <c r="A86" t="s">
        <v>32</v>
      </c>
      <c r="B86" t="s">
        <v>14</v>
      </c>
      <c r="C86" t="s">
        <v>2</v>
      </c>
      <c r="D86">
        <v>13262</v>
      </c>
      <c r="E86">
        <v>0.89500000000000002</v>
      </c>
      <c r="F86">
        <v>0.98499999999999999</v>
      </c>
      <c r="G86">
        <v>0.90300000000000002</v>
      </c>
    </row>
    <row r="87" spans="1:7" x14ac:dyDescent="0.2">
      <c r="A87" t="s">
        <v>32</v>
      </c>
      <c r="B87" t="s">
        <v>14</v>
      </c>
      <c r="C87" t="s">
        <v>3</v>
      </c>
      <c r="D87">
        <v>5594</v>
      </c>
      <c r="E87">
        <v>0.90500000000000003</v>
      </c>
      <c r="F87">
        <v>0.98899999999999999</v>
      </c>
      <c r="G87">
        <v>0.86699999999999999</v>
      </c>
    </row>
    <row r="88" spans="1:7" x14ac:dyDescent="0.2">
      <c r="A88" t="s">
        <v>32</v>
      </c>
      <c r="B88" t="s">
        <v>14</v>
      </c>
      <c r="C88" t="s">
        <v>4</v>
      </c>
      <c r="D88">
        <v>6001</v>
      </c>
      <c r="E88">
        <v>0.88500000000000001</v>
      </c>
      <c r="F88">
        <v>0.98899999999999999</v>
      </c>
      <c r="G88">
        <v>0.91100000000000003</v>
      </c>
    </row>
    <row r="89" spans="1:7" x14ac:dyDescent="0.2">
      <c r="A89" t="s">
        <v>32</v>
      </c>
      <c r="B89" t="s">
        <v>14</v>
      </c>
      <c r="C89" t="s">
        <v>5</v>
      </c>
      <c r="D89">
        <v>1667</v>
      </c>
      <c r="E89">
        <v>0.89300000000000002</v>
      </c>
      <c r="F89">
        <v>0.96899999999999997</v>
      </c>
      <c r="G89">
        <v>0.93400000000000005</v>
      </c>
    </row>
    <row r="90" spans="1:7" x14ac:dyDescent="0.2">
      <c r="A90" t="s">
        <v>32</v>
      </c>
      <c r="B90" t="s">
        <v>15</v>
      </c>
      <c r="C90" t="s">
        <v>2</v>
      </c>
      <c r="D90">
        <v>238</v>
      </c>
      <c r="E90">
        <v>0.90800000000000003</v>
      </c>
      <c r="F90">
        <v>0.96599999999999997</v>
      </c>
      <c r="G90">
        <v>0.91300000000000003</v>
      </c>
    </row>
    <row r="91" spans="1:7" x14ac:dyDescent="0.2">
      <c r="A91" t="s">
        <v>32</v>
      </c>
      <c r="B91" t="s">
        <v>15</v>
      </c>
      <c r="C91" t="s">
        <v>3</v>
      </c>
      <c r="D91">
        <v>88</v>
      </c>
      <c r="E91">
        <v>0.93200000000000005</v>
      </c>
      <c r="F91">
        <v>0.96599999999999997</v>
      </c>
      <c r="G91">
        <v>0.90300000000000002</v>
      </c>
    </row>
    <row r="92" spans="1:7" x14ac:dyDescent="0.2">
      <c r="A92" t="s">
        <v>32</v>
      </c>
      <c r="B92" t="s">
        <v>15</v>
      </c>
      <c r="C92" t="s">
        <v>4</v>
      </c>
      <c r="D92">
        <v>106</v>
      </c>
      <c r="E92">
        <v>0.877</v>
      </c>
      <c r="F92">
        <v>0.95899999999999996</v>
      </c>
      <c r="G92">
        <v>0.879</v>
      </c>
    </row>
    <row r="93" spans="1:7" x14ac:dyDescent="0.2">
      <c r="A93" t="s">
        <v>32</v>
      </c>
      <c r="B93" t="s">
        <v>15</v>
      </c>
      <c r="C93" t="s">
        <v>5</v>
      </c>
      <c r="D93">
        <v>44</v>
      </c>
      <c r="E93">
        <v>0.93200000000000005</v>
      </c>
      <c r="F93">
        <v>0.97599999999999998</v>
      </c>
      <c r="G93">
        <v>0.96399999999999997</v>
      </c>
    </row>
    <row r="94" spans="1:7" x14ac:dyDescent="0.2">
      <c r="A94" t="s">
        <v>32</v>
      </c>
      <c r="B94" t="s">
        <v>16</v>
      </c>
      <c r="C94" t="s">
        <v>2</v>
      </c>
      <c r="D94">
        <v>18</v>
      </c>
      <c r="E94">
        <v>0.66700000000000004</v>
      </c>
      <c r="F94">
        <v>0.88900000000000001</v>
      </c>
      <c r="G94">
        <v>0.72699999999999998</v>
      </c>
    </row>
    <row r="95" spans="1:7" x14ac:dyDescent="0.2">
      <c r="A95" t="s">
        <v>32</v>
      </c>
      <c r="B95" t="s">
        <v>16</v>
      </c>
      <c r="C95" t="s">
        <v>3</v>
      </c>
      <c r="D95">
        <v>8</v>
      </c>
      <c r="E95">
        <v>0.625</v>
      </c>
      <c r="F95">
        <v>0.75</v>
      </c>
      <c r="G95">
        <v>0.66700000000000004</v>
      </c>
    </row>
    <row r="96" spans="1:7" x14ac:dyDescent="0.2">
      <c r="A96" t="s">
        <v>32</v>
      </c>
      <c r="B96" t="s">
        <v>16</v>
      </c>
      <c r="C96" t="s">
        <v>4</v>
      </c>
      <c r="D96">
        <v>9</v>
      </c>
      <c r="E96">
        <v>0.66700000000000004</v>
      </c>
      <c r="F96">
        <v>1</v>
      </c>
      <c r="G96">
        <v>0.72699999999999998</v>
      </c>
    </row>
    <row r="97" spans="1:7" x14ac:dyDescent="0.2">
      <c r="A97" t="s">
        <v>32</v>
      </c>
      <c r="B97" t="s">
        <v>16</v>
      </c>
      <c r="C97" t="s">
        <v>5</v>
      </c>
      <c r="D97">
        <v>1</v>
      </c>
      <c r="E97">
        <v>1</v>
      </c>
      <c r="F97">
        <v>1</v>
      </c>
      <c r="G97">
        <v>1</v>
      </c>
    </row>
    <row r="98" spans="1:7" x14ac:dyDescent="0.2">
      <c r="A98" t="s">
        <v>32</v>
      </c>
      <c r="B98" t="s">
        <v>17</v>
      </c>
      <c r="C98" t="s">
        <v>2</v>
      </c>
      <c r="D98">
        <v>582</v>
      </c>
      <c r="E98">
        <v>0.89700000000000002</v>
      </c>
      <c r="F98">
        <v>1</v>
      </c>
      <c r="G98">
        <v>0.90700000000000003</v>
      </c>
    </row>
    <row r="99" spans="1:7" x14ac:dyDescent="0.2">
      <c r="A99" t="s">
        <v>32</v>
      </c>
      <c r="B99" t="s">
        <v>17</v>
      </c>
      <c r="C99" t="s">
        <v>3</v>
      </c>
      <c r="D99">
        <v>229</v>
      </c>
      <c r="E99">
        <v>0.878</v>
      </c>
      <c r="F99">
        <v>1</v>
      </c>
      <c r="G99">
        <v>0.78800000000000003</v>
      </c>
    </row>
    <row r="100" spans="1:7" x14ac:dyDescent="0.2">
      <c r="A100" t="s">
        <v>32</v>
      </c>
      <c r="B100" t="s">
        <v>17</v>
      </c>
      <c r="C100" t="s">
        <v>4</v>
      </c>
      <c r="D100">
        <v>243</v>
      </c>
      <c r="E100">
        <v>0.90100000000000002</v>
      </c>
      <c r="F100">
        <v>1</v>
      </c>
      <c r="G100">
        <v>0.92200000000000004</v>
      </c>
    </row>
    <row r="101" spans="1:7" x14ac:dyDescent="0.2">
      <c r="A101" t="s">
        <v>32</v>
      </c>
      <c r="B101" t="s">
        <v>17</v>
      </c>
      <c r="C101" t="s">
        <v>5</v>
      </c>
      <c r="D101">
        <v>110</v>
      </c>
      <c r="E101">
        <v>0.92700000000000005</v>
      </c>
      <c r="F101">
        <v>1</v>
      </c>
      <c r="G101">
        <v>0.96</v>
      </c>
    </row>
    <row r="102" spans="1:7" x14ac:dyDescent="0.2">
      <c r="A102" t="s">
        <v>32</v>
      </c>
      <c r="B102" t="s">
        <v>18</v>
      </c>
      <c r="C102" t="s">
        <v>2</v>
      </c>
      <c r="D102">
        <v>4104</v>
      </c>
      <c r="E102">
        <v>0.872</v>
      </c>
      <c r="F102">
        <v>0.93600000000000005</v>
      </c>
      <c r="G102">
        <v>0.88</v>
      </c>
    </row>
    <row r="103" spans="1:7" x14ac:dyDescent="0.2">
      <c r="A103" t="s">
        <v>32</v>
      </c>
      <c r="B103" t="s">
        <v>18</v>
      </c>
      <c r="C103" t="s">
        <v>3</v>
      </c>
      <c r="D103">
        <v>1780</v>
      </c>
      <c r="E103">
        <v>0.90200000000000002</v>
      </c>
      <c r="F103">
        <v>0.96599999999999997</v>
      </c>
      <c r="G103">
        <v>0.86599999999999999</v>
      </c>
    </row>
    <row r="104" spans="1:7" x14ac:dyDescent="0.2">
      <c r="A104" t="s">
        <v>32</v>
      </c>
      <c r="B104" t="s">
        <v>18</v>
      </c>
      <c r="C104" t="s">
        <v>4</v>
      </c>
      <c r="D104">
        <v>1802</v>
      </c>
      <c r="E104">
        <v>0.86299999999999999</v>
      </c>
      <c r="F104">
        <v>0.94899999999999995</v>
      </c>
      <c r="G104">
        <v>0.89200000000000002</v>
      </c>
    </row>
    <row r="105" spans="1:7" x14ac:dyDescent="0.2">
      <c r="A105" t="s">
        <v>32</v>
      </c>
      <c r="B105" t="s">
        <v>18</v>
      </c>
      <c r="C105" t="s">
        <v>5</v>
      </c>
      <c r="D105">
        <v>522</v>
      </c>
      <c r="E105">
        <v>0.80100000000000005</v>
      </c>
      <c r="F105">
        <v>0.85799999999999998</v>
      </c>
      <c r="G105">
        <v>0.86899999999999999</v>
      </c>
    </row>
    <row r="106" spans="1:7" x14ac:dyDescent="0.2">
      <c r="A106" t="s">
        <v>32</v>
      </c>
      <c r="B106" t="s">
        <v>19</v>
      </c>
      <c r="C106" t="s">
        <v>2</v>
      </c>
      <c r="D106">
        <v>4</v>
      </c>
      <c r="E106">
        <v>0.75</v>
      </c>
      <c r="F106">
        <v>1</v>
      </c>
      <c r="G106">
        <v>0.8</v>
      </c>
    </row>
    <row r="107" spans="1:7" x14ac:dyDescent="0.2">
      <c r="A107" t="s">
        <v>32</v>
      </c>
      <c r="B107" t="s">
        <v>19</v>
      </c>
      <c r="C107" t="s">
        <v>3</v>
      </c>
      <c r="D107">
        <v>1</v>
      </c>
      <c r="E107">
        <v>1</v>
      </c>
      <c r="F107">
        <v>1</v>
      </c>
      <c r="G107">
        <v>1</v>
      </c>
    </row>
    <row r="108" spans="1:7" x14ac:dyDescent="0.2">
      <c r="A108" t="s">
        <v>32</v>
      </c>
      <c r="B108" t="s">
        <v>19</v>
      </c>
      <c r="C108" t="s">
        <v>4</v>
      </c>
      <c r="D108">
        <v>2</v>
      </c>
      <c r="E108">
        <v>0.5</v>
      </c>
      <c r="F108">
        <v>1</v>
      </c>
      <c r="G108">
        <v>0.66700000000000004</v>
      </c>
    </row>
    <row r="109" spans="1:7" x14ac:dyDescent="0.2">
      <c r="A109" t="s">
        <v>32</v>
      </c>
      <c r="B109" t="s">
        <v>19</v>
      </c>
      <c r="C109" t="s">
        <v>5</v>
      </c>
      <c r="D109">
        <v>1</v>
      </c>
      <c r="E109">
        <v>0</v>
      </c>
      <c r="F109">
        <v>0</v>
      </c>
      <c r="G109">
        <v>0</v>
      </c>
    </row>
    <row r="110" spans="1:7" x14ac:dyDescent="0.2">
      <c r="A110" t="s">
        <v>32</v>
      </c>
      <c r="B110" t="s">
        <v>20</v>
      </c>
      <c r="C110" t="s">
        <v>2</v>
      </c>
      <c r="D110">
        <v>3026</v>
      </c>
      <c r="E110">
        <v>0.89900000000000002</v>
      </c>
      <c r="F110">
        <v>0.98399999999999999</v>
      </c>
      <c r="G110">
        <v>0.90700000000000003</v>
      </c>
    </row>
    <row r="111" spans="1:7" x14ac:dyDescent="0.2">
      <c r="A111" t="s">
        <v>32</v>
      </c>
      <c r="B111" t="s">
        <v>20</v>
      </c>
      <c r="C111" t="s">
        <v>3</v>
      </c>
      <c r="D111">
        <v>1281</v>
      </c>
      <c r="E111">
        <v>0.90500000000000003</v>
      </c>
      <c r="F111">
        <v>0.97699999999999998</v>
      </c>
      <c r="G111">
        <v>0.86</v>
      </c>
    </row>
    <row r="112" spans="1:7" x14ac:dyDescent="0.2">
      <c r="A112" t="s">
        <v>32</v>
      </c>
      <c r="B112" t="s">
        <v>20</v>
      </c>
      <c r="C112" t="s">
        <v>4</v>
      </c>
      <c r="D112">
        <v>1255</v>
      </c>
      <c r="E112">
        <v>0.88400000000000001</v>
      </c>
      <c r="F112">
        <v>0.98799999999999999</v>
      </c>
      <c r="G112">
        <v>0.90900000000000003</v>
      </c>
    </row>
    <row r="113" spans="1:7" x14ac:dyDescent="0.2">
      <c r="A113" t="s">
        <v>32</v>
      </c>
      <c r="B113" t="s">
        <v>20</v>
      </c>
      <c r="C113" t="s">
        <v>5</v>
      </c>
      <c r="D113">
        <v>490</v>
      </c>
      <c r="E113">
        <v>0.92200000000000004</v>
      </c>
      <c r="F113">
        <v>0.98499999999999999</v>
      </c>
      <c r="G113">
        <v>0.95399999999999996</v>
      </c>
    </row>
    <row r="114" spans="1:7" x14ac:dyDescent="0.2">
      <c r="A114" t="s">
        <v>29</v>
      </c>
      <c r="B114" t="s">
        <v>7</v>
      </c>
      <c r="C114" t="s">
        <v>2</v>
      </c>
      <c r="D114">
        <v>1090</v>
      </c>
      <c r="E114">
        <v>0.92600000000000005</v>
      </c>
      <c r="F114">
        <v>0.93</v>
      </c>
      <c r="G114">
        <v>0.92600000000000005</v>
      </c>
    </row>
    <row r="115" spans="1:7" x14ac:dyDescent="0.2">
      <c r="A115" t="s">
        <v>29</v>
      </c>
      <c r="B115" t="s">
        <v>7</v>
      </c>
      <c r="C115" t="s">
        <v>3</v>
      </c>
      <c r="D115">
        <v>405</v>
      </c>
      <c r="E115">
        <v>0.92300000000000004</v>
      </c>
      <c r="F115">
        <v>0.85599999999999998</v>
      </c>
      <c r="G115">
        <v>0.84299999999999997</v>
      </c>
    </row>
    <row r="116" spans="1:7" x14ac:dyDescent="0.2">
      <c r="A116" t="s">
        <v>29</v>
      </c>
      <c r="B116" t="s">
        <v>7</v>
      </c>
      <c r="C116" t="s">
        <v>4</v>
      </c>
      <c r="D116">
        <v>470</v>
      </c>
      <c r="E116">
        <v>0.92100000000000004</v>
      </c>
      <c r="F116">
        <v>0.93500000000000005</v>
      </c>
      <c r="G116">
        <v>0.93</v>
      </c>
    </row>
    <row r="117" spans="1:7" x14ac:dyDescent="0.2">
      <c r="A117" t="s">
        <v>29</v>
      </c>
      <c r="B117" t="s">
        <v>7</v>
      </c>
      <c r="C117" t="s">
        <v>5</v>
      </c>
      <c r="D117">
        <v>215</v>
      </c>
      <c r="E117">
        <v>0.94</v>
      </c>
      <c r="F117">
        <v>0.96199999999999997</v>
      </c>
      <c r="G117">
        <v>0.96499999999999997</v>
      </c>
    </row>
    <row r="118" spans="1:7" x14ac:dyDescent="0.2">
      <c r="A118" t="s">
        <v>29</v>
      </c>
      <c r="B118" t="s">
        <v>8</v>
      </c>
      <c r="C118" t="s">
        <v>2</v>
      </c>
      <c r="D118">
        <v>10</v>
      </c>
      <c r="E118">
        <v>1</v>
      </c>
      <c r="F118">
        <v>1</v>
      </c>
      <c r="G118">
        <v>1</v>
      </c>
    </row>
    <row r="119" spans="1:7" x14ac:dyDescent="0.2">
      <c r="A119" t="s">
        <v>29</v>
      </c>
      <c r="B119" t="s">
        <v>8</v>
      </c>
      <c r="C119" t="s">
        <v>3</v>
      </c>
      <c r="D119">
        <v>5</v>
      </c>
      <c r="E119">
        <v>1</v>
      </c>
      <c r="F119">
        <v>1</v>
      </c>
      <c r="G119">
        <v>1</v>
      </c>
    </row>
    <row r="120" spans="1:7" x14ac:dyDescent="0.2">
      <c r="A120" t="s">
        <v>29</v>
      </c>
      <c r="B120" t="s">
        <v>8</v>
      </c>
      <c r="C120" t="s">
        <v>4</v>
      </c>
      <c r="D120">
        <v>3</v>
      </c>
      <c r="E120">
        <v>1</v>
      </c>
      <c r="F120">
        <v>1</v>
      </c>
      <c r="G120">
        <v>1</v>
      </c>
    </row>
    <row r="121" spans="1:7" x14ac:dyDescent="0.2">
      <c r="A121" t="s">
        <v>29</v>
      </c>
      <c r="B121" t="s">
        <v>8</v>
      </c>
      <c r="C121" t="s">
        <v>5</v>
      </c>
      <c r="D121">
        <v>2</v>
      </c>
      <c r="E121">
        <v>1</v>
      </c>
      <c r="F121">
        <v>1</v>
      </c>
      <c r="G121">
        <v>1</v>
      </c>
    </row>
    <row r="122" spans="1:7" x14ac:dyDescent="0.2">
      <c r="A122" t="s">
        <v>29</v>
      </c>
      <c r="B122" t="s">
        <v>9</v>
      </c>
      <c r="C122" t="s">
        <v>2</v>
      </c>
      <c r="D122">
        <v>64</v>
      </c>
      <c r="E122">
        <v>0.79700000000000004</v>
      </c>
      <c r="F122">
        <v>0.75</v>
      </c>
      <c r="G122">
        <v>0.78700000000000003</v>
      </c>
    </row>
    <row r="123" spans="1:7" x14ac:dyDescent="0.2">
      <c r="A123" t="s">
        <v>29</v>
      </c>
      <c r="B123" t="s">
        <v>9</v>
      </c>
      <c r="C123" t="s">
        <v>3</v>
      </c>
      <c r="D123">
        <v>27</v>
      </c>
      <c r="E123">
        <v>0.85199999999999998</v>
      </c>
      <c r="F123">
        <v>0.625</v>
      </c>
      <c r="G123">
        <v>0.71399999999999997</v>
      </c>
    </row>
    <row r="124" spans="1:7" x14ac:dyDescent="0.2">
      <c r="A124" t="s">
        <v>29</v>
      </c>
      <c r="B124" t="s">
        <v>9</v>
      </c>
      <c r="C124" t="s">
        <v>4</v>
      </c>
      <c r="D124">
        <v>27</v>
      </c>
      <c r="E124">
        <v>0.85199999999999998</v>
      </c>
      <c r="F124">
        <v>1</v>
      </c>
      <c r="G124">
        <v>0.875</v>
      </c>
    </row>
    <row r="125" spans="1:7" x14ac:dyDescent="0.2">
      <c r="A125" t="s">
        <v>29</v>
      </c>
      <c r="B125" t="s">
        <v>9</v>
      </c>
      <c r="C125" t="s">
        <v>5</v>
      </c>
      <c r="D125">
        <v>10</v>
      </c>
      <c r="E125">
        <v>0.5</v>
      </c>
      <c r="F125">
        <v>0.5</v>
      </c>
      <c r="G125">
        <v>0.66700000000000004</v>
      </c>
    </row>
    <row r="126" spans="1:7" x14ac:dyDescent="0.2">
      <c r="A126" t="s">
        <v>29</v>
      </c>
      <c r="B126" t="s">
        <v>10</v>
      </c>
      <c r="C126" t="s">
        <v>2</v>
      </c>
      <c r="D126">
        <v>148</v>
      </c>
      <c r="E126">
        <v>0.878</v>
      </c>
      <c r="F126">
        <v>0.90500000000000003</v>
      </c>
      <c r="G126">
        <v>0.88200000000000001</v>
      </c>
    </row>
    <row r="127" spans="1:7" x14ac:dyDescent="0.2">
      <c r="A127" t="s">
        <v>29</v>
      </c>
      <c r="B127" t="s">
        <v>10</v>
      </c>
      <c r="C127" t="s">
        <v>3</v>
      </c>
      <c r="D127">
        <v>70</v>
      </c>
      <c r="E127">
        <v>0.88600000000000001</v>
      </c>
      <c r="F127">
        <v>0.95</v>
      </c>
      <c r="G127">
        <v>0.82599999999999996</v>
      </c>
    </row>
    <row r="128" spans="1:7" x14ac:dyDescent="0.2">
      <c r="A128" t="s">
        <v>29</v>
      </c>
      <c r="B128" t="s">
        <v>10</v>
      </c>
      <c r="C128" t="s">
        <v>4</v>
      </c>
      <c r="D128">
        <v>66</v>
      </c>
      <c r="E128">
        <v>0.89400000000000002</v>
      </c>
      <c r="F128">
        <v>0.90900000000000003</v>
      </c>
      <c r="G128">
        <v>0.92</v>
      </c>
    </row>
    <row r="129" spans="1:7" x14ac:dyDescent="0.2">
      <c r="A129" t="s">
        <v>29</v>
      </c>
      <c r="B129" t="s">
        <v>10</v>
      </c>
      <c r="C129" t="s">
        <v>5</v>
      </c>
      <c r="D129">
        <v>12</v>
      </c>
      <c r="E129">
        <v>0.75</v>
      </c>
      <c r="F129">
        <v>0.8</v>
      </c>
      <c r="G129">
        <v>0.84199999999999997</v>
      </c>
    </row>
    <row r="130" spans="1:7" x14ac:dyDescent="0.2">
      <c r="A130" t="s">
        <v>29</v>
      </c>
      <c r="B130" t="s">
        <v>11</v>
      </c>
      <c r="C130" t="s">
        <v>2</v>
      </c>
      <c r="D130">
        <v>8594</v>
      </c>
      <c r="E130">
        <v>0.94699999999999995</v>
      </c>
      <c r="F130">
        <v>0.98099999999999998</v>
      </c>
      <c r="G130">
        <v>0.94899999999999995</v>
      </c>
    </row>
    <row r="131" spans="1:7" x14ac:dyDescent="0.2">
      <c r="A131" t="s">
        <v>29</v>
      </c>
      <c r="B131" t="s">
        <v>11</v>
      </c>
      <c r="C131" t="s">
        <v>3</v>
      </c>
      <c r="D131">
        <v>3788</v>
      </c>
      <c r="E131">
        <v>0.95699999999999996</v>
      </c>
      <c r="F131">
        <v>0.97199999999999998</v>
      </c>
      <c r="G131">
        <v>0.94099999999999995</v>
      </c>
    </row>
    <row r="132" spans="1:7" x14ac:dyDescent="0.2">
      <c r="A132" t="s">
        <v>29</v>
      </c>
      <c r="B132" t="s">
        <v>11</v>
      </c>
      <c r="C132" t="s">
        <v>4</v>
      </c>
      <c r="D132">
        <v>3875</v>
      </c>
      <c r="E132">
        <v>0.93799999999999994</v>
      </c>
      <c r="F132">
        <v>0.98099999999999998</v>
      </c>
      <c r="G132">
        <v>0.94799999999999995</v>
      </c>
    </row>
    <row r="133" spans="1:7" x14ac:dyDescent="0.2">
      <c r="A133" t="s">
        <v>29</v>
      </c>
      <c r="B133" t="s">
        <v>11</v>
      </c>
      <c r="C133" t="s">
        <v>5</v>
      </c>
      <c r="D133">
        <v>931</v>
      </c>
      <c r="E133">
        <v>0.94399999999999995</v>
      </c>
      <c r="F133">
        <v>0.996</v>
      </c>
      <c r="G133">
        <v>0.96499999999999997</v>
      </c>
    </row>
    <row r="134" spans="1:7" x14ac:dyDescent="0.2">
      <c r="A134" t="s">
        <v>29</v>
      </c>
      <c r="B134" t="s">
        <v>12</v>
      </c>
      <c r="C134" t="s">
        <v>2</v>
      </c>
      <c r="D134">
        <v>2542</v>
      </c>
      <c r="E134">
        <v>0.90800000000000003</v>
      </c>
      <c r="F134">
        <v>0.91700000000000004</v>
      </c>
      <c r="G134">
        <v>0.90800000000000003</v>
      </c>
    </row>
    <row r="135" spans="1:7" x14ac:dyDescent="0.2">
      <c r="A135" t="s">
        <v>29</v>
      </c>
      <c r="B135" t="s">
        <v>12</v>
      </c>
      <c r="C135" t="s">
        <v>3</v>
      </c>
      <c r="D135">
        <v>1265</v>
      </c>
      <c r="E135">
        <v>0.92600000000000005</v>
      </c>
      <c r="F135">
        <v>0.90400000000000003</v>
      </c>
      <c r="G135">
        <v>0.90900000000000003</v>
      </c>
    </row>
    <row r="136" spans="1:7" x14ac:dyDescent="0.2">
      <c r="A136" t="s">
        <v>29</v>
      </c>
      <c r="B136" t="s">
        <v>12</v>
      </c>
      <c r="C136" t="s">
        <v>4</v>
      </c>
      <c r="D136">
        <v>1092</v>
      </c>
      <c r="E136">
        <v>0.89100000000000001</v>
      </c>
      <c r="F136">
        <v>0.92200000000000004</v>
      </c>
      <c r="G136">
        <v>0.90800000000000003</v>
      </c>
    </row>
    <row r="137" spans="1:7" x14ac:dyDescent="0.2">
      <c r="A137" t="s">
        <v>29</v>
      </c>
      <c r="B137" t="s">
        <v>12</v>
      </c>
      <c r="C137" t="s">
        <v>5</v>
      </c>
      <c r="D137">
        <v>185</v>
      </c>
      <c r="E137">
        <v>0.876</v>
      </c>
      <c r="F137">
        <v>0.94199999999999995</v>
      </c>
      <c r="G137">
        <v>0.90800000000000003</v>
      </c>
    </row>
    <row r="138" spans="1:7" x14ac:dyDescent="0.2">
      <c r="A138" t="s">
        <v>29</v>
      </c>
      <c r="B138" t="s">
        <v>13</v>
      </c>
      <c r="C138" t="s">
        <v>2</v>
      </c>
      <c r="D138">
        <v>11302</v>
      </c>
      <c r="E138">
        <v>0.94799999999999995</v>
      </c>
      <c r="F138">
        <v>0.98199999999999998</v>
      </c>
      <c r="G138">
        <v>0.95</v>
      </c>
    </row>
    <row r="139" spans="1:7" x14ac:dyDescent="0.2">
      <c r="A139" t="s">
        <v>29</v>
      </c>
      <c r="B139" t="s">
        <v>13</v>
      </c>
      <c r="C139" t="s">
        <v>3</v>
      </c>
      <c r="D139">
        <v>4864</v>
      </c>
      <c r="E139">
        <v>0.95699999999999996</v>
      </c>
      <c r="F139">
        <v>0.96299999999999997</v>
      </c>
      <c r="G139">
        <v>0.93799999999999994</v>
      </c>
    </row>
    <row r="140" spans="1:7" x14ac:dyDescent="0.2">
      <c r="A140" t="s">
        <v>29</v>
      </c>
      <c r="B140" t="s">
        <v>13</v>
      </c>
      <c r="C140" t="s">
        <v>4</v>
      </c>
      <c r="D140">
        <v>4999</v>
      </c>
      <c r="E140">
        <v>0.94099999999999995</v>
      </c>
      <c r="F140">
        <v>0.98699999999999999</v>
      </c>
      <c r="G140">
        <v>0.95</v>
      </c>
    </row>
    <row r="141" spans="1:7" x14ac:dyDescent="0.2">
      <c r="A141" t="s">
        <v>29</v>
      </c>
      <c r="B141" t="s">
        <v>13</v>
      </c>
      <c r="C141" t="s">
        <v>5</v>
      </c>
      <c r="D141">
        <v>1439</v>
      </c>
      <c r="E141">
        <v>0.94199999999999995</v>
      </c>
      <c r="F141">
        <v>0.997</v>
      </c>
      <c r="G141">
        <v>0.96499999999999997</v>
      </c>
    </row>
    <row r="142" spans="1:7" x14ac:dyDescent="0.2">
      <c r="A142" t="s">
        <v>29</v>
      </c>
      <c r="B142" t="s">
        <v>14</v>
      </c>
      <c r="C142" t="s">
        <v>2</v>
      </c>
      <c r="D142">
        <v>13262</v>
      </c>
      <c r="E142">
        <v>0.93700000000000006</v>
      </c>
      <c r="F142">
        <v>0.96199999999999997</v>
      </c>
      <c r="G142">
        <v>0.93899999999999995</v>
      </c>
    </row>
    <row r="143" spans="1:7" x14ac:dyDescent="0.2">
      <c r="A143" t="s">
        <v>29</v>
      </c>
      <c r="B143" t="s">
        <v>14</v>
      </c>
      <c r="C143" t="s">
        <v>3</v>
      </c>
      <c r="D143">
        <v>5594</v>
      </c>
      <c r="E143">
        <v>0.94499999999999995</v>
      </c>
      <c r="F143">
        <v>0.94899999999999995</v>
      </c>
      <c r="G143">
        <v>0.91500000000000004</v>
      </c>
    </row>
    <row r="144" spans="1:7" x14ac:dyDescent="0.2">
      <c r="A144" t="s">
        <v>29</v>
      </c>
      <c r="B144" t="s">
        <v>14</v>
      </c>
      <c r="C144" t="s">
        <v>4</v>
      </c>
      <c r="D144">
        <v>6001</v>
      </c>
      <c r="E144">
        <v>0.93700000000000006</v>
      </c>
      <c r="F144">
        <v>0.97099999999999997</v>
      </c>
      <c r="G144">
        <v>0.94799999999999995</v>
      </c>
    </row>
    <row r="145" spans="1:7" x14ac:dyDescent="0.2">
      <c r="A145" t="s">
        <v>29</v>
      </c>
      <c r="B145" t="s">
        <v>14</v>
      </c>
      <c r="C145" t="s">
        <v>5</v>
      </c>
      <c r="D145">
        <v>1667</v>
      </c>
      <c r="E145">
        <v>0.91300000000000003</v>
      </c>
      <c r="F145">
        <v>0.95499999999999996</v>
      </c>
      <c r="G145">
        <v>0.94499999999999995</v>
      </c>
    </row>
    <row r="146" spans="1:7" x14ac:dyDescent="0.2">
      <c r="A146" t="s">
        <v>29</v>
      </c>
      <c r="B146" t="s">
        <v>15</v>
      </c>
      <c r="C146" t="s">
        <v>2</v>
      </c>
      <c r="D146">
        <v>238</v>
      </c>
      <c r="E146">
        <v>0.98299999999999998</v>
      </c>
      <c r="F146">
        <v>1</v>
      </c>
      <c r="G146">
        <v>0.98299999999999998</v>
      </c>
    </row>
    <row r="147" spans="1:7" x14ac:dyDescent="0.2">
      <c r="A147" t="s">
        <v>29</v>
      </c>
      <c r="B147" t="s">
        <v>15</v>
      </c>
      <c r="C147" t="s">
        <v>3</v>
      </c>
      <c r="D147">
        <v>88</v>
      </c>
      <c r="E147">
        <v>0.98899999999999999</v>
      </c>
      <c r="F147">
        <v>1</v>
      </c>
      <c r="G147">
        <v>0.98299999999999998</v>
      </c>
    </row>
    <row r="148" spans="1:7" x14ac:dyDescent="0.2">
      <c r="A148" t="s">
        <v>29</v>
      </c>
      <c r="B148" t="s">
        <v>15</v>
      </c>
      <c r="C148" t="s">
        <v>4</v>
      </c>
      <c r="D148">
        <v>106</v>
      </c>
      <c r="E148">
        <v>0.98099999999999998</v>
      </c>
      <c r="F148">
        <v>1</v>
      </c>
      <c r="G148">
        <v>0.98</v>
      </c>
    </row>
    <row r="149" spans="1:7" x14ac:dyDescent="0.2">
      <c r="A149" t="s">
        <v>29</v>
      </c>
      <c r="B149" t="s">
        <v>15</v>
      </c>
      <c r="C149" t="s">
        <v>5</v>
      </c>
      <c r="D149">
        <v>44</v>
      </c>
      <c r="E149">
        <v>0.97699999999999998</v>
      </c>
      <c r="F149">
        <v>1</v>
      </c>
      <c r="G149">
        <v>0.98799999999999999</v>
      </c>
    </row>
    <row r="150" spans="1:7" x14ac:dyDescent="0.2">
      <c r="A150" t="s">
        <v>29</v>
      </c>
      <c r="B150" t="s">
        <v>16</v>
      </c>
      <c r="C150" t="s">
        <v>2</v>
      </c>
      <c r="D150">
        <v>18</v>
      </c>
      <c r="E150">
        <v>0.83299999999999996</v>
      </c>
      <c r="F150">
        <v>0.88900000000000001</v>
      </c>
      <c r="G150">
        <v>0.84199999999999997</v>
      </c>
    </row>
    <row r="151" spans="1:7" x14ac:dyDescent="0.2">
      <c r="A151" t="s">
        <v>29</v>
      </c>
      <c r="B151" t="s">
        <v>16</v>
      </c>
      <c r="C151" t="s">
        <v>3</v>
      </c>
      <c r="D151">
        <v>8</v>
      </c>
      <c r="E151">
        <v>1</v>
      </c>
      <c r="F151">
        <v>1</v>
      </c>
      <c r="G151">
        <v>1</v>
      </c>
    </row>
    <row r="152" spans="1:7" x14ac:dyDescent="0.2">
      <c r="A152" t="s">
        <v>29</v>
      </c>
      <c r="B152" t="s">
        <v>16</v>
      </c>
      <c r="C152" t="s">
        <v>4</v>
      </c>
      <c r="D152">
        <v>9</v>
      </c>
      <c r="E152">
        <v>0.77800000000000002</v>
      </c>
      <c r="F152">
        <v>1</v>
      </c>
      <c r="G152">
        <v>0.8</v>
      </c>
    </row>
    <row r="153" spans="1:7" x14ac:dyDescent="0.2">
      <c r="A153" t="s">
        <v>29</v>
      </c>
      <c r="B153" t="s">
        <v>16</v>
      </c>
      <c r="C153" t="s">
        <v>5</v>
      </c>
      <c r="D153">
        <v>1</v>
      </c>
      <c r="E153">
        <v>0</v>
      </c>
      <c r="F153">
        <v>0</v>
      </c>
      <c r="G153">
        <v>0</v>
      </c>
    </row>
    <row r="154" spans="1:7" x14ac:dyDescent="0.2">
      <c r="A154" t="s">
        <v>29</v>
      </c>
      <c r="B154" t="s">
        <v>17</v>
      </c>
      <c r="C154" t="s">
        <v>2</v>
      </c>
      <c r="D154">
        <v>582</v>
      </c>
      <c r="E154">
        <v>0.95199999999999996</v>
      </c>
      <c r="F154">
        <v>0.99299999999999999</v>
      </c>
      <c r="G154">
        <v>0.95399999999999996</v>
      </c>
    </row>
    <row r="155" spans="1:7" x14ac:dyDescent="0.2">
      <c r="A155" t="s">
        <v>29</v>
      </c>
      <c r="B155" t="s">
        <v>17</v>
      </c>
      <c r="C155" t="s">
        <v>3</v>
      </c>
      <c r="D155">
        <v>229</v>
      </c>
      <c r="E155">
        <v>0.96099999999999997</v>
      </c>
      <c r="F155">
        <v>1</v>
      </c>
      <c r="G155">
        <v>0.92</v>
      </c>
    </row>
    <row r="156" spans="1:7" x14ac:dyDescent="0.2">
      <c r="A156" t="s">
        <v>29</v>
      </c>
      <c r="B156" t="s">
        <v>17</v>
      </c>
      <c r="C156" t="s">
        <v>4</v>
      </c>
      <c r="D156">
        <v>243</v>
      </c>
      <c r="E156">
        <v>0.94699999999999995</v>
      </c>
      <c r="F156">
        <v>0.98599999999999999</v>
      </c>
      <c r="G156">
        <v>0.95599999999999996</v>
      </c>
    </row>
    <row r="157" spans="1:7" x14ac:dyDescent="0.2">
      <c r="A157" t="s">
        <v>29</v>
      </c>
      <c r="B157" t="s">
        <v>17</v>
      </c>
      <c r="C157" t="s">
        <v>5</v>
      </c>
      <c r="D157">
        <v>110</v>
      </c>
      <c r="E157">
        <v>0.94499999999999995</v>
      </c>
      <c r="F157">
        <v>1</v>
      </c>
      <c r="G157">
        <v>0.97</v>
      </c>
    </row>
    <row r="158" spans="1:7" x14ac:dyDescent="0.2">
      <c r="A158" t="s">
        <v>29</v>
      </c>
      <c r="B158" t="s">
        <v>18</v>
      </c>
      <c r="C158" t="s">
        <v>2</v>
      </c>
      <c r="D158">
        <v>4104</v>
      </c>
      <c r="E158">
        <v>0.91300000000000003</v>
      </c>
      <c r="F158">
        <v>0.90500000000000003</v>
      </c>
      <c r="G158">
        <v>0.91300000000000003</v>
      </c>
    </row>
    <row r="159" spans="1:7" x14ac:dyDescent="0.2">
      <c r="A159" t="s">
        <v>29</v>
      </c>
      <c r="B159" t="s">
        <v>18</v>
      </c>
      <c r="C159" t="s">
        <v>3</v>
      </c>
      <c r="D159">
        <v>1780</v>
      </c>
      <c r="E159">
        <v>0.92400000000000004</v>
      </c>
      <c r="F159">
        <v>0.85699999999999998</v>
      </c>
      <c r="G159">
        <v>0.88</v>
      </c>
    </row>
    <row r="160" spans="1:7" x14ac:dyDescent="0.2">
      <c r="A160" t="s">
        <v>29</v>
      </c>
      <c r="B160" t="s">
        <v>18</v>
      </c>
      <c r="C160" t="s">
        <v>4</v>
      </c>
      <c r="D160">
        <v>1802</v>
      </c>
      <c r="E160">
        <v>0.90200000000000002</v>
      </c>
      <c r="F160">
        <v>0.91</v>
      </c>
      <c r="G160">
        <v>0.91700000000000004</v>
      </c>
    </row>
    <row r="161" spans="1:7" x14ac:dyDescent="0.2">
      <c r="A161" t="s">
        <v>29</v>
      </c>
      <c r="B161" t="s">
        <v>18</v>
      </c>
      <c r="C161" t="s">
        <v>5</v>
      </c>
      <c r="D161">
        <v>522</v>
      </c>
      <c r="E161">
        <v>0.92</v>
      </c>
      <c r="F161">
        <v>0.96</v>
      </c>
      <c r="G161">
        <v>0.94799999999999995</v>
      </c>
    </row>
    <row r="162" spans="1:7" x14ac:dyDescent="0.2">
      <c r="A162" t="s">
        <v>29</v>
      </c>
      <c r="B162" t="s">
        <v>19</v>
      </c>
      <c r="C162" t="s">
        <v>2</v>
      </c>
      <c r="D162">
        <v>4</v>
      </c>
      <c r="E162">
        <v>0.75</v>
      </c>
      <c r="F162">
        <v>1</v>
      </c>
      <c r="G162">
        <v>0.8</v>
      </c>
    </row>
    <row r="163" spans="1:7" x14ac:dyDescent="0.2">
      <c r="A163" t="s">
        <v>29</v>
      </c>
      <c r="B163" t="s">
        <v>19</v>
      </c>
      <c r="C163" t="s">
        <v>3</v>
      </c>
      <c r="D163">
        <v>1</v>
      </c>
      <c r="E163">
        <v>1</v>
      </c>
      <c r="F163">
        <v>1</v>
      </c>
      <c r="G163">
        <v>1</v>
      </c>
    </row>
    <row r="164" spans="1:7" x14ac:dyDescent="0.2">
      <c r="A164" t="s">
        <v>29</v>
      </c>
      <c r="B164" t="s">
        <v>19</v>
      </c>
      <c r="C164" t="s">
        <v>4</v>
      </c>
      <c r="D164">
        <v>2</v>
      </c>
      <c r="E164">
        <v>0.5</v>
      </c>
      <c r="F164">
        <v>1</v>
      </c>
      <c r="G164">
        <v>0.66700000000000004</v>
      </c>
    </row>
    <row r="165" spans="1:7" x14ac:dyDescent="0.2">
      <c r="A165" t="s">
        <v>29</v>
      </c>
      <c r="B165" t="s">
        <v>19</v>
      </c>
      <c r="C165" t="s">
        <v>5</v>
      </c>
      <c r="D165">
        <v>1</v>
      </c>
      <c r="E165">
        <v>1</v>
      </c>
      <c r="F165">
        <v>1</v>
      </c>
      <c r="G165">
        <v>1</v>
      </c>
    </row>
    <row r="166" spans="1:7" x14ac:dyDescent="0.2">
      <c r="A166" t="s">
        <v>29</v>
      </c>
      <c r="B166" t="s">
        <v>20</v>
      </c>
      <c r="C166" t="s">
        <v>2</v>
      </c>
      <c r="D166">
        <v>3026</v>
      </c>
      <c r="E166">
        <v>0.877</v>
      </c>
      <c r="F166">
        <v>0.84099999999999997</v>
      </c>
      <c r="G166">
        <v>0.873</v>
      </c>
    </row>
    <row r="167" spans="1:7" x14ac:dyDescent="0.2">
      <c r="A167" t="s">
        <v>29</v>
      </c>
      <c r="B167" t="s">
        <v>20</v>
      </c>
      <c r="C167" t="s">
        <v>3</v>
      </c>
      <c r="D167">
        <v>1281</v>
      </c>
      <c r="E167">
        <v>0.90200000000000002</v>
      </c>
      <c r="F167">
        <v>0.80500000000000005</v>
      </c>
      <c r="G167">
        <v>0.83099999999999996</v>
      </c>
    </row>
    <row r="168" spans="1:7" x14ac:dyDescent="0.2">
      <c r="A168" t="s">
        <v>29</v>
      </c>
      <c r="B168" t="s">
        <v>20</v>
      </c>
      <c r="C168" t="s">
        <v>4</v>
      </c>
      <c r="D168">
        <v>1255</v>
      </c>
      <c r="E168">
        <v>0.94899999999999995</v>
      </c>
      <c r="F168">
        <v>0.996</v>
      </c>
      <c r="G168">
        <v>0.95799999999999996</v>
      </c>
    </row>
    <row r="169" spans="1:7" x14ac:dyDescent="0.2">
      <c r="A169" t="s">
        <v>29</v>
      </c>
      <c r="B169" t="s">
        <v>20</v>
      </c>
      <c r="C169" t="s">
        <v>5</v>
      </c>
      <c r="D169">
        <v>490</v>
      </c>
      <c r="E169">
        <v>0.629</v>
      </c>
      <c r="F169">
        <v>0.59399999999999997</v>
      </c>
      <c r="G169">
        <v>0.72299999999999998</v>
      </c>
    </row>
    <row r="170" spans="1:7" x14ac:dyDescent="0.2">
      <c r="A170" t="s">
        <v>30</v>
      </c>
      <c r="B170" t="s">
        <v>7</v>
      </c>
      <c r="C170" t="s">
        <v>2</v>
      </c>
      <c r="D170">
        <v>1090</v>
      </c>
      <c r="E170">
        <v>0.83199999999999996</v>
      </c>
      <c r="F170">
        <v>0.72499999999999998</v>
      </c>
      <c r="G170">
        <v>0.81200000000000006</v>
      </c>
    </row>
    <row r="171" spans="1:7" x14ac:dyDescent="0.2">
      <c r="A171" t="s">
        <v>30</v>
      </c>
      <c r="B171" t="s">
        <v>7</v>
      </c>
      <c r="C171" t="s">
        <v>3</v>
      </c>
      <c r="D171">
        <v>405</v>
      </c>
      <c r="E171">
        <v>0.88900000000000001</v>
      </c>
      <c r="F171">
        <v>0.67</v>
      </c>
      <c r="G171">
        <v>0.74299999999999999</v>
      </c>
    </row>
    <row r="172" spans="1:7" x14ac:dyDescent="0.2">
      <c r="A172" t="s">
        <v>30</v>
      </c>
      <c r="B172" t="s">
        <v>7</v>
      </c>
      <c r="C172" t="s">
        <v>4</v>
      </c>
      <c r="D172">
        <v>470</v>
      </c>
      <c r="E172">
        <v>0.81899999999999995</v>
      </c>
      <c r="F172">
        <v>0.72899999999999998</v>
      </c>
      <c r="G172">
        <v>0.81799999999999995</v>
      </c>
    </row>
    <row r="173" spans="1:7" x14ac:dyDescent="0.2">
      <c r="A173" t="s">
        <v>30</v>
      </c>
      <c r="B173" t="s">
        <v>7</v>
      </c>
      <c r="C173" t="s">
        <v>5</v>
      </c>
      <c r="D173">
        <v>215</v>
      </c>
      <c r="E173">
        <v>0.753</v>
      </c>
      <c r="F173">
        <v>0.747</v>
      </c>
      <c r="G173">
        <v>0.84</v>
      </c>
    </row>
    <row r="174" spans="1:7" x14ac:dyDescent="0.2">
      <c r="A174" t="s">
        <v>30</v>
      </c>
      <c r="B174" t="s">
        <v>8</v>
      </c>
      <c r="C174" t="s">
        <v>2</v>
      </c>
      <c r="D174">
        <v>10</v>
      </c>
      <c r="E174">
        <v>0.7</v>
      </c>
      <c r="F174">
        <v>0.4</v>
      </c>
      <c r="G174">
        <v>0.57099999999999995</v>
      </c>
    </row>
    <row r="175" spans="1:7" x14ac:dyDescent="0.2">
      <c r="A175" t="s">
        <v>30</v>
      </c>
      <c r="B175" t="s">
        <v>8</v>
      </c>
      <c r="C175" t="s">
        <v>3</v>
      </c>
      <c r="D175">
        <v>5</v>
      </c>
      <c r="E175">
        <v>1</v>
      </c>
      <c r="F175">
        <v>1</v>
      </c>
      <c r="G175">
        <v>1</v>
      </c>
    </row>
    <row r="176" spans="1:7" x14ac:dyDescent="0.2">
      <c r="A176" t="s">
        <v>30</v>
      </c>
      <c r="B176" t="s">
        <v>8</v>
      </c>
      <c r="C176" t="s">
        <v>4</v>
      </c>
      <c r="D176">
        <v>3</v>
      </c>
      <c r="E176">
        <v>0.66700000000000004</v>
      </c>
      <c r="F176">
        <v>0</v>
      </c>
      <c r="G176">
        <v>0</v>
      </c>
    </row>
    <row r="177" spans="1:7" x14ac:dyDescent="0.2">
      <c r="A177" t="s">
        <v>30</v>
      </c>
      <c r="B177" t="s">
        <v>8</v>
      </c>
      <c r="C177" t="s">
        <v>5</v>
      </c>
      <c r="D177">
        <v>2</v>
      </c>
      <c r="E177">
        <v>0</v>
      </c>
      <c r="F177">
        <v>0</v>
      </c>
      <c r="G177">
        <v>0</v>
      </c>
    </row>
    <row r="178" spans="1:7" x14ac:dyDescent="0.2">
      <c r="A178" t="s">
        <v>30</v>
      </c>
      <c r="B178" t="s">
        <v>9</v>
      </c>
      <c r="C178" t="s">
        <v>2</v>
      </c>
      <c r="D178">
        <v>64</v>
      </c>
      <c r="E178">
        <v>0.93799999999999994</v>
      </c>
      <c r="F178">
        <v>0.90600000000000003</v>
      </c>
      <c r="G178">
        <v>0.93500000000000005</v>
      </c>
    </row>
    <row r="179" spans="1:7" x14ac:dyDescent="0.2">
      <c r="A179" t="s">
        <v>30</v>
      </c>
      <c r="B179" t="s">
        <v>9</v>
      </c>
      <c r="C179" t="s">
        <v>3</v>
      </c>
      <c r="D179">
        <v>27</v>
      </c>
      <c r="E179">
        <v>0.96299999999999997</v>
      </c>
      <c r="F179">
        <v>0.875</v>
      </c>
      <c r="G179">
        <v>0.93300000000000005</v>
      </c>
    </row>
    <row r="180" spans="1:7" x14ac:dyDescent="0.2">
      <c r="A180" t="s">
        <v>30</v>
      </c>
      <c r="B180" t="s">
        <v>9</v>
      </c>
      <c r="C180" t="s">
        <v>4</v>
      </c>
      <c r="D180">
        <v>27</v>
      </c>
      <c r="E180">
        <v>0.88900000000000001</v>
      </c>
      <c r="F180">
        <v>0.85699999999999998</v>
      </c>
      <c r="G180">
        <v>0.88900000000000001</v>
      </c>
    </row>
    <row r="181" spans="1:7" x14ac:dyDescent="0.2">
      <c r="A181" t="s">
        <v>30</v>
      </c>
      <c r="B181" t="s">
        <v>9</v>
      </c>
      <c r="C181" t="s">
        <v>5</v>
      </c>
      <c r="D181">
        <v>10</v>
      </c>
      <c r="E181">
        <v>1</v>
      </c>
      <c r="F181">
        <v>1</v>
      </c>
      <c r="G181">
        <v>1</v>
      </c>
    </row>
    <row r="182" spans="1:7" x14ac:dyDescent="0.2">
      <c r="A182" t="s">
        <v>30</v>
      </c>
      <c r="B182" t="s">
        <v>10</v>
      </c>
      <c r="C182" t="s">
        <v>2</v>
      </c>
      <c r="D182">
        <v>148</v>
      </c>
      <c r="E182">
        <v>0.872</v>
      </c>
      <c r="F182">
        <v>0.79700000000000004</v>
      </c>
      <c r="G182">
        <v>0.86099999999999999</v>
      </c>
    </row>
    <row r="183" spans="1:7" x14ac:dyDescent="0.2">
      <c r="A183" t="s">
        <v>30</v>
      </c>
      <c r="B183" t="s">
        <v>10</v>
      </c>
      <c r="C183" t="s">
        <v>3</v>
      </c>
      <c r="D183">
        <v>70</v>
      </c>
      <c r="E183">
        <v>0.92900000000000005</v>
      </c>
      <c r="F183">
        <v>0.8</v>
      </c>
      <c r="G183">
        <v>0.86499999999999999</v>
      </c>
    </row>
    <row r="184" spans="1:7" x14ac:dyDescent="0.2">
      <c r="A184" t="s">
        <v>30</v>
      </c>
      <c r="B184" t="s">
        <v>10</v>
      </c>
      <c r="C184" t="s">
        <v>4</v>
      </c>
      <c r="D184">
        <v>66</v>
      </c>
      <c r="E184">
        <v>0.80300000000000005</v>
      </c>
      <c r="F184">
        <v>0.75</v>
      </c>
      <c r="G184">
        <v>0.83499999999999996</v>
      </c>
    </row>
    <row r="185" spans="1:7" x14ac:dyDescent="0.2">
      <c r="A185" t="s">
        <v>30</v>
      </c>
      <c r="B185" t="s">
        <v>10</v>
      </c>
      <c r="C185" t="s">
        <v>5</v>
      </c>
      <c r="D185">
        <v>12</v>
      </c>
      <c r="E185">
        <v>0.91700000000000004</v>
      </c>
      <c r="F185">
        <v>1</v>
      </c>
      <c r="G185">
        <v>0.95199999999999996</v>
      </c>
    </row>
    <row r="186" spans="1:7" x14ac:dyDescent="0.2">
      <c r="A186" t="s">
        <v>30</v>
      </c>
      <c r="B186" t="s">
        <v>11</v>
      </c>
      <c r="C186" t="s">
        <v>2</v>
      </c>
      <c r="D186">
        <v>8594</v>
      </c>
      <c r="E186">
        <v>0.86799999999999999</v>
      </c>
      <c r="F186">
        <v>0.80800000000000005</v>
      </c>
      <c r="G186">
        <v>0.86</v>
      </c>
    </row>
    <row r="187" spans="1:7" x14ac:dyDescent="0.2">
      <c r="A187" t="s">
        <v>30</v>
      </c>
      <c r="B187" t="s">
        <v>11</v>
      </c>
      <c r="C187" t="s">
        <v>3</v>
      </c>
      <c r="D187">
        <v>3788</v>
      </c>
      <c r="E187">
        <v>0.88800000000000001</v>
      </c>
      <c r="F187">
        <v>0.77100000000000002</v>
      </c>
      <c r="G187">
        <v>0.82899999999999996</v>
      </c>
    </row>
    <row r="188" spans="1:7" x14ac:dyDescent="0.2">
      <c r="A188" t="s">
        <v>30</v>
      </c>
      <c r="B188" t="s">
        <v>11</v>
      </c>
      <c r="C188" t="s">
        <v>4</v>
      </c>
      <c r="D188">
        <v>3875</v>
      </c>
      <c r="E188">
        <v>0.84599999999999997</v>
      </c>
      <c r="F188">
        <v>0.80500000000000005</v>
      </c>
      <c r="G188">
        <v>0.85899999999999999</v>
      </c>
    </row>
    <row r="189" spans="1:7" x14ac:dyDescent="0.2">
      <c r="A189" t="s">
        <v>30</v>
      </c>
      <c r="B189" t="s">
        <v>11</v>
      </c>
      <c r="C189" t="s">
        <v>5</v>
      </c>
      <c r="D189">
        <v>931</v>
      </c>
      <c r="E189">
        <v>0.876</v>
      </c>
      <c r="F189">
        <v>0.88600000000000001</v>
      </c>
      <c r="G189">
        <v>0.91700000000000004</v>
      </c>
    </row>
    <row r="190" spans="1:7" x14ac:dyDescent="0.2">
      <c r="A190" t="s">
        <v>30</v>
      </c>
      <c r="B190" t="s">
        <v>12</v>
      </c>
      <c r="C190" t="s">
        <v>2</v>
      </c>
      <c r="D190">
        <v>2542</v>
      </c>
      <c r="E190">
        <v>0.82299999999999995</v>
      </c>
      <c r="F190">
        <v>0.72499999999999998</v>
      </c>
      <c r="G190">
        <v>0.80400000000000005</v>
      </c>
    </row>
    <row r="191" spans="1:7" x14ac:dyDescent="0.2">
      <c r="A191" t="s">
        <v>30</v>
      </c>
      <c r="B191" t="s">
        <v>12</v>
      </c>
      <c r="C191" t="s">
        <v>3</v>
      </c>
      <c r="D191">
        <v>1265</v>
      </c>
      <c r="E191">
        <v>0.83499999999999996</v>
      </c>
      <c r="F191">
        <v>0.67100000000000004</v>
      </c>
      <c r="G191">
        <v>0.76600000000000001</v>
      </c>
    </row>
    <row r="192" spans="1:7" x14ac:dyDescent="0.2">
      <c r="A192" t="s">
        <v>30</v>
      </c>
      <c r="B192" t="s">
        <v>12</v>
      </c>
      <c r="C192" t="s">
        <v>4</v>
      </c>
      <c r="D192">
        <v>1092</v>
      </c>
      <c r="E192">
        <v>0.80800000000000005</v>
      </c>
      <c r="F192">
        <v>0.74299999999999999</v>
      </c>
      <c r="G192">
        <v>0.81899999999999995</v>
      </c>
    </row>
    <row r="193" spans="1:7" x14ac:dyDescent="0.2">
      <c r="A193" t="s">
        <v>30</v>
      </c>
      <c r="B193" t="s">
        <v>12</v>
      </c>
      <c r="C193" t="s">
        <v>5</v>
      </c>
      <c r="D193">
        <v>185</v>
      </c>
      <c r="E193">
        <v>0.83799999999999997</v>
      </c>
      <c r="F193">
        <v>0.86</v>
      </c>
      <c r="G193">
        <v>0.874</v>
      </c>
    </row>
    <row r="194" spans="1:7" x14ac:dyDescent="0.2">
      <c r="A194" t="s">
        <v>30</v>
      </c>
      <c r="B194" t="s">
        <v>13</v>
      </c>
      <c r="C194" t="s">
        <v>2</v>
      </c>
      <c r="D194">
        <v>11302</v>
      </c>
      <c r="E194">
        <v>0.84599999999999997</v>
      </c>
      <c r="F194">
        <v>0.76500000000000001</v>
      </c>
      <c r="G194">
        <v>0.83299999999999996</v>
      </c>
    </row>
    <row r="195" spans="1:7" x14ac:dyDescent="0.2">
      <c r="A195" t="s">
        <v>30</v>
      </c>
      <c r="B195" t="s">
        <v>13</v>
      </c>
      <c r="C195" t="s">
        <v>3</v>
      </c>
      <c r="D195">
        <v>4864</v>
      </c>
      <c r="E195">
        <v>0.89</v>
      </c>
      <c r="F195">
        <v>0.76400000000000001</v>
      </c>
      <c r="G195">
        <v>0.82399999999999995</v>
      </c>
    </row>
    <row r="196" spans="1:7" x14ac:dyDescent="0.2">
      <c r="A196" t="s">
        <v>30</v>
      </c>
      <c r="B196" t="s">
        <v>13</v>
      </c>
      <c r="C196" t="s">
        <v>4</v>
      </c>
      <c r="D196">
        <v>4999</v>
      </c>
      <c r="E196">
        <v>0.82799999999999996</v>
      </c>
      <c r="F196">
        <v>0.77400000000000002</v>
      </c>
      <c r="G196">
        <v>0.83799999999999997</v>
      </c>
    </row>
    <row r="197" spans="1:7" x14ac:dyDescent="0.2">
      <c r="A197" t="s">
        <v>30</v>
      </c>
      <c r="B197" t="s">
        <v>13</v>
      </c>
      <c r="C197" t="s">
        <v>5</v>
      </c>
      <c r="D197">
        <v>1439</v>
      </c>
      <c r="E197">
        <v>0.76200000000000001</v>
      </c>
      <c r="F197">
        <v>0.74399999999999999</v>
      </c>
      <c r="G197">
        <v>0.83199999999999996</v>
      </c>
    </row>
    <row r="198" spans="1:7" x14ac:dyDescent="0.2">
      <c r="A198" t="s">
        <v>30</v>
      </c>
      <c r="B198" t="s">
        <v>14</v>
      </c>
      <c r="C198" t="s">
        <v>2</v>
      </c>
      <c r="D198">
        <v>13262</v>
      </c>
      <c r="E198">
        <v>0.82399999999999995</v>
      </c>
      <c r="F198">
        <v>0.71399999999999997</v>
      </c>
      <c r="G198">
        <v>0.80300000000000005</v>
      </c>
    </row>
    <row r="199" spans="1:7" x14ac:dyDescent="0.2">
      <c r="A199" t="s">
        <v>30</v>
      </c>
      <c r="B199" t="s">
        <v>14</v>
      </c>
      <c r="C199" t="s">
        <v>3</v>
      </c>
      <c r="D199">
        <v>5594</v>
      </c>
      <c r="E199">
        <v>0.874</v>
      </c>
      <c r="F199">
        <v>0.68600000000000005</v>
      </c>
      <c r="G199">
        <v>0.77200000000000002</v>
      </c>
    </row>
    <row r="200" spans="1:7" x14ac:dyDescent="0.2">
      <c r="A200" t="s">
        <v>30</v>
      </c>
      <c r="B200" t="s">
        <v>14</v>
      </c>
      <c r="C200" t="s">
        <v>4</v>
      </c>
      <c r="D200">
        <v>6001</v>
      </c>
      <c r="E200">
        <v>0.79800000000000004</v>
      </c>
      <c r="F200">
        <v>0.72199999999999998</v>
      </c>
      <c r="G200">
        <v>0.81</v>
      </c>
    </row>
    <row r="201" spans="1:7" x14ac:dyDescent="0.2">
      <c r="A201" t="s">
        <v>30</v>
      </c>
      <c r="B201" t="s">
        <v>14</v>
      </c>
      <c r="C201" t="s">
        <v>5</v>
      </c>
      <c r="D201">
        <v>1667</v>
      </c>
      <c r="E201">
        <v>0.754</v>
      </c>
      <c r="F201">
        <v>0.73299999999999998</v>
      </c>
      <c r="G201">
        <v>0.82399999999999995</v>
      </c>
    </row>
    <row r="202" spans="1:7" x14ac:dyDescent="0.2">
      <c r="A202" t="s">
        <v>30</v>
      </c>
      <c r="B202" t="s">
        <v>15</v>
      </c>
      <c r="C202" t="s">
        <v>2</v>
      </c>
      <c r="D202">
        <v>238</v>
      </c>
      <c r="E202">
        <v>0.878</v>
      </c>
      <c r="F202">
        <v>0.77300000000000002</v>
      </c>
      <c r="G202">
        <v>0.86399999999999999</v>
      </c>
    </row>
    <row r="203" spans="1:7" x14ac:dyDescent="0.2">
      <c r="A203" t="s">
        <v>30</v>
      </c>
      <c r="B203" t="s">
        <v>15</v>
      </c>
      <c r="C203" t="s">
        <v>3</v>
      </c>
      <c r="D203">
        <v>88</v>
      </c>
      <c r="E203">
        <v>0.96599999999999997</v>
      </c>
      <c r="F203">
        <v>0.89700000000000002</v>
      </c>
      <c r="G203">
        <v>0.94499999999999995</v>
      </c>
    </row>
    <row r="204" spans="1:7" x14ac:dyDescent="0.2">
      <c r="A204" t="s">
        <v>30</v>
      </c>
      <c r="B204" t="s">
        <v>15</v>
      </c>
      <c r="C204" t="s">
        <v>4</v>
      </c>
      <c r="D204">
        <v>106</v>
      </c>
      <c r="E204">
        <v>0.877</v>
      </c>
      <c r="F204">
        <v>0.77600000000000002</v>
      </c>
      <c r="G204">
        <v>0.85399999999999998</v>
      </c>
    </row>
    <row r="205" spans="1:7" x14ac:dyDescent="0.2">
      <c r="A205" t="s">
        <v>30</v>
      </c>
      <c r="B205" t="s">
        <v>15</v>
      </c>
      <c r="C205" t="s">
        <v>5</v>
      </c>
      <c r="D205">
        <v>44</v>
      </c>
      <c r="E205">
        <v>0.70499999999999996</v>
      </c>
      <c r="F205">
        <v>0.68300000000000005</v>
      </c>
      <c r="G205">
        <v>0.81200000000000006</v>
      </c>
    </row>
    <row r="206" spans="1:7" x14ac:dyDescent="0.2">
      <c r="A206" t="s">
        <v>30</v>
      </c>
      <c r="B206" t="s">
        <v>16</v>
      </c>
      <c r="C206" t="s">
        <v>2</v>
      </c>
      <c r="D206">
        <v>18</v>
      </c>
      <c r="E206">
        <v>0.94399999999999995</v>
      </c>
      <c r="F206">
        <v>0.88900000000000001</v>
      </c>
      <c r="G206">
        <v>0.94099999999999995</v>
      </c>
    </row>
    <row r="207" spans="1:7" x14ac:dyDescent="0.2">
      <c r="A207" t="s">
        <v>30</v>
      </c>
      <c r="B207" t="s">
        <v>16</v>
      </c>
      <c r="C207" t="s">
        <v>3</v>
      </c>
      <c r="D207">
        <v>8</v>
      </c>
      <c r="E207">
        <v>0.875</v>
      </c>
      <c r="F207">
        <v>0.75</v>
      </c>
      <c r="G207">
        <v>0.85699999999999998</v>
      </c>
    </row>
    <row r="208" spans="1:7" x14ac:dyDescent="0.2">
      <c r="A208" t="s">
        <v>30</v>
      </c>
      <c r="B208" t="s">
        <v>16</v>
      </c>
      <c r="C208" t="s">
        <v>4</v>
      </c>
      <c r="D208">
        <v>9</v>
      </c>
      <c r="E208">
        <v>1</v>
      </c>
      <c r="F208">
        <v>1</v>
      </c>
      <c r="G208">
        <v>1</v>
      </c>
    </row>
    <row r="209" spans="1:7" x14ac:dyDescent="0.2">
      <c r="A209" t="s">
        <v>30</v>
      </c>
      <c r="B209" t="s">
        <v>16</v>
      </c>
      <c r="C209" t="s">
        <v>5</v>
      </c>
      <c r="D209">
        <v>1</v>
      </c>
      <c r="E209">
        <v>1</v>
      </c>
      <c r="F209">
        <v>1</v>
      </c>
      <c r="G209">
        <v>1</v>
      </c>
    </row>
    <row r="210" spans="1:7" x14ac:dyDescent="0.2">
      <c r="A210" t="s">
        <v>30</v>
      </c>
      <c r="B210" t="s">
        <v>17</v>
      </c>
      <c r="C210" t="s">
        <v>2</v>
      </c>
      <c r="D210">
        <v>582</v>
      </c>
      <c r="E210">
        <v>0.90700000000000003</v>
      </c>
      <c r="F210">
        <v>0.90400000000000003</v>
      </c>
      <c r="G210">
        <v>0.90700000000000003</v>
      </c>
    </row>
    <row r="211" spans="1:7" x14ac:dyDescent="0.2">
      <c r="A211" t="s">
        <v>30</v>
      </c>
      <c r="B211" t="s">
        <v>17</v>
      </c>
      <c r="C211" t="s">
        <v>3</v>
      </c>
      <c r="D211">
        <v>229</v>
      </c>
      <c r="E211">
        <v>0.92600000000000005</v>
      </c>
      <c r="F211">
        <v>0.84599999999999997</v>
      </c>
      <c r="G211">
        <v>0.83799999999999997</v>
      </c>
    </row>
    <row r="212" spans="1:7" x14ac:dyDescent="0.2">
      <c r="A212" t="s">
        <v>30</v>
      </c>
      <c r="B212" t="s">
        <v>17</v>
      </c>
      <c r="C212" t="s">
        <v>4</v>
      </c>
      <c r="D212">
        <v>243</v>
      </c>
      <c r="E212">
        <v>0.88500000000000001</v>
      </c>
      <c r="F212">
        <v>0.89400000000000002</v>
      </c>
      <c r="G212">
        <v>0.90100000000000002</v>
      </c>
    </row>
    <row r="213" spans="1:7" x14ac:dyDescent="0.2">
      <c r="A213" t="s">
        <v>30</v>
      </c>
      <c r="B213" t="s">
        <v>17</v>
      </c>
      <c r="C213" t="s">
        <v>5</v>
      </c>
      <c r="D213">
        <v>110</v>
      </c>
      <c r="E213">
        <v>0.91800000000000004</v>
      </c>
      <c r="F213">
        <v>0.94799999999999995</v>
      </c>
      <c r="G213">
        <v>0.95299999999999996</v>
      </c>
    </row>
    <row r="214" spans="1:7" x14ac:dyDescent="0.2">
      <c r="A214" t="s">
        <v>30</v>
      </c>
      <c r="B214" t="s">
        <v>18</v>
      </c>
      <c r="C214" t="s">
        <v>2</v>
      </c>
      <c r="D214">
        <v>4104</v>
      </c>
      <c r="E214">
        <v>0.82099999999999995</v>
      </c>
      <c r="F214">
        <v>0.69599999999999995</v>
      </c>
      <c r="G214">
        <v>0.79500000000000004</v>
      </c>
    </row>
    <row r="215" spans="1:7" x14ac:dyDescent="0.2">
      <c r="A215" t="s">
        <v>30</v>
      </c>
      <c r="B215" t="s">
        <v>18</v>
      </c>
      <c r="C215" t="s">
        <v>3</v>
      </c>
      <c r="D215">
        <v>1780</v>
      </c>
      <c r="E215">
        <v>0.88200000000000001</v>
      </c>
      <c r="F215">
        <v>0.70599999999999996</v>
      </c>
      <c r="G215">
        <v>0.79700000000000004</v>
      </c>
    </row>
    <row r="216" spans="1:7" x14ac:dyDescent="0.2">
      <c r="A216" t="s">
        <v>30</v>
      </c>
      <c r="B216" t="s">
        <v>18</v>
      </c>
      <c r="C216" t="s">
        <v>4</v>
      </c>
      <c r="D216">
        <v>1802</v>
      </c>
      <c r="E216">
        <v>0.79600000000000004</v>
      </c>
      <c r="F216">
        <v>0.70599999999999996</v>
      </c>
      <c r="G216">
        <v>0.80400000000000005</v>
      </c>
    </row>
    <row r="217" spans="1:7" x14ac:dyDescent="0.2">
      <c r="A217" t="s">
        <v>30</v>
      </c>
      <c r="B217" t="s">
        <v>18</v>
      </c>
      <c r="C217" t="s">
        <v>5</v>
      </c>
      <c r="D217">
        <v>522</v>
      </c>
      <c r="E217">
        <v>0.69899999999999995</v>
      </c>
      <c r="F217">
        <v>0.65600000000000003</v>
      </c>
      <c r="G217">
        <v>0.77</v>
      </c>
    </row>
    <row r="218" spans="1:7" x14ac:dyDescent="0.2">
      <c r="A218" t="s">
        <v>30</v>
      </c>
      <c r="B218" t="s">
        <v>19</v>
      </c>
      <c r="C218" t="s">
        <v>2</v>
      </c>
      <c r="D218">
        <v>4</v>
      </c>
      <c r="E218">
        <v>0.75</v>
      </c>
      <c r="F218">
        <v>1</v>
      </c>
      <c r="G218">
        <v>0.8</v>
      </c>
    </row>
    <row r="219" spans="1:7" x14ac:dyDescent="0.2">
      <c r="A219" t="s">
        <v>30</v>
      </c>
      <c r="B219" t="s">
        <v>19</v>
      </c>
      <c r="C219" t="s">
        <v>3</v>
      </c>
      <c r="D219">
        <v>1</v>
      </c>
      <c r="E219">
        <v>1</v>
      </c>
      <c r="F219">
        <v>1</v>
      </c>
      <c r="G219">
        <v>1</v>
      </c>
    </row>
    <row r="220" spans="1:7" x14ac:dyDescent="0.2">
      <c r="A220" t="s">
        <v>30</v>
      </c>
      <c r="B220" t="s">
        <v>19</v>
      </c>
      <c r="C220" t="s">
        <v>4</v>
      </c>
      <c r="D220">
        <v>2</v>
      </c>
      <c r="E220">
        <v>0.5</v>
      </c>
      <c r="F220">
        <v>1</v>
      </c>
      <c r="G220">
        <v>0.66700000000000004</v>
      </c>
    </row>
    <row r="221" spans="1:7" x14ac:dyDescent="0.2">
      <c r="A221" t="s">
        <v>30</v>
      </c>
      <c r="B221" t="s">
        <v>19</v>
      </c>
      <c r="C221" t="s">
        <v>5</v>
      </c>
      <c r="D221">
        <v>1</v>
      </c>
      <c r="E221">
        <v>1</v>
      </c>
      <c r="F221">
        <v>1</v>
      </c>
      <c r="G221">
        <v>1</v>
      </c>
    </row>
    <row r="222" spans="1:7" x14ac:dyDescent="0.2">
      <c r="A222" t="s">
        <v>30</v>
      </c>
      <c r="B222" t="s">
        <v>20</v>
      </c>
      <c r="C222" t="s">
        <v>2</v>
      </c>
      <c r="D222">
        <v>3026</v>
      </c>
      <c r="E222">
        <v>0.89200000000000002</v>
      </c>
      <c r="F222">
        <v>0.85099999999999998</v>
      </c>
      <c r="G222">
        <v>0.88700000000000001</v>
      </c>
    </row>
    <row r="223" spans="1:7" x14ac:dyDescent="0.2">
      <c r="A223" t="s">
        <v>30</v>
      </c>
      <c r="B223" t="s">
        <v>20</v>
      </c>
      <c r="C223" t="s">
        <v>3</v>
      </c>
      <c r="D223">
        <v>1281</v>
      </c>
      <c r="E223">
        <v>0.93</v>
      </c>
      <c r="F223">
        <v>0.85699999999999998</v>
      </c>
      <c r="G223">
        <v>0.88</v>
      </c>
    </row>
    <row r="224" spans="1:7" x14ac:dyDescent="0.2">
      <c r="A224" t="s">
        <v>30</v>
      </c>
      <c r="B224" t="s">
        <v>20</v>
      </c>
      <c r="C224" t="s">
        <v>4</v>
      </c>
      <c r="D224">
        <v>1255</v>
      </c>
      <c r="E224">
        <v>0.85699999999999998</v>
      </c>
      <c r="F224">
        <v>0.81799999999999995</v>
      </c>
      <c r="G224">
        <v>0.86899999999999999</v>
      </c>
    </row>
    <row r="225" spans="1:7" x14ac:dyDescent="0.2">
      <c r="A225" t="s">
        <v>30</v>
      </c>
      <c r="B225" t="s">
        <v>20</v>
      </c>
      <c r="C225" t="s">
        <v>5</v>
      </c>
      <c r="D225">
        <v>490</v>
      </c>
      <c r="E225">
        <v>0.88200000000000001</v>
      </c>
      <c r="F225">
        <v>0.90700000000000003</v>
      </c>
      <c r="G225">
        <v>0.92600000000000005</v>
      </c>
    </row>
    <row r="226" spans="1:7" x14ac:dyDescent="0.2">
      <c r="A226" t="s">
        <v>36</v>
      </c>
      <c r="B226" t="s">
        <v>7</v>
      </c>
      <c r="C226" t="s">
        <v>2</v>
      </c>
      <c r="D226">
        <v>1090</v>
      </c>
      <c r="E226">
        <v>0.89500000000000002</v>
      </c>
      <c r="F226">
        <v>0.91900000000000004</v>
      </c>
      <c r="G226">
        <v>0.89800000000000002</v>
      </c>
    </row>
    <row r="227" spans="1:7" x14ac:dyDescent="0.2">
      <c r="A227" t="s">
        <v>36</v>
      </c>
      <c r="B227" t="s">
        <v>7</v>
      </c>
      <c r="C227" t="s">
        <v>3</v>
      </c>
      <c r="D227">
        <v>405</v>
      </c>
      <c r="E227">
        <v>0.88400000000000001</v>
      </c>
      <c r="F227">
        <v>0.85599999999999998</v>
      </c>
      <c r="G227">
        <v>0.77900000000000003</v>
      </c>
    </row>
    <row r="228" spans="1:7" x14ac:dyDescent="0.2">
      <c r="A228" t="s">
        <v>36</v>
      </c>
      <c r="B228" t="s">
        <v>7</v>
      </c>
      <c r="C228" t="s">
        <v>4</v>
      </c>
      <c r="D228">
        <v>470</v>
      </c>
      <c r="E228">
        <v>0.89600000000000002</v>
      </c>
      <c r="F228">
        <v>0.92700000000000005</v>
      </c>
      <c r="G228">
        <v>0.90800000000000003</v>
      </c>
    </row>
    <row r="229" spans="1:7" x14ac:dyDescent="0.2">
      <c r="A229" t="s">
        <v>36</v>
      </c>
      <c r="B229" t="s">
        <v>7</v>
      </c>
      <c r="C229" t="s">
        <v>5</v>
      </c>
      <c r="D229">
        <v>215</v>
      </c>
      <c r="E229">
        <v>0.91600000000000004</v>
      </c>
      <c r="F229">
        <v>0.94099999999999995</v>
      </c>
      <c r="G229">
        <v>0.95099999999999996</v>
      </c>
    </row>
    <row r="230" spans="1:7" x14ac:dyDescent="0.2">
      <c r="A230" t="s">
        <v>36</v>
      </c>
      <c r="B230" t="s">
        <v>8</v>
      </c>
      <c r="C230" t="s">
        <v>2</v>
      </c>
      <c r="D230">
        <v>10</v>
      </c>
      <c r="E230">
        <v>1</v>
      </c>
      <c r="F230">
        <v>1</v>
      </c>
      <c r="G230">
        <v>1</v>
      </c>
    </row>
    <row r="231" spans="1:7" x14ac:dyDescent="0.2">
      <c r="A231" t="s">
        <v>36</v>
      </c>
      <c r="B231" t="s">
        <v>8</v>
      </c>
      <c r="C231" t="s">
        <v>3</v>
      </c>
      <c r="D231">
        <v>5</v>
      </c>
      <c r="E231">
        <v>1</v>
      </c>
      <c r="F231">
        <v>1</v>
      </c>
      <c r="G231">
        <v>1</v>
      </c>
    </row>
    <row r="232" spans="1:7" x14ac:dyDescent="0.2">
      <c r="A232" t="s">
        <v>36</v>
      </c>
      <c r="B232" t="s">
        <v>8</v>
      </c>
      <c r="C232" t="s">
        <v>4</v>
      </c>
      <c r="D232">
        <v>3</v>
      </c>
      <c r="E232">
        <v>1</v>
      </c>
      <c r="F232">
        <v>1</v>
      </c>
      <c r="G232">
        <v>1</v>
      </c>
    </row>
    <row r="233" spans="1:7" x14ac:dyDescent="0.2">
      <c r="A233" t="s">
        <v>36</v>
      </c>
      <c r="B233" t="s">
        <v>8</v>
      </c>
      <c r="C233" t="s">
        <v>5</v>
      </c>
      <c r="D233">
        <v>2</v>
      </c>
      <c r="E233">
        <v>1</v>
      </c>
      <c r="F233">
        <v>1</v>
      </c>
      <c r="G233">
        <v>1</v>
      </c>
    </row>
    <row r="234" spans="1:7" x14ac:dyDescent="0.2">
      <c r="A234" t="s">
        <v>36</v>
      </c>
      <c r="B234" t="s">
        <v>9</v>
      </c>
      <c r="C234" t="s">
        <v>2</v>
      </c>
      <c r="D234">
        <v>64</v>
      </c>
      <c r="E234">
        <v>0.84399999999999997</v>
      </c>
      <c r="F234">
        <v>0.90600000000000003</v>
      </c>
      <c r="G234">
        <v>0.85299999999999998</v>
      </c>
    </row>
    <row r="235" spans="1:7" x14ac:dyDescent="0.2">
      <c r="A235" t="s">
        <v>36</v>
      </c>
      <c r="B235" t="s">
        <v>9</v>
      </c>
      <c r="C235" t="s">
        <v>3</v>
      </c>
      <c r="D235">
        <v>27</v>
      </c>
      <c r="E235">
        <v>0.85199999999999998</v>
      </c>
      <c r="F235">
        <v>0.75</v>
      </c>
      <c r="G235">
        <v>0.75</v>
      </c>
    </row>
    <row r="236" spans="1:7" x14ac:dyDescent="0.2">
      <c r="A236" t="s">
        <v>36</v>
      </c>
      <c r="B236" t="s">
        <v>9</v>
      </c>
      <c r="C236" t="s">
        <v>4</v>
      </c>
      <c r="D236">
        <v>27</v>
      </c>
      <c r="E236">
        <v>0.77800000000000002</v>
      </c>
      <c r="F236">
        <v>0.92900000000000005</v>
      </c>
      <c r="G236">
        <v>0.81299999999999994</v>
      </c>
    </row>
    <row r="237" spans="1:7" x14ac:dyDescent="0.2">
      <c r="A237" t="s">
        <v>36</v>
      </c>
      <c r="B237" t="s">
        <v>9</v>
      </c>
      <c r="C237" t="s">
        <v>5</v>
      </c>
      <c r="D237">
        <v>10</v>
      </c>
      <c r="E237">
        <v>1</v>
      </c>
      <c r="F237">
        <v>1</v>
      </c>
      <c r="G237">
        <v>1</v>
      </c>
    </row>
    <row r="238" spans="1:7" x14ac:dyDescent="0.2">
      <c r="A238" t="s">
        <v>36</v>
      </c>
      <c r="B238" t="s">
        <v>10</v>
      </c>
      <c r="C238" t="s">
        <v>2</v>
      </c>
      <c r="D238">
        <v>148</v>
      </c>
      <c r="E238">
        <v>0.86499999999999999</v>
      </c>
      <c r="F238">
        <v>0.90500000000000003</v>
      </c>
      <c r="G238">
        <v>0.87</v>
      </c>
    </row>
    <row r="239" spans="1:7" x14ac:dyDescent="0.2">
      <c r="A239" t="s">
        <v>36</v>
      </c>
      <c r="B239" t="s">
        <v>10</v>
      </c>
      <c r="C239" t="s">
        <v>3</v>
      </c>
      <c r="D239">
        <v>70</v>
      </c>
      <c r="E239">
        <v>0.82899999999999996</v>
      </c>
      <c r="F239">
        <v>0.8</v>
      </c>
      <c r="G239">
        <v>0.72699999999999998</v>
      </c>
    </row>
    <row r="240" spans="1:7" x14ac:dyDescent="0.2">
      <c r="A240" t="s">
        <v>36</v>
      </c>
      <c r="B240" t="s">
        <v>10</v>
      </c>
      <c r="C240" t="s">
        <v>4</v>
      </c>
      <c r="D240">
        <v>66</v>
      </c>
      <c r="E240">
        <v>0.89400000000000002</v>
      </c>
      <c r="F240">
        <v>0.93200000000000005</v>
      </c>
      <c r="G240">
        <v>0.92100000000000004</v>
      </c>
    </row>
    <row r="241" spans="1:7" x14ac:dyDescent="0.2">
      <c r="A241" t="s">
        <v>36</v>
      </c>
      <c r="B241" t="s">
        <v>10</v>
      </c>
      <c r="C241" t="s">
        <v>5</v>
      </c>
      <c r="D241">
        <v>12</v>
      </c>
      <c r="E241">
        <v>0.91700000000000004</v>
      </c>
      <c r="F241">
        <v>1</v>
      </c>
      <c r="G241">
        <v>0.95199999999999996</v>
      </c>
    </row>
    <row r="242" spans="1:7" x14ac:dyDescent="0.2">
      <c r="A242" t="s">
        <v>36</v>
      </c>
      <c r="B242" t="s">
        <v>11</v>
      </c>
      <c r="C242" t="s">
        <v>2</v>
      </c>
      <c r="D242">
        <v>8594</v>
      </c>
      <c r="E242">
        <v>0.86899999999999999</v>
      </c>
      <c r="F242">
        <v>0.879</v>
      </c>
      <c r="G242">
        <v>0.871</v>
      </c>
    </row>
    <row r="243" spans="1:7" x14ac:dyDescent="0.2">
      <c r="A243" t="s">
        <v>36</v>
      </c>
      <c r="B243" t="s">
        <v>11</v>
      </c>
      <c r="C243" t="s">
        <v>3</v>
      </c>
      <c r="D243">
        <v>3788</v>
      </c>
      <c r="E243">
        <v>0.86</v>
      </c>
      <c r="F243">
        <v>0.77400000000000002</v>
      </c>
      <c r="G243">
        <v>0.79500000000000004</v>
      </c>
    </row>
    <row r="244" spans="1:7" x14ac:dyDescent="0.2">
      <c r="A244" t="s">
        <v>36</v>
      </c>
      <c r="B244" t="s">
        <v>11</v>
      </c>
      <c r="C244" t="s">
        <v>4</v>
      </c>
      <c r="D244">
        <v>3875</v>
      </c>
      <c r="E244">
        <v>0.86299999999999999</v>
      </c>
      <c r="F244">
        <v>0.90400000000000003</v>
      </c>
      <c r="G244">
        <v>0.88500000000000001</v>
      </c>
    </row>
    <row r="245" spans="1:7" x14ac:dyDescent="0.2">
      <c r="A245" t="s">
        <v>36</v>
      </c>
      <c r="B245" t="s">
        <v>11</v>
      </c>
      <c r="C245" t="s">
        <v>5</v>
      </c>
      <c r="D245">
        <v>931</v>
      </c>
      <c r="E245">
        <v>0.93200000000000005</v>
      </c>
      <c r="F245">
        <v>0.997</v>
      </c>
      <c r="G245">
        <v>0.95799999999999996</v>
      </c>
    </row>
    <row r="246" spans="1:7" x14ac:dyDescent="0.2">
      <c r="A246" t="s">
        <v>36</v>
      </c>
      <c r="B246" t="s">
        <v>12</v>
      </c>
      <c r="C246" t="s">
        <v>2</v>
      </c>
      <c r="D246">
        <v>2542</v>
      </c>
      <c r="E246">
        <v>0.92300000000000004</v>
      </c>
      <c r="F246">
        <v>0.99</v>
      </c>
      <c r="G246">
        <v>0.92800000000000005</v>
      </c>
    </row>
    <row r="247" spans="1:7" x14ac:dyDescent="0.2">
      <c r="A247" t="s">
        <v>36</v>
      </c>
      <c r="B247" t="s">
        <v>12</v>
      </c>
      <c r="C247" t="s">
        <v>3</v>
      </c>
      <c r="D247">
        <v>1265</v>
      </c>
      <c r="E247">
        <v>0.93400000000000005</v>
      </c>
      <c r="F247">
        <v>0.98199999999999998</v>
      </c>
      <c r="G247">
        <v>0.92300000000000004</v>
      </c>
    </row>
    <row r="248" spans="1:7" x14ac:dyDescent="0.2">
      <c r="A248" t="s">
        <v>36</v>
      </c>
      <c r="B248" t="s">
        <v>12</v>
      </c>
      <c r="C248" t="s">
        <v>4</v>
      </c>
      <c r="D248">
        <v>1092</v>
      </c>
      <c r="E248">
        <v>0.91800000000000004</v>
      </c>
      <c r="F248">
        <v>0.99399999999999999</v>
      </c>
      <c r="G248">
        <v>0.93500000000000005</v>
      </c>
    </row>
    <row r="249" spans="1:7" x14ac:dyDescent="0.2">
      <c r="A249" t="s">
        <v>36</v>
      </c>
      <c r="B249" t="s">
        <v>12</v>
      </c>
      <c r="C249" t="s">
        <v>5</v>
      </c>
      <c r="D249">
        <v>185</v>
      </c>
      <c r="E249">
        <v>0.88100000000000001</v>
      </c>
      <c r="F249">
        <v>1</v>
      </c>
      <c r="G249">
        <v>0.91700000000000004</v>
      </c>
    </row>
    <row r="250" spans="1:7" x14ac:dyDescent="0.2">
      <c r="A250" t="s">
        <v>36</v>
      </c>
      <c r="B250" t="s">
        <v>13</v>
      </c>
      <c r="C250" t="s">
        <v>2</v>
      </c>
      <c r="D250">
        <v>11302</v>
      </c>
      <c r="E250">
        <v>0.91500000000000004</v>
      </c>
      <c r="F250">
        <v>0.97099999999999997</v>
      </c>
      <c r="G250">
        <v>0.91900000000000004</v>
      </c>
    </row>
    <row r="251" spans="1:7" x14ac:dyDescent="0.2">
      <c r="A251" t="s">
        <v>36</v>
      </c>
      <c r="B251" t="s">
        <v>13</v>
      </c>
      <c r="C251" t="s">
        <v>3</v>
      </c>
      <c r="D251">
        <v>4864</v>
      </c>
      <c r="E251">
        <v>0.93</v>
      </c>
      <c r="F251">
        <v>0.97299999999999998</v>
      </c>
      <c r="G251">
        <v>0.90400000000000003</v>
      </c>
    </row>
    <row r="252" spans="1:7" x14ac:dyDescent="0.2">
      <c r="A252" t="s">
        <v>36</v>
      </c>
      <c r="B252" t="s">
        <v>13</v>
      </c>
      <c r="C252" t="s">
        <v>4</v>
      </c>
      <c r="D252">
        <v>4999</v>
      </c>
      <c r="E252">
        <v>0.9</v>
      </c>
      <c r="F252">
        <v>0.96899999999999997</v>
      </c>
      <c r="G252">
        <v>0.91800000000000004</v>
      </c>
    </row>
    <row r="253" spans="1:7" x14ac:dyDescent="0.2">
      <c r="A253" t="s">
        <v>36</v>
      </c>
      <c r="B253" t="s">
        <v>13</v>
      </c>
      <c r="C253" t="s">
        <v>5</v>
      </c>
      <c r="D253">
        <v>1439</v>
      </c>
      <c r="E253">
        <v>0.91200000000000003</v>
      </c>
      <c r="F253">
        <v>0.97299999999999998</v>
      </c>
      <c r="G253">
        <v>0.94599999999999995</v>
      </c>
    </row>
    <row r="254" spans="1:7" x14ac:dyDescent="0.2">
      <c r="A254" t="s">
        <v>36</v>
      </c>
      <c r="B254" t="s">
        <v>14</v>
      </c>
      <c r="C254" t="s">
        <v>2</v>
      </c>
      <c r="D254">
        <v>13262</v>
      </c>
      <c r="E254">
        <v>0.91</v>
      </c>
      <c r="F254">
        <v>0.95599999999999996</v>
      </c>
      <c r="G254">
        <v>0.91400000000000003</v>
      </c>
    </row>
    <row r="255" spans="1:7" x14ac:dyDescent="0.2">
      <c r="A255" t="s">
        <v>36</v>
      </c>
      <c r="B255" t="s">
        <v>14</v>
      </c>
      <c r="C255" t="s">
        <v>3</v>
      </c>
      <c r="D255">
        <v>5594</v>
      </c>
      <c r="E255">
        <v>0.91200000000000003</v>
      </c>
      <c r="F255">
        <v>0.92400000000000004</v>
      </c>
      <c r="G255">
        <v>0.86799999999999999</v>
      </c>
    </row>
    <row r="256" spans="1:7" x14ac:dyDescent="0.2">
      <c r="A256" t="s">
        <v>36</v>
      </c>
      <c r="B256" t="s">
        <v>14</v>
      </c>
      <c r="C256" t="s">
        <v>4</v>
      </c>
      <c r="D256">
        <v>6001</v>
      </c>
      <c r="E256">
        <v>0.90700000000000003</v>
      </c>
      <c r="F256">
        <v>0.96599999999999997</v>
      </c>
      <c r="G256">
        <v>0.92500000000000004</v>
      </c>
    </row>
    <row r="257" spans="1:7" x14ac:dyDescent="0.2">
      <c r="A257" t="s">
        <v>36</v>
      </c>
      <c r="B257" t="s">
        <v>14</v>
      </c>
      <c r="C257" t="s">
        <v>5</v>
      </c>
      <c r="D257">
        <v>1667</v>
      </c>
      <c r="E257">
        <v>0.91200000000000003</v>
      </c>
      <c r="F257">
        <v>0.96899999999999997</v>
      </c>
      <c r="G257">
        <v>0.94499999999999995</v>
      </c>
    </row>
    <row r="258" spans="1:7" x14ac:dyDescent="0.2">
      <c r="A258" t="s">
        <v>36</v>
      </c>
      <c r="B258" t="s">
        <v>15</v>
      </c>
      <c r="C258" t="s">
        <v>2</v>
      </c>
      <c r="D258">
        <v>238</v>
      </c>
      <c r="E258">
        <v>0.95</v>
      </c>
      <c r="F258">
        <v>0.96599999999999997</v>
      </c>
      <c r="G258">
        <v>0.95</v>
      </c>
    </row>
    <row r="259" spans="1:7" x14ac:dyDescent="0.2">
      <c r="A259" t="s">
        <v>36</v>
      </c>
      <c r="B259" t="s">
        <v>15</v>
      </c>
      <c r="C259" t="s">
        <v>3</v>
      </c>
      <c r="D259">
        <v>88</v>
      </c>
      <c r="E259">
        <v>0.96599999999999997</v>
      </c>
      <c r="F259">
        <v>0.93100000000000005</v>
      </c>
      <c r="G259">
        <v>0.94699999999999995</v>
      </c>
    </row>
    <row r="260" spans="1:7" x14ac:dyDescent="0.2">
      <c r="A260" t="s">
        <v>36</v>
      </c>
      <c r="B260" t="s">
        <v>15</v>
      </c>
      <c r="C260" t="s">
        <v>4</v>
      </c>
      <c r="D260">
        <v>106</v>
      </c>
      <c r="E260">
        <v>0.93400000000000005</v>
      </c>
      <c r="F260">
        <v>1</v>
      </c>
      <c r="G260">
        <v>0.93300000000000005</v>
      </c>
    </row>
    <row r="261" spans="1:7" x14ac:dyDescent="0.2">
      <c r="A261" t="s">
        <v>36</v>
      </c>
      <c r="B261" t="s">
        <v>15</v>
      </c>
      <c r="C261" t="s">
        <v>5</v>
      </c>
      <c r="D261">
        <v>44</v>
      </c>
      <c r="E261">
        <v>0.95499999999999996</v>
      </c>
      <c r="F261">
        <v>0.95099999999999996</v>
      </c>
      <c r="G261">
        <v>0.97499999999999998</v>
      </c>
    </row>
    <row r="262" spans="1:7" x14ac:dyDescent="0.2">
      <c r="A262" t="s">
        <v>36</v>
      </c>
      <c r="B262" t="s">
        <v>16</v>
      </c>
      <c r="C262" t="s">
        <v>2</v>
      </c>
      <c r="D262">
        <v>18</v>
      </c>
      <c r="E262">
        <v>0.88900000000000001</v>
      </c>
      <c r="F262">
        <v>1</v>
      </c>
      <c r="G262">
        <v>0.9</v>
      </c>
    </row>
    <row r="263" spans="1:7" x14ac:dyDescent="0.2">
      <c r="A263" t="s">
        <v>36</v>
      </c>
      <c r="B263" t="s">
        <v>16</v>
      </c>
      <c r="C263" t="s">
        <v>3</v>
      </c>
      <c r="D263">
        <v>8</v>
      </c>
      <c r="E263">
        <v>0.875</v>
      </c>
      <c r="F263">
        <v>1</v>
      </c>
      <c r="G263">
        <v>0.88900000000000001</v>
      </c>
    </row>
    <row r="264" spans="1:7" x14ac:dyDescent="0.2">
      <c r="A264" t="s">
        <v>36</v>
      </c>
      <c r="B264" t="s">
        <v>16</v>
      </c>
      <c r="C264" t="s">
        <v>4</v>
      </c>
      <c r="D264">
        <v>9</v>
      </c>
      <c r="E264">
        <v>0.88900000000000001</v>
      </c>
      <c r="F264">
        <v>1</v>
      </c>
      <c r="G264">
        <v>0.88900000000000001</v>
      </c>
    </row>
    <row r="265" spans="1:7" x14ac:dyDescent="0.2">
      <c r="A265" t="s">
        <v>36</v>
      </c>
      <c r="B265" t="s">
        <v>16</v>
      </c>
      <c r="C265" t="s">
        <v>5</v>
      </c>
      <c r="D265">
        <v>1</v>
      </c>
      <c r="E265">
        <v>1</v>
      </c>
      <c r="F265">
        <v>1</v>
      </c>
      <c r="G265">
        <v>1</v>
      </c>
    </row>
    <row r="266" spans="1:7" x14ac:dyDescent="0.2">
      <c r="A266" t="s">
        <v>36</v>
      </c>
      <c r="B266" t="s">
        <v>17</v>
      </c>
      <c r="C266" t="s">
        <v>2</v>
      </c>
      <c r="D266">
        <v>582</v>
      </c>
      <c r="E266">
        <v>0.90900000000000003</v>
      </c>
      <c r="F266">
        <v>0.96899999999999997</v>
      </c>
      <c r="G266">
        <v>0.91400000000000003</v>
      </c>
    </row>
    <row r="267" spans="1:7" x14ac:dyDescent="0.2">
      <c r="A267" t="s">
        <v>36</v>
      </c>
      <c r="B267" t="s">
        <v>17</v>
      </c>
      <c r="C267" t="s">
        <v>3</v>
      </c>
      <c r="D267">
        <v>229</v>
      </c>
      <c r="E267">
        <v>0.9</v>
      </c>
      <c r="F267">
        <v>0.94199999999999995</v>
      </c>
      <c r="G267">
        <v>0.81</v>
      </c>
    </row>
    <row r="268" spans="1:7" x14ac:dyDescent="0.2">
      <c r="A268" t="s">
        <v>36</v>
      </c>
      <c r="B268" t="s">
        <v>17</v>
      </c>
      <c r="C268" t="s">
        <v>4</v>
      </c>
      <c r="D268">
        <v>243</v>
      </c>
      <c r="E268">
        <v>0.90100000000000002</v>
      </c>
      <c r="F268">
        <v>0.95799999999999996</v>
      </c>
      <c r="G268">
        <v>0.91900000000000004</v>
      </c>
    </row>
    <row r="269" spans="1:7" x14ac:dyDescent="0.2">
      <c r="A269" t="s">
        <v>36</v>
      </c>
      <c r="B269" t="s">
        <v>17</v>
      </c>
      <c r="C269" t="s">
        <v>5</v>
      </c>
      <c r="D269">
        <v>110</v>
      </c>
      <c r="E269">
        <v>0.94499999999999995</v>
      </c>
      <c r="F269">
        <v>1</v>
      </c>
      <c r="G269">
        <v>0.97</v>
      </c>
    </row>
    <row r="270" spans="1:7" x14ac:dyDescent="0.2">
      <c r="A270" t="s">
        <v>36</v>
      </c>
      <c r="B270" t="s">
        <v>18</v>
      </c>
      <c r="C270" t="s">
        <v>2</v>
      </c>
      <c r="D270">
        <v>4104</v>
      </c>
      <c r="E270">
        <v>0.874</v>
      </c>
      <c r="F270">
        <v>0.872</v>
      </c>
      <c r="G270">
        <v>0.874</v>
      </c>
    </row>
    <row r="271" spans="1:7" x14ac:dyDescent="0.2">
      <c r="A271" t="s">
        <v>36</v>
      </c>
      <c r="B271" t="s">
        <v>18</v>
      </c>
      <c r="C271" t="s">
        <v>3</v>
      </c>
      <c r="D271">
        <v>1780</v>
      </c>
      <c r="E271">
        <v>0.89600000000000002</v>
      </c>
      <c r="F271">
        <v>0.86299999999999999</v>
      </c>
      <c r="G271">
        <v>0.84399999999999997</v>
      </c>
    </row>
    <row r="272" spans="1:7" x14ac:dyDescent="0.2">
      <c r="A272" t="s">
        <v>36</v>
      </c>
      <c r="B272" t="s">
        <v>18</v>
      </c>
      <c r="C272" t="s">
        <v>4</v>
      </c>
      <c r="D272">
        <v>1802</v>
      </c>
      <c r="E272">
        <v>0.86799999999999999</v>
      </c>
      <c r="F272">
        <v>0.88600000000000001</v>
      </c>
      <c r="G272">
        <v>0.88800000000000001</v>
      </c>
    </row>
    <row r="273" spans="1:7" x14ac:dyDescent="0.2">
      <c r="A273" t="s">
        <v>36</v>
      </c>
      <c r="B273" t="s">
        <v>18</v>
      </c>
      <c r="C273" t="s">
        <v>5</v>
      </c>
      <c r="D273">
        <v>522</v>
      </c>
      <c r="E273">
        <v>0.82199999999999995</v>
      </c>
      <c r="F273">
        <v>0.85</v>
      </c>
      <c r="G273">
        <v>0.88</v>
      </c>
    </row>
    <row r="274" spans="1:7" x14ac:dyDescent="0.2">
      <c r="A274" t="s">
        <v>36</v>
      </c>
      <c r="B274" t="s">
        <v>19</v>
      </c>
      <c r="C274" t="s">
        <v>2</v>
      </c>
      <c r="D274">
        <v>4</v>
      </c>
      <c r="E274">
        <v>0.75</v>
      </c>
      <c r="F274">
        <v>1</v>
      </c>
      <c r="G274">
        <v>0.8</v>
      </c>
    </row>
    <row r="275" spans="1:7" x14ac:dyDescent="0.2">
      <c r="A275" t="s">
        <v>36</v>
      </c>
      <c r="B275" t="s">
        <v>19</v>
      </c>
      <c r="C275" t="s">
        <v>3</v>
      </c>
      <c r="D275">
        <v>1</v>
      </c>
      <c r="E275">
        <v>1</v>
      </c>
      <c r="F275">
        <v>1</v>
      </c>
      <c r="G275">
        <v>1</v>
      </c>
    </row>
    <row r="276" spans="1:7" x14ac:dyDescent="0.2">
      <c r="A276" t="s">
        <v>36</v>
      </c>
      <c r="B276" t="s">
        <v>19</v>
      </c>
      <c r="C276" t="s">
        <v>4</v>
      </c>
      <c r="D276">
        <v>2</v>
      </c>
      <c r="E276">
        <v>1</v>
      </c>
      <c r="F276">
        <v>1</v>
      </c>
      <c r="G276">
        <v>1</v>
      </c>
    </row>
    <row r="277" spans="1:7" x14ac:dyDescent="0.2">
      <c r="A277" t="s">
        <v>36</v>
      </c>
      <c r="B277" t="s">
        <v>19</v>
      </c>
      <c r="C277" t="s">
        <v>5</v>
      </c>
      <c r="D277">
        <v>1</v>
      </c>
      <c r="E277">
        <v>0</v>
      </c>
      <c r="F277">
        <v>0</v>
      </c>
      <c r="G277">
        <v>0</v>
      </c>
    </row>
    <row r="278" spans="1:7" x14ac:dyDescent="0.2">
      <c r="A278" t="s">
        <v>36</v>
      </c>
      <c r="B278" t="s">
        <v>20</v>
      </c>
      <c r="C278" t="s">
        <v>2</v>
      </c>
      <c r="D278">
        <v>3026</v>
      </c>
      <c r="E278">
        <v>0.91900000000000004</v>
      </c>
      <c r="F278">
        <v>0.97</v>
      </c>
      <c r="G278">
        <v>0.92300000000000004</v>
      </c>
    </row>
    <row r="279" spans="1:7" x14ac:dyDescent="0.2">
      <c r="A279" t="s">
        <v>36</v>
      </c>
      <c r="B279" t="s">
        <v>20</v>
      </c>
      <c r="C279" t="s">
        <v>3</v>
      </c>
      <c r="D279">
        <v>1281</v>
      </c>
      <c r="E279">
        <v>0.92300000000000004</v>
      </c>
      <c r="F279">
        <v>0.94499999999999995</v>
      </c>
      <c r="G279">
        <v>0.88100000000000001</v>
      </c>
    </row>
    <row r="280" spans="1:7" x14ac:dyDescent="0.2">
      <c r="A280" t="s">
        <v>36</v>
      </c>
      <c r="B280" t="s">
        <v>20</v>
      </c>
      <c r="C280" t="s">
        <v>4</v>
      </c>
      <c r="D280">
        <v>1255</v>
      </c>
      <c r="E280">
        <v>0.90300000000000002</v>
      </c>
      <c r="F280">
        <v>0.97099999999999997</v>
      </c>
      <c r="G280">
        <v>0.92100000000000004</v>
      </c>
    </row>
    <row r="281" spans="1:7" x14ac:dyDescent="0.2">
      <c r="A281" t="s">
        <v>36</v>
      </c>
      <c r="B281" t="s">
        <v>20</v>
      </c>
      <c r="C281" t="s">
        <v>5</v>
      </c>
      <c r="D281">
        <v>490</v>
      </c>
      <c r="E281">
        <v>0.94899999999999995</v>
      </c>
      <c r="F281">
        <v>0.99199999999999999</v>
      </c>
      <c r="G281">
        <v>0.96899999999999997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FB7-AF5F-B140-8199-4AB31F7C106C}">
  <dimension ref="A1:H281"/>
  <sheetViews>
    <sheetView tabSelected="1" topLeftCell="A256" workbookViewId="0">
      <selection activeCell="F283" sqref="F283"/>
    </sheetView>
  </sheetViews>
  <sheetFormatPr baseColWidth="10" defaultRowHeight="16" x14ac:dyDescent="0.2"/>
  <cols>
    <col min="1" max="1" width="28.83203125" bestFit="1" customWidth="1"/>
    <col min="2" max="2" width="15.33203125" bestFit="1" customWidth="1"/>
    <col min="3" max="3" width="20" bestFit="1" customWidth="1"/>
  </cols>
  <sheetData>
    <row r="1" spans="1:8" x14ac:dyDescent="0.2">
      <c r="A1" t="s">
        <v>0</v>
      </c>
      <c r="B1" s="9" t="s">
        <v>6</v>
      </c>
      <c r="C1" s="9" t="s">
        <v>28</v>
      </c>
      <c r="D1" s="9" t="s">
        <v>21</v>
      </c>
      <c r="E1" s="9" t="s">
        <v>37</v>
      </c>
      <c r="F1" s="9" t="s">
        <v>38</v>
      </c>
      <c r="G1" s="9" t="s">
        <v>39</v>
      </c>
      <c r="H1" s="9" t="s">
        <v>40</v>
      </c>
    </row>
    <row r="2" spans="1:8" x14ac:dyDescent="0.2">
      <c r="A2" t="s">
        <v>31</v>
      </c>
      <c r="B2" s="9" t="s">
        <v>7</v>
      </c>
      <c r="C2" s="9" t="s">
        <v>2</v>
      </c>
      <c r="D2" s="9">
        <v>1090</v>
      </c>
      <c r="E2">
        <v>73</v>
      </c>
      <c r="F2">
        <v>22</v>
      </c>
      <c r="G2">
        <v>523</v>
      </c>
      <c r="H2">
        <v>472</v>
      </c>
    </row>
    <row r="3" spans="1:8" x14ac:dyDescent="0.2">
      <c r="A3" t="s">
        <v>31</v>
      </c>
      <c r="B3" s="9" t="s">
        <v>7</v>
      </c>
      <c r="C3" s="9" t="s">
        <v>3</v>
      </c>
      <c r="D3" s="9">
        <v>405</v>
      </c>
      <c r="E3">
        <v>30</v>
      </c>
      <c r="F3">
        <v>8</v>
      </c>
      <c r="G3">
        <v>89</v>
      </c>
      <c r="H3">
        <v>278</v>
      </c>
    </row>
    <row r="4" spans="1:8" x14ac:dyDescent="0.2">
      <c r="A4" t="s">
        <v>31</v>
      </c>
      <c r="B4" s="9" t="s">
        <v>7</v>
      </c>
      <c r="C4" s="9" t="s">
        <v>4</v>
      </c>
      <c r="D4" s="9">
        <v>470</v>
      </c>
      <c r="E4">
        <v>35</v>
      </c>
      <c r="F4">
        <v>6</v>
      </c>
      <c r="G4">
        <v>256</v>
      </c>
      <c r="H4">
        <v>173</v>
      </c>
    </row>
    <row r="5" spans="1:8" x14ac:dyDescent="0.2">
      <c r="A5" t="s">
        <v>31</v>
      </c>
      <c r="B5" s="9" t="s">
        <v>7</v>
      </c>
      <c r="C5" s="9" t="s">
        <v>5</v>
      </c>
      <c r="D5" s="9">
        <v>215</v>
      </c>
      <c r="E5">
        <v>8</v>
      </c>
      <c r="F5">
        <v>8</v>
      </c>
      <c r="G5">
        <v>178</v>
      </c>
      <c r="H5">
        <v>21</v>
      </c>
    </row>
    <row r="6" spans="1:8" x14ac:dyDescent="0.2">
      <c r="A6" t="s">
        <v>31</v>
      </c>
      <c r="B6" s="9" t="s">
        <v>8</v>
      </c>
      <c r="C6" s="9" t="s">
        <v>2</v>
      </c>
      <c r="D6" s="9">
        <v>10</v>
      </c>
      <c r="E6">
        <v>0</v>
      </c>
      <c r="F6">
        <v>0</v>
      </c>
      <c r="G6" s="9">
        <v>5</v>
      </c>
      <c r="H6" s="9">
        <v>5</v>
      </c>
    </row>
    <row r="7" spans="1:8" x14ac:dyDescent="0.2">
      <c r="A7" t="s">
        <v>31</v>
      </c>
      <c r="B7" s="9" t="s">
        <v>8</v>
      </c>
      <c r="C7" s="9" t="s">
        <v>3</v>
      </c>
      <c r="D7" s="9">
        <v>5</v>
      </c>
      <c r="E7">
        <v>0</v>
      </c>
      <c r="F7">
        <v>0</v>
      </c>
      <c r="G7" s="9">
        <v>2</v>
      </c>
      <c r="H7" s="9">
        <v>3</v>
      </c>
    </row>
    <row r="8" spans="1:8" x14ac:dyDescent="0.2">
      <c r="A8" t="s">
        <v>31</v>
      </c>
      <c r="B8" s="9" t="s">
        <v>8</v>
      </c>
      <c r="C8" s="9" t="s">
        <v>4</v>
      </c>
      <c r="D8" s="9">
        <v>3</v>
      </c>
      <c r="E8">
        <v>0</v>
      </c>
      <c r="F8">
        <v>0</v>
      </c>
      <c r="G8" s="9">
        <v>1</v>
      </c>
      <c r="H8" s="9">
        <v>2</v>
      </c>
    </row>
    <row r="9" spans="1:8" x14ac:dyDescent="0.2">
      <c r="A9" t="s">
        <v>31</v>
      </c>
      <c r="B9" s="9" t="s">
        <v>8</v>
      </c>
      <c r="C9" s="9" t="s">
        <v>5</v>
      </c>
      <c r="D9" s="9">
        <v>2</v>
      </c>
      <c r="E9">
        <v>0</v>
      </c>
      <c r="F9">
        <v>0</v>
      </c>
      <c r="G9" s="9">
        <v>2</v>
      </c>
      <c r="H9" s="9">
        <v>0</v>
      </c>
    </row>
    <row r="10" spans="1:8" x14ac:dyDescent="0.2">
      <c r="A10" t="s">
        <v>31</v>
      </c>
      <c r="B10" s="9" t="s">
        <v>9</v>
      </c>
      <c r="C10" s="9" t="s">
        <v>2</v>
      </c>
      <c r="D10" s="9">
        <v>64</v>
      </c>
      <c r="E10">
        <v>6</v>
      </c>
      <c r="F10">
        <v>2</v>
      </c>
      <c r="G10" s="9">
        <v>30</v>
      </c>
      <c r="H10" s="9">
        <v>26</v>
      </c>
    </row>
    <row r="11" spans="1:8" x14ac:dyDescent="0.2">
      <c r="A11" t="s">
        <v>31</v>
      </c>
      <c r="B11" s="9" t="s">
        <v>9</v>
      </c>
      <c r="C11" s="9" t="s">
        <v>3</v>
      </c>
      <c r="D11" s="9">
        <v>27</v>
      </c>
      <c r="E11">
        <v>2</v>
      </c>
      <c r="F11">
        <v>1</v>
      </c>
      <c r="G11" s="9">
        <v>7</v>
      </c>
      <c r="H11" s="9">
        <v>17</v>
      </c>
    </row>
    <row r="12" spans="1:8" x14ac:dyDescent="0.2">
      <c r="A12" t="s">
        <v>31</v>
      </c>
      <c r="B12" s="9" t="s">
        <v>9</v>
      </c>
      <c r="C12" s="9" t="s">
        <v>4</v>
      </c>
      <c r="D12" s="9">
        <v>27</v>
      </c>
      <c r="E12">
        <v>4</v>
      </c>
      <c r="F12">
        <v>1</v>
      </c>
      <c r="G12" s="9">
        <v>13</v>
      </c>
      <c r="H12" s="9">
        <v>9</v>
      </c>
    </row>
    <row r="13" spans="1:8" x14ac:dyDescent="0.2">
      <c r="A13" t="s">
        <v>31</v>
      </c>
      <c r="B13" s="9" t="s">
        <v>9</v>
      </c>
      <c r="C13" s="9" t="s">
        <v>5</v>
      </c>
      <c r="D13" s="9">
        <v>10</v>
      </c>
      <c r="E13">
        <v>0</v>
      </c>
      <c r="F13">
        <v>0</v>
      </c>
      <c r="G13" s="9">
        <v>10</v>
      </c>
      <c r="H13" s="9">
        <v>0</v>
      </c>
    </row>
    <row r="14" spans="1:8" x14ac:dyDescent="0.2">
      <c r="A14" t="s">
        <v>31</v>
      </c>
      <c r="B14" s="9" t="s">
        <v>10</v>
      </c>
      <c r="C14" s="9" t="s">
        <v>2</v>
      </c>
      <c r="D14" s="9">
        <v>148</v>
      </c>
      <c r="E14">
        <v>12</v>
      </c>
      <c r="F14">
        <v>0</v>
      </c>
      <c r="G14" s="9">
        <v>74</v>
      </c>
      <c r="H14" s="9">
        <v>62</v>
      </c>
    </row>
    <row r="15" spans="1:8" x14ac:dyDescent="0.2">
      <c r="A15" t="s">
        <v>31</v>
      </c>
      <c r="B15" s="9" t="s">
        <v>10</v>
      </c>
      <c r="C15" s="9" t="s">
        <v>3</v>
      </c>
      <c r="D15" s="9">
        <v>70</v>
      </c>
      <c r="E15">
        <v>7</v>
      </c>
      <c r="F15">
        <v>0</v>
      </c>
      <c r="G15" s="9">
        <v>20</v>
      </c>
      <c r="H15" s="9">
        <v>43</v>
      </c>
    </row>
    <row r="16" spans="1:8" x14ac:dyDescent="0.2">
      <c r="A16" t="s">
        <v>31</v>
      </c>
      <c r="B16" s="9" t="s">
        <v>10</v>
      </c>
      <c r="C16" s="9" t="s">
        <v>4</v>
      </c>
      <c r="D16" s="9">
        <v>66</v>
      </c>
      <c r="E16">
        <v>4</v>
      </c>
      <c r="F16">
        <v>0</v>
      </c>
      <c r="G16" s="9">
        <v>44</v>
      </c>
      <c r="H16" s="9">
        <v>18</v>
      </c>
    </row>
    <row r="17" spans="1:8" x14ac:dyDescent="0.2">
      <c r="A17" t="s">
        <v>31</v>
      </c>
      <c r="B17" s="9" t="s">
        <v>10</v>
      </c>
      <c r="C17" s="9" t="s">
        <v>5</v>
      </c>
      <c r="D17" s="9">
        <v>12</v>
      </c>
      <c r="E17">
        <v>1</v>
      </c>
      <c r="F17">
        <v>0</v>
      </c>
      <c r="G17" s="9">
        <v>10</v>
      </c>
      <c r="H17" s="9">
        <v>1</v>
      </c>
    </row>
    <row r="18" spans="1:8" x14ac:dyDescent="0.2">
      <c r="A18" t="s">
        <v>31</v>
      </c>
      <c r="B18" s="9" t="s">
        <v>11</v>
      </c>
      <c r="C18" s="9" t="s">
        <v>2</v>
      </c>
      <c r="D18" s="9">
        <v>8594</v>
      </c>
      <c r="E18">
        <v>653</v>
      </c>
      <c r="F18">
        <v>120</v>
      </c>
      <c r="G18">
        <v>4177</v>
      </c>
      <c r="H18">
        <v>3644</v>
      </c>
    </row>
    <row r="19" spans="1:8" x14ac:dyDescent="0.2">
      <c r="A19" t="s">
        <v>31</v>
      </c>
      <c r="B19" s="9" t="s">
        <v>11</v>
      </c>
      <c r="C19" s="9" t="s">
        <v>3</v>
      </c>
      <c r="D19" s="9">
        <v>3788</v>
      </c>
      <c r="E19">
        <v>248</v>
      </c>
      <c r="F19">
        <v>36</v>
      </c>
      <c r="G19">
        <v>1298</v>
      </c>
      <c r="H19">
        <v>2206</v>
      </c>
    </row>
    <row r="20" spans="1:8" x14ac:dyDescent="0.2">
      <c r="A20" t="s">
        <v>31</v>
      </c>
      <c r="B20" s="9" t="s">
        <v>11</v>
      </c>
      <c r="C20" s="9" t="s">
        <v>4</v>
      </c>
      <c r="D20" s="9">
        <v>3875</v>
      </c>
      <c r="E20">
        <v>335</v>
      </c>
      <c r="F20">
        <v>76</v>
      </c>
      <c r="G20">
        <v>2167</v>
      </c>
      <c r="H20">
        <v>1297</v>
      </c>
    </row>
    <row r="21" spans="1:8" x14ac:dyDescent="0.2">
      <c r="A21" t="s">
        <v>31</v>
      </c>
      <c r="B21" s="9" t="s">
        <v>11</v>
      </c>
      <c r="C21" s="9" t="s">
        <v>5</v>
      </c>
      <c r="D21" s="9">
        <v>931</v>
      </c>
      <c r="E21">
        <v>70</v>
      </c>
      <c r="F21">
        <v>8</v>
      </c>
      <c r="G21">
        <v>712</v>
      </c>
      <c r="H21">
        <v>141</v>
      </c>
    </row>
    <row r="22" spans="1:8" x14ac:dyDescent="0.2">
      <c r="A22" t="s">
        <v>31</v>
      </c>
      <c r="B22" s="9" t="s">
        <v>12</v>
      </c>
      <c r="C22" s="9" t="s">
        <v>2</v>
      </c>
      <c r="D22" s="9">
        <v>2542</v>
      </c>
      <c r="E22">
        <v>192</v>
      </c>
      <c r="F22">
        <v>0</v>
      </c>
      <c r="G22">
        <v>1271</v>
      </c>
      <c r="H22">
        <v>1079</v>
      </c>
    </row>
    <row r="23" spans="1:8" x14ac:dyDescent="0.2">
      <c r="A23" t="s">
        <v>31</v>
      </c>
      <c r="B23" s="9" t="s">
        <v>12</v>
      </c>
      <c r="C23" s="9" t="s">
        <v>3</v>
      </c>
      <c r="D23" s="9">
        <v>1265</v>
      </c>
      <c r="E23">
        <v>74</v>
      </c>
      <c r="F23">
        <v>0</v>
      </c>
      <c r="G23">
        <v>511</v>
      </c>
      <c r="H23">
        <v>680</v>
      </c>
    </row>
    <row r="24" spans="1:8" x14ac:dyDescent="0.2">
      <c r="A24" t="s">
        <v>31</v>
      </c>
      <c r="B24" s="9" t="s">
        <v>12</v>
      </c>
      <c r="C24" s="9" t="s">
        <v>4</v>
      </c>
      <c r="D24" s="9">
        <v>1092</v>
      </c>
      <c r="E24">
        <v>96</v>
      </c>
      <c r="F24">
        <v>0</v>
      </c>
      <c r="G24">
        <v>639</v>
      </c>
      <c r="H24">
        <v>357</v>
      </c>
    </row>
    <row r="25" spans="1:8" x14ac:dyDescent="0.2">
      <c r="A25" t="s">
        <v>31</v>
      </c>
      <c r="B25" s="9" t="s">
        <v>12</v>
      </c>
      <c r="C25" s="9" t="s">
        <v>5</v>
      </c>
      <c r="D25" s="9">
        <v>185</v>
      </c>
      <c r="E25">
        <v>22</v>
      </c>
      <c r="F25">
        <v>0</v>
      </c>
      <c r="G25">
        <v>121</v>
      </c>
      <c r="H25">
        <v>42</v>
      </c>
    </row>
    <row r="26" spans="1:8" x14ac:dyDescent="0.2">
      <c r="A26" t="s">
        <v>31</v>
      </c>
      <c r="B26" s="9" t="s">
        <v>13</v>
      </c>
      <c r="C26" s="9" t="s">
        <v>2</v>
      </c>
      <c r="D26" s="9">
        <v>11302</v>
      </c>
      <c r="E26">
        <v>827</v>
      </c>
      <c r="F26">
        <v>0</v>
      </c>
      <c r="G26">
        <v>5651</v>
      </c>
      <c r="H26">
        <v>4824</v>
      </c>
    </row>
    <row r="27" spans="1:8" x14ac:dyDescent="0.2">
      <c r="A27" t="s">
        <v>31</v>
      </c>
      <c r="B27" s="9" t="s">
        <v>13</v>
      </c>
      <c r="C27" s="9" t="s">
        <v>3</v>
      </c>
      <c r="D27" s="9">
        <v>4864</v>
      </c>
      <c r="E27">
        <v>300</v>
      </c>
      <c r="F27">
        <v>0</v>
      </c>
      <c r="G27">
        <v>1642</v>
      </c>
      <c r="H27">
        <v>2922</v>
      </c>
    </row>
    <row r="28" spans="1:8" x14ac:dyDescent="0.2">
      <c r="A28" t="s">
        <v>31</v>
      </c>
      <c r="B28" s="9" t="s">
        <v>13</v>
      </c>
      <c r="C28" s="9" t="s">
        <v>4</v>
      </c>
      <c r="D28" s="9">
        <v>4999</v>
      </c>
      <c r="E28">
        <v>421</v>
      </c>
      <c r="F28">
        <v>0</v>
      </c>
      <c r="G28" s="9">
        <v>2871</v>
      </c>
      <c r="H28">
        <v>1707</v>
      </c>
    </row>
    <row r="29" spans="1:8" x14ac:dyDescent="0.2">
      <c r="A29" t="s">
        <v>31</v>
      </c>
      <c r="B29" s="9" t="s">
        <v>13</v>
      </c>
      <c r="C29" s="9" t="s">
        <v>5</v>
      </c>
      <c r="D29" s="9">
        <v>1439</v>
      </c>
      <c r="E29">
        <v>106</v>
      </c>
      <c r="F29">
        <v>0</v>
      </c>
      <c r="G29">
        <v>1138</v>
      </c>
      <c r="H29">
        <v>195</v>
      </c>
    </row>
    <row r="30" spans="1:8" x14ac:dyDescent="0.2">
      <c r="A30" t="s">
        <v>31</v>
      </c>
      <c r="B30" s="9" t="s">
        <v>14</v>
      </c>
      <c r="C30" s="9" t="s">
        <v>2</v>
      </c>
      <c r="D30" s="9">
        <v>13262</v>
      </c>
      <c r="E30">
        <v>972</v>
      </c>
      <c r="F30">
        <v>63</v>
      </c>
      <c r="G30">
        <v>6568</v>
      </c>
      <c r="H30">
        <v>5659</v>
      </c>
    </row>
    <row r="31" spans="1:8" x14ac:dyDescent="0.2">
      <c r="A31" t="s">
        <v>31</v>
      </c>
      <c r="B31" s="9" t="s">
        <v>14</v>
      </c>
      <c r="C31" s="9" t="s">
        <v>3</v>
      </c>
      <c r="D31" s="9">
        <v>5594</v>
      </c>
      <c r="E31">
        <v>367</v>
      </c>
      <c r="F31">
        <v>11</v>
      </c>
      <c r="G31" s="9">
        <v>1729</v>
      </c>
      <c r="H31">
        <v>3487</v>
      </c>
    </row>
    <row r="32" spans="1:8" x14ac:dyDescent="0.2">
      <c r="A32" t="s">
        <v>31</v>
      </c>
      <c r="B32" s="9" t="s">
        <v>14</v>
      </c>
      <c r="C32" s="9" t="s">
        <v>4</v>
      </c>
      <c r="D32" s="9">
        <v>6001</v>
      </c>
      <c r="E32">
        <v>486</v>
      </c>
      <c r="F32">
        <v>49</v>
      </c>
      <c r="G32" s="9">
        <v>3536</v>
      </c>
      <c r="H32" s="9">
        <v>1930</v>
      </c>
    </row>
    <row r="33" spans="1:8" x14ac:dyDescent="0.2">
      <c r="A33" t="s">
        <v>31</v>
      </c>
      <c r="B33" s="9" t="s">
        <v>14</v>
      </c>
      <c r="C33" s="9" t="s">
        <v>5</v>
      </c>
      <c r="D33" s="9">
        <v>1667</v>
      </c>
      <c r="E33">
        <v>119</v>
      </c>
      <c r="F33">
        <v>3</v>
      </c>
      <c r="G33">
        <v>1303</v>
      </c>
      <c r="H33">
        <v>242</v>
      </c>
    </row>
    <row r="34" spans="1:8" x14ac:dyDescent="0.2">
      <c r="A34" t="s">
        <v>31</v>
      </c>
      <c r="B34" s="9" t="s">
        <v>15</v>
      </c>
      <c r="C34" s="9" t="s">
        <v>2</v>
      </c>
      <c r="D34" s="9">
        <v>238</v>
      </c>
      <c r="E34">
        <v>10</v>
      </c>
      <c r="F34">
        <v>0</v>
      </c>
      <c r="G34">
        <v>119</v>
      </c>
      <c r="H34">
        <v>109</v>
      </c>
    </row>
    <row r="35" spans="1:8" x14ac:dyDescent="0.2">
      <c r="A35" t="s">
        <v>31</v>
      </c>
      <c r="B35" s="9" t="s">
        <v>15</v>
      </c>
      <c r="C35" s="9" t="s">
        <v>3</v>
      </c>
      <c r="D35" s="9">
        <v>88</v>
      </c>
      <c r="E35">
        <v>2</v>
      </c>
      <c r="F35">
        <v>0</v>
      </c>
      <c r="G35">
        <v>29</v>
      </c>
      <c r="H35">
        <v>57</v>
      </c>
    </row>
    <row r="36" spans="1:8" x14ac:dyDescent="0.2">
      <c r="A36" t="s">
        <v>31</v>
      </c>
      <c r="B36" s="9" t="s">
        <v>15</v>
      </c>
      <c r="C36" s="9" t="s">
        <v>4</v>
      </c>
      <c r="D36" s="9">
        <v>106</v>
      </c>
      <c r="E36">
        <v>6</v>
      </c>
      <c r="F36">
        <v>0</v>
      </c>
      <c r="G36">
        <v>49</v>
      </c>
      <c r="H36">
        <v>51</v>
      </c>
    </row>
    <row r="37" spans="1:8" x14ac:dyDescent="0.2">
      <c r="A37" t="s">
        <v>31</v>
      </c>
      <c r="B37" s="9" t="s">
        <v>15</v>
      </c>
      <c r="C37" s="9" t="s">
        <v>5</v>
      </c>
      <c r="D37" s="9">
        <v>44</v>
      </c>
      <c r="E37">
        <v>2</v>
      </c>
      <c r="F37">
        <v>0</v>
      </c>
      <c r="G37">
        <v>41</v>
      </c>
      <c r="H37">
        <v>1</v>
      </c>
    </row>
    <row r="38" spans="1:8" x14ac:dyDescent="0.2">
      <c r="A38" t="s">
        <v>31</v>
      </c>
      <c r="B38" s="9" t="s">
        <v>16</v>
      </c>
      <c r="C38" s="9" t="s">
        <v>2</v>
      </c>
      <c r="D38" s="9">
        <v>18</v>
      </c>
      <c r="E38">
        <v>3</v>
      </c>
      <c r="F38">
        <v>1</v>
      </c>
      <c r="G38" s="9">
        <v>8</v>
      </c>
      <c r="H38" s="9">
        <v>6</v>
      </c>
    </row>
    <row r="39" spans="1:8" x14ac:dyDescent="0.2">
      <c r="A39" t="s">
        <v>31</v>
      </c>
      <c r="B39" s="9" t="s">
        <v>16</v>
      </c>
      <c r="C39" s="9" t="s">
        <v>3</v>
      </c>
      <c r="D39" s="9">
        <v>8</v>
      </c>
      <c r="E39">
        <v>1</v>
      </c>
      <c r="F39">
        <v>1</v>
      </c>
      <c r="G39" s="9">
        <v>3</v>
      </c>
      <c r="H39" s="9">
        <v>3</v>
      </c>
    </row>
    <row r="40" spans="1:8" x14ac:dyDescent="0.2">
      <c r="A40" t="s">
        <v>31</v>
      </c>
      <c r="B40" s="9" t="s">
        <v>16</v>
      </c>
      <c r="C40" s="9" t="s">
        <v>4</v>
      </c>
      <c r="D40" s="9">
        <v>9</v>
      </c>
      <c r="E40">
        <v>2</v>
      </c>
      <c r="F40">
        <v>0</v>
      </c>
      <c r="G40" s="9">
        <v>4</v>
      </c>
      <c r="H40" s="9">
        <v>3</v>
      </c>
    </row>
    <row r="41" spans="1:8" x14ac:dyDescent="0.2">
      <c r="A41" t="s">
        <v>31</v>
      </c>
      <c r="B41" s="9" t="s">
        <v>16</v>
      </c>
      <c r="C41" s="9" t="s">
        <v>5</v>
      </c>
      <c r="D41" s="9">
        <v>1</v>
      </c>
      <c r="E41">
        <v>0</v>
      </c>
      <c r="F41">
        <v>0</v>
      </c>
      <c r="G41" s="9">
        <v>1</v>
      </c>
      <c r="H41" s="9">
        <v>0</v>
      </c>
    </row>
    <row r="42" spans="1:8" x14ac:dyDescent="0.2">
      <c r="A42" t="s">
        <v>31</v>
      </c>
      <c r="B42" s="9" t="s">
        <v>17</v>
      </c>
      <c r="C42" s="9" t="s">
        <v>2</v>
      </c>
      <c r="D42" s="9">
        <v>582</v>
      </c>
      <c r="E42">
        <v>47</v>
      </c>
      <c r="F42">
        <v>0</v>
      </c>
      <c r="G42">
        <v>291</v>
      </c>
      <c r="H42" s="9">
        <v>244</v>
      </c>
    </row>
    <row r="43" spans="1:8" x14ac:dyDescent="0.2">
      <c r="A43" t="s">
        <v>31</v>
      </c>
      <c r="B43" s="9" t="s">
        <v>17</v>
      </c>
      <c r="C43" s="9" t="s">
        <v>3</v>
      </c>
      <c r="D43" s="9">
        <v>229</v>
      </c>
      <c r="E43">
        <v>19</v>
      </c>
      <c r="F43">
        <v>0</v>
      </c>
      <c r="G43">
        <v>52</v>
      </c>
      <c r="H43">
        <v>158</v>
      </c>
    </row>
    <row r="44" spans="1:8" x14ac:dyDescent="0.2">
      <c r="A44" t="s">
        <v>31</v>
      </c>
      <c r="B44" s="9" t="s">
        <v>17</v>
      </c>
      <c r="C44" s="9" t="s">
        <v>4</v>
      </c>
      <c r="D44" s="9">
        <v>243</v>
      </c>
      <c r="E44">
        <v>21</v>
      </c>
      <c r="F44">
        <v>0</v>
      </c>
      <c r="G44">
        <v>142</v>
      </c>
      <c r="H44">
        <v>80</v>
      </c>
    </row>
    <row r="45" spans="1:8" x14ac:dyDescent="0.2">
      <c r="A45" t="s">
        <v>31</v>
      </c>
      <c r="B45" s="9" t="s">
        <v>17</v>
      </c>
      <c r="C45" s="9" t="s">
        <v>5</v>
      </c>
      <c r="D45" s="9">
        <v>110</v>
      </c>
      <c r="E45">
        <v>7</v>
      </c>
      <c r="F45">
        <v>0</v>
      </c>
      <c r="G45">
        <v>97</v>
      </c>
      <c r="H45" s="9">
        <v>6</v>
      </c>
    </row>
    <row r="46" spans="1:8" x14ac:dyDescent="0.2">
      <c r="A46" t="s">
        <v>31</v>
      </c>
      <c r="B46" s="9" t="s">
        <v>18</v>
      </c>
      <c r="C46" s="9" t="s">
        <v>2</v>
      </c>
      <c r="D46" s="9">
        <v>4104</v>
      </c>
      <c r="E46">
        <v>284</v>
      </c>
      <c r="F46">
        <v>120</v>
      </c>
      <c r="G46" s="9">
        <v>1932</v>
      </c>
      <c r="H46">
        <v>1768</v>
      </c>
    </row>
    <row r="47" spans="1:8" x14ac:dyDescent="0.2">
      <c r="A47" t="s">
        <v>31</v>
      </c>
      <c r="B47" s="9" t="s">
        <v>18</v>
      </c>
      <c r="C47" s="9" t="s">
        <v>3</v>
      </c>
      <c r="D47" s="9">
        <v>1780</v>
      </c>
      <c r="E47">
        <v>100</v>
      </c>
      <c r="F47">
        <v>9</v>
      </c>
      <c r="G47">
        <v>573</v>
      </c>
      <c r="H47">
        <v>1098</v>
      </c>
    </row>
    <row r="48" spans="1:8" x14ac:dyDescent="0.2">
      <c r="A48" t="s">
        <v>31</v>
      </c>
      <c r="B48" s="9" t="s">
        <v>18</v>
      </c>
      <c r="C48" s="9" t="s">
        <v>4</v>
      </c>
      <c r="D48" s="9">
        <v>1802</v>
      </c>
      <c r="E48">
        <v>138</v>
      </c>
      <c r="F48">
        <v>51</v>
      </c>
      <c r="G48">
        <v>1018</v>
      </c>
      <c r="H48">
        <v>595</v>
      </c>
    </row>
    <row r="49" spans="1:8" x14ac:dyDescent="0.2">
      <c r="A49" t="s">
        <v>31</v>
      </c>
      <c r="B49" s="9" t="s">
        <v>18</v>
      </c>
      <c r="C49" s="9" t="s">
        <v>5</v>
      </c>
      <c r="D49" s="9">
        <v>522</v>
      </c>
      <c r="E49">
        <v>46</v>
      </c>
      <c r="F49">
        <v>60</v>
      </c>
      <c r="G49">
        <v>341</v>
      </c>
      <c r="H49">
        <v>75</v>
      </c>
    </row>
    <row r="50" spans="1:8" x14ac:dyDescent="0.2">
      <c r="A50" t="s">
        <v>31</v>
      </c>
      <c r="B50" s="9" t="s">
        <v>19</v>
      </c>
      <c r="C50" s="9" t="s">
        <v>2</v>
      </c>
      <c r="D50" s="9">
        <v>4</v>
      </c>
      <c r="E50">
        <v>2</v>
      </c>
      <c r="F50">
        <v>0</v>
      </c>
      <c r="G50" s="9">
        <v>2</v>
      </c>
      <c r="H50" s="9">
        <v>0</v>
      </c>
    </row>
    <row r="51" spans="1:8" x14ac:dyDescent="0.2">
      <c r="A51" t="s">
        <v>31</v>
      </c>
      <c r="B51" s="9" t="s">
        <v>19</v>
      </c>
      <c r="C51" s="9" t="s">
        <v>3</v>
      </c>
      <c r="D51" s="9">
        <v>1</v>
      </c>
      <c r="E51">
        <v>0</v>
      </c>
      <c r="F51">
        <v>0</v>
      </c>
      <c r="G51" s="9">
        <v>1</v>
      </c>
      <c r="H51" s="9">
        <v>0</v>
      </c>
    </row>
    <row r="52" spans="1:8" x14ac:dyDescent="0.2">
      <c r="A52" t="s">
        <v>31</v>
      </c>
      <c r="B52" s="9" t="s">
        <v>19</v>
      </c>
      <c r="C52" s="9" t="s">
        <v>4</v>
      </c>
      <c r="D52" s="9">
        <v>2</v>
      </c>
      <c r="E52">
        <v>1</v>
      </c>
      <c r="F52">
        <v>0</v>
      </c>
      <c r="G52" s="9">
        <v>1</v>
      </c>
      <c r="H52" s="9">
        <v>0</v>
      </c>
    </row>
    <row r="53" spans="1:8" x14ac:dyDescent="0.2">
      <c r="A53" t="s">
        <v>31</v>
      </c>
      <c r="B53" s="9" t="s">
        <v>19</v>
      </c>
      <c r="C53" s="9" t="s">
        <v>5</v>
      </c>
      <c r="D53" s="9">
        <v>1</v>
      </c>
      <c r="E53">
        <v>1</v>
      </c>
      <c r="F53">
        <v>0</v>
      </c>
      <c r="G53" s="9">
        <v>0</v>
      </c>
      <c r="H53" s="9">
        <v>0</v>
      </c>
    </row>
    <row r="54" spans="1:8" x14ac:dyDescent="0.2">
      <c r="A54" t="s">
        <v>31</v>
      </c>
      <c r="B54" s="9" t="s">
        <v>20</v>
      </c>
      <c r="C54" s="9" t="s">
        <v>2</v>
      </c>
      <c r="D54" s="9">
        <v>3026</v>
      </c>
      <c r="E54">
        <v>209</v>
      </c>
      <c r="F54">
        <v>21</v>
      </c>
      <c r="G54">
        <v>1492</v>
      </c>
      <c r="H54">
        <v>1304</v>
      </c>
    </row>
    <row r="55" spans="1:8" x14ac:dyDescent="0.2">
      <c r="A55" t="s">
        <v>31</v>
      </c>
      <c r="B55" s="9" t="s">
        <v>20</v>
      </c>
      <c r="C55" s="9" t="s">
        <v>3</v>
      </c>
      <c r="D55" s="9">
        <v>1281</v>
      </c>
      <c r="E55">
        <v>87</v>
      </c>
      <c r="F55">
        <v>0</v>
      </c>
      <c r="G55">
        <v>384</v>
      </c>
      <c r="H55">
        <v>810</v>
      </c>
    </row>
    <row r="56" spans="1:8" x14ac:dyDescent="0.2">
      <c r="A56" t="s">
        <v>31</v>
      </c>
      <c r="B56" s="9" t="s">
        <v>20</v>
      </c>
      <c r="C56" s="9" t="s">
        <v>4</v>
      </c>
      <c r="D56" s="9">
        <v>1255</v>
      </c>
      <c r="E56">
        <v>93</v>
      </c>
      <c r="F56">
        <v>12</v>
      </c>
      <c r="G56">
        <v>718</v>
      </c>
      <c r="H56">
        <v>432</v>
      </c>
    </row>
    <row r="57" spans="1:8" x14ac:dyDescent="0.2">
      <c r="A57" t="s">
        <v>31</v>
      </c>
      <c r="B57" s="9" t="s">
        <v>20</v>
      </c>
      <c r="C57" s="9" t="s">
        <v>5</v>
      </c>
      <c r="D57" s="9">
        <v>490</v>
      </c>
      <c r="E57">
        <v>29</v>
      </c>
      <c r="F57">
        <v>9</v>
      </c>
      <c r="G57">
        <v>390</v>
      </c>
      <c r="H57">
        <v>62</v>
      </c>
    </row>
    <row r="58" spans="1:8" x14ac:dyDescent="0.2">
      <c r="A58" t="s">
        <v>32</v>
      </c>
      <c r="B58" s="9" t="s">
        <v>7</v>
      </c>
      <c r="C58" s="9" t="s">
        <v>2</v>
      </c>
      <c r="D58" s="9">
        <v>1090</v>
      </c>
      <c r="E58">
        <v>116</v>
      </c>
      <c r="F58">
        <v>17</v>
      </c>
      <c r="G58">
        <v>528</v>
      </c>
      <c r="H58">
        <v>429</v>
      </c>
    </row>
    <row r="59" spans="1:8" x14ac:dyDescent="0.2">
      <c r="A59" t="s">
        <v>32</v>
      </c>
      <c r="B59" s="9" t="s">
        <v>7</v>
      </c>
      <c r="C59" s="9" t="s">
        <v>3</v>
      </c>
      <c r="D59" s="9">
        <v>405</v>
      </c>
      <c r="E59">
        <v>52</v>
      </c>
      <c r="F59">
        <v>4</v>
      </c>
      <c r="G59">
        <v>93</v>
      </c>
      <c r="H59">
        <v>256</v>
      </c>
    </row>
    <row r="60" spans="1:8" x14ac:dyDescent="0.2">
      <c r="A60" t="s">
        <v>32</v>
      </c>
      <c r="B60" s="9" t="s">
        <v>7</v>
      </c>
      <c r="C60" s="9" t="s">
        <v>4</v>
      </c>
      <c r="D60" s="9">
        <v>470</v>
      </c>
      <c r="E60">
        <v>53</v>
      </c>
      <c r="F60">
        <v>10</v>
      </c>
      <c r="G60">
        <v>252</v>
      </c>
      <c r="H60">
        <v>155</v>
      </c>
    </row>
    <row r="61" spans="1:8" x14ac:dyDescent="0.2">
      <c r="A61" t="s">
        <v>32</v>
      </c>
      <c r="B61" s="9" t="s">
        <v>7</v>
      </c>
      <c r="C61" s="9" t="s">
        <v>5</v>
      </c>
      <c r="D61" s="9">
        <v>215</v>
      </c>
      <c r="E61">
        <v>11</v>
      </c>
      <c r="F61">
        <v>3</v>
      </c>
      <c r="G61" s="9">
        <v>183</v>
      </c>
      <c r="H61" s="9">
        <v>18</v>
      </c>
    </row>
    <row r="62" spans="1:8" x14ac:dyDescent="0.2">
      <c r="A62" t="s">
        <v>32</v>
      </c>
      <c r="B62" s="9" t="s">
        <v>8</v>
      </c>
      <c r="C62" s="9" t="s">
        <v>2</v>
      </c>
      <c r="D62" s="9">
        <v>10</v>
      </c>
      <c r="E62">
        <v>1</v>
      </c>
      <c r="F62">
        <v>0</v>
      </c>
      <c r="G62" s="9">
        <v>5</v>
      </c>
      <c r="H62" s="9">
        <v>4</v>
      </c>
    </row>
    <row r="63" spans="1:8" x14ac:dyDescent="0.2">
      <c r="A63" t="s">
        <v>32</v>
      </c>
      <c r="B63" s="9" t="s">
        <v>8</v>
      </c>
      <c r="C63" s="9" t="s">
        <v>3</v>
      </c>
      <c r="D63" s="9">
        <v>5</v>
      </c>
      <c r="E63">
        <v>0</v>
      </c>
      <c r="F63">
        <v>0</v>
      </c>
      <c r="G63" s="9">
        <v>2</v>
      </c>
      <c r="H63" s="9">
        <v>3</v>
      </c>
    </row>
    <row r="64" spans="1:8" x14ac:dyDescent="0.2">
      <c r="A64" t="s">
        <v>32</v>
      </c>
      <c r="B64" s="9" t="s">
        <v>8</v>
      </c>
      <c r="C64" s="9" t="s">
        <v>4</v>
      </c>
      <c r="D64" s="9">
        <v>3</v>
      </c>
      <c r="E64">
        <v>1</v>
      </c>
      <c r="F64">
        <v>0</v>
      </c>
      <c r="G64" s="9">
        <v>1</v>
      </c>
      <c r="H64" s="9">
        <v>1</v>
      </c>
    </row>
    <row r="65" spans="1:8" x14ac:dyDescent="0.2">
      <c r="A65" t="s">
        <v>32</v>
      </c>
      <c r="B65" s="9" t="s">
        <v>8</v>
      </c>
      <c r="C65" s="9" t="s">
        <v>5</v>
      </c>
      <c r="D65" s="9">
        <v>2</v>
      </c>
      <c r="E65">
        <v>0</v>
      </c>
      <c r="F65">
        <v>0</v>
      </c>
      <c r="G65" s="9">
        <v>2</v>
      </c>
      <c r="H65" s="9">
        <v>0</v>
      </c>
    </row>
    <row r="66" spans="1:8" x14ac:dyDescent="0.2">
      <c r="A66" t="s">
        <v>32</v>
      </c>
      <c r="B66" s="9" t="s">
        <v>9</v>
      </c>
      <c r="C66" s="9" t="s">
        <v>2</v>
      </c>
      <c r="D66" s="9">
        <v>64</v>
      </c>
      <c r="E66">
        <v>7</v>
      </c>
      <c r="F66">
        <v>2</v>
      </c>
      <c r="G66">
        <v>30</v>
      </c>
      <c r="H66" s="9">
        <v>25</v>
      </c>
    </row>
    <row r="67" spans="1:8" x14ac:dyDescent="0.2">
      <c r="A67" t="s">
        <v>32</v>
      </c>
      <c r="B67" s="9" t="s">
        <v>9</v>
      </c>
      <c r="C67" s="9" t="s">
        <v>3</v>
      </c>
      <c r="D67" s="9">
        <v>27</v>
      </c>
      <c r="E67">
        <v>2</v>
      </c>
      <c r="F67">
        <v>2</v>
      </c>
      <c r="G67" s="9">
        <v>6</v>
      </c>
      <c r="H67" s="9">
        <v>17</v>
      </c>
    </row>
    <row r="68" spans="1:8" x14ac:dyDescent="0.2">
      <c r="A68" t="s">
        <v>32</v>
      </c>
      <c r="B68" s="9" t="s">
        <v>9</v>
      </c>
      <c r="C68" s="9" t="s">
        <v>4</v>
      </c>
      <c r="D68" s="9">
        <v>27</v>
      </c>
      <c r="E68">
        <v>5</v>
      </c>
      <c r="F68">
        <v>0</v>
      </c>
      <c r="G68" s="9">
        <v>14</v>
      </c>
      <c r="H68" s="9">
        <v>8</v>
      </c>
    </row>
    <row r="69" spans="1:8" x14ac:dyDescent="0.2">
      <c r="A69" t="s">
        <v>32</v>
      </c>
      <c r="B69" s="9" t="s">
        <v>9</v>
      </c>
      <c r="C69" s="9" t="s">
        <v>5</v>
      </c>
      <c r="D69" s="9">
        <v>10</v>
      </c>
      <c r="E69">
        <v>0</v>
      </c>
      <c r="F69">
        <v>0</v>
      </c>
      <c r="G69" s="9">
        <v>10</v>
      </c>
      <c r="H69" s="9">
        <v>0</v>
      </c>
    </row>
    <row r="70" spans="1:8" x14ac:dyDescent="0.2">
      <c r="A70" t="s">
        <v>32</v>
      </c>
      <c r="B70" s="9" t="s">
        <v>10</v>
      </c>
      <c r="C70" s="9" t="s">
        <v>2</v>
      </c>
      <c r="D70" s="9">
        <v>148</v>
      </c>
      <c r="E70">
        <v>17</v>
      </c>
      <c r="F70">
        <v>1</v>
      </c>
      <c r="G70" s="9">
        <v>73</v>
      </c>
      <c r="H70" s="9">
        <v>57</v>
      </c>
    </row>
    <row r="71" spans="1:8" x14ac:dyDescent="0.2">
      <c r="A71" t="s">
        <v>32</v>
      </c>
      <c r="B71" s="9" t="s">
        <v>10</v>
      </c>
      <c r="C71" s="9" t="s">
        <v>3</v>
      </c>
      <c r="D71" s="9">
        <v>70</v>
      </c>
      <c r="E71">
        <v>10</v>
      </c>
      <c r="F71">
        <v>0</v>
      </c>
      <c r="G71" s="9">
        <v>20</v>
      </c>
      <c r="H71" s="9">
        <v>40</v>
      </c>
    </row>
    <row r="72" spans="1:8" x14ac:dyDescent="0.2">
      <c r="A72" t="s">
        <v>32</v>
      </c>
      <c r="B72" s="9" t="s">
        <v>10</v>
      </c>
      <c r="C72" s="9" t="s">
        <v>4</v>
      </c>
      <c r="D72" s="9">
        <v>66</v>
      </c>
      <c r="E72">
        <v>6</v>
      </c>
      <c r="F72">
        <v>1</v>
      </c>
      <c r="G72" s="9">
        <v>43</v>
      </c>
      <c r="H72" s="9">
        <v>16</v>
      </c>
    </row>
    <row r="73" spans="1:8" x14ac:dyDescent="0.2">
      <c r="A73" t="s">
        <v>32</v>
      </c>
      <c r="B73" s="9" t="s">
        <v>10</v>
      </c>
      <c r="C73" s="9" t="s">
        <v>5</v>
      </c>
      <c r="D73" s="9">
        <v>12</v>
      </c>
      <c r="E73">
        <v>1</v>
      </c>
      <c r="F73">
        <v>0</v>
      </c>
      <c r="G73" s="9">
        <v>10</v>
      </c>
      <c r="H73" s="9">
        <v>1</v>
      </c>
    </row>
    <row r="74" spans="1:8" x14ac:dyDescent="0.2">
      <c r="A74" t="s">
        <v>32</v>
      </c>
      <c r="B74" s="9" t="s">
        <v>11</v>
      </c>
      <c r="C74" s="9" t="s">
        <v>2</v>
      </c>
      <c r="D74" s="9">
        <v>8594</v>
      </c>
      <c r="E74">
        <v>860</v>
      </c>
      <c r="F74">
        <v>60</v>
      </c>
      <c r="G74" s="9">
        <v>4237</v>
      </c>
      <c r="H74">
        <v>3437</v>
      </c>
    </row>
    <row r="75" spans="1:8" x14ac:dyDescent="0.2">
      <c r="A75" t="s">
        <v>32</v>
      </c>
      <c r="B75" s="9" t="s">
        <v>11</v>
      </c>
      <c r="C75" s="9" t="s">
        <v>3</v>
      </c>
      <c r="D75" s="9">
        <v>3788</v>
      </c>
      <c r="E75">
        <v>323</v>
      </c>
      <c r="F75">
        <v>29</v>
      </c>
      <c r="G75">
        <v>1305</v>
      </c>
      <c r="H75">
        <v>2131</v>
      </c>
    </row>
    <row r="76" spans="1:8" x14ac:dyDescent="0.2">
      <c r="A76" t="s">
        <v>32</v>
      </c>
      <c r="B76" s="9" t="s">
        <v>11</v>
      </c>
      <c r="C76" s="9" t="s">
        <v>4</v>
      </c>
      <c r="D76" s="9">
        <v>3875</v>
      </c>
      <c r="E76">
        <v>448</v>
      </c>
      <c r="F76">
        <v>31</v>
      </c>
      <c r="G76">
        <v>2212</v>
      </c>
      <c r="H76" s="9">
        <v>1184</v>
      </c>
    </row>
    <row r="77" spans="1:8" x14ac:dyDescent="0.2">
      <c r="A77" t="s">
        <v>32</v>
      </c>
      <c r="B77" s="9" t="s">
        <v>11</v>
      </c>
      <c r="C77" s="9" t="s">
        <v>5</v>
      </c>
      <c r="D77" s="9">
        <v>931</v>
      </c>
      <c r="E77">
        <v>89</v>
      </c>
      <c r="F77">
        <v>0</v>
      </c>
      <c r="G77">
        <v>720</v>
      </c>
      <c r="H77">
        <v>122</v>
      </c>
    </row>
    <row r="78" spans="1:8" x14ac:dyDescent="0.2">
      <c r="A78" t="s">
        <v>32</v>
      </c>
      <c r="B78" s="9" t="s">
        <v>12</v>
      </c>
      <c r="C78" s="9" t="s">
        <v>2</v>
      </c>
      <c r="D78" s="9">
        <v>2542</v>
      </c>
      <c r="E78">
        <v>267</v>
      </c>
      <c r="F78">
        <v>0</v>
      </c>
      <c r="G78">
        <v>1271</v>
      </c>
      <c r="H78">
        <v>1004</v>
      </c>
    </row>
    <row r="79" spans="1:8" x14ac:dyDescent="0.2">
      <c r="A79" t="s">
        <v>32</v>
      </c>
      <c r="B79" s="9" t="s">
        <v>12</v>
      </c>
      <c r="C79" s="9" t="s">
        <v>3</v>
      </c>
      <c r="D79" s="9">
        <v>1265</v>
      </c>
      <c r="E79">
        <v>110</v>
      </c>
      <c r="F79">
        <v>0</v>
      </c>
      <c r="G79" s="9">
        <v>511</v>
      </c>
      <c r="H79">
        <v>644</v>
      </c>
    </row>
    <row r="80" spans="1:8" x14ac:dyDescent="0.2">
      <c r="A80" t="s">
        <v>32</v>
      </c>
      <c r="B80" s="9" t="s">
        <v>12</v>
      </c>
      <c r="C80" s="9" t="s">
        <v>4</v>
      </c>
      <c r="D80" s="9">
        <v>1092</v>
      </c>
      <c r="E80">
        <v>132</v>
      </c>
      <c r="F80">
        <v>0</v>
      </c>
      <c r="G80" s="9">
        <v>639</v>
      </c>
      <c r="H80">
        <v>321</v>
      </c>
    </row>
    <row r="81" spans="1:8" x14ac:dyDescent="0.2">
      <c r="A81" t="s">
        <v>32</v>
      </c>
      <c r="B81" s="9" t="s">
        <v>12</v>
      </c>
      <c r="C81" s="9" t="s">
        <v>5</v>
      </c>
      <c r="D81" s="9">
        <v>185</v>
      </c>
      <c r="E81">
        <v>25</v>
      </c>
      <c r="F81">
        <v>0</v>
      </c>
      <c r="G81" s="9">
        <v>121</v>
      </c>
      <c r="H81">
        <v>39</v>
      </c>
    </row>
    <row r="82" spans="1:8" x14ac:dyDescent="0.2">
      <c r="A82" t="s">
        <v>32</v>
      </c>
      <c r="B82" s="9" t="s">
        <v>13</v>
      </c>
      <c r="C82" s="9" t="s">
        <v>2</v>
      </c>
      <c r="D82" s="9">
        <v>11302</v>
      </c>
      <c r="E82">
        <v>1152</v>
      </c>
      <c r="F82">
        <v>0</v>
      </c>
      <c r="G82">
        <v>5651</v>
      </c>
      <c r="H82">
        <v>4499</v>
      </c>
    </row>
    <row r="83" spans="1:8" x14ac:dyDescent="0.2">
      <c r="A83" t="s">
        <v>32</v>
      </c>
      <c r="B83" s="9" t="s">
        <v>13</v>
      </c>
      <c r="C83" s="9" t="s">
        <v>3</v>
      </c>
      <c r="D83" s="9">
        <v>4864</v>
      </c>
      <c r="E83">
        <v>438</v>
      </c>
      <c r="F83">
        <v>0</v>
      </c>
      <c r="G83">
        <v>1642</v>
      </c>
      <c r="H83">
        <v>2784</v>
      </c>
    </row>
    <row r="84" spans="1:8" x14ac:dyDescent="0.2">
      <c r="A84" t="s">
        <v>32</v>
      </c>
      <c r="B84" s="9" t="s">
        <v>13</v>
      </c>
      <c r="C84" s="9" t="s">
        <v>4</v>
      </c>
      <c r="D84" s="9">
        <v>4999</v>
      </c>
      <c r="E84">
        <v>582</v>
      </c>
      <c r="F84">
        <v>0</v>
      </c>
      <c r="G84" s="9">
        <v>2871</v>
      </c>
      <c r="H84">
        <v>1546</v>
      </c>
    </row>
    <row r="85" spans="1:8" x14ac:dyDescent="0.2">
      <c r="A85" t="s">
        <v>32</v>
      </c>
      <c r="B85" s="9" t="s">
        <v>13</v>
      </c>
      <c r="C85" s="9" t="s">
        <v>5</v>
      </c>
      <c r="D85" s="9">
        <v>1439</v>
      </c>
      <c r="E85">
        <v>132</v>
      </c>
      <c r="F85">
        <v>0</v>
      </c>
      <c r="G85">
        <v>1138</v>
      </c>
      <c r="H85">
        <v>169</v>
      </c>
    </row>
    <row r="86" spans="1:8" x14ac:dyDescent="0.2">
      <c r="A86" t="s">
        <v>32</v>
      </c>
      <c r="B86" s="9" t="s">
        <v>14</v>
      </c>
      <c r="C86" s="9" t="s">
        <v>2</v>
      </c>
      <c r="D86" s="9">
        <v>13262</v>
      </c>
      <c r="E86">
        <v>1300</v>
      </c>
      <c r="F86">
        <v>98</v>
      </c>
      <c r="G86">
        <v>6533</v>
      </c>
      <c r="H86">
        <v>5331</v>
      </c>
    </row>
    <row r="87" spans="1:8" x14ac:dyDescent="0.2">
      <c r="A87" t="s">
        <v>32</v>
      </c>
      <c r="B87" s="9" t="s">
        <v>14</v>
      </c>
      <c r="C87" s="9" t="s">
        <v>3</v>
      </c>
      <c r="D87" s="9">
        <v>5594</v>
      </c>
      <c r="E87">
        <v>509</v>
      </c>
      <c r="F87">
        <v>20</v>
      </c>
      <c r="G87" s="9">
        <v>1720</v>
      </c>
      <c r="H87">
        <v>3345</v>
      </c>
    </row>
    <row r="88" spans="1:8" x14ac:dyDescent="0.2">
      <c r="A88" t="s">
        <v>32</v>
      </c>
      <c r="B88" s="9" t="s">
        <v>14</v>
      </c>
      <c r="C88" s="9" t="s">
        <v>4</v>
      </c>
      <c r="D88" s="9">
        <v>6001</v>
      </c>
      <c r="E88">
        <v>652</v>
      </c>
      <c r="F88">
        <v>38</v>
      </c>
      <c r="G88" s="9">
        <v>3547</v>
      </c>
      <c r="H88" s="9">
        <v>1764</v>
      </c>
    </row>
    <row r="89" spans="1:8" x14ac:dyDescent="0.2">
      <c r="A89" t="s">
        <v>32</v>
      </c>
      <c r="B89" s="9" t="s">
        <v>14</v>
      </c>
      <c r="C89" s="9" t="s">
        <v>5</v>
      </c>
      <c r="D89" s="9">
        <v>1667</v>
      </c>
      <c r="E89">
        <v>139</v>
      </c>
      <c r="F89">
        <v>40</v>
      </c>
      <c r="G89" s="9">
        <v>1266</v>
      </c>
      <c r="H89" s="9">
        <v>222</v>
      </c>
    </row>
    <row r="90" spans="1:8" x14ac:dyDescent="0.2">
      <c r="A90" t="s">
        <v>32</v>
      </c>
      <c r="B90" s="9" t="s">
        <v>15</v>
      </c>
      <c r="C90" s="9" t="s">
        <v>2</v>
      </c>
      <c r="D90" s="9">
        <v>238</v>
      </c>
      <c r="E90">
        <v>18</v>
      </c>
      <c r="F90">
        <v>4</v>
      </c>
      <c r="G90">
        <v>115</v>
      </c>
      <c r="H90">
        <v>101</v>
      </c>
    </row>
    <row r="91" spans="1:8" x14ac:dyDescent="0.2">
      <c r="A91" t="s">
        <v>32</v>
      </c>
      <c r="B91" s="9" t="s">
        <v>15</v>
      </c>
      <c r="C91" s="9" t="s">
        <v>3</v>
      </c>
      <c r="D91" s="9">
        <v>88</v>
      </c>
      <c r="E91">
        <v>5</v>
      </c>
      <c r="F91">
        <v>1</v>
      </c>
      <c r="G91">
        <v>28</v>
      </c>
      <c r="H91">
        <v>54</v>
      </c>
    </row>
    <row r="92" spans="1:8" x14ac:dyDescent="0.2">
      <c r="A92" t="s">
        <v>32</v>
      </c>
      <c r="B92" s="9" t="s">
        <v>15</v>
      </c>
      <c r="C92" s="9" t="s">
        <v>4</v>
      </c>
      <c r="D92" s="9">
        <v>106</v>
      </c>
      <c r="E92">
        <v>11</v>
      </c>
      <c r="F92">
        <v>2</v>
      </c>
      <c r="G92">
        <v>47</v>
      </c>
      <c r="H92">
        <v>46</v>
      </c>
    </row>
    <row r="93" spans="1:8" x14ac:dyDescent="0.2">
      <c r="A93" t="s">
        <v>32</v>
      </c>
      <c r="B93" s="9" t="s">
        <v>15</v>
      </c>
      <c r="C93" s="9" t="s">
        <v>5</v>
      </c>
      <c r="D93" s="9">
        <v>44</v>
      </c>
      <c r="E93">
        <v>2</v>
      </c>
      <c r="F93">
        <v>1</v>
      </c>
      <c r="G93">
        <v>40</v>
      </c>
      <c r="H93">
        <v>1</v>
      </c>
    </row>
    <row r="94" spans="1:8" x14ac:dyDescent="0.2">
      <c r="A94" t="s">
        <v>32</v>
      </c>
      <c r="B94" s="9" t="s">
        <v>16</v>
      </c>
      <c r="C94" s="9" t="s">
        <v>2</v>
      </c>
      <c r="D94" s="9">
        <v>18</v>
      </c>
      <c r="E94">
        <v>5</v>
      </c>
      <c r="F94">
        <v>1</v>
      </c>
      <c r="G94" s="9">
        <v>8</v>
      </c>
      <c r="H94" s="9">
        <v>4</v>
      </c>
    </row>
    <row r="95" spans="1:8" x14ac:dyDescent="0.2">
      <c r="A95" t="s">
        <v>32</v>
      </c>
      <c r="B95" s="9" t="s">
        <v>16</v>
      </c>
      <c r="C95" s="9" t="s">
        <v>3</v>
      </c>
      <c r="D95" s="9">
        <v>8</v>
      </c>
      <c r="E95">
        <v>2</v>
      </c>
      <c r="F95">
        <v>1</v>
      </c>
      <c r="G95" s="9">
        <v>3</v>
      </c>
      <c r="H95" s="9">
        <v>2</v>
      </c>
    </row>
    <row r="96" spans="1:8" x14ac:dyDescent="0.2">
      <c r="A96" t="s">
        <v>32</v>
      </c>
      <c r="B96" s="9" t="s">
        <v>16</v>
      </c>
      <c r="C96" s="9" t="s">
        <v>4</v>
      </c>
      <c r="D96" s="9">
        <v>9</v>
      </c>
      <c r="E96">
        <v>3</v>
      </c>
      <c r="F96">
        <v>0</v>
      </c>
      <c r="G96" s="9">
        <v>4</v>
      </c>
      <c r="H96" s="9">
        <v>2</v>
      </c>
    </row>
    <row r="97" spans="1:8" x14ac:dyDescent="0.2">
      <c r="A97" t="s">
        <v>32</v>
      </c>
      <c r="B97" s="9" t="s">
        <v>16</v>
      </c>
      <c r="C97" s="9" t="s">
        <v>5</v>
      </c>
      <c r="D97" s="9">
        <v>1</v>
      </c>
      <c r="E97">
        <v>0</v>
      </c>
      <c r="F97">
        <v>0</v>
      </c>
      <c r="G97" s="9">
        <v>1</v>
      </c>
      <c r="H97" s="9">
        <v>0</v>
      </c>
    </row>
    <row r="98" spans="1:8" x14ac:dyDescent="0.2">
      <c r="A98" t="s">
        <v>32</v>
      </c>
      <c r="B98" s="9" t="s">
        <v>17</v>
      </c>
      <c r="C98" s="9" t="s">
        <v>2</v>
      </c>
      <c r="D98" s="9">
        <v>582</v>
      </c>
      <c r="E98">
        <v>60</v>
      </c>
      <c r="F98">
        <v>0</v>
      </c>
      <c r="G98">
        <v>291</v>
      </c>
      <c r="H98">
        <v>231</v>
      </c>
    </row>
    <row r="99" spans="1:8" x14ac:dyDescent="0.2">
      <c r="A99" t="s">
        <v>32</v>
      </c>
      <c r="B99" s="9" t="s">
        <v>17</v>
      </c>
      <c r="C99" s="9" t="s">
        <v>3</v>
      </c>
      <c r="D99" s="9">
        <v>229</v>
      </c>
      <c r="E99">
        <v>28</v>
      </c>
      <c r="F99">
        <v>0</v>
      </c>
      <c r="G99">
        <v>52</v>
      </c>
      <c r="H99">
        <v>149</v>
      </c>
    </row>
    <row r="100" spans="1:8" x14ac:dyDescent="0.2">
      <c r="A100" t="s">
        <v>32</v>
      </c>
      <c r="B100" s="9" t="s">
        <v>17</v>
      </c>
      <c r="C100" s="9" t="s">
        <v>4</v>
      </c>
      <c r="D100" s="9">
        <v>243</v>
      </c>
      <c r="E100">
        <v>24</v>
      </c>
      <c r="F100">
        <v>0</v>
      </c>
      <c r="G100">
        <v>142</v>
      </c>
      <c r="H100">
        <v>77</v>
      </c>
    </row>
    <row r="101" spans="1:8" x14ac:dyDescent="0.2">
      <c r="A101" t="s">
        <v>32</v>
      </c>
      <c r="B101" s="9" t="s">
        <v>17</v>
      </c>
      <c r="C101" s="9" t="s">
        <v>5</v>
      </c>
      <c r="D101" s="9">
        <v>110</v>
      </c>
      <c r="E101">
        <v>8</v>
      </c>
      <c r="F101">
        <v>0</v>
      </c>
      <c r="G101" s="9">
        <v>97</v>
      </c>
      <c r="H101" s="9">
        <v>5</v>
      </c>
    </row>
    <row r="102" spans="1:8" x14ac:dyDescent="0.2">
      <c r="A102" t="s">
        <v>32</v>
      </c>
      <c r="B102" s="9" t="s">
        <v>18</v>
      </c>
      <c r="C102" s="9" t="s">
        <v>2</v>
      </c>
      <c r="D102" s="9">
        <v>4104</v>
      </c>
      <c r="E102">
        <v>392</v>
      </c>
      <c r="F102">
        <v>132</v>
      </c>
      <c r="G102">
        <v>1920</v>
      </c>
      <c r="H102">
        <v>1660</v>
      </c>
    </row>
    <row r="103" spans="1:8" x14ac:dyDescent="0.2">
      <c r="A103" t="s">
        <v>32</v>
      </c>
      <c r="B103" s="9" t="s">
        <v>18</v>
      </c>
      <c r="C103" s="9" t="s">
        <v>3</v>
      </c>
      <c r="D103" s="9">
        <v>1780</v>
      </c>
      <c r="E103">
        <v>154</v>
      </c>
      <c r="F103">
        <v>20</v>
      </c>
      <c r="G103">
        <v>562</v>
      </c>
      <c r="H103">
        <v>1044</v>
      </c>
    </row>
    <row r="104" spans="1:8" x14ac:dyDescent="0.2">
      <c r="A104" t="s">
        <v>32</v>
      </c>
      <c r="B104" s="9" t="s">
        <v>18</v>
      </c>
      <c r="C104" s="9" t="s">
        <v>4</v>
      </c>
      <c r="D104" s="9">
        <v>1802</v>
      </c>
      <c r="E104">
        <v>191</v>
      </c>
      <c r="F104">
        <v>55</v>
      </c>
      <c r="G104">
        <v>1014</v>
      </c>
      <c r="H104">
        <v>542</v>
      </c>
    </row>
    <row r="105" spans="1:8" x14ac:dyDescent="0.2">
      <c r="A105" t="s">
        <v>32</v>
      </c>
      <c r="B105" s="9" t="s">
        <v>18</v>
      </c>
      <c r="C105" s="9" t="s">
        <v>5</v>
      </c>
      <c r="D105" s="9">
        <v>522</v>
      </c>
      <c r="E105">
        <v>47</v>
      </c>
      <c r="F105">
        <v>57</v>
      </c>
      <c r="G105">
        <v>344</v>
      </c>
      <c r="H105">
        <v>74</v>
      </c>
    </row>
    <row r="106" spans="1:8" x14ac:dyDescent="0.2">
      <c r="A106" t="s">
        <v>32</v>
      </c>
      <c r="B106" s="9" t="s">
        <v>19</v>
      </c>
      <c r="C106" s="9" t="s">
        <v>2</v>
      </c>
      <c r="D106" s="9">
        <v>4</v>
      </c>
      <c r="E106">
        <v>1</v>
      </c>
      <c r="F106">
        <v>0</v>
      </c>
      <c r="G106" s="9">
        <v>2</v>
      </c>
      <c r="H106" s="9">
        <v>1</v>
      </c>
    </row>
    <row r="107" spans="1:8" x14ac:dyDescent="0.2">
      <c r="A107" t="s">
        <v>32</v>
      </c>
      <c r="B107" s="9" t="s">
        <v>19</v>
      </c>
      <c r="C107" s="9" t="s">
        <v>3</v>
      </c>
      <c r="D107" s="9">
        <v>1</v>
      </c>
      <c r="E107">
        <v>0</v>
      </c>
      <c r="F107">
        <v>0</v>
      </c>
      <c r="G107" s="9">
        <v>1</v>
      </c>
      <c r="H107" s="9">
        <v>0</v>
      </c>
    </row>
    <row r="108" spans="1:8" x14ac:dyDescent="0.2">
      <c r="A108" t="s">
        <v>32</v>
      </c>
      <c r="B108" s="9" t="s">
        <v>19</v>
      </c>
      <c r="C108" s="9" t="s">
        <v>4</v>
      </c>
      <c r="D108" s="9">
        <v>2</v>
      </c>
      <c r="E108">
        <v>1</v>
      </c>
      <c r="F108">
        <v>0</v>
      </c>
      <c r="G108" s="9">
        <v>1</v>
      </c>
      <c r="H108" s="9">
        <v>0</v>
      </c>
    </row>
    <row r="109" spans="1:8" x14ac:dyDescent="0.2">
      <c r="A109" t="s">
        <v>32</v>
      </c>
      <c r="B109" s="9" t="s">
        <v>19</v>
      </c>
      <c r="C109" s="9" t="s">
        <v>5</v>
      </c>
      <c r="D109" s="9">
        <v>1</v>
      </c>
      <c r="E109">
        <v>0</v>
      </c>
      <c r="F109">
        <v>0</v>
      </c>
      <c r="G109" s="9">
        <v>0</v>
      </c>
      <c r="H109" s="9">
        <v>1</v>
      </c>
    </row>
    <row r="110" spans="1:8" x14ac:dyDescent="0.2">
      <c r="A110" t="s">
        <v>32</v>
      </c>
      <c r="B110" s="9" t="s">
        <v>20</v>
      </c>
      <c r="C110" s="9" t="s">
        <v>2</v>
      </c>
      <c r="D110" s="9">
        <v>3026</v>
      </c>
      <c r="E110">
        <v>281</v>
      </c>
      <c r="F110">
        <v>24</v>
      </c>
      <c r="G110">
        <v>1489</v>
      </c>
      <c r="H110">
        <v>1232</v>
      </c>
    </row>
    <row r="111" spans="1:8" x14ac:dyDescent="0.2">
      <c r="A111" t="s">
        <v>32</v>
      </c>
      <c r="B111" s="9" t="s">
        <v>20</v>
      </c>
      <c r="C111" s="9" t="s">
        <v>3</v>
      </c>
      <c r="D111" s="9">
        <v>1281</v>
      </c>
      <c r="E111">
        <v>113</v>
      </c>
      <c r="F111">
        <v>9</v>
      </c>
      <c r="G111">
        <v>375</v>
      </c>
      <c r="H111">
        <v>784</v>
      </c>
    </row>
    <row r="112" spans="1:8" x14ac:dyDescent="0.2">
      <c r="A112" t="s">
        <v>32</v>
      </c>
      <c r="B112" s="9" t="s">
        <v>20</v>
      </c>
      <c r="C112" s="9" t="s">
        <v>4</v>
      </c>
      <c r="D112" s="9">
        <v>1255</v>
      </c>
      <c r="E112">
        <v>136</v>
      </c>
      <c r="F112">
        <v>9</v>
      </c>
      <c r="G112">
        <v>721</v>
      </c>
      <c r="H112">
        <v>389</v>
      </c>
    </row>
    <row r="113" spans="1:8" x14ac:dyDescent="0.2">
      <c r="A113" t="s">
        <v>32</v>
      </c>
      <c r="B113" s="9" t="s">
        <v>20</v>
      </c>
      <c r="C113" s="9" t="s">
        <v>5</v>
      </c>
      <c r="D113" s="9">
        <v>490</v>
      </c>
      <c r="E113">
        <v>32</v>
      </c>
      <c r="F113">
        <v>6</v>
      </c>
      <c r="G113" s="9">
        <v>393</v>
      </c>
      <c r="H113">
        <v>59</v>
      </c>
    </row>
    <row r="114" spans="1:8" x14ac:dyDescent="0.2">
      <c r="A114" t="s">
        <v>29</v>
      </c>
      <c r="B114" t="s">
        <v>7</v>
      </c>
      <c r="C114" t="s">
        <v>2</v>
      </c>
      <c r="D114">
        <v>1090</v>
      </c>
      <c r="E114">
        <v>43</v>
      </c>
      <c r="F114">
        <v>38</v>
      </c>
      <c r="G114">
        <v>507</v>
      </c>
      <c r="H114">
        <v>502</v>
      </c>
    </row>
    <row r="115" spans="1:8" x14ac:dyDescent="0.2">
      <c r="A115" t="s">
        <v>29</v>
      </c>
      <c r="B115" t="s">
        <v>7</v>
      </c>
      <c r="C115" t="s">
        <v>3</v>
      </c>
      <c r="D115">
        <v>405</v>
      </c>
      <c r="E115">
        <v>17</v>
      </c>
      <c r="F115">
        <v>14</v>
      </c>
      <c r="G115">
        <v>83</v>
      </c>
      <c r="H115">
        <v>291</v>
      </c>
    </row>
    <row r="116" spans="1:8" x14ac:dyDescent="0.2">
      <c r="A116" t="s">
        <v>29</v>
      </c>
      <c r="B116" t="s">
        <v>7</v>
      </c>
      <c r="C116" t="s">
        <v>4</v>
      </c>
      <c r="D116">
        <v>470</v>
      </c>
      <c r="E116">
        <v>20</v>
      </c>
      <c r="F116">
        <v>17</v>
      </c>
      <c r="G116">
        <v>245</v>
      </c>
      <c r="H116">
        <v>188</v>
      </c>
    </row>
    <row r="117" spans="1:8" x14ac:dyDescent="0.2">
      <c r="A117" t="s">
        <v>29</v>
      </c>
      <c r="B117" t="s">
        <v>7</v>
      </c>
      <c r="C117" t="s">
        <v>5</v>
      </c>
      <c r="D117">
        <v>215</v>
      </c>
      <c r="E117">
        <v>6</v>
      </c>
      <c r="F117">
        <v>7</v>
      </c>
      <c r="G117">
        <v>179</v>
      </c>
      <c r="H117">
        <v>23</v>
      </c>
    </row>
    <row r="118" spans="1:8" x14ac:dyDescent="0.2">
      <c r="A118" t="s">
        <v>29</v>
      </c>
      <c r="B118" t="s">
        <v>8</v>
      </c>
      <c r="C118" t="s">
        <v>2</v>
      </c>
      <c r="D118">
        <v>10</v>
      </c>
      <c r="E118">
        <v>0</v>
      </c>
      <c r="F118">
        <v>0</v>
      </c>
      <c r="G118">
        <v>5</v>
      </c>
      <c r="H118">
        <v>5</v>
      </c>
    </row>
    <row r="119" spans="1:8" x14ac:dyDescent="0.2">
      <c r="A119" t="s">
        <v>29</v>
      </c>
      <c r="B119" t="s">
        <v>8</v>
      </c>
      <c r="C119" t="s">
        <v>3</v>
      </c>
      <c r="D119">
        <v>5</v>
      </c>
      <c r="E119">
        <v>0</v>
      </c>
      <c r="F119">
        <v>0</v>
      </c>
      <c r="G119">
        <v>2</v>
      </c>
      <c r="H119">
        <v>3</v>
      </c>
    </row>
    <row r="120" spans="1:8" x14ac:dyDescent="0.2">
      <c r="A120" t="s">
        <v>29</v>
      </c>
      <c r="B120" t="s">
        <v>8</v>
      </c>
      <c r="C120" t="s">
        <v>4</v>
      </c>
      <c r="D120">
        <v>3</v>
      </c>
      <c r="E120">
        <v>0</v>
      </c>
      <c r="F120">
        <v>0</v>
      </c>
      <c r="G120">
        <v>1</v>
      </c>
      <c r="H120">
        <v>2</v>
      </c>
    </row>
    <row r="121" spans="1:8" x14ac:dyDescent="0.2">
      <c r="A121" t="s">
        <v>29</v>
      </c>
      <c r="B121" t="s">
        <v>8</v>
      </c>
      <c r="C121" t="s">
        <v>5</v>
      </c>
      <c r="D121">
        <v>2</v>
      </c>
      <c r="E121">
        <v>0</v>
      </c>
      <c r="F121">
        <v>0</v>
      </c>
      <c r="G121">
        <v>2</v>
      </c>
      <c r="H121">
        <v>0</v>
      </c>
    </row>
    <row r="122" spans="1:8" x14ac:dyDescent="0.2">
      <c r="A122" t="s">
        <v>29</v>
      </c>
      <c r="B122" t="s">
        <v>9</v>
      </c>
      <c r="C122" t="s">
        <v>2</v>
      </c>
      <c r="D122">
        <v>64</v>
      </c>
      <c r="E122">
        <v>5</v>
      </c>
      <c r="F122">
        <v>8</v>
      </c>
      <c r="G122">
        <v>24</v>
      </c>
      <c r="H122">
        <v>27</v>
      </c>
    </row>
    <row r="123" spans="1:8" x14ac:dyDescent="0.2">
      <c r="A123" t="s">
        <v>29</v>
      </c>
      <c r="B123" t="s">
        <v>9</v>
      </c>
      <c r="C123" t="s">
        <v>3</v>
      </c>
      <c r="D123">
        <v>27</v>
      </c>
      <c r="E123">
        <v>1</v>
      </c>
      <c r="F123">
        <v>3</v>
      </c>
      <c r="G123">
        <v>5</v>
      </c>
      <c r="H123">
        <v>18</v>
      </c>
    </row>
    <row r="124" spans="1:8" x14ac:dyDescent="0.2">
      <c r="A124" t="s">
        <v>29</v>
      </c>
      <c r="B124" t="s">
        <v>9</v>
      </c>
      <c r="C124" t="s">
        <v>4</v>
      </c>
      <c r="D124">
        <v>27</v>
      </c>
      <c r="E124">
        <v>4</v>
      </c>
      <c r="F124">
        <v>0</v>
      </c>
      <c r="G124">
        <v>14</v>
      </c>
      <c r="H124">
        <v>9</v>
      </c>
    </row>
    <row r="125" spans="1:8" x14ac:dyDescent="0.2">
      <c r="A125" t="s">
        <v>29</v>
      </c>
      <c r="B125" t="s">
        <v>9</v>
      </c>
      <c r="C125" t="s">
        <v>5</v>
      </c>
      <c r="D125">
        <v>10</v>
      </c>
      <c r="E125">
        <v>0</v>
      </c>
      <c r="F125">
        <v>5</v>
      </c>
      <c r="G125">
        <v>5</v>
      </c>
      <c r="H125">
        <v>0</v>
      </c>
    </row>
    <row r="126" spans="1:8" x14ac:dyDescent="0.2">
      <c r="A126" t="s">
        <v>29</v>
      </c>
      <c r="B126" t="s">
        <v>10</v>
      </c>
      <c r="C126" t="s">
        <v>2</v>
      </c>
      <c r="D126">
        <v>148</v>
      </c>
      <c r="E126">
        <v>11</v>
      </c>
      <c r="F126">
        <v>7</v>
      </c>
      <c r="G126">
        <v>67</v>
      </c>
      <c r="H126">
        <v>63</v>
      </c>
    </row>
    <row r="127" spans="1:8" x14ac:dyDescent="0.2">
      <c r="A127" t="s">
        <v>29</v>
      </c>
      <c r="B127" t="s">
        <v>10</v>
      </c>
      <c r="C127" t="s">
        <v>3</v>
      </c>
      <c r="D127">
        <v>70</v>
      </c>
      <c r="E127">
        <v>7</v>
      </c>
      <c r="F127">
        <v>1</v>
      </c>
      <c r="G127">
        <v>19</v>
      </c>
      <c r="H127">
        <v>43</v>
      </c>
    </row>
    <row r="128" spans="1:8" x14ac:dyDescent="0.2">
      <c r="A128" t="s">
        <v>29</v>
      </c>
      <c r="B128" t="s">
        <v>10</v>
      </c>
      <c r="C128" t="s">
        <v>4</v>
      </c>
      <c r="D128">
        <v>66</v>
      </c>
      <c r="E128">
        <v>3</v>
      </c>
      <c r="F128">
        <v>4</v>
      </c>
      <c r="G128">
        <v>40</v>
      </c>
      <c r="H128">
        <v>19</v>
      </c>
    </row>
    <row r="129" spans="1:8" x14ac:dyDescent="0.2">
      <c r="A129" t="s">
        <v>29</v>
      </c>
      <c r="B129" t="s">
        <v>10</v>
      </c>
      <c r="C129" t="s">
        <v>5</v>
      </c>
      <c r="D129">
        <v>12</v>
      </c>
      <c r="E129">
        <v>1</v>
      </c>
      <c r="F129">
        <v>2</v>
      </c>
      <c r="G129">
        <v>8</v>
      </c>
      <c r="H129">
        <v>1</v>
      </c>
    </row>
    <row r="130" spans="1:8" x14ac:dyDescent="0.2">
      <c r="A130" t="s">
        <v>29</v>
      </c>
      <c r="B130" t="s">
        <v>11</v>
      </c>
      <c r="C130" t="s">
        <v>2</v>
      </c>
      <c r="D130">
        <v>8594</v>
      </c>
      <c r="E130">
        <v>374</v>
      </c>
      <c r="F130">
        <v>83</v>
      </c>
      <c r="G130">
        <v>4214</v>
      </c>
      <c r="H130">
        <v>3923</v>
      </c>
    </row>
    <row r="131" spans="1:8" x14ac:dyDescent="0.2">
      <c r="A131" t="s">
        <v>29</v>
      </c>
      <c r="B131" t="s">
        <v>11</v>
      </c>
      <c r="C131" t="s">
        <v>3</v>
      </c>
      <c r="D131">
        <v>3788</v>
      </c>
      <c r="E131">
        <v>125</v>
      </c>
      <c r="F131">
        <v>38</v>
      </c>
      <c r="G131">
        <v>1296</v>
      </c>
      <c r="H131">
        <v>2329</v>
      </c>
    </row>
    <row r="132" spans="1:8" x14ac:dyDescent="0.2">
      <c r="A132" t="s">
        <v>29</v>
      </c>
      <c r="B132" t="s">
        <v>11</v>
      </c>
      <c r="C132" t="s">
        <v>4</v>
      </c>
      <c r="D132">
        <v>3875</v>
      </c>
      <c r="E132">
        <v>200</v>
      </c>
      <c r="F132">
        <v>42</v>
      </c>
      <c r="G132">
        <v>2201</v>
      </c>
      <c r="H132">
        <v>1432</v>
      </c>
    </row>
    <row r="133" spans="1:8" x14ac:dyDescent="0.2">
      <c r="A133" t="s">
        <v>29</v>
      </c>
      <c r="B133" t="s">
        <v>11</v>
      </c>
      <c r="C133" t="s">
        <v>5</v>
      </c>
      <c r="D133">
        <v>931</v>
      </c>
      <c r="E133">
        <v>49</v>
      </c>
      <c r="F133">
        <v>3</v>
      </c>
      <c r="G133">
        <v>717</v>
      </c>
      <c r="H133">
        <v>162</v>
      </c>
    </row>
    <row r="134" spans="1:8" x14ac:dyDescent="0.2">
      <c r="A134" t="s">
        <v>29</v>
      </c>
      <c r="B134" t="s">
        <v>12</v>
      </c>
      <c r="C134" t="s">
        <v>2</v>
      </c>
      <c r="D134">
        <v>2542</v>
      </c>
      <c r="E134">
        <v>129</v>
      </c>
      <c r="F134">
        <v>106</v>
      </c>
      <c r="G134">
        <v>1165</v>
      </c>
      <c r="H134">
        <v>1142</v>
      </c>
    </row>
    <row r="135" spans="1:8" x14ac:dyDescent="0.2">
      <c r="A135" t="s">
        <v>29</v>
      </c>
      <c r="B135" t="s">
        <v>12</v>
      </c>
      <c r="C135" t="s">
        <v>3</v>
      </c>
      <c r="D135">
        <v>1265</v>
      </c>
      <c r="E135">
        <v>44</v>
      </c>
      <c r="F135">
        <v>49</v>
      </c>
      <c r="G135">
        <v>462</v>
      </c>
      <c r="H135">
        <v>710</v>
      </c>
    </row>
    <row r="136" spans="1:8" x14ac:dyDescent="0.2">
      <c r="A136" t="s">
        <v>29</v>
      </c>
      <c r="B136" t="s">
        <v>12</v>
      </c>
      <c r="C136" t="s">
        <v>4</v>
      </c>
      <c r="D136">
        <v>1092</v>
      </c>
      <c r="E136">
        <v>69</v>
      </c>
      <c r="F136">
        <v>50</v>
      </c>
      <c r="G136">
        <v>589</v>
      </c>
      <c r="H136">
        <v>384</v>
      </c>
    </row>
    <row r="137" spans="1:8" x14ac:dyDescent="0.2">
      <c r="A137" t="s">
        <v>29</v>
      </c>
      <c r="B137" t="s">
        <v>12</v>
      </c>
      <c r="C137" t="s">
        <v>5</v>
      </c>
      <c r="D137">
        <v>185</v>
      </c>
      <c r="E137">
        <v>16</v>
      </c>
      <c r="F137">
        <v>7</v>
      </c>
      <c r="G137">
        <v>114</v>
      </c>
      <c r="H137">
        <v>48</v>
      </c>
    </row>
    <row r="138" spans="1:8" x14ac:dyDescent="0.2">
      <c r="A138" t="s">
        <v>29</v>
      </c>
      <c r="B138" t="s">
        <v>13</v>
      </c>
      <c r="C138" t="s">
        <v>2</v>
      </c>
      <c r="D138">
        <v>11302</v>
      </c>
      <c r="E138">
        <v>488</v>
      </c>
      <c r="F138">
        <v>100</v>
      </c>
      <c r="G138">
        <v>5551</v>
      </c>
      <c r="H138">
        <v>5163</v>
      </c>
    </row>
    <row r="139" spans="1:8" x14ac:dyDescent="0.2">
      <c r="A139" t="s">
        <v>29</v>
      </c>
      <c r="B139" t="s">
        <v>13</v>
      </c>
      <c r="C139" t="s">
        <v>3</v>
      </c>
      <c r="D139">
        <v>4864</v>
      </c>
      <c r="E139">
        <v>148</v>
      </c>
      <c r="F139">
        <v>60</v>
      </c>
      <c r="G139">
        <v>1582</v>
      </c>
      <c r="H139">
        <v>3074</v>
      </c>
    </row>
    <row r="140" spans="1:8" x14ac:dyDescent="0.2">
      <c r="A140" t="s">
        <v>29</v>
      </c>
      <c r="B140" t="s">
        <v>13</v>
      </c>
      <c r="C140" t="s">
        <v>4</v>
      </c>
      <c r="D140">
        <v>4999</v>
      </c>
      <c r="E140">
        <v>260</v>
      </c>
      <c r="F140">
        <v>37</v>
      </c>
      <c r="G140">
        <v>2834</v>
      </c>
      <c r="H140">
        <v>1868</v>
      </c>
    </row>
    <row r="141" spans="1:8" x14ac:dyDescent="0.2">
      <c r="A141" t="s">
        <v>29</v>
      </c>
      <c r="B141" t="s">
        <v>13</v>
      </c>
      <c r="C141" t="s">
        <v>5</v>
      </c>
      <c r="D141">
        <v>1439</v>
      </c>
      <c r="E141">
        <v>80</v>
      </c>
      <c r="F141">
        <v>3</v>
      </c>
      <c r="G141">
        <v>1135</v>
      </c>
      <c r="H141">
        <v>221</v>
      </c>
    </row>
    <row r="142" spans="1:8" x14ac:dyDescent="0.2">
      <c r="A142" t="s">
        <v>29</v>
      </c>
      <c r="B142" t="s">
        <v>14</v>
      </c>
      <c r="C142" t="s">
        <v>2</v>
      </c>
      <c r="D142">
        <v>13262</v>
      </c>
      <c r="E142">
        <v>578</v>
      </c>
      <c r="F142">
        <v>253</v>
      </c>
      <c r="G142">
        <v>6378</v>
      </c>
      <c r="H142">
        <v>6053</v>
      </c>
    </row>
    <row r="143" spans="1:8" x14ac:dyDescent="0.2">
      <c r="A143" t="s">
        <v>29</v>
      </c>
      <c r="B143" t="s">
        <v>14</v>
      </c>
      <c r="C143" t="s">
        <v>3</v>
      </c>
      <c r="D143">
        <v>5594</v>
      </c>
      <c r="E143">
        <v>219</v>
      </c>
      <c r="F143">
        <v>89</v>
      </c>
      <c r="G143">
        <v>1651</v>
      </c>
      <c r="H143">
        <v>3635</v>
      </c>
    </row>
    <row r="144" spans="1:8" x14ac:dyDescent="0.2">
      <c r="A144" t="s">
        <v>29</v>
      </c>
      <c r="B144" t="s">
        <v>14</v>
      </c>
      <c r="C144" t="s">
        <v>4</v>
      </c>
      <c r="D144">
        <v>6001</v>
      </c>
      <c r="E144">
        <v>273</v>
      </c>
      <c r="F144">
        <v>105</v>
      </c>
      <c r="G144">
        <v>3480</v>
      </c>
      <c r="H144">
        <v>2143</v>
      </c>
    </row>
    <row r="145" spans="1:8" x14ac:dyDescent="0.2">
      <c r="A145" t="s">
        <v>29</v>
      </c>
      <c r="B145" t="s">
        <v>14</v>
      </c>
      <c r="C145" t="s">
        <v>5</v>
      </c>
      <c r="D145">
        <v>1667</v>
      </c>
      <c r="E145">
        <v>86</v>
      </c>
      <c r="F145">
        <v>59</v>
      </c>
      <c r="G145">
        <v>1247</v>
      </c>
      <c r="H145">
        <v>275</v>
      </c>
    </row>
    <row r="146" spans="1:8" x14ac:dyDescent="0.2">
      <c r="A146" t="s">
        <v>29</v>
      </c>
      <c r="B146" t="s">
        <v>15</v>
      </c>
      <c r="C146" t="s">
        <v>2</v>
      </c>
      <c r="D146">
        <v>238</v>
      </c>
      <c r="E146">
        <v>4</v>
      </c>
      <c r="F146">
        <v>0</v>
      </c>
      <c r="G146">
        <v>119</v>
      </c>
      <c r="H146">
        <v>115</v>
      </c>
    </row>
    <row r="147" spans="1:8" x14ac:dyDescent="0.2">
      <c r="A147" t="s">
        <v>29</v>
      </c>
      <c r="B147" t="s">
        <v>15</v>
      </c>
      <c r="C147" t="s">
        <v>3</v>
      </c>
      <c r="D147">
        <v>88</v>
      </c>
      <c r="E147">
        <v>1</v>
      </c>
      <c r="F147">
        <v>0</v>
      </c>
      <c r="G147">
        <v>29</v>
      </c>
      <c r="H147">
        <v>58</v>
      </c>
    </row>
    <row r="148" spans="1:8" x14ac:dyDescent="0.2">
      <c r="A148" t="s">
        <v>29</v>
      </c>
      <c r="B148" t="s">
        <v>15</v>
      </c>
      <c r="C148" t="s">
        <v>4</v>
      </c>
      <c r="D148">
        <v>106</v>
      </c>
      <c r="E148">
        <v>2</v>
      </c>
      <c r="F148">
        <v>0</v>
      </c>
      <c r="G148">
        <v>49</v>
      </c>
      <c r="H148">
        <v>55</v>
      </c>
    </row>
    <row r="149" spans="1:8" x14ac:dyDescent="0.2">
      <c r="A149" t="s">
        <v>29</v>
      </c>
      <c r="B149" t="s">
        <v>15</v>
      </c>
      <c r="C149" t="s">
        <v>5</v>
      </c>
      <c r="D149">
        <v>44</v>
      </c>
      <c r="E149">
        <v>1</v>
      </c>
      <c r="F149">
        <v>0</v>
      </c>
      <c r="G149">
        <v>41</v>
      </c>
      <c r="H149">
        <v>2</v>
      </c>
    </row>
    <row r="150" spans="1:8" x14ac:dyDescent="0.2">
      <c r="A150" t="s">
        <v>29</v>
      </c>
      <c r="B150" t="s">
        <v>16</v>
      </c>
      <c r="C150" t="s">
        <v>2</v>
      </c>
      <c r="D150">
        <v>18</v>
      </c>
      <c r="E150">
        <v>2</v>
      </c>
      <c r="F150">
        <v>1</v>
      </c>
      <c r="G150">
        <v>8</v>
      </c>
      <c r="H150">
        <v>7</v>
      </c>
    </row>
    <row r="151" spans="1:8" x14ac:dyDescent="0.2">
      <c r="A151" t="s">
        <v>29</v>
      </c>
      <c r="B151" t="s">
        <v>16</v>
      </c>
      <c r="C151" t="s">
        <v>3</v>
      </c>
      <c r="D151">
        <v>8</v>
      </c>
      <c r="E151">
        <v>0</v>
      </c>
      <c r="F151">
        <v>0</v>
      </c>
      <c r="G151">
        <v>4</v>
      </c>
      <c r="H151">
        <v>4</v>
      </c>
    </row>
    <row r="152" spans="1:8" x14ac:dyDescent="0.2">
      <c r="A152" t="s">
        <v>29</v>
      </c>
      <c r="B152" t="s">
        <v>16</v>
      </c>
      <c r="C152" t="s">
        <v>4</v>
      </c>
      <c r="D152">
        <v>9</v>
      </c>
      <c r="E152">
        <v>2</v>
      </c>
      <c r="F152">
        <v>0</v>
      </c>
      <c r="G152">
        <v>4</v>
      </c>
      <c r="H152">
        <v>3</v>
      </c>
    </row>
    <row r="153" spans="1:8" x14ac:dyDescent="0.2">
      <c r="A153" t="s">
        <v>29</v>
      </c>
      <c r="B153" t="s">
        <v>16</v>
      </c>
      <c r="C153" t="s">
        <v>5</v>
      </c>
      <c r="D153">
        <v>1</v>
      </c>
      <c r="E153">
        <v>0</v>
      </c>
      <c r="F153">
        <v>1</v>
      </c>
      <c r="G153">
        <v>0</v>
      </c>
      <c r="H153">
        <v>0</v>
      </c>
    </row>
    <row r="154" spans="1:8" x14ac:dyDescent="0.2">
      <c r="A154" t="s">
        <v>29</v>
      </c>
      <c r="B154" t="s">
        <v>17</v>
      </c>
      <c r="C154" t="s">
        <v>2</v>
      </c>
      <c r="D154">
        <v>582</v>
      </c>
      <c r="E154">
        <v>26</v>
      </c>
      <c r="F154">
        <v>2</v>
      </c>
      <c r="G154">
        <v>289</v>
      </c>
      <c r="H154">
        <v>265</v>
      </c>
    </row>
    <row r="155" spans="1:8" x14ac:dyDescent="0.2">
      <c r="A155" t="s">
        <v>29</v>
      </c>
      <c r="B155" t="s">
        <v>17</v>
      </c>
      <c r="C155" t="s">
        <v>3</v>
      </c>
      <c r="D155">
        <v>229</v>
      </c>
      <c r="E155">
        <v>9</v>
      </c>
      <c r="F155">
        <v>0</v>
      </c>
      <c r="G155">
        <v>52</v>
      </c>
      <c r="H155">
        <v>168</v>
      </c>
    </row>
    <row r="156" spans="1:8" x14ac:dyDescent="0.2">
      <c r="A156" t="s">
        <v>29</v>
      </c>
      <c r="B156" t="s">
        <v>17</v>
      </c>
      <c r="C156" t="s">
        <v>4</v>
      </c>
      <c r="D156">
        <v>243</v>
      </c>
      <c r="E156">
        <v>11</v>
      </c>
      <c r="F156">
        <v>2</v>
      </c>
      <c r="G156">
        <v>140</v>
      </c>
      <c r="H156">
        <v>90</v>
      </c>
    </row>
    <row r="157" spans="1:8" x14ac:dyDescent="0.2">
      <c r="A157" t="s">
        <v>29</v>
      </c>
      <c r="B157" t="s">
        <v>17</v>
      </c>
      <c r="C157" t="s">
        <v>5</v>
      </c>
      <c r="D157">
        <v>110</v>
      </c>
      <c r="E157">
        <v>6</v>
      </c>
      <c r="F157">
        <v>0</v>
      </c>
      <c r="G157">
        <v>97</v>
      </c>
      <c r="H157">
        <v>7</v>
      </c>
    </row>
    <row r="158" spans="1:8" x14ac:dyDescent="0.2">
      <c r="A158" t="s">
        <v>29</v>
      </c>
      <c r="B158" t="s">
        <v>18</v>
      </c>
      <c r="C158" t="s">
        <v>2</v>
      </c>
      <c r="D158">
        <v>4104</v>
      </c>
      <c r="E158">
        <v>160</v>
      </c>
      <c r="F158">
        <v>195</v>
      </c>
      <c r="G158">
        <v>1857</v>
      </c>
      <c r="H158">
        <v>1892</v>
      </c>
    </row>
    <row r="159" spans="1:8" x14ac:dyDescent="0.2">
      <c r="A159" t="s">
        <v>29</v>
      </c>
      <c r="B159" t="s">
        <v>18</v>
      </c>
      <c r="C159" t="s">
        <v>3</v>
      </c>
      <c r="D159">
        <v>1780</v>
      </c>
      <c r="E159">
        <v>53</v>
      </c>
      <c r="F159">
        <v>83</v>
      </c>
      <c r="G159">
        <v>499</v>
      </c>
      <c r="H159">
        <v>1145</v>
      </c>
    </row>
    <row r="160" spans="1:8" x14ac:dyDescent="0.2">
      <c r="A160" t="s">
        <v>29</v>
      </c>
      <c r="B160" t="s">
        <v>18</v>
      </c>
      <c r="C160" t="s">
        <v>4</v>
      </c>
      <c r="D160">
        <v>1802</v>
      </c>
      <c r="E160">
        <v>81</v>
      </c>
      <c r="F160">
        <v>96</v>
      </c>
      <c r="G160">
        <v>973</v>
      </c>
      <c r="H160">
        <v>652</v>
      </c>
    </row>
    <row r="161" spans="1:8" x14ac:dyDescent="0.2">
      <c r="A161" t="s">
        <v>29</v>
      </c>
      <c r="B161" t="s">
        <v>18</v>
      </c>
      <c r="C161" t="s">
        <v>5</v>
      </c>
      <c r="D161">
        <v>522</v>
      </c>
      <c r="E161">
        <v>26</v>
      </c>
      <c r="F161">
        <v>16</v>
      </c>
      <c r="G161">
        <v>385</v>
      </c>
      <c r="H161">
        <v>95</v>
      </c>
    </row>
    <row r="162" spans="1:8" x14ac:dyDescent="0.2">
      <c r="A162" t="s">
        <v>29</v>
      </c>
      <c r="B162" t="s">
        <v>19</v>
      </c>
      <c r="C162" t="s">
        <v>2</v>
      </c>
      <c r="D162">
        <v>4</v>
      </c>
      <c r="E162">
        <v>1</v>
      </c>
      <c r="F162">
        <v>0</v>
      </c>
      <c r="G162">
        <v>2</v>
      </c>
      <c r="H162">
        <v>1</v>
      </c>
    </row>
    <row r="163" spans="1:8" x14ac:dyDescent="0.2">
      <c r="A163" t="s">
        <v>29</v>
      </c>
      <c r="B163" t="s">
        <v>19</v>
      </c>
      <c r="C163" t="s">
        <v>3</v>
      </c>
      <c r="D163">
        <v>1</v>
      </c>
      <c r="E163">
        <v>0</v>
      </c>
      <c r="F163">
        <v>0</v>
      </c>
      <c r="G163">
        <v>0</v>
      </c>
      <c r="H163">
        <v>1</v>
      </c>
    </row>
    <row r="164" spans="1:8" x14ac:dyDescent="0.2">
      <c r="A164" t="s">
        <v>29</v>
      </c>
      <c r="B164" t="s">
        <v>19</v>
      </c>
      <c r="C164" t="s">
        <v>4</v>
      </c>
      <c r="D164">
        <v>2</v>
      </c>
      <c r="E164">
        <v>1</v>
      </c>
      <c r="F164">
        <v>0</v>
      </c>
      <c r="G164">
        <v>1</v>
      </c>
      <c r="H164">
        <v>0</v>
      </c>
    </row>
    <row r="165" spans="1:8" x14ac:dyDescent="0.2">
      <c r="A165" t="s">
        <v>29</v>
      </c>
      <c r="B165" t="s">
        <v>19</v>
      </c>
      <c r="C165" t="s">
        <v>5</v>
      </c>
      <c r="D165">
        <v>1</v>
      </c>
      <c r="E165">
        <v>0</v>
      </c>
      <c r="F165">
        <v>0</v>
      </c>
      <c r="G165">
        <v>1</v>
      </c>
      <c r="H165">
        <v>0</v>
      </c>
    </row>
    <row r="166" spans="1:8" x14ac:dyDescent="0.2">
      <c r="A166" t="s">
        <v>29</v>
      </c>
      <c r="B166" t="s">
        <v>20</v>
      </c>
      <c r="C166" t="s">
        <v>2</v>
      </c>
      <c r="D166">
        <v>3026</v>
      </c>
      <c r="E166">
        <v>132</v>
      </c>
      <c r="F166">
        <v>240</v>
      </c>
      <c r="G166">
        <v>1273</v>
      </c>
      <c r="H166">
        <v>1381</v>
      </c>
    </row>
    <row r="167" spans="1:8" x14ac:dyDescent="0.2">
      <c r="A167" t="s">
        <v>29</v>
      </c>
      <c r="B167" t="s">
        <v>20</v>
      </c>
      <c r="C167" t="s">
        <v>3</v>
      </c>
      <c r="D167">
        <v>1281</v>
      </c>
      <c r="E167">
        <v>51</v>
      </c>
      <c r="F167">
        <v>75</v>
      </c>
      <c r="G167">
        <v>309</v>
      </c>
      <c r="H167">
        <v>846</v>
      </c>
    </row>
    <row r="168" spans="1:8" x14ac:dyDescent="0.2">
      <c r="A168" t="s">
        <v>29</v>
      </c>
      <c r="B168" t="s">
        <v>20</v>
      </c>
      <c r="C168" t="s">
        <v>4</v>
      </c>
      <c r="D168">
        <v>1255</v>
      </c>
      <c r="E168">
        <v>61</v>
      </c>
      <c r="F168">
        <v>3</v>
      </c>
      <c r="G168">
        <v>727</v>
      </c>
      <c r="H168">
        <v>464</v>
      </c>
    </row>
    <row r="169" spans="1:8" x14ac:dyDescent="0.2">
      <c r="A169" t="s">
        <v>29</v>
      </c>
      <c r="B169" t="s">
        <v>20</v>
      </c>
      <c r="C169" t="s">
        <v>5</v>
      </c>
      <c r="D169">
        <v>490</v>
      </c>
      <c r="E169">
        <v>20</v>
      </c>
      <c r="F169">
        <v>162</v>
      </c>
      <c r="G169">
        <v>237</v>
      </c>
      <c r="H169">
        <v>71</v>
      </c>
    </row>
    <row r="170" spans="1:8" x14ac:dyDescent="0.2">
      <c r="A170" t="s">
        <v>30</v>
      </c>
      <c r="B170" t="s">
        <v>7</v>
      </c>
      <c r="C170" t="s">
        <v>2</v>
      </c>
      <c r="D170">
        <v>1090</v>
      </c>
      <c r="E170">
        <v>33</v>
      </c>
      <c r="F170">
        <v>150</v>
      </c>
      <c r="G170">
        <v>395</v>
      </c>
      <c r="H170">
        <v>512</v>
      </c>
    </row>
    <row r="171" spans="1:8" x14ac:dyDescent="0.2">
      <c r="A171" t="s">
        <v>30</v>
      </c>
      <c r="B171" t="s">
        <v>7</v>
      </c>
      <c r="C171" t="s">
        <v>3</v>
      </c>
      <c r="D171">
        <v>405</v>
      </c>
      <c r="E171">
        <v>13</v>
      </c>
      <c r="F171">
        <v>32</v>
      </c>
      <c r="G171">
        <v>65</v>
      </c>
      <c r="H171">
        <v>295</v>
      </c>
    </row>
    <row r="172" spans="1:8" x14ac:dyDescent="0.2">
      <c r="A172" t="s">
        <v>30</v>
      </c>
      <c r="B172" t="s">
        <v>7</v>
      </c>
      <c r="C172" t="s">
        <v>4</v>
      </c>
      <c r="D172">
        <v>470</v>
      </c>
      <c r="E172">
        <v>14</v>
      </c>
      <c r="F172">
        <v>71</v>
      </c>
      <c r="G172">
        <v>191</v>
      </c>
      <c r="H172">
        <v>194</v>
      </c>
    </row>
    <row r="173" spans="1:8" x14ac:dyDescent="0.2">
      <c r="A173" t="s">
        <v>30</v>
      </c>
      <c r="B173" t="s">
        <v>7</v>
      </c>
      <c r="C173" t="s">
        <v>5</v>
      </c>
      <c r="D173">
        <v>215</v>
      </c>
      <c r="E173">
        <v>6</v>
      </c>
      <c r="F173">
        <v>47</v>
      </c>
      <c r="G173">
        <v>139</v>
      </c>
      <c r="H173">
        <v>23</v>
      </c>
    </row>
    <row r="174" spans="1:8" x14ac:dyDescent="0.2">
      <c r="A174" t="s">
        <v>30</v>
      </c>
      <c r="B174" t="s">
        <v>8</v>
      </c>
      <c r="C174" t="s">
        <v>2</v>
      </c>
      <c r="D174">
        <v>10</v>
      </c>
      <c r="E174">
        <v>0</v>
      </c>
      <c r="F174">
        <v>3</v>
      </c>
      <c r="G174">
        <v>2</v>
      </c>
      <c r="H174">
        <v>5</v>
      </c>
    </row>
    <row r="175" spans="1:8" x14ac:dyDescent="0.2">
      <c r="A175" t="s">
        <v>30</v>
      </c>
      <c r="B175" t="s">
        <v>8</v>
      </c>
      <c r="C175" t="s">
        <v>3</v>
      </c>
      <c r="D175">
        <v>5</v>
      </c>
      <c r="E175">
        <v>0</v>
      </c>
      <c r="F175">
        <v>0</v>
      </c>
      <c r="G175">
        <v>2</v>
      </c>
      <c r="H175">
        <v>3</v>
      </c>
    </row>
    <row r="176" spans="1:8" x14ac:dyDescent="0.2">
      <c r="A176" t="s">
        <v>30</v>
      </c>
      <c r="B176" t="s">
        <v>8</v>
      </c>
      <c r="C176" t="s">
        <v>4</v>
      </c>
      <c r="D176">
        <v>3</v>
      </c>
      <c r="E176">
        <v>0</v>
      </c>
      <c r="F176">
        <v>1</v>
      </c>
      <c r="G176">
        <v>0</v>
      </c>
      <c r="H176">
        <v>2</v>
      </c>
    </row>
    <row r="177" spans="1:8" x14ac:dyDescent="0.2">
      <c r="A177" t="s">
        <v>30</v>
      </c>
      <c r="B177" t="s">
        <v>8</v>
      </c>
      <c r="C177" t="s">
        <v>5</v>
      </c>
      <c r="D177">
        <v>2</v>
      </c>
      <c r="E177">
        <v>0</v>
      </c>
      <c r="F177">
        <v>2</v>
      </c>
      <c r="G177">
        <v>0</v>
      </c>
      <c r="H177">
        <v>0</v>
      </c>
    </row>
    <row r="178" spans="1:8" x14ac:dyDescent="0.2">
      <c r="A178" t="s">
        <v>30</v>
      </c>
      <c r="B178" t="s">
        <v>9</v>
      </c>
      <c r="C178" t="s">
        <v>2</v>
      </c>
      <c r="D178">
        <v>64</v>
      </c>
      <c r="E178">
        <v>1</v>
      </c>
      <c r="F178">
        <v>3</v>
      </c>
      <c r="G178">
        <v>29</v>
      </c>
      <c r="H178">
        <v>31</v>
      </c>
    </row>
    <row r="179" spans="1:8" x14ac:dyDescent="0.2">
      <c r="A179" t="s">
        <v>30</v>
      </c>
      <c r="B179" t="s">
        <v>9</v>
      </c>
      <c r="C179" t="s">
        <v>3</v>
      </c>
      <c r="D179">
        <v>27</v>
      </c>
      <c r="E179">
        <v>0</v>
      </c>
      <c r="F179">
        <v>1</v>
      </c>
      <c r="G179">
        <v>7</v>
      </c>
      <c r="H179">
        <v>19</v>
      </c>
    </row>
    <row r="180" spans="1:8" x14ac:dyDescent="0.2">
      <c r="A180" t="s">
        <v>30</v>
      </c>
      <c r="B180" t="s">
        <v>9</v>
      </c>
      <c r="C180" t="s">
        <v>4</v>
      </c>
      <c r="D180">
        <v>27</v>
      </c>
      <c r="E180">
        <v>1</v>
      </c>
      <c r="F180">
        <v>2</v>
      </c>
      <c r="G180">
        <v>12</v>
      </c>
      <c r="H180">
        <v>12</v>
      </c>
    </row>
    <row r="181" spans="1:8" x14ac:dyDescent="0.2">
      <c r="A181" t="s">
        <v>30</v>
      </c>
      <c r="B181" t="s">
        <v>9</v>
      </c>
      <c r="C181" t="s">
        <v>5</v>
      </c>
      <c r="D181">
        <v>10</v>
      </c>
      <c r="E181">
        <v>0</v>
      </c>
      <c r="F181">
        <v>0</v>
      </c>
      <c r="G181">
        <v>10</v>
      </c>
      <c r="H181">
        <v>0</v>
      </c>
    </row>
    <row r="182" spans="1:8" x14ac:dyDescent="0.2">
      <c r="A182" t="s">
        <v>30</v>
      </c>
      <c r="B182" t="s">
        <v>10</v>
      </c>
      <c r="C182" t="s">
        <v>2</v>
      </c>
      <c r="D182">
        <v>148</v>
      </c>
      <c r="E182">
        <v>4</v>
      </c>
      <c r="F182">
        <v>15</v>
      </c>
      <c r="G182">
        <v>59</v>
      </c>
      <c r="H182">
        <v>70</v>
      </c>
    </row>
    <row r="183" spans="1:8" x14ac:dyDescent="0.2">
      <c r="A183" t="s">
        <v>30</v>
      </c>
      <c r="B183" t="s">
        <v>10</v>
      </c>
      <c r="C183" t="s">
        <v>3</v>
      </c>
      <c r="D183">
        <v>70</v>
      </c>
      <c r="E183">
        <v>1</v>
      </c>
      <c r="F183">
        <v>4</v>
      </c>
      <c r="G183">
        <v>16</v>
      </c>
      <c r="H183">
        <v>49</v>
      </c>
    </row>
    <row r="184" spans="1:8" x14ac:dyDescent="0.2">
      <c r="A184" t="s">
        <v>30</v>
      </c>
      <c r="B184" t="s">
        <v>10</v>
      </c>
      <c r="C184" t="s">
        <v>4</v>
      </c>
      <c r="D184">
        <v>66</v>
      </c>
      <c r="E184">
        <v>2</v>
      </c>
      <c r="F184">
        <v>11</v>
      </c>
      <c r="G184">
        <v>33</v>
      </c>
      <c r="H184">
        <v>20</v>
      </c>
    </row>
    <row r="185" spans="1:8" x14ac:dyDescent="0.2">
      <c r="A185" t="s">
        <v>30</v>
      </c>
      <c r="B185" t="s">
        <v>10</v>
      </c>
      <c r="C185" t="s">
        <v>5</v>
      </c>
      <c r="D185">
        <v>12</v>
      </c>
      <c r="E185">
        <v>1</v>
      </c>
      <c r="F185">
        <v>0</v>
      </c>
      <c r="G185">
        <v>10</v>
      </c>
      <c r="H185">
        <v>1</v>
      </c>
    </row>
    <row r="186" spans="1:8" x14ac:dyDescent="0.2">
      <c r="A186" t="s">
        <v>30</v>
      </c>
      <c r="B186" t="s">
        <v>11</v>
      </c>
      <c r="C186" t="s">
        <v>2</v>
      </c>
      <c r="D186">
        <v>8594</v>
      </c>
      <c r="E186">
        <v>310</v>
      </c>
      <c r="F186">
        <v>825</v>
      </c>
      <c r="G186">
        <v>3472</v>
      </c>
      <c r="H186">
        <v>3987</v>
      </c>
    </row>
    <row r="187" spans="1:8" x14ac:dyDescent="0.2">
      <c r="A187" t="s">
        <v>30</v>
      </c>
      <c r="B187" t="s">
        <v>11</v>
      </c>
      <c r="C187" t="s">
        <v>3</v>
      </c>
      <c r="D187">
        <v>3788</v>
      </c>
      <c r="E187">
        <v>120</v>
      </c>
      <c r="F187">
        <v>305</v>
      </c>
      <c r="G187">
        <v>1029</v>
      </c>
      <c r="H187">
        <v>2334</v>
      </c>
    </row>
    <row r="188" spans="1:8" x14ac:dyDescent="0.2">
      <c r="A188" t="s">
        <v>30</v>
      </c>
      <c r="B188" t="s">
        <v>11</v>
      </c>
      <c r="C188" t="s">
        <v>4</v>
      </c>
      <c r="D188">
        <v>3875</v>
      </c>
      <c r="E188">
        <v>157</v>
      </c>
      <c r="F188">
        <v>438</v>
      </c>
      <c r="G188">
        <v>1805</v>
      </c>
      <c r="H188">
        <v>1475</v>
      </c>
    </row>
    <row r="189" spans="1:8" x14ac:dyDescent="0.2">
      <c r="A189" t="s">
        <v>30</v>
      </c>
      <c r="B189" t="s">
        <v>11</v>
      </c>
      <c r="C189" t="s">
        <v>5</v>
      </c>
      <c r="D189">
        <v>931</v>
      </c>
      <c r="E189">
        <v>33</v>
      </c>
      <c r="F189">
        <v>82</v>
      </c>
      <c r="G189">
        <v>638</v>
      </c>
      <c r="H189">
        <v>178</v>
      </c>
    </row>
    <row r="190" spans="1:8" x14ac:dyDescent="0.2">
      <c r="A190" t="s">
        <v>30</v>
      </c>
      <c r="B190" t="s">
        <v>12</v>
      </c>
      <c r="C190" t="s">
        <v>2</v>
      </c>
      <c r="D190">
        <v>2542</v>
      </c>
      <c r="E190">
        <v>100</v>
      </c>
      <c r="F190">
        <v>349</v>
      </c>
      <c r="G190">
        <v>922</v>
      </c>
      <c r="H190">
        <v>1171</v>
      </c>
    </row>
    <row r="191" spans="1:8" x14ac:dyDescent="0.2">
      <c r="A191" t="s">
        <v>30</v>
      </c>
      <c r="B191" t="s">
        <v>12</v>
      </c>
      <c r="C191" t="s">
        <v>3</v>
      </c>
      <c r="D191">
        <v>1265</v>
      </c>
      <c r="E191">
        <v>41</v>
      </c>
      <c r="F191">
        <v>168</v>
      </c>
      <c r="G191">
        <v>343</v>
      </c>
      <c r="H191">
        <v>713</v>
      </c>
    </row>
    <row r="192" spans="1:8" x14ac:dyDescent="0.2">
      <c r="A192" t="s">
        <v>30</v>
      </c>
      <c r="B192" t="s">
        <v>12</v>
      </c>
      <c r="C192" t="s">
        <v>4</v>
      </c>
      <c r="D192">
        <v>1092</v>
      </c>
      <c r="E192">
        <v>46</v>
      </c>
      <c r="F192">
        <v>164</v>
      </c>
      <c r="G192">
        <v>475</v>
      </c>
      <c r="H192">
        <v>407</v>
      </c>
    </row>
    <row r="193" spans="1:8" x14ac:dyDescent="0.2">
      <c r="A193" t="s">
        <v>30</v>
      </c>
      <c r="B193" t="s">
        <v>12</v>
      </c>
      <c r="C193" t="s">
        <v>5</v>
      </c>
      <c r="D193">
        <v>185</v>
      </c>
      <c r="E193">
        <v>13</v>
      </c>
      <c r="F193">
        <v>17</v>
      </c>
      <c r="G193">
        <v>104</v>
      </c>
      <c r="H193">
        <v>51</v>
      </c>
    </row>
    <row r="194" spans="1:8" x14ac:dyDescent="0.2">
      <c r="A194" t="s">
        <v>30</v>
      </c>
      <c r="B194" t="s">
        <v>13</v>
      </c>
      <c r="C194" t="s">
        <v>2</v>
      </c>
      <c r="D194">
        <v>11302</v>
      </c>
      <c r="E194">
        <v>409</v>
      </c>
      <c r="F194">
        <v>1326</v>
      </c>
      <c r="G194">
        <v>4325</v>
      </c>
      <c r="H194">
        <v>5242</v>
      </c>
    </row>
    <row r="195" spans="1:8" x14ac:dyDescent="0.2">
      <c r="A195" t="s">
        <v>30</v>
      </c>
      <c r="B195" t="s">
        <v>13</v>
      </c>
      <c r="C195" t="s">
        <v>3</v>
      </c>
      <c r="D195">
        <v>4864</v>
      </c>
      <c r="E195">
        <v>148</v>
      </c>
      <c r="F195">
        <v>387</v>
      </c>
      <c r="G195">
        <v>1255</v>
      </c>
      <c r="H195">
        <v>3074</v>
      </c>
    </row>
    <row r="196" spans="1:8" x14ac:dyDescent="0.2">
      <c r="A196" t="s">
        <v>30</v>
      </c>
      <c r="B196" t="s">
        <v>13</v>
      </c>
      <c r="C196" t="s">
        <v>4</v>
      </c>
      <c r="D196">
        <v>4999</v>
      </c>
      <c r="E196">
        <v>210</v>
      </c>
      <c r="F196">
        <v>648</v>
      </c>
      <c r="G196">
        <v>2223</v>
      </c>
      <c r="H196">
        <v>1918</v>
      </c>
    </row>
    <row r="197" spans="1:8" x14ac:dyDescent="0.2">
      <c r="A197" t="s">
        <v>30</v>
      </c>
      <c r="B197" t="s">
        <v>13</v>
      </c>
      <c r="C197" t="s">
        <v>5</v>
      </c>
      <c r="D197">
        <v>1439</v>
      </c>
      <c r="E197">
        <v>51</v>
      </c>
      <c r="F197">
        <v>291</v>
      </c>
      <c r="G197">
        <v>847</v>
      </c>
      <c r="H197">
        <v>250</v>
      </c>
    </row>
    <row r="198" spans="1:8" x14ac:dyDescent="0.2">
      <c r="A198" t="s">
        <v>30</v>
      </c>
      <c r="B198" t="s">
        <v>14</v>
      </c>
      <c r="C198" t="s">
        <v>2</v>
      </c>
      <c r="D198">
        <v>13262</v>
      </c>
      <c r="E198">
        <v>436</v>
      </c>
      <c r="F198">
        <v>1894</v>
      </c>
      <c r="G198">
        <v>4737</v>
      </c>
      <c r="H198">
        <v>6195</v>
      </c>
    </row>
    <row r="199" spans="1:8" x14ac:dyDescent="0.2">
      <c r="A199" t="s">
        <v>30</v>
      </c>
      <c r="B199" t="s">
        <v>14</v>
      </c>
      <c r="C199" t="s">
        <v>3</v>
      </c>
      <c r="D199">
        <v>5594</v>
      </c>
      <c r="E199">
        <v>158</v>
      </c>
      <c r="F199">
        <v>547</v>
      </c>
      <c r="G199">
        <v>1193</v>
      </c>
      <c r="H199">
        <v>3696</v>
      </c>
    </row>
    <row r="200" spans="1:8" x14ac:dyDescent="0.2">
      <c r="A200" t="s">
        <v>30</v>
      </c>
      <c r="B200" t="s">
        <v>14</v>
      </c>
      <c r="C200" t="s">
        <v>4</v>
      </c>
      <c r="D200">
        <v>6001</v>
      </c>
      <c r="E200">
        <v>217</v>
      </c>
      <c r="F200">
        <v>998</v>
      </c>
      <c r="G200">
        <v>2587</v>
      </c>
      <c r="H200">
        <v>2199</v>
      </c>
    </row>
    <row r="201" spans="1:8" x14ac:dyDescent="0.2">
      <c r="A201" t="s">
        <v>30</v>
      </c>
      <c r="B201" t="s">
        <v>14</v>
      </c>
      <c r="C201" t="s">
        <v>5</v>
      </c>
      <c r="D201">
        <v>1667</v>
      </c>
      <c r="E201">
        <v>61</v>
      </c>
      <c r="F201">
        <v>349</v>
      </c>
      <c r="G201">
        <v>957</v>
      </c>
      <c r="H201">
        <v>300</v>
      </c>
    </row>
    <row r="202" spans="1:8" x14ac:dyDescent="0.2">
      <c r="A202" t="s">
        <v>30</v>
      </c>
      <c r="B202" t="s">
        <v>15</v>
      </c>
      <c r="C202" t="s">
        <v>2</v>
      </c>
      <c r="D202">
        <v>238</v>
      </c>
      <c r="E202">
        <v>2</v>
      </c>
      <c r="F202">
        <v>27</v>
      </c>
      <c r="G202">
        <v>92</v>
      </c>
      <c r="H202">
        <v>117</v>
      </c>
    </row>
    <row r="203" spans="1:8" x14ac:dyDescent="0.2">
      <c r="A203" t="s">
        <v>30</v>
      </c>
      <c r="B203" t="s">
        <v>15</v>
      </c>
      <c r="C203" t="s">
        <v>3</v>
      </c>
      <c r="D203">
        <v>88</v>
      </c>
      <c r="E203">
        <v>0</v>
      </c>
      <c r="F203">
        <v>3</v>
      </c>
      <c r="G203">
        <v>26</v>
      </c>
      <c r="H203">
        <v>59</v>
      </c>
    </row>
    <row r="204" spans="1:8" x14ac:dyDescent="0.2">
      <c r="A204" t="s">
        <v>30</v>
      </c>
      <c r="B204" t="s">
        <v>15</v>
      </c>
      <c r="C204" t="s">
        <v>4</v>
      </c>
      <c r="D204">
        <v>106</v>
      </c>
      <c r="E204">
        <v>2</v>
      </c>
      <c r="F204">
        <v>11</v>
      </c>
      <c r="G204">
        <v>38</v>
      </c>
      <c r="H204">
        <v>55</v>
      </c>
    </row>
    <row r="205" spans="1:8" x14ac:dyDescent="0.2">
      <c r="A205" t="s">
        <v>30</v>
      </c>
      <c r="B205" t="s">
        <v>15</v>
      </c>
      <c r="C205" t="s">
        <v>5</v>
      </c>
      <c r="D205">
        <v>44</v>
      </c>
      <c r="E205">
        <v>0</v>
      </c>
      <c r="F205">
        <v>13</v>
      </c>
      <c r="G205">
        <v>28</v>
      </c>
      <c r="H205">
        <v>3</v>
      </c>
    </row>
    <row r="206" spans="1:8" x14ac:dyDescent="0.2">
      <c r="A206" t="s">
        <v>30</v>
      </c>
      <c r="B206" t="s">
        <v>16</v>
      </c>
      <c r="C206" t="s">
        <v>2</v>
      </c>
      <c r="D206">
        <v>18</v>
      </c>
      <c r="E206">
        <v>0</v>
      </c>
      <c r="F206">
        <v>1</v>
      </c>
      <c r="G206">
        <v>8</v>
      </c>
      <c r="H206">
        <v>9</v>
      </c>
    </row>
    <row r="207" spans="1:8" x14ac:dyDescent="0.2">
      <c r="A207" t="s">
        <v>30</v>
      </c>
      <c r="B207" t="s">
        <v>16</v>
      </c>
      <c r="C207" t="s">
        <v>3</v>
      </c>
      <c r="D207">
        <v>8</v>
      </c>
      <c r="E207">
        <v>0</v>
      </c>
      <c r="F207">
        <v>1</v>
      </c>
      <c r="G207">
        <v>3</v>
      </c>
      <c r="H207">
        <v>4</v>
      </c>
    </row>
    <row r="208" spans="1:8" x14ac:dyDescent="0.2">
      <c r="A208" t="s">
        <v>30</v>
      </c>
      <c r="B208" t="s">
        <v>16</v>
      </c>
      <c r="C208" t="s">
        <v>4</v>
      </c>
      <c r="D208">
        <v>9</v>
      </c>
      <c r="E208">
        <v>0</v>
      </c>
      <c r="F208">
        <v>0</v>
      </c>
      <c r="G208">
        <v>4</v>
      </c>
      <c r="H208">
        <v>5</v>
      </c>
    </row>
    <row r="209" spans="1:8" x14ac:dyDescent="0.2">
      <c r="A209" t="s">
        <v>30</v>
      </c>
      <c r="B209" t="s">
        <v>16</v>
      </c>
      <c r="C209" t="s">
        <v>5</v>
      </c>
      <c r="D209">
        <v>1</v>
      </c>
      <c r="E209">
        <v>0</v>
      </c>
      <c r="F209">
        <v>0</v>
      </c>
      <c r="G209">
        <v>1</v>
      </c>
      <c r="H209">
        <v>0</v>
      </c>
    </row>
    <row r="210" spans="1:8" x14ac:dyDescent="0.2">
      <c r="A210" t="s">
        <v>30</v>
      </c>
      <c r="B210" t="s">
        <v>17</v>
      </c>
      <c r="C210" t="s">
        <v>2</v>
      </c>
      <c r="D210">
        <v>582</v>
      </c>
      <c r="E210">
        <v>26</v>
      </c>
      <c r="F210">
        <v>28</v>
      </c>
      <c r="G210">
        <v>263</v>
      </c>
      <c r="H210">
        <v>265</v>
      </c>
    </row>
    <row r="211" spans="1:8" x14ac:dyDescent="0.2">
      <c r="A211" t="s">
        <v>30</v>
      </c>
      <c r="B211" t="s">
        <v>17</v>
      </c>
      <c r="C211" t="s">
        <v>3</v>
      </c>
      <c r="D211">
        <v>229</v>
      </c>
      <c r="E211">
        <v>9</v>
      </c>
      <c r="F211">
        <v>8</v>
      </c>
      <c r="G211">
        <v>44</v>
      </c>
      <c r="H211">
        <v>168</v>
      </c>
    </row>
    <row r="212" spans="1:8" x14ac:dyDescent="0.2">
      <c r="A212" t="s">
        <v>30</v>
      </c>
      <c r="B212" t="s">
        <v>17</v>
      </c>
      <c r="C212" t="s">
        <v>4</v>
      </c>
      <c r="D212">
        <v>243</v>
      </c>
      <c r="E212">
        <v>13</v>
      </c>
      <c r="F212">
        <v>15</v>
      </c>
      <c r="G212">
        <v>127</v>
      </c>
      <c r="H212">
        <v>88</v>
      </c>
    </row>
    <row r="213" spans="1:8" x14ac:dyDescent="0.2">
      <c r="A213" t="s">
        <v>30</v>
      </c>
      <c r="B213" t="s">
        <v>17</v>
      </c>
      <c r="C213" t="s">
        <v>5</v>
      </c>
      <c r="D213">
        <v>110</v>
      </c>
      <c r="E213">
        <v>4</v>
      </c>
      <c r="F213">
        <v>5</v>
      </c>
      <c r="G213">
        <v>92</v>
      </c>
      <c r="H213">
        <v>9</v>
      </c>
    </row>
    <row r="214" spans="1:8" x14ac:dyDescent="0.2">
      <c r="A214" t="s">
        <v>30</v>
      </c>
      <c r="B214" t="s">
        <v>18</v>
      </c>
      <c r="C214" t="s">
        <v>2</v>
      </c>
      <c r="D214">
        <v>4104</v>
      </c>
      <c r="E214">
        <v>112</v>
      </c>
      <c r="F214">
        <v>623</v>
      </c>
      <c r="G214">
        <v>1429</v>
      </c>
      <c r="H214">
        <v>1940</v>
      </c>
    </row>
    <row r="215" spans="1:8" x14ac:dyDescent="0.2">
      <c r="A215" t="s">
        <v>30</v>
      </c>
      <c r="B215" t="s">
        <v>18</v>
      </c>
      <c r="C215" t="s">
        <v>3</v>
      </c>
      <c r="D215">
        <v>1780</v>
      </c>
      <c r="E215">
        <v>39</v>
      </c>
      <c r="F215">
        <v>171</v>
      </c>
      <c r="G215">
        <v>411</v>
      </c>
      <c r="H215">
        <v>1159</v>
      </c>
    </row>
    <row r="216" spans="1:8" x14ac:dyDescent="0.2">
      <c r="A216" t="s">
        <v>30</v>
      </c>
      <c r="B216" t="s">
        <v>18</v>
      </c>
      <c r="C216" t="s">
        <v>4</v>
      </c>
      <c r="D216">
        <v>1802</v>
      </c>
      <c r="E216">
        <v>54</v>
      </c>
      <c r="F216">
        <v>314</v>
      </c>
      <c r="G216">
        <v>755</v>
      </c>
      <c r="H216">
        <v>679</v>
      </c>
    </row>
    <row r="217" spans="1:8" x14ac:dyDescent="0.2">
      <c r="A217" t="s">
        <v>30</v>
      </c>
      <c r="B217" t="s">
        <v>18</v>
      </c>
      <c r="C217" t="s">
        <v>5</v>
      </c>
      <c r="D217">
        <v>522</v>
      </c>
      <c r="E217">
        <v>19</v>
      </c>
      <c r="F217">
        <v>138</v>
      </c>
      <c r="G217">
        <v>263</v>
      </c>
      <c r="H217">
        <v>102</v>
      </c>
    </row>
    <row r="218" spans="1:8" x14ac:dyDescent="0.2">
      <c r="A218" t="s">
        <v>30</v>
      </c>
      <c r="B218" t="s">
        <v>19</v>
      </c>
      <c r="C218" t="s">
        <v>2</v>
      </c>
      <c r="D218">
        <v>4</v>
      </c>
      <c r="E218">
        <v>1</v>
      </c>
      <c r="F218">
        <v>0</v>
      </c>
      <c r="G218">
        <v>2</v>
      </c>
      <c r="H218">
        <v>1</v>
      </c>
    </row>
    <row r="219" spans="1:8" x14ac:dyDescent="0.2">
      <c r="A219" t="s">
        <v>30</v>
      </c>
      <c r="B219" t="s">
        <v>19</v>
      </c>
      <c r="C219" t="s">
        <v>3</v>
      </c>
      <c r="D219">
        <v>1</v>
      </c>
      <c r="E219">
        <v>0</v>
      </c>
      <c r="F219">
        <v>0</v>
      </c>
      <c r="G219">
        <v>0</v>
      </c>
      <c r="H219">
        <v>1</v>
      </c>
    </row>
    <row r="220" spans="1:8" x14ac:dyDescent="0.2">
      <c r="A220" t="s">
        <v>30</v>
      </c>
      <c r="B220" t="s">
        <v>19</v>
      </c>
      <c r="C220" t="s">
        <v>4</v>
      </c>
      <c r="D220">
        <v>2</v>
      </c>
      <c r="E220">
        <v>1</v>
      </c>
      <c r="F220">
        <v>0</v>
      </c>
      <c r="G220">
        <v>1</v>
      </c>
      <c r="H220">
        <v>0</v>
      </c>
    </row>
    <row r="221" spans="1:8" x14ac:dyDescent="0.2">
      <c r="A221" t="s">
        <v>30</v>
      </c>
      <c r="B221" t="s">
        <v>19</v>
      </c>
      <c r="C221" t="s">
        <v>5</v>
      </c>
      <c r="D221">
        <v>1</v>
      </c>
      <c r="E221">
        <v>0</v>
      </c>
      <c r="F221">
        <v>0</v>
      </c>
      <c r="G221">
        <v>1</v>
      </c>
      <c r="H221">
        <v>0</v>
      </c>
    </row>
    <row r="222" spans="1:8" x14ac:dyDescent="0.2">
      <c r="A222" t="s">
        <v>30</v>
      </c>
      <c r="B222" t="s">
        <v>20</v>
      </c>
      <c r="C222" t="s">
        <v>2</v>
      </c>
      <c r="D222">
        <v>3026</v>
      </c>
      <c r="E222">
        <v>103</v>
      </c>
      <c r="F222">
        <v>225</v>
      </c>
      <c r="G222">
        <v>1288</v>
      </c>
      <c r="H222">
        <v>1410</v>
      </c>
    </row>
    <row r="223" spans="1:8" x14ac:dyDescent="0.2">
      <c r="A223" t="s">
        <v>30</v>
      </c>
      <c r="B223" t="s">
        <v>20</v>
      </c>
      <c r="C223" t="s">
        <v>3</v>
      </c>
      <c r="D223">
        <v>1281</v>
      </c>
      <c r="E223">
        <v>35</v>
      </c>
      <c r="F223">
        <v>55</v>
      </c>
      <c r="G223">
        <v>329</v>
      </c>
      <c r="H223">
        <v>862</v>
      </c>
    </row>
    <row r="224" spans="1:8" x14ac:dyDescent="0.2">
      <c r="A224" t="s">
        <v>30</v>
      </c>
      <c r="B224" t="s">
        <v>20</v>
      </c>
      <c r="C224" t="s">
        <v>4</v>
      </c>
      <c r="D224">
        <v>1255</v>
      </c>
      <c r="E224">
        <v>47</v>
      </c>
      <c r="F224">
        <v>133</v>
      </c>
      <c r="G224">
        <v>597</v>
      </c>
      <c r="H224">
        <v>478</v>
      </c>
    </row>
    <row r="225" spans="1:8" x14ac:dyDescent="0.2">
      <c r="A225" t="s">
        <v>30</v>
      </c>
      <c r="B225" t="s">
        <v>20</v>
      </c>
      <c r="C225" t="s">
        <v>5</v>
      </c>
      <c r="D225">
        <v>490</v>
      </c>
      <c r="E225">
        <v>21</v>
      </c>
      <c r="F225">
        <v>37</v>
      </c>
      <c r="G225">
        <v>362</v>
      </c>
      <c r="H225">
        <v>70</v>
      </c>
    </row>
    <row r="226" spans="1:8" x14ac:dyDescent="0.2">
      <c r="A226" t="s">
        <v>36</v>
      </c>
      <c r="B226" t="s">
        <v>7</v>
      </c>
      <c r="C226" t="s">
        <v>2</v>
      </c>
      <c r="D226">
        <v>1090</v>
      </c>
      <c r="E226">
        <v>70</v>
      </c>
      <c r="F226">
        <v>44</v>
      </c>
      <c r="G226">
        <v>501</v>
      </c>
      <c r="H226">
        <v>475</v>
      </c>
    </row>
    <row r="227" spans="1:8" x14ac:dyDescent="0.2">
      <c r="A227" t="s">
        <v>36</v>
      </c>
      <c r="B227" t="s">
        <v>7</v>
      </c>
      <c r="C227" t="s">
        <v>3</v>
      </c>
      <c r="D227">
        <v>405</v>
      </c>
      <c r="E227">
        <v>33</v>
      </c>
      <c r="F227">
        <v>14</v>
      </c>
      <c r="G227">
        <v>83</v>
      </c>
      <c r="H227">
        <v>275</v>
      </c>
    </row>
    <row r="228" spans="1:8" x14ac:dyDescent="0.2">
      <c r="A228" t="s">
        <v>36</v>
      </c>
      <c r="B228" t="s">
        <v>7</v>
      </c>
      <c r="C228" t="s">
        <v>4</v>
      </c>
      <c r="D228">
        <v>470</v>
      </c>
      <c r="E228">
        <v>30</v>
      </c>
      <c r="F228">
        <v>19</v>
      </c>
      <c r="G228">
        <v>243</v>
      </c>
      <c r="H228">
        <v>178</v>
      </c>
    </row>
    <row r="229" spans="1:8" x14ac:dyDescent="0.2">
      <c r="A229" t="s">
        <v>36</v>
      </c>
      <c r="B229" t="s">
        <v>7</v>
      </c>
      <c r="C229" t="s">
        <v>5</v>
      </c>
      <c r="D229">
        <v>215</v>
      </c>
      <c r="E229">
        <v>7</v>
      </c>
      <c r="F229">
        <v>11</v>
      </c>
      <c r="G229">
        <v>175</v>
      </c>
      <c r="H229">
        <v>22</v>
      </c>
    </row>
    <row r="230" spans="1:8" x14ac:dyDescent="0.2">
      <c r="A230" t="s">
        <v>36</v>
      </c>
      <c r="B230" t="s">
        <v>8</v>
      </c>
      <c r="C230" t="s">
        <v>2</v>
      </c>
      <c r="D230">
        <v>10</v>
      </c>
      <c r="E230">
        <v>0</v>
      </c>
      <c r="F230">
        <v>0</v>
      </c>
      <c r="G230">
        <v>5</v>
      </c>
      <c r="H230">
        <v>5</v>
      </c>
    </row>
    <row r="231" spans="1:8" x14ac:dyDescent="0.2">
      <c r="A231" t="s">
        <v>36</v>
      </c>
      <c r="B231" t="s">
        <v>8</v>
      </c>
      <c r="C231" t="s">
        <v>3</v>
      </c>
      <c r="D231">
        <v>5</v>
      </c>
      <c r="E231">
        <v>0</v>
      </c>
      <c r="F231">
        <v>0</v>
      </c>
      <c r="G231">
        <v>2</v>
      </c>
      <c r="H231">
        <v>3</v>
      </c>
    </row>
    <row r="232" spans="1:8" x14ac:dyDescent="0.2">
      <c r="A232" t="s">
        <v>36</v>
      </c>
      <c r="B232" t="s">
        <v>8</v>
      </c>
      <c r="C232" t="s">
        <v>4</v>
      </c>
      <c r="D232">
        <v>3</v>
      </c>
      <c r="E232">
        <v>0</v>
      </c>
      <c r="F232">
        <v>0</v>
      </c>
      <c r="G232">
        <v>1</v>
      </c>
      <c r="H232">
        <v>2</v>
      </c>
    </row>
    <row r="233" spans="1:8" x14ac:dyDescent="0.2">
      <c r="A233" t="s">
        <v>36</v>
      </c>
      <c r="B233" t="s">
        <v>8</v>
      </c>
      <c r="C233" t="s">
        <v>5</v>
      </c>
      <c r="D233">
        <v>2</v>
      </c>
      <c r="E233">
        <v>0</v>
      </c>
      <c r="F233">
        <v>0</v>
      </c>
      <c r="G233">
        <v>2</v>
      </c>
      <c r="H233">
        <v>0</v>
      </c>
    </row>
    <row r="234" spans="1:8" x14ac:dyDescent="0.2">
      <c r="A234" t="s">
        <v>36</v>
      </c>
      <c r="B234" t="s">
        <v>9</v>
      </c>
      <c r="C234" t="s">
        <v>2</v>
      </c>
      <c r="D234">
        <v>64</v>
      </c>
      <c r="E234">
        <v>7</v>
      </c>
      <c r="F234">
        <v>3</v>
      </c>
      <c r="G234">
        <v>29</v>
      </c>
      <c r="H234">
        <v>25</v>
      </c>
    </row>
    <row r="235" spans="1:8" x14ac:dyDescent="0.2">
      <c r="A235" t="s">
        <v>36</v>
      </c>
      <c r="B235" t="s">
        <v>9</v>
      </c>
      <c r="C235" t="s">
        <v>3</v>
      </c>
      <c r="D235">
        <v>27</v>
      </c>
      <c r="E235">
        <v>2</v>
      </c>
      <c r="F235">
        <v>2</v>
      </c>
      <c r="G235">
        <v>6</v>
      </c>
      <c r="H235">
        <v>17</v>
      </c>
    </row>
    <row r="236" spans="1:8" x14ac:dyDescent="0.2">
      <c r="A236" t="s">
        <v>36</v>
      </c>
      <c r="B236" t="s">
        <v>9</v>
      </c>
      <c r="C236" t="s">
        <v>4</v>
      </c>
      <c r="D236">
        <v>27</v>
      </c>
      <c r="E236">
        <v>5</v>
      </c>
      <c r="F236">
        <v>1</v>
      </c>
      <c r="G236">
        <v>13</v>
      </c>
      <c r="H236">
        <v>8</v>
      </c>
    </row>
    <row r="237" spans="1:8" x14ac:dyDescent="0.2">
      <c r="A237" t="s">
        <v>36</v>
      </c>
      <c r="B237" t="s">
        <v>9</v>
      </c>
      <c r="C237" t="s">
        <v>5</v>
      </c>
      <c r="D237">
        <v>10</v>
      </c>
      <c r="E237">
        <v>0</v>
      </c>
      <c r="F237">
        <v>0</v>
      </c>
      <c r="G237">
        <v>10</v>
      </c>
      <c r="H237">
        <v>0</v>
      </c>
    </row>
    <row r="238" spans="1:8" x14ac:dyDescent="0.2">
      <c r="A238" t="s">
        <v>36</v>
      </c>
      <c r="B238" t="s">
        <v>10</v>
      </c>
      <c r="C238" t="s">
        <v>2</v>
      </c>
      <c r="D238">
        <v>148</v>
      </c>
      <c r="E238">
        <v>13</v>
      </c>
      <c r="F238">
        <v>7</v>
      </c>
      <c r="G238">
        <v>67</v>
      </c>
      <c r="H238">
        <v>61</v>
      </c>
    </row>
    <row r="239" spans="1:8" x14ac:dyDescent="0.2">
      <c r="A239" t="s">
        <v>36</v>
      </c>
      <c r="B239" t="s">
        <v>10</v>
      </c>
      <c r="C239" t="s">
        <v>3</v>
      </c>
      <c r="D239">
        <v>70</v>
      </c>
      <c r="E239">
        <v>8</v>
      </c>
      <c r="F239">
        <v>4</v>
      </c>
      <c r="G239">
        <v>16</v>
      </c>
      <c r="H239">
        <v>42</v>
      </c>
    </row>
    <row r="240" spans="1:8" x14ac:dyDescent="0.2">
      <c r="A240" t="s">
        <v>36</v>
      </c>
      <c r="B240" t="s">
        <v>10</v>
      </c>
      <c r="C240" t="s">
        <v>4</v>
      </c>
      <c r="D240">
        <v>66</v>
      </c>
      <c r="E240">
        <v>4</v>
      </c>
      <c r="F240">
        <v>3</v>
      </c>
      <c r="G240">
        <v>41</v>
      </c>
      <c r="H240">
        <v>18</v>
      </c>
    </row>
    <row r="241" spans="1:8" x14ac:dyDescent="0.2">
      <c r="A241" t="s">
        <v>36</v>
      </c>
      <c r="B241" t="s">
        <v>10</v>
      </c>
      <c r="C241" t="s">
        <v>5</v>
      </c>
      <c r="D241">
        <v>12</v>
      </c>
      <c r="E241">
        <v>1</v>
      </c>
      <c r="F241">
        <v>0</v>
      </c>
      <c r="G241">
        <v>10</v>
      </c>
      <c r="H241">
        <v>1</v>
      </c>
    </row>
    <row r="242" spans="1:8" x14ac:dyDescent="0.2">
      <c r="A242" t="s">
        <v>36</v>
      </c>
      <c r="B242" t="s">
        <v>11</v>
      </c>
      <c r="C242" t="s">
        <v>2</v>
      </c>
      <c r="D242">
        <v>8594</v>
      </c>
      <c r="E242">
        <v>605</v>
      </c>
      <c r="F242">
        <v>519</v>
      </c>
      <c r="G242">
        <v>3778</v>
      </c>
      <c r="H242">
        <v>3692</v>
      </c>
    </row>
    <row r="243" spans="1:8" x14ac:dyDescent="0.2">
      <c r="A243" t="s">
        <v>36</v>
      </c>
      <c r="B243" t="s">
        <v>11</v>
      </c>
      <c r="C243" t="s">
        <v>3</v>
      </c>
      <c r="D243">
        <v>3788</v>
      </c>
      <c r="E243">
        <v>231</v>
      </c>
      <c r="F243">
        <v>301</v>
      </c>
      <c r="G243">
        <v>1033</v>
      </c>
      <c r="H243">
        <v>2223</v>
      </c>
    </row>
    <row r="244" spans="1:8" x14ac:dyDescent="0.2">
      <c r="A244" t="s">
        <v>36</v>
      </c>
      <c r="B244" t="s">
        <v>11</v>
      </c>
      <c r="C244" t="s">
        <v>4</v>
      </c>
      <c r="D244">
        <v>3875</v>
      </c>
      <c r="E244">
        <v>313</v>
      </c>
      <c r="F244">
        <v>216</v>
      </c>
      <c r="G244">
        <v>2027</v>
      </c>
      <c r="H244">
        <v>1319</v>
      </c>
    </row>
    <row r="245" spans="1:8" x14ac:dyDescent="0.2">
      <c r="A245" t="s">
        <v>36</v>
      </c>
      <c r="B245" t="s">
        <v>11</v>
      </c>
      <c r="C245" t="s">
        <v>5</v>
      </c>
      <c r="D245">
        <v>931</v>
      </c>
      <c r="E245">
        <v>61</v>
      </c>
      <c r="F245">
        <v>2</v>
      </c>
      <c r="G245">
        <v>718</v>
      </c>
      <c r="H245">
        <v>150</v>
      </c>
    </row>
    <row r="246" spans="1:8" x14ac:dyDescent="0.2">
      <c r="A246" t="s">
        <v>36</v>
      </c>
      <c r="B246" t="s">
        <v>12</v>
      </c>
      <c r="C246" t="s">
        <v>2</v>
      </c>
      <c r="D246">
        <v>2542</v>
      </c>
      <c r="E246">
        <v>182</v>
      </c>
      <c r="F246">
        <v>13</v>
      </c>
      <c r="G246">
        <v>1258</v>
      </c>
      <c r="H246">
        <v>1089</v>
      </c>
    </row>
    <row r="247" spans="1:8" x14ac:dyDescent="0.2">
      <c r="A247" t="s">
        <v>36</v>
      </c>
      <c r="B247" t="s">
        <v>12</v>
      </c>
      <c r="C247" t="s">
        <v>3</v>
      </c>
      <c r="D247">
        <v>1265</v>
      </c>
      <c r="E247">
        <v>75</v>
      </c>
      <c r="F247">
        <v>9</v>
      </c>
      <c r="G247">
        <v>502</v>
      </c>
      <c r="H247">
        <v>679</v>
      </c>
    </row>
    <row r="248" spans="1:8" x14ac:dyDescent="0.2">
      <c r="A248" t="s">
        <v>36</v>
      </c>
      <c r="B248" t="s">
        <v>12</v>
      </c>
      <c r="C248" t="s">
        <v>4</v>
      </c>
      <c r="D248">
        <v>1092</v>
      </c>
      <c r="E248">
        <v>85</v>
      </c>
      <c r="F248">
        <v>4</v>
      </c>
      <c r="G248">
        <v>635</v>
      </c>
      <c r="H248">
        <v>368</v>
      </c>
    </row>
    <row r="249" spans="1:8" x14ac:dyDescent="0.2">
      <c r="A249" t="s">
        <v>36</v>
      </c>
      <c r="B249" t="s">
        <v>12</v>
      </c>
      <c r="C249" t="s">
        <v>5</v>
      </c>
      <c r="D249">
        <v>185</v>
      </c>
      <c r="E249">
        <v>22</v>
      </c>
      <c r="F249">
        <v>0</v>
      </c>
      <c r="G249">
        <v>121</v>
      </c>
      <c r="H249">
        <v>42</v>
      </c>
    </row>
    <row r="250" spans="1:8" x14ac:dyDescent="0.2">
      <c r="A250" t="s">
        <v>36</v>
      </c>
      <c r="B250" t="s">
        <v>13</v>
      </c>
      <c r="C250" t="s">
        <v>2</v>
      </c>
      <c r="D250">
        <v>11302</v>
      </c>
      <c r="E250">
        <v>802</v>
      </c>
      <c r="F250">
        <v>164</v>
      </c>
      <c r="G250">
        <v>5487</v>
      </c>
      <c r="H250">
        <v>4849</v>
      </c>
    </row>
    <row r="251" spans="1:8" x14ac:dyDescent="0.2">
      <c r="A251" t="s">
        <v>36</v>
      </c>
      <c r="B251" t="s">
        <v>13</v>
      </c>
      <c r="C251" t="s">
        <v>3</v>
      </c>
      <c r="D251">
        <v>4864</v>
      </c>
      <c r="E251">
        <v>297</v>
      </c>
      <c r="F251">
        <v>44</v>
      </c>
      <c r="G251">
        <v>1598</v>
      </c>
      <c r="H251">
        <v>2925</v>
      </c>
    </row>
    <row r="252" spans="1:8" x14ac:dyDescent="0.2">
      <c r="A252" t="s">
        <v>36</v>
      </c>
      <c r="B252" t="s">
        <v>13</v>
      </c>
      <c r="C252" t="s">
        <v>4</v>
      </c>
      <c r="D252">
        <v>4999</v>
      </c>
      <c r="E252">
        <v>409</v>
      </c>
      <c r="F252">
        <v>89</v>
      </c>
      <c r="G252">
        <v>2782</v>
      </c>
      <c r="H252">
        <v>1719</v>
      </c>
    </row>
    <row r="253" spans="1:8" x14ac:dyDescent="0.2">
      <c r="A253" t="s">
        <v>36</v>
      </c>
      <c r="B253" t="s">
        <v>13</v>
      </c>
      <c r="C253" t="s">
        <v>5</v>
      </c>
      <c r="D253">
        <v>1439</v>
      </c>
      <c r="E253">
        <v>96</v>
      </c>
      <c r="F253">
        <v>31</v>
      </c>
      <c r="G253">
        <v>1107</v>
      </c>
      <c r="H253">
        <v>205</v>
      </c>
    </row>
    <row r="254" spans="1:8" x14ac:dyDescent="0.2">
      <c r="A254" t="s">
        <v>36</v>
      </c>
      <c r="B254" t="s">
        <v>14</v>
      </c>
      <c r="C254" t="s">
        <v>2</v>
      </c>
      <c r="D254">
        <v>13262</v>
      </c>
      <c r="E254">
        <v>903</v>
      </c>
      <c r="F254">
        <v>295</v>
      </c>
      <c r="G254">
        <v>6336</v>
      </c>
      <c r="H254">
        <v>5728</v>
      </c>
    </row>
    <row r="255" spans="1:8" x14ac:dyDescent="0.2">
      <c r="A255" t="s">
        <v>36</v>
      </c>
      <c r="B255" t="s">
        <v>14</v>
      </c>
      <c r="C255" t="s">
        <v>3</v>
      </c>
      <c r="D255">
        <v>5594</v>
      </c>
      <c r="E255">
        <v>359</v>
      </c>
      <c r="F255">
        <v>132</v>
      </c>
      <c r="G255">
        <v>1608</v>
      </c>
      <c r="H255">
        <v>3495</v>
      </c>
    </row>
    <row r="256" spans="1:8" x14ac:dyDescent="0.2">
      <c r="A256" t="s">
        <v>36</v>
      </c>
      <c r="B256" t="s">
        <v>14</v>
      </c>
      <c r="C256" t="s">
        <v>4</v>
      </c>
      <c r="D256">
        <v>6001</v>
      </c>
      <c r="E256">
        <v>438</v>
      </c>
      <c r="F256">
        <v>122</v>
      </c>
      <c r="G256">
        <v>3463</v>
      </c>
      <c r="H256">
        <v>1978</v>
      </c>
    </row>
    <row r="257" spans="1:8" x14ac:dyDescent="0.2">
      <c r="A257" t="s">
        <v>36</v>
      </c>
      <c r="B257" t="s">
        <v>14</v>
      </c>
      <c r="C257" t="s">
        <v>5</v>
      </c>
      <c r="D257">
        <v>1667</v>
      </c>
      <c r="E257">
        <v>106</v>
      </c>
      <c r="F257">
        <v>41</v>
      </c>
      <c r="G257">
        <v>1265</v>
      </c>
      <c r="H257">
        <v>255</v>
      </c>
    </row>
    <row r="258" spans="1:8" x14ac:dyDescent="0.2">
      <c r="A258" t="s">
        <v>36</v>
      </c>
      <c r="B258" t="s">
        <v>15</v>
      </c>
      <c r="C258" t="s">
        <v>2</v>
      </c>
      <c r="D258">
        <v>238</v>
      </c>
      <c r="E258">
        <v>8</v>
      </c>
      <c r="F258">
        <v>4</v>
      </c>
      <c r="G258">
        <v>115</v>
      </c>
      <c r="H258">
        <v>111</v>
      </c>
    </row>
    <row r="259" spans="1:8" x14ac:dyDescent="0.2">
      <c r="A259" t="s">
        <v>36</v>
      </c>
      <c r="B259" t="s">
        <v>15</v>
      </c>
      <c r="C259" t="s">
        <v>3</v>
      </c>
      <c r="D259">
        <v>88</v>
      </c>
      <c r="E259">
        <v>1</v>
      </c>
      <c r="F259">
        <v>2</v>
      </c>
      <c r="G259">
        <v>27</v>
      </c>
      <c r="H259">
        <v>58</v>
      </c>
    </row>
    <row r="260" spans="1:8" x14ac:dyDescent="0.2">
      <c r="A260" t="s">
        <v>36</v>
      </c>
      <c r="B260" t="s">
        <v>15</v>
      </c>
      <c r="C260" t="s">
        <v>4</v>
      </c>
      <c r="D260">
        <v>106</v>
      </c>
      <c r="E260">
        <v>7</v>
      </c>
      <c r="F260">
        <v>0</v>
      </c>
      <c r="G260">
        <v>49</v>
      </c>
      <c r="H260">
        <v>50</v>
      </c>
    </row>
    <row r="261" spans="1:8" x14ac:dyDescent="0.2">
      <c r="A261" t="s">
        <v>36</v>
      </c>
      <c r="B261" t="s">
        <v>15</v>
      </c>
      <c r="C261" t="s">
        <v>5</v>
      </c>
      <c r="D261">
        <v>44</v>
      </c>
      <c r="E261">
        <v>0</v>
      </c>
      <c r="F261">
        <v>2</v>
      </c>
      <c r="G261">
        <v>39</v>
      </c>
      <c r="H261">
        <v>3</v>
      </c>
    </row>
    <row r="262" spans="1:8" x14ac:dyDescent="0.2">
      <c r="A262" t="s">
        <v>36</v>
      </c>
      <c r="B262" t="s">
        <v>16</v>
      </c>
      <c r="C262" t="s">
        <v>2</v>
      </c>
      <c r="D262">
        <v>18</v>
      </c>
      <c r="E262">
        <v>2</v>
      </c>
      <c r="F262">
        <v>0</v>
      </c>
      <c r="G262">
        <v>9</v>
      </c>
      <c r="H262">
        <v>7</v>
      </c>
    </row>
    <row r="263" spans="1:8" x14ac:dyDescent="0.2">
      <c r="A263" t="s">
        <v>36</v>
      </c>
      <c r="B263" t="s">
        <v>16</v>
      </c>
      <c r="C263" t="s">
        <v>3</v>
      </c>
      <c r="D263">
        <v>8</v>
      </c>
      <c r="E263">
        <v>1</v>
      </c>
      <c r="F263">
        <v>0</v>
      </c>
      <c r="G263">
        <v>4</v>
      </c>
      <c r="H263">
        <v>3</v>
      </c>
    </row>
    <row r="264" spans="1:8" x14ac:dyDescent="0.2">
      <c r="A264" t="s">
        <v>36</v>
      </c>
      <c r="B264" t="s">
        <v>16</v>
      </c>
      <c r="C264" t="s">
        <v>4</v>
      </c>
      <c r="D264">
        <v>9</v>
      </c>
      <c r="E264">
        <v>1</v>
      </c>
      <c r="F264">
        <v>0</v>
      </c>
      <c r="G264">
        <v>4</v>
      </c>
      <c r="H264">
        <v>4</v>
      </c>
    </row>
    <row r="265" spans="1:8" x14ac:dyDescent="0.2">
      <c r="A265" t="s">
        <v>36</v>
      </c>
      <c r="B265" t="s">
        <v>16</v>
      </c>
      <c r="C265" t="s">
        <v>5</v>
      </c>
      <c r="D265">
        <v>1</v>
      </c>
      <c r="E265">
        <v>0</v>
      </c>
      <c r="F265">
        <v>0</v>
      </c>
      <c r="G265">
        <v>1</v>
      </c>
      <c r="H265">
        <v>0</v>
      </c>
    </row>
    <row r="266" spans="1:8" x14ac:dyDescent="0.2">
      <c r="A266" t="s">
        <v>36</v>
      </c>
      <c r="B266" t="s">
        <v>17</v>
      </c>
      <c r="C266" t="s">
        <v>2</v>
      </c>
      <c r="D266">
        <v>582</v>
      </c>
      <c r="E266">
        <v>44</v>
      </c>
      <c r="F266">
        <v>9</v>
      </c>
      <c r="G266">
        <v>282</v>
      </c>
      <c r="H266">
        <v>247</v>
      </c>
    </row>
    <row r="267" spans="1:8" x14ac:dyDescent="0.2">
      <c r="A267" t="s">
        <v>36</v>
      </c>
      <c r="B267" t="s">
        <v>17</v>
      </c>
      <c r="C267" t="s">
        <v>3</v>
      </c>
      <c r="D267">
        <v>229</v>
      </c>
      <c r="E267">
        <v>20</v>
      </c>
      <c r="F267">
        <v>3</v>
      </c>
      <c r="G267">
        <v>49</v>
      </c>
      <c r="H267">
        <v>157</v>
      </c>
    </row>
    <row r="268" spans="1:8" x14ac:dyDescent="0.2">
      <c r="A268" t="s">
        <v>36</v>
      </c>
      <c r="B268" t="s">
        <v>17</v>
      </c>
      <c r="C268" t="s">
        <v>4</v>
      </c>
      <c r="D268">
        <v>243</v>
      </c>
      <c r="E268">
        <v>18</v>
      </c>
      <c r="F268">
        <v>6</v>
      </c>
      <c r="G268">
        <v>136</v>
      </c>
      <c r="H268">
        <v>83</v>
      </c>
    </row>
    <row r="269" spans="1:8" x14ac:dyDescent="0.2">
      <c r="A269" t="s">
        <v>36</v>
      </c>
      <c r="B269" t="s">
        <v>17</v>
      </c>
      <c r="C269" t="s">
        <v>5</v>
      </c>
      <c r="D269">
        <v>110</v>
      </c>
      <c r="E269">
        <v>6</v>
      </c>
      <c r="F269">
        <v>0</v>
      </c>
      <c r="G269">
        <v>97</v>
      </c>
      <c r="H269">
        <v>7</v>
      </c>
    </row>
    <row r="270" spans="1:8" x14ac:dyDescent="0.2">
      <c r="A270" t="s">
        <v>36</v>
      </c>
      <c r="B270" t="s">
        <v>18</v>
      </c>
      <c r="C270" t="s">
        <v>2</v>
      </c>
      <c r="D270">
        <v>4104</v>
      </c>
      <c r="E270">
        <v>255</v>
      </c>
      <c r="F270">
        <v>262</v>
      </c>
      <c r="G270">
        <v>1790</v>
      </c>
      <c r="H270">
        <v>1797</v>
      </c>
    </row>
    <row r="271" spans="1:8" x14ac:dyDescent="0.2">
      <c r="A271" t="s">
        <v>36</v>
      </c>
      <c r="B271" t="s">
        <v>18</v>
      </c>
      <c r="C271" t="s">
        <v>3</v>
      </c>
      <c r="D271">
        <v>1780</v>
      </c>
      <c r="E271">
        <v>106</v>
      </c>
      <c r="F271">
        <v>80</v>
      </c>
      <c r="G271">
        <v>502</v>
      </c>
      <c r="H271">
        <v>1092</v>
      </c>
    </row>
    <row r="272" spans="1:8" x14ac:dyDescent="0.2">
      <c r="A272" t="s">
        <v>36</v>
      </c>
      <c r="B272" t="s">
        <v>18</v>
      </c>
      <c r="C272" t="s">
        <v>4</v>
      </c>
      <c r="D272">
        <v>1802</v>
      </c>
      <c r="E272">
        <v>116</v>
      </c>
      <c r="F272">
        <v>122</v>
      </c>
      <c r="G272">
        <v>947</v>
      </c>
      <c r="H272">
        <v>617</v>
      </c>
    </row>
    <row r="273" spans="1:8" x14ac:dyDescent="0.2">
      <c r="A273" t="s">
        <v>36</v>
      </c>
      <c r="B273" t="s">
        <v>18</v>
      </c>
      <c r="C273" t="s">
        <v>5</v>
      </c>
      <c r="D273">
        <v>522</v>
      </c>
      <c r="E273">
        <v>33</v>
      </c>
      <c r="F273">
        <v>60</v>
      </c>
      <c r="G273">
        <v>341</v>
      </c>
      <c r="H273">
        <v>88</v>
      </c>
    </row>
    <row r="274" spans="1:8" x14ac:dyDescent="0.2">
      <c r="A274" t="s">
        <v>36</v>
      </c>
      <c r="B274" t="s">
        <v>19</v>
      </c>
      <c r="C274" t="s">
        <v>2</v>
      </c>
      <c r="D274">
        <v>4</v>
      </c>
      <c r="E274">
        <v>1</v>
      </c>
      <c r="F274">
        <v>0</v>
      </c>
      <c r="G274">
        <v>2</v>
      </c>
      <c r="H274">
        <v>1</v>
      </c>
    </row>
    <row r="275" spans="1:8" x14ac:dyDescent="0.2">
      <c r="A275" t="s">
        <v>36</v>
      </c>
      <c r="B275" t="s">
        <v>19</v>
      </c>
      <c r="C275" t="s">
        <v>3</v>
      </c>
      <c r="D275">
        <v>1</v>
      </c>
      <c r="E275">
        <v>0</v>
      </c>
      <c r="F275">
        <v>0</v>
      </c>
      <c r="G275">
        <v>1</v>
      </c>
      <c r="H275">
        <v>0</v>
      </c>
    </row>
    <row r="276" spans="1:8" x14ac:dyDescent="0.2">
      <c r="A276" t="s">
        <v>36</v>
      </c>
      <c r="B276" t="s">
        <v>19</v>
      </c>
      <c r="C276" t="s">
        <v>4</v>
      </c>
      <c r="D276">
        <v>2</v>
      </c>
      <c r="E276">
        <v>0</v>
      </c>
      <c r="F276">
        <v>0</v>
      </c>
      <c r="G276">
        <v>1</v>
      </c>
      <c r="H276">
        <v>1</v>
      </c>
    </row>
    <row r="277" spans="1:8" x14ac:dyDescent="0.2">
      <c r="A277" t="s">
        <v>36</v>
      </c>
      <c r="B277" t="s">
        <v>19</v>
      </c>
      <c r="C277" t="s">
        <v>5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 x14ac:dyDescent="0.2">
      <c r="A278" t="s">
        <v>36</v>
      </c>
      <c r="B278" t="s">
        <v>20</v>
      </c>
      <c r="C278" t="s">
        <v>2</v>
      </c>
      <c r="D278">
        <v>3026</v>
      </c>
      <c r="E278">
        <v>200</v>
      </c>
      <c r="F278">
        <v>45</v>
      </c>
      <c r="G278">
        <v>1468</v>
      </c>
      <c r="H278">
        <v>1313</v>
      </c>
    </row>
    <row r="279" spans="1:8" x14ac:dyDescent="0.2">
      <c r="A279" t="s">
        <v>36</v>
      </c>
      <c r="B279" t="s">
        <v>20</v>
      </c>
      <c r="C279" t="s">
        <v>3</v>
      </c>
      <c r="D279">
        <v>1281</v>
      </c>
      <c r="E279">
        <v>77</v>
      </c>
      <c r="F279">
        <v>21</v>
      </c>
      <c r="G279">
        <v>363</v>
      </c>
      <c r="H279">
        <v>820</v>
      </c>
    </row>
    <row r="280" spans="1:8" x14ac:dyDescent="0.2">
      <c r="A280" t="s">
        <v>36</v>
      </c>
      <c r="B280" t="s">
        <v>20</v>
      </c>
      <c r="C280" t="s">
        <v>4</v>
      </c>
      <c r="D280">
        <v>1255</v>
      </c>
      <c r="E280">
        <v>101</v>
      </c>
      <c r="F280">
        <v>21</v>
      </c>
      <c r="G280">
        <v>709</v>
      </c>
      <c r="H280">
        <v>424</v>
      </c>
    </row>
    <row r="281" spans="1:8" x14ac:dyDescent="0.2">
      <c r="A281" t="s">
        <v>36</v>
      </c>
      <c r="B281" t="s">
        <v>20</v>
      </c>
      <c r="C281" t="s">
        <v>5</v>
      </c>
      <c r="D281">
        <v>490</v>
      </c>
      <c r="E281">
        <v>22</v>
      </c>
      <c r="F281">
        <v>3</v>
      </c>
      <c r="G281">
        <v>396</v>
      </c>
      <c r="H281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550D-35AA-834E-B0B6-5FE62B0636B1}">
  <dimension ref="C4:U65"/>
  <sheetViews>
    <sheetView topLeftCell="A9" workbookViewId="0">
      <selection activeCell="E4" sqref="E4:F8"/>
    </sheetView>
  </sheetViews>
  <sheetFormatPr baseColWidth="10" defaultRowHeight="16" x14ac:dyDescent="0.2"/>
  <cols>
    <col min="4" max="4" width="15.33203125" bestFit="1" customWidth="1"/>
    <col min="5" max="5" width="20" bestFit="1" customWidth="1"/>
    <col min="10" max="10" width="10.83203125" style="2"/>
  </cols>
  <sheetData>
    <row r="4" spans="3:21" x14ac:dyDescent="0.2">
      <c r="C4" t="s">
        <v>0</v>
      </c>
      <c r="D4" t="s">
        <v>6</v>
      </c>
      <c r="F4" t="s">
        <v>21</v>
      </c>
      <c r="G4" t="s">
        <v>22</v>
      </c>
      <c r="H4" t="s">
        <v>23</v>
      </c>
      <c r="I4" t="s">
        <v>24</v>
      </c>
      <c r="K4" t="s">
        <v>21</v>
      </c>
      <c r="L4" t="s">
        <v>22</v>
      </c>
      <c r="M4" t="s">
        <v>23</v>
      </c>
      <c r="N4" t="s">
        <v>24</v>
      </c>
      <c r="S4" t="s">
        <v>22</v>
      </c>
      <c r="T4" t="s">
        <v>23</v>
      </c>
      <c r="U4" t="s">
        <v>24</v>
      </c>
    </row>
    <row r="5" spans="3:21" x14ac:dyDescent="0.2">
      <c r="C5" t="s">
        <v>1</v>
      </c>
      <c r="D5" t="s">
        <v>7</v>
      </c>
      <c r="E5" t="s">
        <v>2</v>
      </c>
      <c r="F5">
        <v>1090</v>
      </c>
      <c r="G5">
        <v>0.91300000000000003</v>
      </c>
      <c r="H5">
        <v>0.96</v>
      </c>
      <c r="I5">
        <v>0.91700000000000004</v>
      </c>
      <c r="K5">
        <f>SUM(F9,F13,F17,F21,F25,F29,F33,F37,F41,F45,F49,F53,F57)</f>
        <v>43894</v>
      </c>
      <c r="L5" s="1">
        <f>AVERAGE(G9,G13,G17,G21,G25,G29,G33,G37,G41,G45,G49,G53,G57)</f>
        <v>0.88138461538461521</v>
      </c>
      <c r="M5" s="1">
        <f>AVERAGE(H9,H13,H17,H21,H25,H29,H33,H37,H41,H45,H49,H53,H57)</f>
        <v>0.97823076923076924</v>
      </c>
      <c r="N5" s="1">
        <f>AVERAGE(I9,I13,I17,I21,I25,I29,I33,I37,I41,I45,I49,I53,I57)</f>
        <v>0.89969230769230779</v>
      </c>
    </row>
    <row r="6" spans="3:21" x14ac:dyDescent="0.2">
      <c r="E6" t="s">
        <v>3</v>
      </c>
      <c r="F6">
        <v>405</v>
      </c>
      <c r="G6">
        <v>0.90600000000000003</v>
      </c>
      <c r="H6">
        <v>0.91800000000000004</v>
      </c>
      <c r="I6">
        <v>0.82399999999999995</v>
      </c>
      <c r="J6" s="2">
        <f>F6/$F$5</f>
        <v>0.37155963302752293</v>
      </c>
      <c r="K6">
        <f>SUM(F10,F14,F18,F22,F26,F30,F34,F38,F42,F46,F50,F54,F58)</f>
        <v>19000</v>
      </c>
      <c r="L6" s="1">
        <f>AVERAGE(G10,G14,G18,G22,G26,G30,G34,G38,G42,G46,G50,G58,G54)</f>
        <v>0.9262307692307693</v>
      </c>
      <c r="M6" s="1">
        <f>AVERAGE(H10,H14,H18,H22,H26,H30,H34,H38,H42,H46,H50,H58,H54)</f>
        <v>0.96746153846153837</v>
      </c>
      <c r="N6" s="1">
        <f>AVERAGE(I10,I14,I18,I22,I26,I30,I34,I38,I42,I46,I50,I58,I54)</f>
        <v>0.89992307692307694</v>
      </c>
      <c r="P6" s="6">
        <f>MIN(J10,J14,J18,J22,J26,J30,J34,J38,J42,J46,J50,J54,J58)</f>
        <v>0.25</v>
      </c>
      <c r="Q6" s="6">
        <f>MAX(J10,J14,J18,J22,J26,J30,J34,J38,J42,J46,J50,J54,J58)</f>
        <v>0.5</v>
      </c>
      <c r="S6" s="2">
        <f>G6-G5</f>
        <v>-7.0000000000000062E-3</v>
      </c>
      <c r="T6" s="2">
        <f>H6-H5</f>
        <v>-4.1999999999999926E-2</v>
      </c>
      <c r="U6" s="2">
        <f>I6-I5</f>
        <v>-9.3000000000000083E-2</v>
      </c>
    </row>
    <row r="7" spans="3:21" x14ac:dyDescent="0.2">
      <c r="E7" t="s">
        <v>4</v>
      </c>
      <c r="F7">
        <v>470</v>
      </c>
      <c r="G7">
        <v>0.91300000000000003</v>
      </c>
      <c r="H7">
        <v>0.97699999999999998</v>
      </c>
      <c r="I7">
        <v>0.92600000000000005</v>
      </c>
      <c r="J7" s="2">
        <f>F7/$F$5</f>
        <v>0.43119266055045874</v>
      </c>
      <c r="K7">
        <f>SUM(F11,F15,F19,F23,F27,F31,F35,F39,F43,F47,F51,F55,F59)</f>
        <v>19480</v>
      </c>
      <c r="L7" s="1">
        <f t="shared" ref="L7:N8" si="0">AVERAGE(G11,G15,G19,G23,G27,G31,G35,G39,G43,G47,G51,G55,G59)</f>
        <v>0.87176923076923074</v>
      </c>
      <c r="M7" s="1">
        <f t="shared" si="0"/>
        <v>0.9859230769230769</v>
      </c>
      <c r="N7" s="1">
        <f t="shared" si="0"/>
        <v>0.899076923076923</v>
      </c>
      <c r="P7" s="6">
        <f>MIN(J11,J15,J19,J23,J27,J31,J35,J39,J43,J47,J51,J55,J59)</f>
        <v>0.3</v>
      </c>
      <c r="Q7" s="6">
        <f>MAX(J11,J15,J19,J23,J27,J31,J35,J39,J43,J47,J51,J55,J59)</f>
        <v>0.5</v>
      </c>
      <c r="S7" s="2">
        <f>G7-G5</f>
        <v>0</v>
      </c>
      <c r="T7" s="2">
        <f>H7-H5</f>
        <v>1.7000000000000015E-2</v>
      </c>
      <c r="U7" s="2">
        <f>I7-I5</f>
        <v>9.000000000000008E-3</v>
      </c>
    </row>
    <row r="8" spans="3:21" x14ac:dyDescent="0.2">
      <c r="C8" s="2">
        <f>I8-I5</f>
        <v>3.9999999999999925E-2</v>
      </c>
      <c r="E8" t="s">
        <v>5</v>
      </c>
      <c r="F8">
        <v>215</v>
      </c>
      <c r="G8">
        <v>0.92600000000000005</v>
      </c>
      <c r="H8">
        <v>0.95699999999999996</v>
      </c>
      <c r="I8">
        <v>0.95699999999999996</v>
      </c>
      <c r="J8" s="2">
        <f>F8/$F$5</f>
        <v>0.19724770642201836</v>
      </c>
      <c r="K8">
        <f>SUM(F12,F16,F20,F24,F28,F32,F36,F40,F44,F48,F52,F56,F60)</f>
        <v>5414</v>
      </c>
      <c r="L8" s="1">
        <f t="shared" si="0"/>
        <v>0.85976923076923084</v>
      </c>
      <c r="M8" s="1">
        <f t="shared" si="0"/>
        <v>0.90876923076923077</v>
      </c>
      <c r="N8" s="1">
        <f t="shared" si="0"/>
        <v>0.88361538461538458</v>
      </c>
      <c r="P8" s="6">
        <f>MIN(J12,J16,J20,J24,J28,J32,J36,J40,J44,J48,J52,J56,J60)</f>
        <v>5.5555555555555552E-2</v>
      </c>
      <c r="Q8" s="6">
        <f>MAX(J12,J16,J20,J24,J28,J32,J36,J40,J44,J48,J52,J56,J60)</f>
        <v>0.25</v>
      </c>
      <c r="S8" s="2">
        <f>G8-G5</f>
        <v>1.3000000000000012E-2</v>
      </c>
      <c r="T8" s="2">
        <f>H8-H5</f>
        <v>-3.0000000000000027E-3</v>
      </c>
      <c r="U8" s="2">
        <f>I8-I5</f>
        <v>3.9999999999999925E-2</v>
      </c>
    </row>
    <row r="9" spans="3:21" x14ac:dyDescent="0.2">
      <c r="C9" s="2"/>
      <c r="D9" t="s">
        <v>8</v>
      </c>
      <c r="E9" t="s">
        <v>2</v>
      </c>
      <c r="F9">
        <v>10</v>
      </c>
      <c r="G9">
        <v>1</v>
      </c>
      <c r="H9">
        <v>1</v>
      </c>
      <c r="I9">
        <v>1</v>
      </c>
    </row>
    <row r="10" spans="3:21" x14ac:dyDescent="0.2">
      <c r="C10" s="2"/>
      <c r="E10" t="s">
        <v>3</v>
      </c>
      <c r="F10">
        <v>5</v>
      </c>
      <c r="G10">
        <v>1</v>
      </c>
      <c r="H10">
        <v>1</v>
      </c>
      <c r="I10">
        <v>1</v>
      </c>
      <c r="J10" s="2">
        <f>F10/$F$9</f>
        <v>0.5</v>
      </c>
      <c r="S10" s="2">
        <f>G10-G9</f>
        <v>0</v>
      </c>
      <c r="T10" s="2">
        <f>H10-H9</f>
        <v>0</v>
      </c>
      <c r="U10" s="2">
        <f>I10-I9</f>
        <v>0</v>
      </c>
    </row>
    <row r="11" spans="3:21" x14ac:dyDescent="0.2">
      <c r="C11" s="2"/>
      <c r="E11" t="s">
        <v>4</v>
      </c>
      <c r="F11">
        <v>3</v>
      </c>
      <c r="G11">
        <v>1</v>
      </c>
      <c r="H11">
        <v>1</v>
      </c>
      <c r="I11">
        <v>1</v>
      </c>
      <c r="J11" s="2">
        <f t="shared" ref="J11:J12" si="1">F11/$F$9</f>
        <v>0.3</v>
      </c>
      <c r="S11" s="2">
        <f>G11-G9</f>
        <v>0</v>
      </c>
      <c r="T11" s="2">
        <f>H11-H9</f>
        <v>0</v>
      </c>
      <c r="U11" s="2">
        <f>I11-I9</f>
        <v>0</v>
      </c>
    </row>
    <row r="12" spans="3:21" x14ac:dyDescent="0.2">
      <c r="C12" s="2">
        <f>I12-I9</f>
        <v>0</v>
      </c>
      <c r="E12" t="s">
        <v>5</v>
      </c>
      <c r="F12">
        <v>2</v>
      </c>
      <c r="G12">
        <v>1</v>
      </c>
      <c r="H12">
        <v>1</v>
      </c>
      <c r="I12">
        <v>1</v>
      </c>
      <c r="J12" s="2">
        <f t="shared" si="1"/>
        <v>0.2</v>
      </c>
      <c r="S12" s="2">
        <f>G12-G9</f>
        <v>0</v>
      </c>
      <c r="T12" s="2">
        <f>H12-H9</f>
        <v>0</v>
      </c>
      <c r="U12" s="2">
        <f>I12-I9</f>
        <v>0</v>
      </c>
    </row>
    <row r="13" spans="3:21" x14ac:dyDescent="0.2">
      <c r="C13" s="2"/>
      <c r="D13" t="s">
        <v>9</v>
      </c>
      <c r="E13" t="s">
        <v>2</v>
      </c>
      <c r="F13">
        <v>64</v>
      </c>
      <c r="G13">
        <v>0.875</v>
      </c>
      <c r="H13">
        <v>0.93799999999999994</v>
      </c>
      <c r="I13">
        <v>0.88200000000000001</v>
      </c>
      <c r="S13" s="2"/>
      <c r="T13" s="2"/>
      <c r="U13" s="2"/>
    </row>
    <row r="14" spans="3:21" x14ac:dyDescent="0.2">
      <c r="C14" s="2"/>
      <c r="E14" t="s">
        <v>3</v>
      </c>
      <c r="F14">
        <v>27</v>
      </c>
      <c r="G14">
        <v>0.88900000000000001</v>
      </c>
      <c r="H14">
        <v>0.875</v>
      </c>
      <c r="I14">
        <v>0.82399999999999995</v>
      </c>
      <c r="J14" s="2">
        <f>F14/$F$13</f>
        <v>0.421875</v>
      </c>
      <c r="S14" s="2">
        <f>G14-G13</f>
        <v>1.4000000000000012E-2</v>
      </c>
      <c r="T14" s="2">
        <f>H14-H13</f>
        <v>-6.2999999999999945E-2</v>
      </c>
      <c r="U14" s="2">
        <f>I14-I13</f>
        <v>-5.8000000000000052E-2</v>
      </c>
    </row>
    <row r="15" spans="3:21" x14ac:dyDescent="0.2">
      <c r="C15" s="2"/>
      <c r="E15" t="s">
        <v>4</v>
      </c>
      <c r="F15">
        <v>27</v>
      </c>
      <c r="G15">
        <v>0.81499999999999995</v>
      </c>
      <c r="H15">
        <v>0.92900000000000005</v>
      </c>
      <c r="I15">
        <v>0.83899999999999997</v>
      </c>
      <c r="J15" s="2">
        <f>F15/$F$13</f>
        <v>0.421875</v>
      </c>
      <c r="S15" s="2">
        <f>G15-G13</f>
        <v>-6.0000000000000053E-2</v>
      </c>
      <c r="T15" s="2">
        <f>H15-H13</f>
        <v>-8.999999999999897E-3</v>
      </c>
      <c r="U15" s="2">
        <f>I15-I13</f>
        <v>-4.3000000000000038E-2</v>
      </c>
    </row>
    <row r="16" spans="3:21" x14ac:dyDescent="0.2">
      <c r="C16" s="2">
        <f>I16-I13</f>
        <v>0.11799999999999999</v>
      </c>
      <c r="E16" t="s">
        <v>5</v>
      </c>
      <c r="F16">
        <v>10</v>
      </c>
      <c r="G16">
        <v>1</v>
      </c>
      <c r="H16">
        <v>1</v>
      </c>
      <c r="I16">
        <v>1</v>
      </c>
      <c r="J16" s="2">
        <f>F16/$F$13</f>
        <v>0.15625</v>
      </c>
      <c r="S16" s="2">
        <f>G16-G13</f>
        <v>0.125</v>
      </c>
      <c r="T16" s="2">
        <f>H16-H13</f>
        <v>6.2000000000000055E-2</v>
      </c>
      <c r="U16" s="2">
        <f>I16-I13</f>
        <v>0.11799999999999999</v>
      </c>
    </row>
    <row r="17" spans="3:21" x14ac:dyDescent="0.2">
      <c r="C17" s="2"/>
      <c r="D17" t="s">
        <v>10</v>
      </c>
      <c r="E17" t="s">
        <v>2</v>
      </c>
      <c r="F17">
        <v>148</v>
      </c>
      <c r="G17">
        <v>0.91900000000000004</v>
      </c>
      <c r="H17">
        <v>1</v>
      </c>
      <c r="I17">
        <v>0.92500000000000004</v>
      </c>
    </row>
    <row r="18" spans="3:21" x14ac:dyDescent="0.2">
      <c r="C18" s="2"/>
      <c r="E18" t="s">
        <v>3</v>
      </c>
      <c r="F18">
        <v>70</v>
      </c>
      <c r="G18">
        <v>0.9</v>
      </c>
      <c r="H18">
        <v>1</v>
      </c>
      <c r="I18">
        <v>0.85099999999999998</v>
      </c>
      <c r="J18" s="2">
        <f>F18/$F$17</f>
        <v>0.47297297297297297</v>
      </c>
      <c r="S18" s="2">
        <f>G18-G17</f>
        <v>-1.9000000000000017E-2</v>
      </c>
      <c r="T18" s="2">
        <f>H18-H17</f>
        <v>0</v>
      </c>
      <c r="U18" s="2">
        <f>I18-I17</f>
        <v>-7.4000000000000066E-2</v>
      </c>
    </row>
    <row r="19" spans="3:21" x14ac:dyDescent="0.2">
      <c r="C19" s="2"/>
      <c r="E19" t="s">
        <v>4</v>
      </c>
      <c r="F19">
        <v>66</v>
      </c>
      <c r="G19">
        <v>0.93899999999999995</v>
      </c>
      <c r="H19">
        <v>1</v>
      </c>
      <c r="I19">
        <v>0.95699999999999996</v>
      </c>
      <c r="J19" s="2">
        <f>F19/$F$17</f>
        <v>0.44594594594594594</v>
      </c>
      <c r="S19" s="2">
        <f>G19-G17</f>
        <v>1.9999999999999907E-2</v>
      </c>
      <c r="T19" s="2">
        <f>H19-H17</f>
        <v>0</v>
      </c>
      <c r="U19" s="2">
        <f>I19-I17</f>
        <v>3.1999999999999917E-2</v>
      </c>
    </row>
    <row r="20" spans="3:21" x14ac:dyDescent="0.2">
      <c r="C20" s="2">
        <f>I20-I17</f>
        <v>2.6999999999999913E-2</v>
      </c>
      <c r="E20" t="s">
        <v>5</v>
      </c>
      <c r="F20">
        <v>12</v>
      </c>
      <c r="G20">
        <v>0.91700000000000004</v>
      </c>
      <c r="H20">
        <v>1</v>
      </c>
      <c r="I20">
        <v>0.95199999999999996</v>
      </c>
      <c r="J20" s="2">
        <f>F20/$F$17</f>
        <v>8.1081081081081086E-2</v>
      </c>
      <c r="S20" s="2">
        <f>G20-G17</f>
        <v>-2.0000000000000018E-3</v>
      </c>
      <c r="T20" s="2">
        <f>H20-H17</f>
        <v>0</v>
      </c>
      <c r="U20" s="2">
        <f>I20-I17</f>
        <v>2.6999999999999913E-2</v>
      </c>
    </row>
    <row r="21" spans="3:21" x14ac:dyDescent="0.2">
      <c r="C21" s="2"/>
      <c r="D21" t="s">
        <v>11</v>
      </c>
      <c r="E21" t="s">
        <v>2</v>
      </c>
      <c r="F21">
        <v>8594</v>
      </c>
      <c r="G21">
        <v>0.91</v>
      </c>
      <c r="H21">
        <v>0.97199999999999998</v>
      </c>
      <c r="I21">
        <v>0.91500000000000004</v>
      </c>
    </row>
    <row r="22" spans="3:21" x14ac:dyDescent="0.2">
      <c r="C22" s="2"/>
      <c r="E22" t="s">
        <v>3</v>
      </c>
      <c r="F22">
        <v>3788</v>
      </c>
      <c r="G22">
        <v>0.92500000000000004</v>
      </c>
      <c r="H22">
        <v>0.97299999999999998</v>
      </c>
      <c r="I22">
        <v>0.90100000000000002</v>
      </c>
      <c r="J22" s="2">
        <f>F22/$F$21</f>
        <v>0.44077263206888528</v>
      </c>
      <c r="R22" s="7"/>
      <c r="S22" s="2">
        <f>G22-G21</f>
        <v>1.5000000000000013E-2</v>
      </c>
      <c r="T22" s="2">
        <f>H22-H21</f>
        <v>1.0000000000000009E-3</v>
      </c>
      <c r="U22" s="2">
        <f>I22-I21</f>
        <v>-1.4000000000000012E-2</v>
      </c>
    </row>
    <row r="23" spans="3:21" x14ac:dyDescent="0.2">
      <c r="C23" s="2"/>
      <c r="E23" t="s">
        <v>4</v>
      </c>
      <c r="F23">
        <v>3875</v>
      </c>
      <c r="G23">
        <v>0.89400000000000002</v>
      </c>
      <c r="H23">
        <v>0.96599999999999997</v>
      </c>
      <c r="I23">
        <v>0.91300000000000003</v>
      </c>
      <c r="J23" s="2">
        <f>F23/$F$21</f>
        <v>0.45089597393530367</v>
      </c>
      <c r="R23" s="7"/>
      <c r="S23" s="2">
        <f>G23-G21</f>
        <v>-1.6000000000000014E-2</v>
      </c>
      <c r="T23" s="2">
        <f>H23-H21</f>
        <v>-6.0000000000000053E-3</v>
      </c>
      <c r="U23" s="2">
        <f>I23-I21</f>
        <v>-2.0000000000000018E-3</v>
      </c>
    </row>
    <row r="24" spans="3:21" x14ac:dyDescent="0.2">
      <c r="C24" s="2">
        <f>I24-I21</f>
        <v>3.2999999999999918E-2</v>
      </c>
      <c r="E24" t="s">
        <v>5</v>
      </c>
      <c r="F24">
        <v>931</v>
      </c>
      <c r="G24">
        <v>0.91600000000000004</v>
      </c>
      <c r="H24">
        <v>0.98899999999999999</v>
      </c>
      <c r="I24">
        <v>0.94799999999999995</v>
      </c>
      <c r="J24" s="2">
        <f>F24/$F$21</f>
        <v>0.10833139399581103</v>
      </c>
      <c r="R24" s="7"/>
      <c r="S24" s="2">
        <f>G24-G21</f>
        <v>6.0000000000000053E-3</v>
      </c>
      <c r="T24" s="2">
        <f>H24-H21</f>
        <v>1.7000000000000015E-2</v>
      </c>
      <c r="U24" s="2">
        <f>I24-I21</f>
        <v>3.2999999999999918E-2</v>
      </c>
    </row>
    <row r="25" spans="3:21" x14ac:dyDescent="0.2">
      <c r="C25" s="2"/>
      <c r="D25" t="s">
        <v>12</v>
      </c>
      <c r="E25" t="s">
        <v>2</v>
      </c>
      <c r="F25">
        <v>2542</v>
      </c>
      <c r="G25">
        <v>0.92400000000000004</v>
      </c>
      <c r="H25">
        <v>1</v>
      </c>
      <c r="I25">
        <v>0.93</v>
      </c>
    </row>
    <row r="26" spans="3:21" x14ac:dyDescent="0.2">
      <c r="C26" s="2"/>
      <c r="E26" t="s">
        <v>3</v>
      </c>
      <c r="F26">
        <v>1265</v>
      </c>
      <c r="G26">
        <v>0.94199999999999995</v>
      </c>
      <c r="H26">
        <v>1</v>
      </c>
      <c r="I26">
        <v>0.93200000000000005</v>
      </c>
      <c r="J26" s="2">
        <f>F26/$F$25</f>
        <v>0.49763965381589298</v>
      </c>
      <c r="S26" s="2">
        <f>G26-G25</f>
        <v>1.7999999999999905E-2</v>
      </c>
      <c r="T26" s="2">
        <f>H26-H25</f>
        <v>0</v>
      </c>
      <c r="U26" s="2">
        <f>I26-I25</f>
        <v>2.0000000000000018E-3</v>
      </c>
    </row>
    <row r="27" spans="3:21" x14ac:dyDescent="0.2">
      <c r="C27" s="2"/>
      <c r="E27" t="s">
        <v>4</v>
      </c>
      <c r="F27">
        <v>1092</v>
      </c>
      <c r="G27">
        <v>0.91200000000000003</v>
      </c>
      <c r="H27">
        <v>1</v>
      </c>
      <c r="I27">
        <v>0.93</v>
      </c>
      <c r="J27" s="2">
        <f>F27/$F$25</f>
        <v>0.42958300550747441</v>
      </c>
      <c r="S27" s="2">
        <f>G27-G25</f>
        <v>-1.2000000000000011E-2</v>
      </c>
      <c r="T27" s="2">
        <f>H27-H25</f>
        <v>0</v>
      </c>
      <c r="U27" s="2">
        <f>I27-I25</f>
        <v>0</v>
      </c>
    </row>
    <row r="28" spans="3:21" x14ac:dyDescent="0.2">
      <c r="C28" s="2">
        <f>I28-I25</f>
        <v>-1.3000000000000012E-2</v>
      </c>
      <c r="E28" t="s">
        <v>5</v>
      </c>
      <c r="F28">
        <v>185</v>
      </c>
      <c r="G28">
        <v>0.88100000000000001</v>
      </c>
      <c r="H28">
        <v>1</v>
      </c>
      <c r="I28">
        <v>0.91700000000000004</v>
      </c>
      <c r="J28" s="2">
        <f>F28/$F$25</f>
        <v>7.2777340676632579E-2</v>
      </c>
      <c r="S28" s="2">
        <f>G28-G25</f>
        <v>-4.3000000000000038E-2</v>
      </c>
      <c r="T28" s="2">
        <f>H28-H25</f>
        <v>0</v>
      </c>
      <c r="U28" s="2">
        <f>I28-I25</f>
        <v>-1.3000000000000012E-2</v>
      </c>
    </row>
    <row r="29" spans="3:21" x14ac:dyDescent="0.2">
      <c r="C29" s="2"/>
      <c r="D29" t="s">
        <v>13</v>
      </c>
      <c r="E29" t="s">
        <v>2</v>
      </c>
      <c r="F29">
        <v>11302</v>
      </c>
      <c r="G29">
        <v>0.92700000000000005</v>
      </c>
      <c r="H29">
        <v>1</v>
      </c>
      <c r="I29">
        <v>0.93200000000000005</v>
      </c>
    </row>
    <row r="30" spans="3:21" x14ac:dyDescent="0.2">
      <c r="C30" s="2"/>
      <c r="E30" t="s">
        <v>3</v>
      </c>
      <c r="F30">
        <v>4864</v>
      </c>
      <c r="G30">
        <v>0.93799999999999994</v>
      </c>
      <c r="H30">
        <v>1</v>
      </c>
      <c r="I30">
        <v>0.91600000000000004</v>
      </c>
      <c r="J30" s="2">
        <f>F30/$F$29</f>
        <v>0.43036630684834543</v>
      </c>
      <c r="R30" s="7"/>
      <c r="S30" s="2">
        <f>G30-G29</f>
        <v>1.0999999999999899E-2</v>
      </c>
      <c r="T30" s="2">
        <f>H30-H29</f>
        <v>0</v>
      </c>
      <c r="U30" s="2">
        <f>I30-I29</f>
        <v>-1.6000000000000014E-2</v>
      </c>
    </row>
    <row r="31" spans="3:21" x14ac:dyDescent="0.2">
      <c r="C31" s="2"/>
      <c r="E31" t="s">
        <v>4</v>
      </c>
      <c r="F31">
        <v>4999</v>
      </c>
      <c r="G31">
        <v>0.91600000000000004</v>
      </c>
      <c r="H31">
        <v>1</v>
      </c>
      <c r="I31">
        <v>0.93200000000000005</v>
      </c>
      <c r="J31" s="2">
        <f>F31/$F$29</f>
        <v>0.44231109538134844</v>
      </c>
      <c r="R31" s="7"/>
      <c r="S31" s="2">
        <f>G31-G29</f>
        <v>-1.100000000000001E-2</v>
      </c>
      <c r="T31" s="2">
        <f>H31-H29</f>
        <v>0</v>
      </c>
      <c r="U31" s="2">
        <f>I31-I29</f>
        <v>0</v>
      </c>
    </row>
    <row r="32" spans="3:21" x14ac:dyDescent="0.2">
      <c r="C32" s="2">
        <f>I32-I29</f>
        <v>2.2999999999999909E-2</v>
      </c>
      <c r="E32" t="s">
        <v>5</v>
      </c>
      <c r="F32">
        <v>1439</v>
      </c>
      <c r="G32">
        <v>0.92600000000000005</v>
      </c>
      <c r="H32">
        <v>1</v>
      </c>
      <c r="I32">
        <v>0.95499999999999996</v>
      </c>
      <c r="J32" s="2">
        <f>F32/$F$29</f>
        <v>0.12732259777030613</v>
      </c>
      <c r="R32" s="7"/>
      <c r="S32" s="2">
        <f>G32-G29</f>
        <v>-1.0000000000000009E-3</v>
      </c>
      <c r="T32" s="2">
        <f>H32-H29</f>
        <v>0</v>
      </c>
      <c r="U32" s="2">
        <f>I32-I29</f>
        <v>2.2999999999999909E-2</v>
      </c>
    </row>
    <row r="33" spans="3:21" x14ac:dyDescent="0.2">
      <c r="C33" s="2"/>
      <c r="D33" t="s">
        <v>14</v>
      </c>
      <c r="E33" t="s">
        <v>2</v>
      </c>
      <c r="F33">
        <v>13262</v>
      </c>
      <c r="G33">
        <v>0.92200000000000004</v>
      </c>
      <c r="H33">
        <v>0.99</v>
      </c>
      <c r="I33">
        <v>0.92700000000000005</v>
      </c>
    </row>
    <row r="34" spans="3:21" x14ac:dyDescent="0.2">
      <c r="C34" s="2"/>
      <c r="E34" t="s">
        <v>3</v>
      </c>
      <c r="F34">
        <v>5594</v>
      </c>
      <c r="G34">
        <v>0.93200000000000005</v>
      </c>
      <c r="H34">
        <v>0.99399999999999999</v>
      </c>
      <c r="I34">
        <v>0.90100000000000002</v>
      </c>
      <c r="J34" s="2">
        <f>F34/$F$33</f>
        <v>0.42180666566128788</v>
      </c>
      <c r="R34" s="7"/>
      <c r="S34" s="2">
        <f>H34-H33</f>
        <v>4.0000000000000036E-3</v>
      </c>
      <c r="T34" s="2">
        <f>I34-I33</f>
        <v>-2.6000000000000023E-2</v>
      </c>
      <c r="U34" s="2">
        <f>I34-I33</f>
        <v>-2.6000000000000023E-2</v>
      </c>
    </row>
    <row r="35" spans="3:21" x14ac:dyDescent="0.2">
      <c r="C35" s="2"/>
      <c r="E35" t="s">
        <v>4</v>
      </c>
      <c r="F35">
        <v>6001</v>
      </c>
      <c r="G35">
        <v>0.91100000000000003</v>
      </c>
      <c r="H35">
        <v>0.98599999999999999</v>
      </c>
      <c r="I35">
        <v>0.93</v>
      </c>
      <c r="J35" s="2">
        <f>F35/$F$33</f>
        <v>0.45249585281254712</v>
      </c>
      <c r="R35" s="7"/>
      <c r="S35" s="2">
        <f>G35-G33</f>
        <v>-1.100000000000001E-2</v>
      </c>
      <c r="T35" s="2">
        <f>H35-H33</f>
        <v>-4.0000000000000036E-3</v>
      </c>
      <c r="U35" s="2">
        <f>I35-I33</f>
        <v>3.0000000000000027E-3</v>
      </c>
    </row>
    <row r="36" spans="3:21" x14ac:dyDescent="0.2">
      <c r="C36" s="2">
        <f>I36-I33</f>
        <v>2.7999999999999914E-2</v>
      </c>
      <c r="E36" t="s">
        <v>5</v>
      </c>
      <c r="F36">
        <v>1667</v>
      </c>
      <c r="G36">
        <v>0.92700000000000005</v>
      </c>
      <c r="H36">
        <v>0.998</v>
      </c>
      <c r="I36">
        <v>0.95499999999999996</v>
      </c>
      <c r="J36" s="2">
        <f>F36/$F$33</f>
        <v>0.12569748152616497</v>
      </c>
      <c r="R36" s="7"/>
      <c r="S36" s="2">
        <f>G36-G33</f>
        <v>5.0000000000000044E-3</v>
      </c>
      <c r="T36" s="2">
        <f>H36-H33</f>
        <v>8.0000000000000071E-3</v>
      </c>
      <c r="U36" s="2">
        <f>I36-I33</f>
        <v>2.7999999999999914E-2</v>
      </c>
    </row>
    <row r="37" spans="3:21" x14ac:dyDescent="0.2">
      <c r="C37" s="2"/>
      <c r="D37" t="s">
        <v>15</v>
      </c>
      <c r="E37" t="s">
        <v>2</v>
      </c>
      <c r="F37">
        <v>238</v>
      </c>
      <c r="G37">
        <v>0.95799999999999996</v>
      </c>
      <c r="H37">
        <v>1</v>
      </c>
      <c r="I37">
        <v>0.96</v>
      </c>
    </row>
    <row r="38" spans="3:21" x14ac:dyDescent="0.2">
      <c r="C38" s="2"/>
      <c r="E38" t="s">
        <v>3</v>
      </c>
      <c r="F38">
        <v>88</v>
      </c>
      <c r="G38">
        <v>0.97699999999999998</v>
      </c>
      <c r="H38">
        <v>1</v>
      </c>
      <c r="I38">
        <v>0.96699999999999997</v>
      </c>
      <c r="J38" s="2">
        <f>F38/$F$37</f>
        <v>0.36974789915966388</v>
      </c>
      <c r="S38" s="2">
        <f>G38-G37</f>
        <v>1.9000000000000017E-2</v>
      </c>
      <c r="T38" s="2">
        <f>H38-H37</f>
        <v>0</v>
      </c>
      <c r="U38" s="2">
        <f>I38-I37</f>
        <v>7.0000000000000062E-3</v>
      </c>
    </row>
    <row r="39" spans="3:21" x14ac:dyDescent="0.2">
      <c r="C39" s="2"/>
      <c r="E39" t="s">
        <v>4</v>
      </c>
      <c r="F39">
        <v>106</v>
      </c>
      <c r="G39">
        <v>0.94299999999999995</v>
      </c>
      <c r="H39">
        <v>1</v>
      </c>
      <c r="I39">
        <v>0.94199999999999995</v>
      </c>
      <c r="J39" s="2">
        <f>F39/$F$37</f>
        <v>0.44537815126050423</v>
      </c>
      <c r="S39" s="2">
        <f>G39-G37</f>
        <v>-1.5000000000000013E-2</v>
      </c>
      <c r="T39" s="2">
        <f>H39-H37</f>
        <v>0</v>
      </c>
      <c r="U39" s="2">
        <f>I39-I37</f>
        <v>-1.8000000000000016E-2</v>
      </c>
    </row>
    <row r="40" spans="3:21" x14ac:dyDescent="0.2">
      <c r="C40" s="2">
        <f>I40-I37</f>
        <v>1.6000000000000014E-2</v>
      </c>
      <c r="E40" t="s">
        <v>5</v>
      </c>
      <c r="F40">
        <v>44</v>
      </c>
      <c r="G40">
        <v>0.95499999999999996</v>
      </c>
      <c r="H40">
        <v>1</v>
      </c>
      <c r="I40">
        <v>0.97599999999999998</v>
      </c>
      <c r="J40" s="2">
        <f>F40/$F$37</f>
        <v>0.18487394957983194</v>
      </c>
      <c r="S40" s="2">
        <f>G40-G37</f>
        <v>-3.0000000000000027E-3</v>
      </c>
      <c r="T40" s="2">
        <f>H40-H37</f>
        <v>0</v>
      </c>
      <c r="U40" s="2">
        <f>I40-I37</f>
        <v>1.6000000000000014E-2</v>
      </c>
    </row>
    <row r="41" spans="3:21" x14ac:dyDescent="0.2">
      <c r="C41" s="2"/>
      <c r="D41" t="s">
        <v>16</v>
      </c>
      <c r="E41" t="s">
        <v>2</v>
      </c>
      <c r="F41">
        <v>18</v>
      </c>
      <c r="G41">
        <v>0.77800000000000002</v>
      </c>
      <c r="H41">
        <v>0.88900000000000001</v>
      </c>
      <c r="I41">
        <v>0.8</v>
      </c>
    </row>
    <row r="42" spans="3:21" x14ac:dyDescent="0.2">
      <c r="C42" s="2"/>
      <c r="E42" t="s">
        <v>3</v>
      </c>
      <c r="F42">
        <v>8</v>
      </c>
      <c r="G42">
        <v>0.75</v>
      </c>
      <c r="H42">
        <v>0.75</v>
      </c>
      <c r="I42">
        <v>0.75</v>
      </c>
      <c r="J42" s="2">
        <f>F42/$F$41</f>
        <v>0.44444444444444442</v>
      </c>
      <c r="S42" s="2">
        <f>G42-G41</f>
        <v>-2.8000000000000025E-2</v>
      </c>
      <c r="T42" s="2">
        <f>H42-H41</f>
        <v>-0.13900000000000001</v>
      </c>
      <c r="U42" s="2">
        <f>I42-I41</f>
        <v>-5.0000000000000044E-2</v>
      </c>
    </row>
    <row r="43" spans="3:21" x14ac:dyDescent="0.2">
      <c r="C43" s="2"/>
      <c r="E43" t="s">
        <v>4</v>
      </c>
      <c r="F43">
        <v>9</v>
      </c>
      <c r="G43">
        <v>0.77800000000000002</v>
      </c>
      <c r="H43">
        <v>1</v>
      </c>
      <c r="I43">
        <v>0.8</v>
      </c>
      <c r="J43" s="2">
        <f>F43/$F$41</f>
        <v>0.5</v>
      </c>
      <c r="S43" s="2">
        <f>G43-G41</f>
        <v>0</v>
      </c>
      <c r="T43" s="2">
        <f>H43-H41</f>
        <v>0.11099999999999999</v>
      </c>
      <c r="U43" s="2">
        <f>I43-I41</f>
        <v>0</v>
      </c>
    </row>
    <row r="44" spans="3:21" x14ac:dyDescent="0.2">
      <c r="C44" s="2">
        <f>I44-I41</f>
        <v>0.19999999999999996</v>
      </c>
      <c r="E44" t="s">
        <v>5</v>
      </c>
      <c r="F44">
        <v>1</v>
      </c>
      <c r="G44">
        <v>1</v>
      </c>
      <c r="H44">
        <v>1</v>
      </c>
      <c r="I44">
        <v>1</v>
      </c>
      <c r="J44" s="2">
        <f>F44/$F$41</f>
        <v>5.5555555555555552E-2</v>
      </c>
      <c r="S44" s="2">
        <f>G44-G41</f>
        <v>0.22199999999999998</v>
      </c>
      <c r="T44" s="2">
        <f>H44-H41</f>
        <v>0.11099999999999999</v>
      </c>
      <c r="U44" s="2">
        <f>I44-I41</f>
        <v>0.19999999999999996</v>
      </c>
    </row>
    <row r="45" spans="3:21" x14ac:dyDescent="0.2">
      <c r="C45" s="2"/>
      <c r="D45" t="s">
        <v>17</v>
      </c>
      <c r="E45" t="s">
        <v>2</v>
      </c>
      <c r="F45">
        <v>582</v>
      </c>
      <c r="G45">
        <v>0.91900000000000004</v>
      </c>
      <c r="H45">
        <v>1</v>
      </c>
      <c r="I45">
        <v>0.92500000000000004</v>
      </c>
      <c r="S45" s="2"/>
      <c r="T45" s="2"/>
      <c r="U45" s="2"/>
    </row>
    <row r="46" spans="3:21" x14ac:dyDescent="0.2">
      <c r="C46" s="2"/>
      <c r="E46" t="s">
        <v>3</v>
      </c>
      <c r="F46">
        <v>229</v>
      </c>
      <c r="G46">
        <v>0.91700000000000004</v>
      </c>
      <c r="H46">
        <v>1</v>
      </c>
      <c r="I46">
        <v>0.84599999999999997</v>
      </c>
      <c r="J46" s="2">
        <f>F46/$F$45</f>
        <v>0.39347079037800686</v>
      </c>
      <c r="S46" s="2">
        <f>G46-G45</f>
        <v>-2.0000000000000018E-3</v>
      </c>
      <c r="T46" s="2">
        <f>H46-H45</f>
        <v>0</v>
      </c>
      <c r="U46" s="2">
        <f>I46-I45</f>
        <v>-7.900000000000007E-2</v>
      </c>
    </row>
    <row r="47" spans="3:21" x14ac:dyDescent="0.2">
      <c r="C47" s="2"/>
      <c r="E47" t="s">
        <v>4</v>
      </c>
      <c r="F47">
        <v>243</v>
      </c>
      <c r="G47">
        <v>0.91400000000000003</v>
      </c>
      <c r="H47">
        <v>1</v>
      </c>
      <c r="I47">
        <v>0.93100000000000005</v>
      </c>
      <c r="J47" s="2">
        <f>F47/$F$45</f>
        <v>0.4175257731958763</v>
      </c>
      <c r="S47" s="2">
        <f>G47-G45</f>
        <v>-5.0000000000000044E-3</v>
      </c>
      <c r="T47" s="2">
        <f>H47-H45</f>
        <v>0</v>
      </c>
      <c r="U47" s="2">
        <f>I47-I45</f>
        <v>6.0000000000000053E-3</v>
      </c>
    </row>
    <row r="48" spans="3:21" x14ac:dyDescent="0.2">
      <c r="C48" s="2">
        <f>I48-I45</f>
        <v>3.9999999999999925E-2</v>
      </c>
      <c r="E48" t="s">
        <v>5</v>
      </c>
      <c r="F48">
        <v>110</v>
      </c>
      <c r="G48">
        <v>0.93600000000000005</v>
      </c>
      <c r="H48">
        <v>1</v>
      </c>
      <c r="I48">
        <v>0.96499999999999997</v>
      </c>
      <c r="J48" s="2">
        <f>F48/$F$45</f>
        <v>0.18900343642611683</v>
      </c>
      <c r="S48" s="2">
        <f>G48-G45</f>
        <v>1.7000000000000015E-2</v>
      </c>
      <c r="T48" s="2">
        <f>H48-H45</f>
        <v>0</v>
      </c>
      <c r="U48" s="2">
        <f>I48-I45</f>
        <v>3.9999999999999925E-2</v>
      </c>
    </row>
    <row r="49" spans="3:21" x14ac:dyDescent="0.2">
      <c r="C49" s="2"/>
      <c r="D49" t="s">
        <v>18</v>
      </c>
      <c r="E49" t="s">
        <v>2</v>
      </c>
      <c r="F49">
        <v>4104</v>
      </c>
      <c r="G49">
        <v>0.90200000000000002</v>
      </c>
      <c r="H49">
        <v>0.94199999999999995</v>
      </c>
      <c r="I49">
        <v>0.90500000000000003</v>
      </c>
    </row>
    <row r="50" spans="3:21" x14ac:dyDescent="0.2">
      <c r="C50" s="2"/>
      <c r="E50" t="s">
        <v>3</v>
      </c>
      <c r="F50">
        <v>1780</v>
      </c>
      <c r="G50">
        <v>0.93899999999999995</v>
      </c>
      <c r="H50">
        <v>0.98499999999999999</v>
      </c>
      <c r="I50">
        <v>0.91300000000000003</v>
      </c>
      <c r="J50" s="2">
        <f>F50/$F$49</f>
        <v>0.43372319688109162</v>
      </c>
      <c r="R50" s="7"/>
      <c r="S50" s="2">
        <f>G50-G49</f>
        <v>3.6999999999999922E-2</v>
      </c>
      <c r="T50" s="2">
        <f>H50-H49</f>
        <v>4.3000000000000038E-2</v>
      </c>
      <c r="U50" s="2">
        <f>I50-I49</f>
        <v>8.0000000000000071E-3</v>
      </c>
    </row>
    <row r="51" spans="3:21" x14ac:dyDescent="0.2">
      <c r="C51" s="2"/>
      <c r="E51" t="s">
        <v>4</v>
      </c>
      <c r="F51">
        <v>1802</v>
      </c>
      <c r="G51">
        <v>0.89500000000000002</v>
      </c>
      <c r="H51">
        <v>0.95199999999999996</v>
      </c>
      <c r="I51">
        <v>0.91500000000000004</v>
      </c>
      <c r="J51" s="2">
        <f>F51/$F$49</f>
        <v>0.43908382066276802</v>
      </c>
      <c r="R51" s="7"/>
      <c r="S51" s="2">
        <f>G51-G49</f>
        <v>-7.0000000000000062E-3</v>
      </c>
      <c r="T51" s="2">
        <f>H51-H49</f>
        <v>1.0000000000000009E-2</v>
      </c>
      <c r="U51" s="2">
        <f>I51-I49</f>
        <v>1.0000000000000009E-2</v>
      </c>
    </row>
    <row r="52" spans="3:21" x14ac:dyDescent="0.2">
      <c r="C52" s="2">
        <f>I52-I49</f>
        <v>-4.0000000000000036E-2</v>
      </c>
      <c r="E52" t="s">
        <v>5</v>
      </c>
      <c r="F52">
        <v>522</v>
      </c>
      <c r="G52">
        <v>0.79700000000000004</v>
      </c>
      <c r="H52">
        <v>0.85</v>
      </c>
      <c r="I52">
        <v>0.86499999999999999</v>
      </c>
      <c r="J52" s="2">
        <f>F52/$F$49</f>
        <v>0.12719298245614036</v>
      </c>
      <c r="R52" s="7"/>
      <c r="S52" s="2">
        <f>G52-G49</f>
        <v>-0.10499999999999998</v>
      </c>
      <c r="T52" s="2">
        <f>H52-H49</f>
        <v>-9.1999999999999971E-2</v>
      </c>
      <c r="U52" s="2">
        <f>I52-I49</f>
        <v>-4.0000000000000036E-2</v>
      </c>
    </row>
    <row r="53" spans="3:21" x14ac:dyDescent="0.2">
      <c r="C53" s="2"/>
      <c r="D53" t="s">
        <v>19</v>
      </c>
      <c r="E53" t="s">
        <v>2</v>
      </c>
      <c r="F53">
        <v>4</v>
      </c>
      <c r="G53">
        <v>0.5</v>
      </c>
      <c r="H53">
        <v>1</v>
      </c>
      <c r="I53">
        <v>0.66700000000000004</v>
      </c>
    </row>
    <row r="54" spans="3:21" x14ac:dyDescent="0.2">
      <c r="C54" s="2"/>
      <c r="E54" t="s">
        <v>3</v>
      </c>
      <c r="F54">
        <v>1</v>
      </c>
      <c r="G54">
        <v>1</v>
      </c>
      <c r="H54">
        <v>1</v>
      </c>
      <c r="I54">
        <v>1</v>
      </c>
      <c r="J54" s="2">
        <f>F54/$F$53</f>
        <v>0.25</v>
      </c>
      <c r="S54" s="2">
        <f>G54-G53</f>
        <v>0.5</v>
      </c>
      <c r="T54" s="2">
        <f>H54-H53</f>
        <v>0</v>
      </c>
      <c r="U54" s="2">
        <f>I54-I53</f>
        <v>0.33299999999999996</v>
      </c>
    </row>
    <row r="55" spans="3:21" x14ac:dyDescent="0.2">
      <c r="C55" s="2"/>
      <c r="E55" t="s">
        <v>4</v>
      </c>
      <c r="F55">
        <v>2</v>
      </c>
      <c r="G55">
        <v>0.5</v>
      </c>
      <c r="H55">
        <v>1</v>
      </c>
      <c r="I55">
        <v>0.66700000000000004</v>
      </c>
      <c r="J55" s="2">
        <f>F55/$F$53</f>
        <v>0.5</v>
      </c>
      <c r="S55" s="2">
        <f>G55-G53</f>
        <v>0</v>
      </c>
      <c r="T55" s="2">
        <f>H55-H53</f>
        <v>0</v>
      </c>
      <c r="U55" s="2">
        <f>I55-I53</f>
        <v>0</v>
      </c>
    </row>
    <row r="56" spans="3:21" x14ac:dyDescent="0.2">
      <c r="C56" s="2">
        <f>I56-I53</f>
        <v>-0.66700000000000004</v>
      </c>
      <c r="E56" t="s">
        <v>5</v>
      </c>
      <c r="F56">
        <v>1</v>
      </c>
      <c r="G56">
        <v>0</v>
      </c>
      <c r="H56">
        <v>0</v>
      </c>
      <c r="I56">
        <v>0</v>
      </c>
      <c r="J56" s="2">
        <f>F56/$F$53</f>
        <v>0.25</v>
      </c>
      <c r="S56" s="2">
        <f>G56-G53</f>
        <v>-0.5</v>
      </c>
      <c r="T56" s="2">
        <f>H56-H53</f>
        <v>-1</v>
      </c>
      <c r="U56" s="2">
        <f>I56-I53</f>
        <v>-0.66700000000000004</v>
      </c>
    </row>
    <row r="57" spans="3:21" x14ac:dyDescent="0.2">
      <c r="C57" s="2"/>
      <c r="D57" t="s">
        <v>20</v>
      </c>
      <c r="E57" t="s">
        <v>2</v>
      </c>
      <c r="F57">
        <v>3026</v>
      </c>
      <c r="G57">
        <v>0.92400000000000004</v>
      </c>
      <c r="H57">
        <v>0.98599999999999999</v>
      </c>
      <c r="I57">
        <v>0.92800000000000005</v>
      </c>
    </row>
    <row r="58" spans="3:21" x14ac:dyDescent="0.2">
      <c r="C58" s="2"/>
      <c r="E58" t="s">
        <v>3</v>
      </c>
      <c r="F58">
        <v>1281</v>
      </c>
      <c r="G58">
        <v>0.93200000000000005</v>
      </c>
      <c r="H58">
        <v>1</v>
      </c>
      <c r="I58">
        <v>0.89800000000000002</v>
      </c>
      <c r="J58" s="2">
        <f>F58/$F$57</f>
        <v>0.42333113020489094</v>
      </c>
      <c r="S58" s="2">
        <f>G58-G57</f>
        <v>8.0000000000000071E-3</v>
      </c>
      <c r="T58" s="2">
        <f>H58-H57</f>
        <v>1.4000000000000012E-2</v>
      </c>
      <c r="U58" s="2">
        <f>I58-I57</f>
        <v>-3.0000000000000027E-2</v>
      </c>
    </row>
    <row r="59" spans="3:21" x14ac:dyDescent="0.2">
      <c r="C59" s="2"/>
      <c r="E59" t="s">
        <v>4</v>
      </c>
      <c r="F59">
        <v>1255</v>
      </c>
      <c r="G59">
        <v>0.91600000000000004</v>
      </c>
      <c r="H59">
        <v>0.98399999999999999</v>
      </c>
      <c r="I59">
        <v>0.93200000000000005</v>
      </c>
      <c r="J59" s="2">
        <f>F59/$F$57</f>
        <v>0.41473892927957701</v>
      </c>
      <c r="S59" s="2">
        <f>G59-G57</f>
        <v>-8.0000000000000071E-3</v>
      </c>
      <c r="T59" s="2">
        <f>H59-H57</f>
        <v>-2.0000000000000018E-3</v>
      </c>
      <c r="U59" s="2">
        <f>I59-I57</f>
        <v>4.0000000000000036E-3</v>
      </c>
    </row>
    <row r="60" spans="3:21" x14ac:dyDescent="0.2">
      <c r="C60" s="2">
        <f>I60-I57</f>
        <v>2.5999999999999912E-2</v>
      </c>
      <c r="E60" t="s">
        <v>5</v>
      </c>
      <c r="F60">
        <v>490</v>
      </c>
      <c r="G60">
        <v>0.92200000000000004</v>
      </c>
      <c r="H60">
        <v>0.97699999999999998</v>
      </c>
      <c r="I60">
        <v>0.95399999999999996</v>
      </c>
      <c r="J60" s="2">
        <f>F60/$F$57</f>
        <v>0.16192994051553206</v>
      </c>
      <c r="S60" s="2">
        <f>G60-G57</f>
        <v>-2.0000000000000018E-3</v>
      </c>
      <c r="T60" s="2">
        <f>H60-H57</f>
        <v>-9.000000000000008E-3</v>
      </c>
      <c r="U60" s="2">
        <f>I60-I57</f>
        <v>2.5999999999999912E-2</v>
      </c>
    </row>
    <row r="61" spans="3:21" x14ac:dyDescent="0.2">
      <c r="C61" s="2"/>
    </row>
    <row r="64" spans="3:21" x14ac:dyDescent="0.2">
      <c r="C64" s="6">
        <f>MIN(C52,C36,C32,C24)</f>
        <v>-4.0000000000000036E-2</v>
      </c>
    </row>
    <row r="65" spans="3:3" x14ac:dyDescent="0.2">
      <c r="C65" s="6">
        <f>MAX(C52,C36,C32,C24)</f>
        <v>3.2999999999999918E-2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75DF-DA2C-1949-BC2D-3049EB2AA976}">
  <dimension ref="C4:U65"/>
  <sheetViews>
    <sheetView workbookViewId="0">
      <selection activeCell="D5" sqref="D5:I60"/>
    </sheetView>
  </sheetViews>
  <sheetFormatPr baseColWidth="10" defaultRowHeight="16" x14ac:dyDescent="0.2"/>
  <cols>
    <col min="4" max="4" width="15.33203125" bestFit="1" customWidth="1"/>
    <col min="5" max="5" width="20" bestFit="1" customWidth="1"/>
  </cols>
  <sheetData>
    <row r="4" spans="3:21" x14ac:dyDescent="0.2">
      <c r="D4" t="s">
        <v>6</v>
      </c>
      <c r="F4" t="s">
        <v>21</v>
      </c>
      <c r="G4" t="s">
        <v>22</v>
      </c>
      <c r="H4" t="s">
        <v>23</v>
      </c>
      <c r="I4" t="s">
        <v>24</v>
      </c>
      <c r="K4" t="s">
        <v>21</v>
      </c>
      <c r="L4" t="s">
        <v>22</v>
      </c>
      <c r="M4" t="s">
        <v>23</v>
      </c>
      <c r="N4" t="s">
        <v>24</v>
      </c>
      <c r="S4" t="s">
        <v>22</v>
      </c>
      <c r="T4" t="s">
        <v>23</v>
      </c>
      <c r="U4" t="s">
        <v>24</v>
      </c>
    </row>
    <row r="5" spans="3:21" x14ac:dyDescent="0.2">
      <c r="D5" t="s">
        <v>7</v>
      </c>
      <c r="E5" t="s">
        <v>2</v>
      </c>
      <c r="F5">
        <v>1090</v>
      </c>
      <c r="G5">
        <v>0.878</v>
      </c>
      <c r="H5">
        <v>0.96899999999999997</v>
      </c>
      <c r="I5">
        <v>0.88800000000000001</v>
      </c>
      <c r="K5">
        <f>SUM(F5,F9,F13,F17,F21,F25,F29,F33,F37,F41,F45,F49,F53,F57)</f>
        <v>44984</v>
      </c>
      <c r="L5" s="1">
        <f>AVERAGE(G9,G13,G17,G21,G25,G29,G33,G37,G41,G45,G49,G53,G57)</f>
        <v>0.86238461538461531</v>
      </c>
      <c r="M5" s="1">
        <f>AVERAGE(H9,H13,H17,H21,H25,H29,H33,H37,H41,H45,H49,H53,H57)</f>
        <v>0.97461538461538466</v>
      </c>
      <c r="N5" s="1">
        <f>AVERAGE(I9,I13,I17,I21,I25,I29,I33,I37,I41,I45,I49,I53,I57)</f>
        <v>0.87846153846153863</v>
      </c>
    </row>
    <row r="6" spans="3:21" x14ac:dyDescent="0.2">
      <c r="E6" t="s">
        <v>3</v>
      </c>
      <c r="F6">
        <v>405</v>
      </c>
      <c r="G6">
        <v>0.86199999999999999</v>
      </c>
      <c r="H6">
        <v>0.95899999999999996</v>
      </c>
      <c r="I6">
        <v>0.76900000000000002</v>
      </c>
      <c r="K6">
        <f>SUM(F6,F10,F14,F18,F22,F26,F30,F34,F38,F42,F46,F50,F54,F58)</f>
        <v>19405</v>
      </c>
      <c r="L6" s="1">
        <f>AVERAGE(G10,G14,G18,G22,G26,G30,G34,G38,G42,G46,G50,G58,G54)</f>
        <v>0.89123076923076916</v>
      </c>
      <c r="M6" s="1">
        <f>AVERAGE(H10,H14,H18,H22,H26,H30,H34,H38,H42,H46,H50,H58,H54)</f>
        <v>0.95199999999999996</v>
      </c>
      <c r="N6" s="1">
        <f>AVERAGE(I10,I14,I18,I22,I26,I30,I34,I38,I42,I46,I50,I58,I54)</f>
        <v>0.85899999999999987</v>
      </c>
      <c r="S6" s="2">
        <f>G6-G5</f>
        <v>-1.6000000000000014E-2</v>
      </c>
      <c r="T6" s="2">
        <f>H6-H5</f>
        <v>-1.0000000000000009E-2</v>
      </c>
      <c r="U6" s="2">
        <f>I6-I5</f>
        <v>-0.11899999999999999</v>
      </c>
    </row>
    <row r="7" spans="3:21" x14ac:dyDescent="0.2">
      <c r="E7" t="s">
        <v>4</v>
      </c>
      <c r="F7">
        <v>470</v>
      </c>
      <c r="G7">
        <v>0.86599999999999999</v>
      </c>
      <c r="H7">
        <v>0.96199999999999997</v>
      </c>
      <c r="I7">
        <v>0.88900000000000001</v>
      </c>
      <c r="K7">
        <f t="shared" ref="K7:K8" si="0">SUM(F7,F11,F15,F19,F23,F27,F31,F35,F39,F43,F47,F51,F55,F59)</f>
        <v>19950</v>
      </c>
      <c r="L7" s="1">
        <f t="shared" ref="L7:N8" si="1">AVERAGE(G11,G15,G19,G23,G27,G31,G35,G39,G43,G47,G51,G55,G59)</f>
        <v>0.8147692307692308</v>
      </c>
      <c r="M7" s="1">
        <f t="shared" si="1"/>
        <v>0.98830769230769222</v>
      </c>
      <c r="N7" s="1">
        <f t="shared" si="1"/>
        <v>0.85100000000000009</v>
      </c>
      <c r="S7" s="2">
        <f>G7-G5</f>
        <v>-1.2000000000000011E-2</v>
      </c>
      <c r="T7" s="2">
        <f>H7-H5</f>
        <v>-7.0000000000000062E-3</v>
      </c>
      <c r="U7" s="2">
        <f>I7-I5</f>
        <v>1.0000000000000009E-3</v>
      </c>
    </row>
    <row r="8" spans="3:21" x14ac:dyDescent="0.2">
      <c r="C8" s="2">
        <f>I8-I5</f>
        <v>7.4999999999999956E-2</v>
      </c>
      <c r="E8" t="s">
        <v>5</v>
      </c>
      <c r="F8">
        <v>215</v>
      </c>
      <c r="G8">
        <v>0.93500000000000005</v>
      </c>
      <c r="H8">
        <v>0.98399999999999999</v>
      </c>
      <c r="I8">
        <v>0.96299999999999997</v>
      </c>
      <c r="K8">
        <f t="shared" si="0"/>
        <v>5629</v>
      </c>
      <c r="L8" s="1">
        <f t="shared" si="1"/>
        <v>0.85146153846153849</v>
      </c>
      <c r="M8" s="1">
        <f t="shared" si="1"/>
        <v>0.90676923076923077</v>
      </c>
      <c r="N8" s="1">
        <f t="shared" si="1"/>
        <v>0.87892307692307703</v>
      </c>
      <c r="S8" s="2">
        <f>G8-G5</f>
        <v>5.7000000000000051E-2</v>
      </c>
      <c r="T8" s="2">
        <f>H8-H5</f>
        <v>1.5000000000000013E-2</v>
      </c>
      <c r="U8" s="2">
        <f>I8-I5</f>
        <v>7.4999999999999956E-2</v>
      </c>
    </row>
    <row r="9" spans="3:21" x14ac:dyDescent="0.2">
      <c r="C9" s="2"/>
      <c r="D9" t="s">
        <v>8</v>
      </c>
      <c r="E9" t="s">
        <v>2</v>
      </c>
      <c r="F9">
        <v>10</v>
      </c>
      <c r="G9">
        <v>0.9</v>
      </c>
      <c r="H9">
        <v>1</v>
      </c>
      <c r="I9">
        <v>0.90900000000000003</v>
      </c>
    </row>
    <row r="10" spans="3:21" x14ac:dyDescent="0.2">
      <c r="C10" s="2"/>
      <c r="E10" t="s">
        <v>3</v>
      </c>
      <c r="F10">
        <v>5</v>
      </c>
      <c r="G10">
        <v>1</v>
      </c>
      <c r="H10">
        <v>1</v>
      </c>
      <c r="I10">
        <v>1</v>
      </c>
      <c r="S10" s="2">
        <f>G10-G9</f>
        <v>9.9999999999999978E-2</v>
      </c>
      <c r="T10" s="2">
        <f>H10-H9</f>
        <v>0</v>
      </c>
      <c r="U10" s="2">
        <f>I10-I9</f>
        <v>9.099999999999997E-2</v>
      </c>
    </row>
    <row r="11" spans="3:21" x14ac:dyDescent="0.2">
      <c r="C11" s="2"/>
      <c r="E11" t="s">
        <v>4</v>
      </c>
      <c r="F11">
        <v>3</v>
      </c>
      <c r="G11">
        <v>0.66700000000000004</v>
      </c>
      <c r="H11">
        <v>1</v>
      </c>
      <c r="I11">
        <v>0.66700000000000004</v>
      </c>
      <c r="S11" s="2">
        <f>G11-G9</f>
        <v>-0.23299999999999998</v>
      </c>
      <c r="T11" s="2">
        <f>H11-H9</f>
        <v>0</v>
      </c>
      <c r="U11" s="2">
        <f>I11-I9</f>
        <v>-0.24199999999999999</v>
      </c>
    </row>
    <row r="12" spans="3:21" x14ac:dyDescent="0.2">
      <c r="C12" s="2">
        <f>I12-I9</f>
        <v>9.099999999999997E-2</v>
      </c>
      <c r="E12" t="s">
        <v>5</v>
      </c>
      <c r="F12">
        <v>2</v>
      </c>
      <c r="G12">
        <v>1</v>
      </c>
      <c r="H12">
        <v>1</v>
      </c>
      <c r="I12">
        <v>1</v>
      </c>
      <c r="S12" s="2">
        <f>G12-G9</f>
        <v>9.9999999999999978E-2</v>
      </c>
      <c r="T12" s="2">
        <f>H12-H9</f>
        <v>0</v>
      </c>
      <c r="U12" s="2">
        <f>I12-I9</f>
        <v>9.099999999999997E-2</v>
      </c>
    </row>
    <row r="13" spans="3:21" x14ac:dyDescent="0.2">
      <c r="C13" s="2"/>
      <c r="D13" t="s">
        <v>9</v>
      </c>
      <c r="E13" t="s">
        <v>2</v>
      </c>
      <c r="F13">
        <v>64</v>
      </c>
      <c r="G13">
        <v>0.85899999999999999</v>
      </c>
      <c r="H13">
        <v>0.93799999999999994</v>
      </c>
      <c r="I13">
        <v>0.87</v>
      </c>
      <c r="S13" s="2"/>
      <c r="T13" s="2"/>
      <c r="U13" s="2"/>
    </row>
    <row r="14" spans="3:21" x14ac:dyDescent="0.2">
      <c r="C14" s="2"/>
      <c r="E14" t="s">
        <v>3</v>
      </c>
      <c r="F14">
        <v>27</v>
      </c>
      <c r="G14">
        <v>0.85199999999999998</v>
      </c>
      <c r="H14">
        <v>0.75</v>
      </c>
      <c r="I14">
        <v>0.75</v>
      </c>
      <c r="S14" s="2">
        <f>G14-G13</f>
        <v>-7.0000000000000062E-3</v>
      </c>
      <c r="T14" s="2">
        <f>H14-H13</f>
        <v>-0.18799999999999994</v>
      </c>
      <c r="U14" s="2">
        <f>I14-I13</f>
        <v>-0.12</v>
      </c>
    </row>
    <row r="15" spans="3:21" x14ac:dyDescent="0.2">
      <c r="C15" s="2"/>
      <c r="E15" t="s">
        <v>4</v>
      </c>
      <c r="F15">
        <v>27</v>
      </c>
      <c r="G15">
        <v>0.81499999999999995</v>
      </c>
      <c r="H15">
        <v>1</v>
      </c>
      <c r="I15">
        <v>0.84799999999999998</v>
      </c>
      <c r="S15" s="2">
        <f>G15-G13</f>
        <v>-4.4000000000000039E-2</v>
      </c>
      <c r="T15" s="2">
        <f>H15-H13</f>
        <v>6.2000000000000055E-2</v>
      </c>
      <c r="U15" s="2">
        <f>I15-I13</f>
        <v>-2.200000000000002E-2</v>
      </c>
    </row>
    <row r="16" spans="3:21" x14ac:dyDescent="0.2">
      <c r="C16" s="2">
        <f>I16-I13</f>
        <v>0.13</v>
      </c>
      <c r="E16" t="s">
        <v>5</v>
      </c>
      <c r="F16">
        <v>10</v>
      </c>
      <c r="G16">
        <v>1</v>
      </c>
      <c r="H16">
        <v>1</v>
      </c>
      <c r="I16">
        <v>1</v>
      </c>
      <c r="S16" s="2">
        <f>G16-G13</f>
        <v>0.14100000000000001</v>
      </c>
      <c r="T16" s="2">
        <f>H16-H13</f>
        <v>6.2000000000000055E-2</v>
      </c>
      <c r="U16" s="2">
        <f>I16-I13</f>
        <v>0.13</v>
      </c>
    </row>
    <row r="17" spans="3:21" x14ac:dyDescent="0.2">
      <c r="C17" s="2"/>
      <c r="D17" t="s">
        <v>10</v>
      </c>
      <c r="E17" t="s">
        <v>2</v>
      </c>
      <c r="F17">
        <v>148</v>
      </c>
      <c r="G17">
        <v>0.878</v>
      </c>
      <c r="H17">
        <v>0.98599999999999999</v>
      </c>
      <c r="I17">
        <v>0.89</v>
      </c>
    </row>
    <row r="18" spans="3:21" x14ac:dyDescent="0.2">
      <c r="C18" s="2"/>
      <c r="E18" t="s">
        <v>3</v>
      </c>
      <c r="F18">
        <v>70</v>
      </c>
      <c r="G18">
        <v>0.85699999999999998</v>
      </c>
      <c r="H18">
        <v>1</v>
      </c>
      <c r="I18">
        <v>0.8</v>
      </c>
      <c r="S18" s="2">
        <f>G18-G17</f>
        <v>-2.1000000000000019E-2</v>
      </c>
      <c r="T18" s="2">
        <f>H18-H17</f>
        <v>1.4000000000000012E-2</v>
      </c>
      <c r="U18" s="2">
        <f>I18-I17</f>
        <v>-8.9999999999999969E-2</v>
      </c>
    </row>
    <row r="19" spans="3:21" x14ac:dyDescent="0.2">
      <c r="C19" s="2"/>
      <c r="E19" t="s">
        <v>4</v>
      </c>
      <c r="F19">
        <v>66</v>
      </c>
      <c r="G19">
        <v>0.89400000000000002</v>
      </c>
      <c r="H19">
        <v>0.97699999999999998</v>
      </c>
      <c r="I19">
        <v>0.92500000000000004</v>
      </c>
      <c r="S19" s="2">
        <f>G19-G17</f>
        <v>1.6000000000000014E-2</v>
      </c>
      <c r="T19" s="2">
        <f>H19-H17</f>
        <v>-9.000000000000008E-3</v>
      </c>
      <c r="U19" s="2">
        <f>I19-I17</f>
        <v>3.5000000000000031E-2</v>
      </c>
    </row>
    <row r="20" spans="3:21" x14ac:dyDescent="0.2">
      <c r="C20" s="2">
        <f>I20-I17</f>
        <v>6.1999999999999944E-2</v>
      </c>
      <c r="E20" t="s">
        <v>5</v>
      </c>
      <c r="F20">
        <v>12</v>
      </c>
      <c r="G20">
        <v>0.91700000000000004</v>
      </c>
      <c r="H20">
        <v>1</v>
      </c>
      <c r="I20">
        <v>0.95199999999999996</v>
      </c>
      <c r="S20" s="2">
        <f>G20-G17</f>
        <v>3.9000000000000035E-2</v>
      </c>
      <c r="T20" s="2">
        <f>H20-H17</f>
        <v>1.4000000000000012E-2</v>
      </c>
      <c r="U20" s="2">
        <f>I20-I17</f>
        <v>6.1999999999999944E-2</v>
      </c>
    </row>
    <row r="21" spans="3:21" x14ac:dyDescent="0.2">
      <c r="C21" s="2"/>
      <c r="D21" t="s">
        <v>11</v>
      </c>
      <c r="E21" t="s">
        <v>2</v>
      </c>
      <c r="F21">
        <v>8594</v>
      </c>
      <c r="G21">
        <v>0.89300000000000002</v>
      </c>
      <c r="H21">
        <v>0.98599999999999999</v>
      </c>
      <c r="I21">
        <v>0.90200000000000002</v>
      </c>
    </row>
    <row r="22" spans="3:21" x14ac:dyDescent="0.2">
      <c r="C22" s="2"/>
      <c r="E22" t="s">
        <v>3</v>
      </c>
      <c r="F22">
        <v>3788</v>
      </c>
      <c r="G22">
        <v>0.90700000000000003</v>
      </c>
      <c r="H22">
        <v>0.97799999999999998</v>
      </c>
      <c r="I22">
        <v>0.88100000000000001</v>
      </c>
      <c r="R22" s="7"/>
      <c r="S22" s="2">
        <f>G22-G21</f>
        <v>1.4000000000000012E-2</v>
      </c>
      <c r="T22" s="2">
        <f>H22-H21</f>
        <v>-8.0000000000000071E-3</v>
      </c>
      <c r="U22" s="2">
        <f>I22-I21</f>
        <v>-2.1000000000000019E-2</v>
      </c>
    </row>
    <row r="23" spans="3:21" x14ac:dyDescent="0.2">
      <c r="C23" s="2"/>
      <c r="E23" t="s">
        <v>4</v>
      </c>
      <c r="F23">
        <v>3875</v>
      </c>
      <c r="G23">
        <v>0.876</v>
      </c>
      <c r="H23">
        <v>0.98599999999999999</v>
      </c>
      <c r="I23">
        <v>0.90200000000000002</v>
      </c>
      <c r="R23" s="7"/>
      <c r="S23" s="2">
        <f>G23-G21</f>
        <v>-1.7000000000000015E-2</v>
      </c>
      <c r="T23" s="2">
        <f>H23-H21</f>
        <v>0</v>
      </c>
      <c r="U23" s="2">
        <f>I23-I21</f>
        <v>0</v>
      </c>
    </row>
    <row r="24" spans="3:21" x14ac:dyDescent="0.2">
      <c r="C24" s="2">
        <f>I24-I21</f>
        <v>3.9999999999999925E-2</v>
      </c>
      <c r="E24" t="s">
        <v>5</v>
      </c>
      <c r="F24">
        <v>931</v>
      </c>
      <c r="G24">
        <v>0.90400000000000003</v>
      </c>
      <c r="H24">
        <v>1</v>
      </c>
      <c r="I24">
        <v>0.94199999999999995</v>
      </c>
      <c r="R24" s="7"/>
      <c r="S24" s="2">
        <f>G24-G21</f>
        <v>1.100000000000001E-2</v>
      </c>
      <c r="T24" s="2">
        <f>H24-H21</f>
        <v>1.4000000000000012E-2</v>
      </c>
      <c r="U24" s="2">
        <f>I24-I21</f>
        <v>3.9999999999999925E-2</v>
      </c>
    </row>
    <row r="25" spans="3:21" x14ac:dyDescent="0.2">
      <c r="C25" s="2"/>
      <c r="D25" t="s">
        <v>12</v>
      </c>
      <c r="E25" t="s">
        <v>2</v>
      </c>
      <c r="F25">
        <v>2542</v>
      </c>
      <c r="G25">
        <v>0.89500000000000002</v>
      </c>
      <c r="H25">
        <v>1</v>
      </c>
      <c r="I25">
        <v>0.90500000000000003</v>
      </c>
    </row>
    <row r="26" spans="3:21" x14ac:dyDescent="0.2">
      <c r="C26" s="2"/>
      <c r="E26" t="s">
        <v>3</v>
      </c>
      <c r="F26">
        <v>1265</v>
      </c>
      <c r="G26">
        <v>0.91300000000000003</v>
      </c>
      <c r="H26">
        <v>1</v>
      </c>
      <c r="I26">
        <v>0.90300000000000002</v>
      </c>
      <c r="S26" s="2">
        <f>G26-G25</f>
        <v>1.8000000000000016E-2</v>
      </c>
      <c r="T26" s="2">
        <f>H26-H25</f>
        <v>0</v>
      </c>
      <c r="U26" s="2">
        <f>I26-I25</f>
        <v>-2.0000000000000018E-3</v>
      </c>
    </row>
    <row r="27" spans="3:21" x14ac:dyDescent="0.2">
      <c r="C27" s="2"/>
      <c r="E27" t="s">
        <v>4</v>
      </c>
      <c r="F27">
        <v>1092</v>
      </c>
      <c r="G27">
        <v>0.879</v>
      </c>
      <c r="H27">
        <v>1</v>
      </c>
      <c r="I27">
        <v>0.90600000000000003</v>
      </c>
      <c r="S27" s="2">
        <f>G27-G25</f>
        <v>-1.6000000000000014E-2</v>
      </c>
      <c r="T27" s="2">
        <f>H27-H25</f>
        <v>0</v>
      </c>
      <c r="U27" s="2">
        <f>I27-I25</f>
        <v>1.0000000000000009E-3</v>
      </c>
    </row>
    <row r="28" spans="3:21" x14ac:dyDescent="0.2">
      <c r="C28" s="2">
        <f>I28-I25</f>
        <v>1.0000000000000009E-3</v>
      </c>
      <c r="E28" t="s">
        <v>5</v>
      </c>
      <c r="F28">
        <v>185</v>
      </c>
      <c r="G28">
        <v>0.86499999999999999</v>
      </c>
      <c r="H28">
        <v>1</v>
      </c>
      <c r="I28">
        <v>0.90600000000000003</v>
      </c>
      <c r="S28" s="2">
        <f>G28-G25</f>
        <v>-3.0000000000000027E-2</v>
      </c>
      <c r="T28" s="2">
        <f>H28-H25</f>
        <v>0</v>
      </c>
      <c r="U28" s="2">
        <f>I28-I25</f>
        <v>1.0000000000000009E-3</v>
      </c>
    </row>
    <row r="29" spans="3:21" x14ac:dyDescent="0.2">
      <c r="C29" s="2"/>
      <c r="D29" t="s">
        <v>13</v>
      </c>
      <c r="E29" t="s">
        <v>2</v>
      </c>
      <c r="F29">
        <v>11302</v>
      </c>
      <c r="G29">
        <v>0.89800000000000002</v>
      </c>
      <c r="H29">
        <v>1</v>
      </c>
      <c r="I29">
        <v>0.90700000000000003</v>
      </c>
    </row>
    <row r="30" spans="3:21" x14ac:dyDescent="0.2">
      <c r="C30" s="2"/>
      <c r="E30" t="s">
        <v>3</v>
      </c>
      <c r="F30">
        <v>4864</v>
      </c>
      <c r="G30">
        <v>0.91</v>
      </c>
      <c r="H30">
        <v>1</v>
      </c>
      <c r="I30">
        <v>0.88200000000000001</v>
      </c>
      <c r="R30" s="7"/>
      <c r="S30" s="2">
        <f>G30-G29</f>
        <v>1.2000000000000011E-2</v>
      </c>
      <c r="T30" s="2">
        <f>H30-H29</f>
        <v>0</v>
      </c>
      <c r="U30" s="2">
        <f>I30-I29</f>
        <v>-2.5000000000000022E-2</v>
      </c>
    </row>
    <row r="31" spans="3:21" x14ac:dyDescent="0.2">
      <c r="C31" s="2"/>
      <c r="E31" t="s">
        <v>4</v>
      </c>
      <c r="F31">
        <v>4999</v>
      </c>
      <c r="G31">
        <v>0.88400000000000001</v>
      </c>
      <c r="H31">
        <v>1</v>
      </c>
      <c r="I31">
        <v>0.90800000000000003</v>
      </c>
      <c r="R31" s="7"/>
      <c r="S31" s="2">
        <f>G31-G29</f>
        <v>-1.4000000000000012E-2</v>
      </c>
      <c r="T31" s="2">
        <f>H31-H29</f>
        <v>0</v>
      </c>
      <c r="U31" s="2">
        <f>I31-I29</f>
        <v>1.0000000000000009E-3</v>
      </c>
    </row>
    <row r="32" spans="3:21" x14ac:dyDescent="0.2">
      <c r="C32" s="2">
        <f>I32-I29</f>
        <v>3.7999999999999923E-2</v>
      </c>
      <c r="E32" t="s">
        <v>5</v>
      </c>
      <c r="F32">
        <v>1439</v>
      </c>
      <c r="G32">
        <v>0.90800000000000003</v>
      </c>
      <c r="H32">
        <v>1</v>
      </c>
      <c r="I32">
        <v>0.94499999999999995</v>
      </c>
      <c r="R32" s="7"/>
      <c r="S32" s="2">
        <f>G32-G29</f>
        <v>1.0000000000000009E-2</v>
      </c>
      <c r="T32" s="2">
        <f>H32-H29</f>
        <v>0</v>
      </c>
      <c r="U32" s="2">
        <f>I32-I29</f>
        <v>3.7999999999999923E-2</v>
      </c>
    </row>
    <row r="33" spans="3:21" x14ac:dyDescent="0.2">
      <c r="C33" s="2"/>
      <c r="D33" t="s">
        <v>14</v>
      </c>
      <c r="E33" t="s">
        <v>2</v>
      </c>
      <c r="F33">
        <v>13262</v>
      </c>
      <c r="G33">
        <v>0.89500000000000002</v>
      </c>
      <c r="H33">
        <v>0.98499999999999999</v>
      </c>
      <c r="I33">
        <v>0.90300000000000002</v>
      </c>
    </row>
    <row r="34" spans="3:21" x14ac:dyDescent="0.2">
      <c r="C34" s="2"/>
      <c r="E34" t="s">
        <v>3</v>
      </c>
      <c r="F34">
        <v>5594</v>
      </c>
      <c r="G34">
        <v>0.90500000000000003</v>
      </c>
      <c r="H34">
        <v>0.98899999999999999</v>
      </c>
      <c r="I34">
        <v>0.86699999999999999</v>
      </c>
      <c r="R34" s="7"/>
      <c r="S34" s="2">
        <f>H34-H33</f>
        <v>4.0000000000000036E-3</v>
      </c>
      <c r="T34" s="2">
        <f>I34-I33</f>
        <v>-3.6000000000000032E-2</v>
      </c>
      <c r="U34" s="2">
        <f>I34-I33</f>
        <v>-3.6000000000000032E-2</v>
      </c>
    </row>
    <row r="35" spans="3:21" x14ac:dyDescent="0.2">
      <c r="C35" s="2"/>
      <c r="E35" t="s">
        <v>4</v>
      </c>
      <c r="F35">
        <v>6001</v>
      </c>
      <c r="G35">
        <v>0.88500000000000001</v>
      </c>
      <c r="H35">
        <v>0.98899999999999999</v>
      </c>
      <c r="I35">
        <v>0.91100000000000003</v>
      </c>
      <c r="R35" s="7"/>
      <c r="S35" s="2">
        <f>G35-G33</f>
        <v>-1.0000000000000009E-2</v>
      </c>
      <c r="T35" s="2">
        <f>H35-H33</f>
        <v>4.0000000000000036E-3</v>
      </c>
      <c r="U35" s="2">
        <f>I35-I33</f>
        <v>8.0000000000000071E-3</v>
      </c>
    </row>
    <row r="36" spans="3:21" x14ac:dyDescent="0.2">
      <c r="C36" s="2">
        <f>I36-I33</f>
        <v>3.1000000000000028E-2</v>
      </c>
      <c r="E36" t="s">
        <v>5</v>
      </c>
      <c r="F36">
        <v>1667</v>
      </c>
      <c r="G36">
        <v>0.89300000000000002</v>
      </c>
      <c r="H36">
        <v>0.96899999999999997</v>
      </c>
      <c r="I36">
        <v>0.93400000000000005</v>
      </c>
      <c r="R36" s="7"/>
      <c r="S36" s="2">
        <f>G36-G33</f>
        <v>-2.0000000000000018E-3</v>
      </c>
      <c r="T36" s="2">
        <f>H36-H33</f>
        <v>-1.6000000000000014E-2</v>
      </c>
      <c r="U36" s="2">
        <f>I36-I33</f>
        <v>3.1000000000000028E-2</v>
      </c>
    </row>
    <row r="37" spans="3:21" x14ac:dyDescent="0.2">
      <c r="C37" s="2"/>
      <c r="D37" t="s">
        <v>15</v>
      </c>
      <c r="E37" t="s">
        <v>2</v>
      </c>
      <c r="F37">
        <v>238</v>
      </c>
      <c r="G37">
        <v>0.90800000000000003</v>
      </c>
      <c r="H37">
        <v>0.96599999999999997</v>
      </c>
      <c r="I37">
        <v>0.91300000000000003</v>
      </c>
    </row>
    <row r="38" spans="3:21" x14ac:dyDescent="0.2">
      <c r="C38" s="2"/>
      <c r="E38" t="s">
        <v>3</v>
      </c>
      <c r="F38">
        <v>88</v>
      </c>
      <c r="G38">
        <v>0.93200000000000005</v>
      </c>
      <c r="H38">
        <v>0.96599999999999997</v>
      </c>
      <c r="I38">
        <v>0.90300000000000002</v>
      </c>
      <c r="S38" s="2">
        <f>G38-G37</f>
        <v>2.4000000000000021E-2</v>
      </c>
      <c r="T38" s="2">
        <f>H38-H37</f>
        <v>0</v>
      </c>
      <c r="U38" s="2">
        <f>I38-I37</f>
        <v>-1.0000000000000009E-2</v>
      </c>
    </row>
    <row r="39" spans="3:21" x14ac:dyDescent="0.2">
      <c r="C39" s="2"/>
      <c r="E39" t="s">
        <v>4</v>
      </c>
      <c r="F39">
        <v>106</v>
      </c>
      <c r="G39">
        <v>0.877</v>
      </c>
      <c r="H39">
        <v>0.95899999999999996</v>
      </c>
      <c r="I39">
        <v>0.879</v>
      </c>
      <c r="S39" s="2">
        <f>G39-G37</f>
        <v>-3.1000000000000028E-2</v>
      </c>
      <c r="T39" s="2">
        <f>H39-H37</f>
        <v>-7.0000000000000062E-3</v>
      </c>
      <c r="U39" s="2">
        <f>I39-I37</f>
        <v>-3.400000000000003E-2</v>
      </c>
    </row>
    <row r="40" spans="3:21" x14ac:dyDescent="0.2">
      <c r="C40" s="2">
        <f>I40-I37</f>
        <v>5.0999999999999934E-2</v>
      </c>
      <c r="E40" t="s">
        <v>5</v>
      </c>
      <c r="F40">
        <v>44</v>
      </c>
      <c r="G40">
        <v>0.93200000000000005</v>
      </c>
      <c r="H40">
        <v>0.97599999999999998</v>
      </c>
      <c r="I40">
        <v>0.96399999999999997</v>
      </c>
      <c r="S40" s="2">
        <f>G40-G37</f>
        <v>2.4000000000000021E-2</v>
      </c>
      <c r="T40" s="2">
        <f>H40-H37</f>
        <v>1.0000000000000009E-2</v>
      </c>
      <c r="U40" s="2">
        <f>I40-I37</f>
        <v>5.0999999999999934E-2</v>
      </c>
    </row>
    <row r="41" spans="3:21" x14ac:dyDescent="0.2">
      <c r="C41" s="2"/>
      <c r="D41" t="s">
        <v>16</v>
      </c>
      <c r="E41" t="s">
        <v>2</v>
      </c>
      <c r="F41">
        <v>18</v>
      </c>
      <c r="G41">
        <v>0.66700000000000004</v>
      </c>
      <c r="H41">
        <v>0.88900000000000001</v>
      </c>
      <c r="I41">
        <v>0.72699999999999998</v>
      </c>
    </row>
    <row r="42" spans="3:21" x14ac:dyDescent="0.2">
      <c r="C42" s="2"/>
      <c r="E42" t="s">
        <v>3</v>
      </c>
      <c r="F42">
        <v>8</v>
      </c>
      <c r="G42">
        <v>0.625</v>
      </c>
      <c r="H42">
        <v>0.75</v>
      </c>
      <c r="I42">
        <v>0.66700000000000004</v>
      </c>
      <c r="S42" s="2">
        <f>G42-G41</f>
        <v>-4.2000000000000037E-2</v>
      </c>
      <c r="T42" s="2">
        <f>H42-H41</f>
        <v>-0.13900000000000001</v>
      </c>
      <c r="U42" s="2">
        <f>I42-I41</f>
        <v>-5.9999999999999942E-2</v>
      </c>
    </row>
    <row r="43" spans="3:21" x14ac:dyDescent="0.2">
      <c r="C43" s="2"/>
      <c r="E43" t="s">
        <v>4</v>
      </c>
      <c r="F43">
        <v>9</v>
      </c>
      <c r="G43">
        <v>0.66700000000000004</v>
      </c>
      <c r="H43">
        <v>1</v>
      </c>
      <c r="I43">
        <v>0.72699999999999998</v>
      </c>
      <c r="S43" s="2">
        <f>G43-G41</f>
        <v>0</v>
      </c>
      <c r="T43" s="2">
        <f>H43-H41</f>
        <v>0.11099999999999999</v>
      </c>
      <c r="U43" s="2">
        <f>I43-I41</f>
        <v>0</v>
      </c>
    </row>
    <row r="44" spans="3:21" x14ac:dyDescent="0.2">
      <c r="C44" s="2">
        <f>I44-I41</f>
        <v>0.27300000000000002</v>
      </c>
      <c r="E44" t="s">
        <v>5</v>
      </c>
      <c r="F44">
        <v>1</v>
      </c>
      <c r="G44">
        <v>1</v>
      </c>
      <c r="H44">
        <v>1</v>
      </c>
      <c r="I44">
        <v>1</v>
      </c>
      <c r="S44" s="2">
        <f>G44-G41</f>
        <v>0.33299999999999996</v>
      </c>
      <c r="T44" s="2">
        <f>H44-H41</f>
        <v>0.11099999999999999</v>
      </c>
      <c r="U44" s="2">
        <f>I44-I41</f>
        <v>0.27300000000000002</v>
      </c>
    </row>
    <row r="45" spans="3:21" x14ac:dyDescent="0.2">
      <c r="C45" s="2"/>
      <c r="D45" t="s">
        <v>17</v>
      </c>
      <c r="E45" t="s">
        <v>2</v>
      </c>
      <c r="F45">
        <v>582</v>
      </c>
      <c r="G45">
        <v>0.89700000000000002</v>
      </c>
      <c r="H45">
        <v>1</v>
      </c>
      <c r="I45">
        <v>0.90700000000000003</v>
      </c>
      <c r="S45" s="2"/>
      <c r="T45" s="2"/>
      <c r="U45" s="2"/>
    </row>
    <row r="46" spans="3:21" x14ac:dyDescent="0.2">
      <c r="C46" s="2"/>
      <c r="E46" t="s">
        <v>3</v>
      </c>
      <c r="F46">
        <v>229</v>
      </c>
      <c r="G46">
        <v>0.878</v>
      </c>
      <c r="H46">
        <v>1</v>
      </c>
      <c r="I46">
        <v>0.78800000000000003</v>
      </c>
      <c r="S46" s="2">
        <f>G46-G45</f>
        <v>-1.9000000000000017E-2</v>
      </c>
      <c r="T46" s="2">
        <f>H46-H45</f>
        <v>0</v>
      </c>
      <c r="U46" s="2">
        <f>I46-I45</f>
        <v>-0.11899999999999999</v>
      </c>
    </row>
    <row r="47" spans="3:21" x14ac:dyDescent="0.2">
      <c r="C47" s="2"/>
      <c r="E47" t="s">
        <v>4</v>
      </c>
      <c r="F47">
        <v>243</v>
      </c>
      <c r="G47">
        <v>0.90100000000000002</v>
      </c>
      <c r="H47">
        <v>1</v>
      </c>
      <c r="I47">
        <v>0.92200000000000004</v>
      </c>
      <c r="S47" s="2">
        <f>G47-G45</f>
        <v>4.0000000000000036E-3</v>
      </c>
      <c r="T47" s="2">
        <f>H47-H45</f>
        <v>0</v>
      </c>
      <c r="U47" s="2">
        <f>I47-I45</f>
        <v>1.5000000000000013E-2</v>
      </c>
    </row>
    <row r="48" spans="3:21" x14ac:dyDescent="0.2">
      <c r="C48" s="2">
        <f>I48-I45</f>
        <v>5.2999999999999936E-2</v>
      </c>
      <c r="E48" t="s">
        <v>5</v>
      </c>
      <c r="F48">
        <v>110</v>
      </c>
      <c r="G48">
        <v>0.92700000000000005</v>
      </c>
      <c r="H48">
        <v>1</v>
      </c>
      <c r="I48">
        <v>0.96</v>
      </c>
      <c r="S48" s="2">
        <f>G48-G45</f>
        <v>3.0000000000000027E-2</v>
      </c>
      <c r="T48" s="2">
        <f>H48-H45</f>
        <v>0</v>
      </c>
      <c r="U48" s="2">
        <f>I48-I45</f>
        <v>5.2999999999999936E-2</v>
      </c>
    </row>
    <row r="49" spans="3:21" x14ac:dyDescent="0.2">
      <c r="C49" s="2"/>
      <c r="D49" t="s">
        <v>18</v>
      </c>
      <c r="E49" t="s">
        <v>2</v>
      </c>
      <c r="F49">
        <v>4104</v>
      </c>
      <c r="G49">
        <v>0.872</v>
      </c>
      <c r="H49">
        <v>0.93600000000000005</v>
      </c>
      <c r="I49">
        <v>0.88</v>
      </c>
    </row>
    <row r="50" spans="3:21" x14ac:dyDescent="0.2">
      <c r="C50" s="2"/>
      <c r="E50" t="s">
        <v>3</v>
      </c>
      <c r="F50">
        <v>1780</v>
      </c>
      <c r="G50">
        <v>0.90200000000000002</v>
      </c>
      <c r="H50">
        <v>0.96599999999999997</v>
      </c>
      <c r="I50">
        <v>0.86599999999999999</v>
      </c>
      <c r="R50" s="7"/>
      <c r="S50" s="2">
        <f>G50-G49</f>
        <v>3.0000000000000027E-2</v>
      </c>
      <c r="T50" s="2">
        <f>H50-H49</f>
        <v>2.9999999999999916E-2</v>
      </c>
      <c r="U50" s="2">
        <f>I50-I49</f>
        <v>-1.4000000000000012E-2</v>
      </c>
    </row>
    <row r="51" spans="3:21" x14ac:dyDescent="0.2">
      <c r="C51" s="2"/>
      <c r="E51" t="s">
        <v>4</v>
      </c>
      <c r="F51">
        <v>1802</v>
      </c>
      <c r="G51">
        <v>0.86299999999999999</v>
      </c>
      <c r="H51">
        <v>0.94899999999999995</v>
      </c>
      <c r="I51">
        <v>0.89200000000000002</v>
      </c>
      <c r="R51" s="7"/>
      <c r="S51" s="2">
        <f>G51-G49</f>
        <v>-9.000000000000008E-3</v>
      </c>
      <c r="T51" s="2">
        <f>H51-H49</f>
        <v>1.2999999999999901E-2</v>
      </c>
      <c r="U51" s="2">
        <f>I51-I49</f>
        <v>1.2000000000000011E-2</v>
      </c>
    </row>
    <row r="52" spans="3:21" x14ac:dyDescent="0.2">
      <c r="C52" s="2">
        <f>I52-I49</f>
        <v>-1.100000000000001E-2</v>
      </c>
      <c r="E52" t="s">
        <v>5</v>
      </c>
      <c r="F52">
        <v>522</v>
      </c>
      <c r="G52">
        <v>0.80100000000000005</v>
      </c>
      <c r="H52">
        <v>0.85799999999999998</v>
      </c>
      <c r="I52">
        <v>0.86899999999999999</v>
      </c>
      <c r="R52" s="7"/>
      <c r="S52" s="2">
        <f>G52-G49</f>
        <v>-7.0999999999999952E-2</v>
      </c>
      <c r="T52" s="2">
        <f>H52-H49</f>
        <v>-7.8000000000000069E-2</v>
      </c>
      <c r="U52" s="2">
        <f>I52-I49</f>
        <v>-1.100000000000001E-2</v>
      </c>
    </row>
    <row r="53" spans="3:21" x14ac:dyDescent="0.2">
      <c r="C53" s="2"/>
      <c r="D53" t="s">
        <v>19</v>
      </c>
      <c r="E53" t="s">
        <v>2</v>
      </c>
      <c r="F53">
        <v>4</v>
      </c>
      <c r="G53">
        <v>0.75</v>
      </c>
      <c r="H53">
        <v>1</v>
      </c>
      <c r="I53">
        <v>0.8</v>
      </c>
    </row>
    <row r="54" spans="3:21" x14ac:dyDescent="0.2">
      <c r="C54" s="2"/>
      <c r="E54" t="s">
        <v>3</v>
      </c>
      <c r="F54">
        <v>1</v>
      </c>
      <c r="G54">
        <v>1</v>
      </c>
      <c r="H54">
        <v>1</v>
      </c>
      <c r="I54">
        <v>1</v>
      </c>
      <c r="S54" s="2">
        <f>G54-G53</f>
        <v>0.25</v>
      </c>
      <c r="T54" s="2">
        <f>H54-H53</f>
        <v>0</v>
      </c>
      <c r="U54" s="2">
        <f>I54-I53</f>
        <v>0.19999999999999996</v>
      </c>
    </row>
    <row r="55" spans="3:21" x14ac:dyDescent="0.2">
      <c r="C55" s="2"/>
      <c r="E55" t="s">
        <v>4</v>
      </c>
      <c r="F55">
        <v>2</v>
      </c>
      <c r="G55">
        <v>0.5</v>
      </c>
      <c r="H55">
        <v>1</v>
      </c>
      <c r="I55">
        <v>0.66700000000000004</v>
      </c>
      <c r="S55" s="2">
        <f>G55-G53</f>
        <v>-0.25</v>
      </c>
      <c r="T55" s="2">
        <f>H55-H53</f>
        <v>0</v>
      </c>
      <c r="U55" s="2">
        <f>I55-I53</f>
        <v>-0.13300000000000001</v>
      </c>
    </row>
    <row r="56" spans="3:21" x14ac:dyDescent="0.2">
      <c r="C56" s="2">
        <f>I56-I53</f>
        <v>-0.8</v>
      </c>
      <c r="E56" t="s">
        <v>5</v>
      </c>
      <c r="F56">
        <v>1</v>
      </c>
      <c r="G56">
        <v>0</v>
      </c>
      <c r="H56">
        <v>0</v>
      </c>
      <c r="I56">
        <v>0</v>
      </c>
      <c r="S56" s="2">
        <f>G56-G53</f>
        <v>-0.75</v>
      </c>
      <c r="T56" s="2">
        <f>H56-H53</f>
        <v>-1</v>
      </c>
      <c r="U56" s="2">
        <f>I56-I53</f>
        <v>-0.8</v>
      </c>
    </row>
    <row r="57" spans="3:21" x14ac:dyDescent="0.2">
      <c r="C57" s="2"/>
      <c r="D57" t="s">
        <v>20</v>
      </c>
      <c r="E57" t="s">
        <v>2</v>
      </c>
      <c r="F57">
        <v>3026</v>
      </c>
      <c r="G57">
        <v>0.89900000000000002</v>
      </c>
      <c r="H57">
        <v>0.98399999999999999</v>
      </c>
      <c r="I57">
        <v>0.90700000000000003</v>
      </c>
    </row>
    <row r="58" spans="3:21" x14ac:dyDescent="0.2">
      <c r="C58" s="2"/>
      <c r="E58" t="s">
        <v>3</v>
      </c>
      <c r="F58">
        <v>1281</v>
      </c>
      <c r="G58">
        <v>0.90500000000000003</v>
      </c>
      <c r="H58">
        <v>0.97699999999999998</v>
      </c>
      <c r="I58">
        <v>0.86</v>
      </c>
      <c r="S58" s="2">
        <f>G58-G57</f>
        <v>6.0000000000000053E-3</v>
      </c>
      <c r="T58" s="2">
        <f>H58-H57</f>
        <v>-7.0000000000000062E-3</v>
      </c>
      <c r="U58" s="2">
        <f>I58-I57</f>
        <v>-4.7000000000000042E-2</v>
      </c>
    </row>
    <row r="59" spans="3:21" x14ac:dyDescent="0.2">
      <c r="C59" s="2"/>
      <c r="E59" t="s">
        <v>4</v>
      </c>
      <c r="F59">
        <v>1255</v>
      </c>
      <c r="G59">
        <v>0.88400000000000001</v>
      </c>
      <c r="H59">
        <v>0.98799999999999999</v>
      </c>
      <c r="I59">
        <v>0.90900000000000003</v>
      </c>
      <c r="S59" s="2">
        <f>G59-G57</f>
        <v>-1.5000000000000013E-2</v>
      </c>
      <c r="T59" s="2">
        <f>H59-H57</f>
        <v>4.0000000000000036E-3</v>
      </c>
      <c r="U59" s="2">
        <f>I59-I57</f>
        <v>2.0000000000000018E-3</v>
      </c>
    </row>
    <row r="60" spans="3:21" x14ac:dyDescent="0.2">
      <c r="C60" s="2">
        <f>I60-I57</f>
        <v>4.6999999999999931E-2</v>
      </c>
      <c r="E60" t="s">
        <v>5</v>
      </c>
      <c r="F60">
        <v>490</v>
      </c>
      <c r="G60">
        <v>0.92200000000000004</v>
      </c>
      <c r="H60">
        <v>0.98499999999999999</v>
      </c>
      <c r="I60">
        <v>0.95399999999999996</v>
      </c>
      <c r="S60" s="2">
        <f>G60-G57</f>
        <v>2.300000000000002E-2</v>
      </c>
      <c r="T60" s="2">
        <f>H60-H57</f>
        <v>1.0000000000000009E-3</v>
      </c>
      <c r="U60" s="2">
        <f>I60-I57</f>
        <v>4.6999999999999931E-2</v>
      </c>
    </row>
    <row r="64" spans="3:21" x14ac:dyDescent="0.2">
      <c r="C64" s="6">
        <f>MIN(C52,C36,C32,C24)</f>
        <v>-1.100000000000001E-2</v>
      </c>
    </row>
    <row r="65" spans="3:3" x14ac:dyDescent="0.2">
      <c r="C65" s="6">
        <f>MAX(C52,C36,C32,C24)</f>
        <v>3.9999999999999925E-2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BA56-F18D-3E4E-967A-9A59DFB5AC96}">
  <dimension ref="C4:U65"/>
  <sheetViews>
    <sheetView workbookViewId="0">
      <selection activeCell="D5" sqref="D5:I60"/>
    </sheetView>
  </sheetViews>
  <sheetFormatPr baseColWidth="10" defaultRowHeight="16" x14ac:dyDescent="0.2"/>
  <cols>
    <col min="4" max="4" width="15.33203125" bestFit="1" customWidth="1"/>
    <col min="5" max="5" width="20" bestFit="1" customWidth="1"/>
  </cols>
  <sheetData>
    <row r="4" spans="3:21" x14ac:dyDescent="0.2">
      <c r="D4" t="s">
        <v>6</v>
      </c>
      <c r="F4" t="s">
        <v>21</v>
      </c>
      <c r="G4" t="s">
        <v>22</v>
      </c>
      <c r="H4" t="s">
        <v>23</v>
      </c>
      <c r="I4" t="s">
        <v>24</v>
      </c>
      <c r="K4" t="s">
        <v>21</v>
      </c>
      <c r="L4" t="s">
        <v>22</v>
      </c>
      <c r="M4" t="s">
        <v>23</v>
      </c>
      <c r="N4" t="s">
        <v>24</v>
      </c>
      <c r="S4" t="s">
        <v>22</v>
      </c>
      <c r="T4" t="s">
        <v>23</v>
      </c>
      <c r="U4" t="s">
        <v>24</v>
      </c>
    </row>
    <row r="5" spans="3:21" x14ac:dyDescent="0.2">
      <c r="D5" t="s">
        <v>7</v>
      </c>
      <c r="E5" t="s">
        <v>2</v>
      </c>
      <c r="F5">
        <v>1090</v>
      </c>
      <c r="G5">
        <v>0.92600000000000005</v>
      </c>
      <c r="H5">
        <v>0.93</v>
      </c>
      <c r="I5">
        <v>0.92600000000000005</v>
      </c>
      <c r="K5">
        <f>SUM(F5,F9,F13,F17,F21,F25,F29,F33,F37,F41,F45,F49,F53,F57)</f>
        <v>44984</v>
      </c>
      <c r="L5" s="1">
        <f>AVERAGE(G9,G13,G17,G21,G25,G29,G33,G37,G41,G45,G49,G53,G57)</f>
        <v>0.90176923076923088</v>
      </c>
      <c r="M5" s="1">
        <f>AVERAGE(H9,H13,H17,H21,H25,H29,H33,H37,H41,H45,H49,H53,H57)</f>
        <v>0.9326923076923076</v>
      </c>
      <c r="N5" s="1">
        <f>AVERAGE(I9,I13,I17,I21,I25,I29,I33,I37,I41,I45,I49,I53,I57)</f>
        <v>0.9061538461538462</v>
      </c>
    </row>
    <row r="6" spans="3:21" x14ac:dyDescent="0.2">
      <c r="E6" t="s">
        <v>3</v>
      </c>
      <c r="F6">
        <v>405</v>
      </c>
      <c r="G6">
        <v>0.92300000000000004</v>
      </c>
      <c r="H6">
        <v>0.85599999999999998</v>
      </c>
      <c r="I6">
        <v>0.84299999999999997</v>
      </c>
      <c r="K6">
        <f>SUM(F6,F10,F14,F18,F22,F26,F30,F34,F38,F42,F46,F50,F54,F58)</f>
        <v>19405</v>
      </c>
      <c r="L6" s="1">
        <f>AVERAGE(G10,G14,G18,G22,G26,G30,G34,G38,G42,G46,G50,G58,G54)</f>
        <v>0.94607692307692304</v>
      </c>
      <c r="M6" s="1">
        <f>AVERAGE(H10,H14,H18,H22,H26,H30,H34,H38,H42,H46,H50,H58,H54)</f>
        <v>0.92499999999999993</v>
      </c>
      <c r="N6" s="1">
        <f>AVERAGE(I10,I14,I18,I22,I26,I30,I34,I38,I42,I46,I50,I58,I54)</f>
        <v>0.91207692307692301</v>
      </c>
      <c r="S6" s="2">
        <f>G6-G5</f>
        <v>-3.0000000000000027E-3</v>
      </c>
      <c r="T6" s="2">
        <f>H6-H5</f>
        <v>-7.4000000000000066E-2</v>
      </c>
      <c r="U6" s="2">
        <f>I6-I5</f>
        <v>-8.3000000000000074E-2</v>
      </c>
    </row>
    <row r="7" spans="3:21" x14ac:dyDescent="0.2">
      <c r="E7" t="s">
        <v>4</v>
      </c>
      <c r="F7">
        <v>470</v>
      </c>
      <c r="G7">
        <v>0.92100000000000004</v>
      </c>
      <c r="H7">
        <v>0.93500000000000005</v>
      </c>
      <c r="I7">
        <v>0.93</v>
      </c>
      <c r="K7">
        <f t="shared" ref="K7:K8" si="0">SUM(F7,F11,F15,F19,F23,F27,F31,F35,F39,F43,F47,F51,F55,F59)</f>
        <v>19950</v>
      </c>
      <c r="L7" s="1">
        <f t="shared" ref="L7:N8" si="1">AVERAGE(G11,G15,G19,G23,G27,G31,G35,G39,G43,G47,G51,G55,G59)</f>
        <v>0.88538461538461521</v>
      </c>
      <c r="M7" s="1">
        <f t="shared" si="1"/>
        <v>0.97400000000000009</v>
      </c>
      <c r="N7" s="1">
        <f t="shared" si="1"/>
        <v>0.90976923076923077</v>
      </c>
      <c r="S7" s="2">
        <f>G7-G5</f>
        <v>-5.0000000000000044E-3</v>
      </c>
      <c r="T7" s="2">
        <f>H7-H5</f>
        <v>5.0000000000000044E-3</v>
      </c>
      <c r="U7" s="2">
        <f>I7-I5</f>
        <v>4.0000000000000036E-3</v>
      </c>
    </row>
    <row r="8" spans="3:21" x14ac:dyDescent="0.2">
      <c r="C8" s="2">
        <f>I8-I5</f>
        <v>3.8999999999999924E-2</v>
      </c>
      <c r="E8" t="s">
        <v>5</v>
      </c>
      <c r="F8">
        <v>215</v>
      </c>
      <c r="G8">
        <v>0.94</v>
      </c>
      <c r="H8">
        <v>0.96199999999999997</v>
      </c>
      <c r="I8">
        <v>0.96499999999999997</v>
      </c>
      <c r="K8">
        <f t="shared" si="0"/>
        <v>5629</v>
      </c>
      <c r="L8" s="1">
        <f t="shared" si="1"/>
        <v>0.7996923076923077</v>
      </c>
      <c r="M8" s="1">
        <f t="shared" si="1"/>
        <v>0.82646153846153836</v>
      </c>
      <c r="N8" s="1">
        <f t="shared" si="1"/>
        <v>0.84007692307692317</v>
      </c>
      <c r="S8" s="2">
        <f>G8-G5</f>
        <v>1.3999999999999901E-2</v>
      </c>
      <c r="T8" s="2">
        <f>H8-H5</f>
        <v>3.1999999999999917E-2</v>
      </c>
      <c r="U8" s="2">
        <f>I8-I5</f>
        <v>3.8999999999999924E-2</v>
      </c>
    </row>
    <row r="9" spans="3:21" x14ac:dyDescent="0.2">
      <c r="C9" s="2"/>
      <c r="D9" t="s">
        <v>8</v>
      </c>
      <c r="E9" t="s">
        <v>2</v>
      </c>
      <c r="F9">
        <v>10</v>
      </c>
      <c r="G9">
        <v>1</v>
      </c>
      <c r="H9">
        <v>1</v>
      </c>
      <c r="I9">
        <v>1</v>
      </c>
    </row>
    <row r="10" spans="3:21" x14ac:dyDescent="0.2">
      <c r="C10" s="2"/>
      <c r="E10" t="s">
        <v>3</v>
      </c>
      <c r="F10">
        <v>5</v>
      </c>
      <c r="G10">
        <v>1</v>
      </c>
      <c r="H10">
        <v>1</v>
      </c>
      <c r="I10">
        <v>1</v>
      </c>
      <c r="S10" s="2">
        <f>G10-G9</f>
        <v>0</v>
      </c>
      <c r="T10" s="2">
        <f>H10-H9</f>
        <v>0</v>
      </c>
      <c r="U10" s="2">
        <f>I10-I9</f>
        <v>0</v>
      </c>
    </row>
    <row r="11" spans="3:21" x14ac:dyDescent="0.2">
      <c r="C11" s="2"/>
      <c r="E11" t="s">
        <v>4</v>
      </c>
      <c r="F11">
        <v>3</v>
      </c>
      <c r="G11">
        <v>1</v>
      </c>
      <c r="H11">
        <v>1</v>
      </c>
      <c r="I11">
        <v>1</v>
      </c>
      <c r="S11" s="2">
        <f>G11-G9</f>
        <v>0</v>
      </c>
      <c r="T11" s="2">
        <f>H11-H9</f>
        <v>0</v>
      </c>
      <c r="U11" s="2">
        <f>I11-I9</f>
        <v>0</v>
      </c>
    </row>
    <row r="12" spans="3:21" x14ac:dyDescent="0.2">
      <c r="C12" s="2">
        <f>I12-I9</f>
        <v>0</v>
      </c>
      <c r="E12" t="s">
        <v>5</v>
      </c>
      <c r="F12">
        <v>2</v>
      </c>
      <c r="G12">
        <v>1</v>
      </c>
      <c r="H12">
        <v>1</v>
      </c>
      <c r="I12">
        <v>1</v>
      </c>
      <c r="S12" s="2">
        <f>G12-G9</f>
        <v>0</v>
      </c>
      <c r="T12" s="2">
        <f>H12-H9</f>
        <v>0</v>
      </c>
      <c r="U12" s="2">
        <f>I12-I9</f>
        <v>0</v>
      </c>
    </row>
    <row r="13" spans="3:21" x14ac:dyDescent="0.2">
      <c r="C13" s="2"/>
      <c r="D13" t="s">
        <v>9</v>
      </c>
      <c r="E13" t="s">
        <v>2</v>
      </c>
      <c r="F13">
        <v>64</v>
      </c>
      <c r="G13">
        <v>0.79700000000000004</v>
      </c>
      <c r="H13">
        <v>0.75</v>
      </c>
      <c r="I13">
        <v>0.78700000000000003</v>
      </c>
      <c r="S13" s="2"/>
      <c r="T13" s="2"/>
      <c r="U13" s="2"/>
    </row>
    <row r="14" spans="3:21" x14ac:dyDescent="0.2">
      <c r="C14" s="2"/>
      <c r="E14" t="s">
        <v>3</v>
      </c>
      <c r="F14">
        <v>27</v>
      </c>
      <c r="G14">
        <v>0.85199999999999998</v>
      </c>
      <c r="H14">
        <v>0.625</v>
      </c>
      <c r="I14">
        <v>0.71399999999999997</v>
      </c>
      <c r="S14" s="2">
        <f>G14-G13</f>
        <v>5.4999999999999938E-2</v>
      </c>
      <c r="T14" s="2">
        <f>H14-H13</f>
        <v>-0.125</v>
      </c>
      <c r="U14" s="2">
        <f>I14-I13</f>
        <v>-7.3000000000000065E-2</v>
      </c>
    </row>
    <row r="15" spans="3:21" x14ac:dyDescent="0.2">
      <c r="C15" s="2"/>
      <c r="E15" t="s">
        <v>4</v>
      </c>
      <c r="F15">
        <v>27</v>
      </c>
      <c r="G15">
        <v>0.85199999999999998</v>
      </c>
      <c r="H15">
        <v>1</v>
      </c>
      <c r="I15">
        <v>0.875</v>
      </c>
      <c r="S15" s="2">
        <f>G15-G13</f>
        <v>5.4999999999999938E-2</v>
      </c>
      <c r="T15" s="2">
        <f>H15-H13</f>
        <v>0.25</v>
      </c>
      <c r="U15" s="2">
        <f>I15-I13</f>
        <v>8.7999999999999967E-2</v>
      </c>
    </row>
    <row r="16" spans="3:21" x14ac:dyDescent="0.2">
      <c r="C16" s="2">
        <f>I16-I13</f>
        <v>-0.12</v>
      </c>
      <c r="E16" t="s">
        <v>5</v>
      </c>
      <c r="F16">
        <v>10</v>
      </c>
      <c r="G16">
        <v>0.5</v>
      </c>
      <c r="H16">
        <v>0.5</v>
      </c>
      <c r="I16">
        <v>0.66700000000000004</v>
      </c>
      <c r="S16" s="2">
        <f>G16-G13</f>
        <v>-0.29700000000000004</v>
      </c>
      <c r="T16" s="2">
        <f>H16-H13</f>
        <v>-0.25</v>
      </c>
      <c r="U16" s="2">
        <f>I16-I13</f>
        <v>-0.12</v>
      </c>
    </row>
    <row r="17" spans="3:21" x14ac:dyDescent="0.2">
      <c r="C17" s="2"/>
      <c r="D17" t="s">
        <v>10</v>
      </c>
      <c r="E17" t="s">
        <v>2</v>
      </c>
      <c r="F17">
        <v>148</v>
      </c>
      <c r="G17">
        <v>0.878</v>
      </c>
      <c r="H17">
        <v>0.90500000000000003</v>
      </c>
      <c r="I17">
        <v>0.88200000000000001</v>
      </c>
    </row>
    <row r="18" spans="3:21" x14ac:dyDescent="0.2">
      <c r="C18" s="2"/>
      <c r="E18" t="s">
        <v>3</v>
      </c>
      <c r="F18">
        <v>70</v>
      </c>
      <c r="G18">
        <v>0.88600000000000001</v>
      </c>
      <c r="H18">
        <v>0.95</v>
      </c>
      <c r="I18">
        <v>0.82599999999999996</v>
      </c>
      <c r="S18" s="2">
        <f>G18-G17</f>
        <v>8.0000000000000071E-3</v>
      </c>
      <c r="T18" s="2">
        <f>H18-H17</f>
        <v>4.4999999999999929E-2</v>
      </c>
      <c r="U18" s="2">
        <f>I18-I17</f>
        <v>-5.600000000000005E-2</v>
      </c>
    </row>
    <row r="19" spans="3:21" x14ac:dyDescent="0.2">
      <c r="C19" s="2"/>
      <c r="E19" t="s">
        <v>4</v>
      </c>
      <c r="F19">
        <v>66</v>
      </c>
      <c r="G19">
        <v>0.89400000000000002</v>
      </c>
      <c r="H19">
        <v>0.90900000000000003</v>
      </c>
      <c r="I19">
        <v>0.92</v>
      </c>
      <c r="S19" s="2">
        <f>G19-G17</f>
        <v>1.6000000000000014E-2</v>
      </c>
      <c r="T19" s="2">
        <f>H19-H17</f>
        <v>4.0000000000000036E-3</v>
      </c>
      <c r="U19" s="2">
        <f>I19-I17</f>
        <v>3.8000000000000034E-2</v>
      </c>
    </row>
    <row r="20" spans="3:21" x14ac:dyDescent="0.2">
      <c r="C20" s="2">
        <f>I20-I17</f>
        <v>-4.0000000000000036E-2</v>
      </c>
      <c r="E20" t="s">
        <v>5</v>
      </c>
      <c r="F20">
        <v>12</v>
      </c>
      <c r="G20">
        <v>0.75</v>
      </c>
      <c r="H20">
        <v>0.8</v>
      </c>
      <c r="I20">
        <v>0.84199999999999997</v>
      </c>
      <c r="S20" s="2">
        <f>G20-G17</f>
        <v>-0.128</v>
      </c>
      <c r="T20" s="2">
        <f>H20-H17</f>
        <v>-0.10499999999999998</v>
      </c>
      <c r="U20" s="2">
        <f>I20-I17</f>
        <v>-4.0000000000000036E-2</v>
      </c>
    </row>
    <row r="21" spans="3:21" x14ac:dyDescent="0.2">
      <c r="C21" s="2"/>
      <c r="D21" t="s">
        <v>11</v>
      </c>
      <c r="E21" t="s">
        <v>2</v>
      </c>
      <c r="F21">
        <v>8594</v>
      </c>
      <c r="G21">
        <v>0.94699999999999995</v>
      </c>
      <c r="H21">
        <v>0.98099999999999998</v>
      </c>
      <c r="I21">
        <v>0.94899999999999995</v>
      </c>
    </row>
    <row r="22" spans="3:21" x14ac:dyDescent="0.2">
      <c r="C22" s="2"/>
      <c r="E22" t="s">
        <v>3</v>
      </c>
      <c r="F22">
        <v>3788</v>
      </c>
      <c r="G22">
        <v>0.95699999999999996</v>
      </c>
      <c r="H22">
        <v>0.97199999999999998</v>
      </c>
      <c r="I22">
        <v>0.94099999999999995</v>
      </c>
      <c r="R22" s="7"/>
      <c r="S22" s="2">
        <f>G22-G21</f>
        <v>1.0000000000000009E-2</v>
      </c>
      <c r="T22" s="2">
        <f>H22-H21</f>
        <v>-9.000000000000008E-3</v>
      </c>
      <c r="U22" s="2">
        <f>I22-I21</f>
        <v>-8.0000000000000071E-3</v>
      </c>
    </row>
    <row r="23" spans="3:21" x14ac:dyDescent="0.2">
      <c r="C23" s="2"/>
      <c r="E23" t="s">
        <v>4</v>
      </c>
      <c r="F23">
        <v>3875</v>
      </c>
      <c r="G23">
        <v>0.93799999999999994</v>
      </c>
      <c r="H23">
        <v>0.98099999999999998</v>
      </c>
      <c r="I23">
        <v>0.94799999999999995</v>
      </c>
      <c r="R23" s="7"/>
      <c r="S23" s="2">
        <f>G23-G21</f>
        <v>-9.000000000000008E-3</v>
      </c>
      <c r="T23" s="2">
        <f>H23-H21</f>
        <v>0</v>
      </c>
      <c r="U23" s="2">
        <f>I23-I21</f>
        <v>-1.0000000000000009E-3</v>
      </c>
    </row>
    <row r="24" spans="3:21" x14ac:dyDescent="0.2">
      <c r="C24" s="2">
        <f>I24-I21</f>
        <v>1.6000000000000014E-2</v>
      </c>
      <c r="E24" t="s">
        <v>5</v>
      </c>
      <c r="F24">
        <v>931</v>
      </c>
      <c r="G24">
        <v>0.94399999999999995</v>
      </c>
      <c r="H24">
        <v>0.996</v>
      </c>
      <c r="I24">
        <v>0.96499999999999997</v>
      </c>
      <c r="R24" s="7"/>
      <c r="S24" s="2">
        <f>G24-G21</f>
        <v>-3.0000000000000027E-3</v>
      </c>
      <c r="T24" s="2">
        <f>H24-H21</f>
        <v>1.5000000000000013E-2</v>
      </c>
      <c r="U24" s="2">
        <f>I24-I21</f>
        <v>1.6000000000000014E-2</v>
      </c>
    </row>
    <row r="25" spans="3:21" x14ac:dyDescent="0.2">
      <c r="C25" s="2"/>
      <c r="D25" t="s">
        <v>12</v>
      </c>
      <c r="E25" t="s">
        <v>2</v>
      </c>
      <c r="F25">
        <v>2542</v>
      </c>
      <c r="G25">
        <v>0.90800000000000003</v>
      </c>
      <c r="H25">
        <v>0.91700000000000004</v>
      </c>
      <c r="I25">
        <v>0.90800000000000003</v>
      </c>
    </row>
    <row r="26" spans="3:21" x14ac:dyDescent="0.2">
      <c r="C26" s="2"/>
      <c r="E26" t="s">
        <v>3</v>
      </c>
      <c r="F26">
        <v>1265</v>
      </c>
      <c r="G26">
        <v>0.92600000000000005</v>
      </c>
      <c r="H26">
        <v>0.90400000000000003</v>
      </c>
      <c r="I26">
        <v>0.90900000000000003</v>
      </c>
      <c r="S26" s="2">
        <f>G26-G25</f>
        <v>1.8000000000000016E-2</v>
      </c>
      <c r="T26" s="2">
        <f>H26-H25</f>
        <v>-1.3000000000000012E-2</v>
      </c>
      <c r="U26" s="2">
        <f>I26-I25</f>
        <v>1.0000000000000009E-3</v>
      </c>
    </row>
    <row r="27" spans="3:21" x14ac:dyDescent="0.2">
      <c r="C27" s="2"/>
      <c r="E27" t="s">
        <v>4</v>
      </c>
      <c r="F27">
        <v>1092</v>
      </c>
      <c r="G27">
        <v>0.89100000000000001</v>
      </c>
      <c r="H27">
        <v>0.92200000000000004</v>
      </c>
      <c r="I27">
        <v>0.90800000000000003</v>
      </c>
      <c r="S27" s="2">
        <f>G27-G25</f>
        <v>-1.7000000000000015E-2</v>
      </c>
      <c r="T27" s="2">
        <f>H27-H25</f>
        <v>5.0000000000000044E-3</v>
      </c>
      <c r="U27" s="2">
        <f>I27-I25</f>
        <v>0</v>
      </c>
    </row>
    <row r="28" spans="3:21" x14ac:dyDescent="0.2">
      <c r="C28" s="2">
        <f>I28-I25</f>
        <v>0</v>
      </c>
      <c r="E28" t="s">
        <v>5</v>
      </c>
      <c r="F28">
        <v>185</v>
      </c>
      <c r="G28">
        <v>0.876</v>
      </c>
      <c r="H28">
        <v>0.94199999999999995</v>
      </c>
      <c r="I28">
        <v>0.90800000000000003</v>
      </c>
      <c r="S28" s="2">
        <f>G28-G25</f>
        <v>-3.2000000000000028E-2</v>
      </c>
      <c r="T28" s="2">
        <f>H28-H25</f>
        <v>2.4999999999999911E-2</v>
      </c>
      <c r="U28" s="2">
        <f>I28-I25</f>
        <v>0</v>
      </c>
    </row>
    <row r="29" spans="3:21" x14ac:dyDescent="0.2">
      <c r="C29" s="2"/>
      <c r="D29" t="s">
        <v>13</v>
      </c>
      <c r="E29" t="s">
        <v>2</v>
      </c>
      <c r="F29">
        <v>11302</v>
      </c>
      <c r="G29">
        <v>0.94799999999999995</v>
      </c>
      <c r="H29">
        <v>0.98199999999999998</v>
      </c>
      <c r="I29">
        <v>0.95</v>
      </c>
    </row>
    <row r="30" spans="3:21" x14ac:dyDescent="0.2">
      <c r="C30" s="2"/>
      <c r="E30" t="s">
        <v>3</v>
      </c>
      <c r="F30">
        <v>4864</v>
      </c>
      <c r="G30">
        <v>0.95699999999999996</v>
      </c>
      <c r="H30">
        <v>0.96299999999999997</v>
      </c>
      <c r="I30">
        <v>0.93799999999999994</v>
      </c>
      <c r="R30" s="7"/>
      <c r="S30" s="2">
        <f>G30-G29</f>
        <v>9.000000000000008E-3</v>
      </c>
      <c r="T30" s="2">
        <f>H30-H29</f>
        <v>-1.9000000000000017E-2</v>
      </c>
      <c r="U30" s="2">
        <f>I30-I29</f>
        <v>-1.2000000000000011E-2</v>
      </c>
    </row>
    <row r="31" spans="3:21" x14ac:dyDescent="0.2">
      <c r="C31" s="2"/>
      <c r="E31" t="s">
        <v>4</v>
      </c>
      <c r="F31">
        <v>4999</v>
      </c>
      <c r="G31">
        <v>0.94099999999999995</v>
      </c>
      <c r="H31">
        <v>0.98699999999999999</v>
      </c>
      <c r="I31">
        <v>0.95</v>
      </c>
      <c r="R31" s="7"/>
      <c r="S31" s="2">
        <f>G31-G29</f>
        <v>-7.0000000000000062E-3</v>
      </c>
      <c r="T31" s="2">
        <f>H31-H29</f>
        <v>5.0000000000000044E-3</v>
      </c>
      <c r="U31" s="2">
        <f>I31-I29</f>
        <v>0</v>
      </c>
    </row>
    <row r="32" spans="3:21" x14ac:dyDescent="0.2">
      <c r="C32" s="2">
        <f>I32-I29</f>
        <v>1.5000000000000013E-2</v>
      </c>
      <c r="E32" t="s">
        <v>5</v>
      </c>
      <c r="F32">
        <v>1439</v>
      </c>
      <c r="G32">
        <v>0.94199999999999995</v>
      </c>
      <c r="H32">
        <v>0.997</v>
      </c>
      <c r="I32">
        <v>0.96499999999999997</v>
      </c>
      <c r="R32" s="7"/>
      <c r="S32" s="2">
        <f>G32-G29</f>
        <v>-6.0000000000000053E-3</v>
      </c>
      <c r="T32" s="2">
        <f>H32-H29</f>
        <v>1.5000000000000013E-2</v>
      </c>
      <c r="U32" s="2">
        <f>I32-I29</f>
        <v>1.5000000000000013E-2</v>
      </c>
    </row>
    <row r="33" spans="3:21" x14ac:dyDescent="0.2">
      <c r="C33" s="2"/>
      <c r="D33" t="s">
        <v>14</v>
      </c>
      <c r="E33" t="s">
        <v>2</v>
      </c>
      <c r="F33">
        <v>13262</v>
      </c>
      <c r="G33">
        <v>0.93700000000000006</v>
      </c>
      <c r="H33">
        <v>0.96199999999999997</v>
      </c>
      <c r="I33">
        <v>0.93899999999999995</v>
      </c>
    </row>
    <row r="34" spans="3:21" x14ac:dyDescent="0.2">
      <c r="C34" s="2"/>
      <c r="E34" t="s">
        <v>3</v>
      </c>
      <c r="F34">
        <v>5594</v>
      </c>
      <c r="G34">
        <v>0.94499999999999995</v>
      </c>
      <c r="H34">
        <v>0.94899999999999995</v>
      </c>
      <c r="I34">
        <v>0.91500000000000004</v>
      </c>
      <c r="R34" s="7"/>
      <c r="S34" s="2">
        <f>H34-H33</f>
        <v>-1.3000000000000012E-2</v>
      </c>
      <c r="T34" s="2">
        <f>I34-I33</f>
        <v>-2.399999999999991E-2</v>
      </c>
      <c r="U34" s="2">
        <f>I34-I33</f>
        <v>-2.399999999999991E-2</v>
      </c>
    </row>
    <row r="35" spans="3:21" x14ac:dyDescent="0.2">
      <c r="C35" s="2"/>
      <c r="E35" t="s">
        <v>4</v>
      </c>
      <c r="F35">
        <v>6001</v>
      </c>
      <c r="G35">
        <v>0.93700000000000006</v>
      </c>
      <c r="H35">
        <v>0.97099999999999997</v>
      </c>
      <c r="I35">
        <v>0.94799999999999995</v>
      </c>
      <c r="R35" s="7"/>
      <c r="S35" s="2">
        <f>G35-G33</f>
        <v>0</v>
      </c>
      <c r="T35" s="2">
        <f>H35-H33</f>
        <v>9.000000000000008E-3</v>
      </c>
      <c r="U35" s="2">
        <f>I35-I33</f>
        <v>9.000000000000008E-3</v>
      </c>
    </row>
    <row r="36" spans="3:21" x14ac:dyDescent="0.2">
      <c r="C36" s="2">
        <f>I36-I33</f>
        <v>6.0000000000000053E-3</v>
      </c>
      <c r="E36" t="s">
        <v>5</v>
      </c>
      <c r="F36">
        <v>1667</v>
      </c>
      <c r="G36">
        <v>0.91300000000000003</v>
      </c>
      <c r="H36">
        <v>0.95499999999999996</v>
      </c>
      <c r="I36">
        <v>0.94499999999999995</v>
      </c>
      <c r="R36" s="7"/>
      <c r="S36" s="2">
        <f>G36-G33</f>
        <v>-2.4000000000000021E-2</v>
      </c>
      <c r="T36" s="2">
        <f>H36-H33</f>
        <v>-7.0000000000000062E-3</v>
      </c>
      <c r="U36" s="2">
        <f>I36-I33</f>
        <v>6.0000000000000053E-3</v>
      </c>
    </row>
    <row r="37" spans="3:21" x14ac:dyDescent="0.2">
      <c r="C37" s="2"/>
      <c r="D37" t="s">
        <v>15</v>
      </c>
      <c r="E37" t="s">
        <v>2</v>
      </c>
      <c r="F37">
        <v>238</v>
      </c>
      <c r="G37">
        <v>0.98299999999999998</v>
      </c>
      <c r="H37">
        <v>1</v>
      </c>
      <c r="I37">
        <v>0.98299999999999998</v>
      </c>
    </row>
    <row r="38" spans="3:21" x14ac:dyDescent="0.2">
      <c r="C38" s="2"/>
      <c r="E38" t="s">
        <v>3</v>
      </c>
      <c r="F38">
        <v>88</v>
      </c>
      <c r="G38">
        <v>0.98899999999999999</v>
      </c>
      <c r="H38">
        <v>1</v>
      </c>
      <c r="I38">
        <v>0.98299999999999998</v>
      </c>
      <c r="S38" s="2">
        <f>G38-G37</f>
        <v>6.0000000000000053E-3</v>
      </c>
      <c r="T38" s="2">
        <f>H38-H37</f>
        <v>0</v>
      </c>
      <c r="U38" s="2">
        <f>I38-I37</f>
        <v>0</v>
      </c>
    </row>
    <row r="39" spans="3:21" x14ac:dyDescent="0.2">
      <c r="C39" s="2"/>
      <c r="E39" t="s">
        <v>4</v>
      </c>
      <c r="F39">
        <v>106</v>
      </c>
      <c r="G39">
        <v>0.98099999999999998</v>
      </c>
      <c r="H39">
        <v>1</v>
      </c>
      <c r="I39">
        <v>0.98</v>
      </c>
      <c r="S39" s="2">
        <f>G39-G37</f>
        <v>-2.0000000000000018E-3</v>
      </c>
      <c r="T39" s="2">
        <f>H39-H37</f>
        <v>0</v>
      </c>
      <c r="U39" s="2">
        <f>I39-I37</f>
        <v>-3.0000000000000027E-3</v>
      </c>
    </row>
    <row r="40" spans="3:21" x14ac:dyDescent="0.2">
      <c r="C40" s="2">
        <f>I40-I37</f>
        <v>5.0000000000000044E-3</v>
      </c>
      <c r="E40" t="s">
        <v>5</v>
      </c>
      <c r="F40">
        <v>44</v>
      </c>
      <c r="G40">
        <v>0.97699999999999998</v>
      </c>
      <c r="H40">
        <v>1</v>
      </c>
      <c r="I40">
        <v>0.98799999999999999</v>
      </c>
      <c r="S40" s="2">
        <f>G40-G37</f>
        <v>-6.0000000000000053E-3</v>
      </c>
      <c r="T40" s="2">
        <f>H40-H37</f>
        <v>0</v>
      </c>
      <c r="U40" s="2">
        <f>I40-I37</f>
        <v>5.0000000000000044E-3</v>
      </c>
    </row>
    <row r="41" spans="3:21" x14ac:dyDescent="0.2">
      <c r="C41" s="2"/>
      <c r="D41" t="s">
        <v>16</v>
      </c>
      <c r="E41" t="s">
        <v>2</v>
      </c>
      <c r="F41">
        <v>18</v>
      </c>
      <c r="G41">
        <v>0.83299999999999996</v>
      </c>
      <c r="H41">
        <v>0.88900000000000001</v>
      </c>
      <c r="I41">
        <v>0.84199999999999997</v>
      </c>
    </row>
    <row r="42" spans="3:21" x14ac:dyDescent="0.2">
      <c r="C42" s="2"/>
      <c r="E42" t="s">
        <v>3</v>
      </c>
      <c r="F42">
        <v>8</v>
      </c>
      <c r="G42">
        <v>1</v>
      </c>
      <c r="H42">
        <v>1</v>
      </c>
      <c r="I42">
        <v>1</v>
      </c>
      <c r="S42" s="2">
        <f>G42-G41</f>
        <v>0.16700000000000004</v>
      </c>
      <c r="T42" s="2">
        <f>H42-H41</f>
        <v>0.11099999999999999</v>
      </c>
      <c r="U42" s="2">
        <f>I42-I41</f>
        <v>0.15800000000000003</v>
      </c>
    </row>
    <row r="43" spans="3:21" x14ac:dyDescent="0.2">
      <c r="C43" s="2"/>
      <c r="E43" t="s">
        <v>4</v>
      </c>
      <c r="F43">
        <v>9</v>
      </c>
      <c r="G43">
        <v>0.77800000000000002</v>
      </c>
      <c r="H43">
        <v>1</v>
      </c>
      <c r="I43">
        <v>0.8</v>
      </c>
      <c r="S43" s="2">
        <f>G43-G41</f>
        <v>-5.4999999999999938E-2</v>
      </c>
      <c r="T43" s="2">
        <f>H43-H41</f>
        <v>0.11099999999999999</v>
      </c>
      <c r="U43" s="2">
        <f>I43-I41</f>
        <v>-4.1999999999999926E-2</v>
      </c>
    </row>
    <row r="44" spans="3:21" x14ac:dyDescent="0.2">
      <c r="C44" s="2">
        <f>I44-I41</f>
        <v>-0.84199999999999997</v>
      </c>
      <c r="E44" t="s">
        <v>5</v>
      </c>
      <c r="F44">
        <v>1</v>
      </c>
      <c r="G44">
        <v>0</v>
      </c>
      <c r="H44">
        <v>0</v>
      </c>
      <c r="I44">
        <v>0</v>
      </c>
      <c r="S44" s="2">
        <f>G44-G41</f>
        <v>-0.83299999999999996</v>
      </c>
      <c r="T44" s="2">
        <f>H44-H41</f>
        <v>-0.88900000000000001</v>
      </c>
      <c r="U44" s="2">
        <f>I44-I41</f>
        <v>-0.84199999999999997</v>
      </c>
    </row>
    <row r="45" spans="3:21" x14ac:dyDescent="0.2">
      <c r="C45" s="2"/>
      <c r="D45" t="s">
        <v>17</v>
      </c>
      <c r="E45" t="s">
        <v>2</v>
      </c>
      <c r="F45">
        <v>582</v>
      </c>
      <c r="G45">
        <v>0.95199999999999996</v>
      </c>
      <c r="H45">
        <v>0.99299999999999999</v>
      </c>
      <c r="I45">
        <v>0.95399999999999996</v>
      </c>
      <c r="S45" s="2"/>
      <c r="T45" s="2"/>
      <c r="U45" s="2"/>
    </row>
    <row r="46" spans="3:21" x14ac:dyDescent="0.2">
      <c r="C46" s="2"/>
      <c r="E46" t="s">
        <v>3</v>
      </c>
      <c r="F46">
        <v>229</v>
      </c>
      <c r="G46">
        <v>0.96099999999999997</v>
      </c>
      <c r="H46">
        <v>1</v>
      </c>
      <c r="I46">
        <v>0.92</v>
      </c>
      <c r="S46" s="2">
        <f>G46-G45</f>
        <v>9.000000000000008E-3</v>
      </c>
      <c r="T46" s="2">
        <f>H46-H45</f>
        <v>7.0000000000000062E-3</v>
      </c>
      <c r="U46" s="2">
        <f>I46-I45</f>
        <v>-3.3999999999999919E-2</v>
      </c>
    </row>
    <row r="47" spans="3:21" x14ac:dyDescent="0.2">
      <c r="C47" s="2"/>
      <c r="E47" t="s">
        <v>4</v>
      </c>
      <c r="F47">
        <v>243</v>
      </c>
      <c r="G47">
        <v>0.94699999999999995</v>
      </c>
      <c r="H47">
        <v>0.98599999999999999</v>
      </c>
      <c r="I47">
        <v>0.95599999999999996</v>
      </c>
      <c r="S47" s="2">
        <f>G47-G45</f>
        <v>-5.0000000000000044E-3</v>
      </c>
      <c r="T47" s="2">
        <f>H47-H45</f>
        <v>-7.0000000000000062E-3</v>
      </c>
      <c r="U47" s="2">
        <f>I47-I45</f>
        <v>2.0000000000000018E-3</v>
      </c>
    </row>
    <row r="48" spans="3:21" x14ac:dyDescent="0.2">
      <c r="C48" s="2">
        <f>I48-I45</f>
        <v>1.6000000000000014E-2</v>
      </c>
      <c r="E48" t="s">
        <v>5</v>
      </c>
      <c r="F48">
        <v>110</v>
      </c>
      <c r="G48">
        <v>0.94499999999999995</v>
      </c>
      <c r="H48">
        <v>1</v>
      </c>
      <c r="I48">
        <v>0.97</v>
      </c>
      <c r="S48" s="2">
        <f>G48-G45</f>
        <v>-7.0000000000000062E-3</v>
      </c>
      <c r="T48" s="2">
        <f>H48-H45</f>
        <v>7.0000000000000062E-3</v>
      </c>
      <c r="U48" s="2">
        <f>I48-I45</f>
        <v>1.6000000000000014E-2</v>
      </c>
    </row>
    <row r="49" spans="3:21" x14ac:dyDescent="0.2">
      <c r="C49" s="2"/>
      <c r="D49" t="s">
        <v>18</v>
      </c>
      <c r="E49" t="s">
        <v>2</v>
      </c>
      <c r="F49">
        <v>4104</v>
      </c>
      <c r="G49">
        <v>0.91300000000000003</v>
      </c>
      <c r="H49">
        <v>0.90500000000000003</v>
      </c>
      <c r="I49">
        <v>0.91300000000000003</v>
      </c>
    </row>
    <row r="50" spans="3:21" x14ac:dyDescent="0.2">
      <c r="C50" s="2"/>
      <c r="E50" t="s">
        <v>3</v>
      </c>
      <c r="F50">
        <v>1780</v>
      </c>
      <c r="G50">
        <v>0.92400000000000004</v>
      </c>
      <c r="H50">
        <v>0.85699999999999998</v>
      </c>
      <c r="I50">
        <v>0.88</v>
      </c>
      <c r="R50" s="7"/>
      <c r="S50" s="2">
        <f>G50-G49</f>
        <v>1.100000000000001E-2</v>
      </c>
      <c r="T50" s="2">
        <f>H50-H49</f>
        <v>-4.8000000000000043E-2</v>
      </c>
      <c r="U50" s="2">
        <f>I50-I49</f>
        <v>-3.3000000000000029E-2</v>
      </c>
    </row>
    <row r="51" spans="3:21" x14ac:dyDescent="0.2">
      <c r="C51" s="2"/>
      <c r="E51" t="s">
        <v>4</v>
      </c>
      <c r="F51">
        <v>1802</v>
      </c>
      <c r="G51">
        <v>0.90200000000000002</v>
      </c>
      <c r="H51">
        <v>0.91</v>
      </c>
      <c r="I51">
        <v>0.91700000000000004</v>
      </c>
      <c r="R51" s="7"/>
      <c r="S51" s="2">
        <f>G51-G49</f>
        <v>-1.100000000000001E-2</v>
      </c>
      <c r="T51" s="2">
        <f>H51-H49</f>
        <v>5.0000000000000044E-3</v>
      </c>
      <c r="U51" s="2">
        <f>I51-I49</f>
        <v>4.0000000000000036E-3</v>
      </c>
    </row>
    <row r="52" spans="3:21" x14ac:dyDescent="0.2">
      <c r="C52" s="2">
        <f>I52-I49</f>
        <v>3.499999999999992E-2</v>
      </c>
      <c r="E52" t="s">
        <v>5</v>
      </c>
      <c r="F52">
        <v>522</v>
      </c>
      <c r="G52">
        <v>0.92</v>
      </c>
      <c r="H52">
        <v>0.96</v>
      </c>
      <c r="I52">
        <v>0.94799999999999995</v>
      </c>
      <c r="R52" s="7"/>
      <c r="S52" s="2">
        <f>G52-G49</f>
        <v>7.0000000000000062E-3</v>
      </c>
      <c r="T52" s="2">
        <f>H52-H49</f>
        <v>5.4999999999999938E-2</v>
      </c>
      <c r="U52" s="2">
        <f>I52-I49</f>
        <v>3.499999999999992E-2</v>
      </c>
    </row>
    <row r="53" spans="3:21" x14ac:dyDescent="0.2">
      <c r="C53" s="2"/>
      <c r="D53" t="s">
        <v>19</v>
      </c>
      <c r="E53" t="s">
        <v>2</v>
      </c>
      <c r="F53">
        <v>4</v>
      </c>
      <c r="G53">
        <v>0.75</v>
      </c>
      <c r="H53">
        <v>1</v>
      </c>
      <c r="I53">
        <v>0.8</v>
      </c>
    </row>
    <row r="54" spans="3:21" x14ac:dyDescent="0.2">
      <c r="C54" s="2"/>
      <c r="E54" t="s">
        <v>3</v>
      </c>
      <c r="F54">
        <v>1</v>
      </c>
      <c r="G54">
        <v>1</v>
      </c>
      <c r="H54">
        <v>1</v>
      </c>
      <c r="I54">
        <v>1</v>
      </c>
      <c r="S54" s="2">
        <f>G54-G53</f>
        <v>0.25</v>
      </c>
      <c r="T54" s="2">
        <f>H54-H53</f>
        <v>0</v>
      </c>
      <c r="U54" s="2">
        <f>I54-I53</f>
        <v>0.19999999999999996</v>
      </c>
    </row>
    <row r="55" spans="3:21" x14ac:dyDescent="0.2">
      <c r="C55" s="2"/>
      <c r="E55" t="s">
        <v>4</v>
      </c>
      <c r="F55">
        <v>2</v>
      </c>
      <c r="G55">
        <v>0.5</v>
      </c>
      <c r="H55">
        <v>1</v>
      </c>
      <c r="I55">
        <v>0.66700000000000004</v>
      </c>
      <c r="S55" s="2">
        <f>G55-G53</f>
        <v>-0.25</v>
      </c>
      <c r="T55" s="2">
        <f>H55-H53</f>
        <v>0</v>
      </c>
      <c r="U55" s="2">
        <f>I55-I53</f>
        <v>-0.13300000000000001</v>
      </c>
    </row>
    <row r="56" spans="3:21" x14ac:dyDescent="0.2">
      <c r="C56" s="2">
        <f>I56-I53</f>
        <v>0.19999999999999996</v>
      </c>
      <c r="E56" t="s">
        <v>5</v>
      </c>
      <c r="F56">
        <v>1</v>
      </c>
      <c r="G56">
        <v>1</v>
      </c>
      <c r="H56">
        <v>1</v>
      </c>
      <c r="I56">
        <v>1</v>
      </c>
      <c r="S56" s="2">
        <f>G56-G53</f>
        <v>0.25</v>
      </c>
      <c r="T56" s="2">
        <f>H56-H53</f>
        <v>0</v>
      </c>
      <c r="U56" s="2">
        <f>I56-I53</f>
        <v>0.19999999999999996</v>
      </c>
    </row>
    <row r="57" spans="3:21" x14ac:dyDescent="0.2">
      <c r="C57" s="2"/>
      <c r="D57" t="s">
        <v>20</v>
      </c>
      <c r="E57" t="s">
        <v>2</v>
      </c>
      <c r="F57">
        <v>3026</v>
      </c>
      <c r="G57">
        <v>0.877</v>
      </c>
      <c r="H57">
        <v>0.84099999999999997</v>
      </c>
      <c r="I57">
        <v>0.873</v>
      </c>
    </row>
    <row r="58" spans="3:21" x14ac:dyDescent="0.2">
      <c r="C58" s="2"/>
      <c r="E58" t="s">
        <v>3</v>
      </c>
      <c r="F58">
        <v>1281</v>
      </c>
      <c r="G58">
        <v>0.90200000000000002</v>
      </c>
      <c r="H58">
        <v>0.80500000000000005</v>
      </c>
      <c r="I58">
        <v>0.83099999999999996</v>
      </c>
      <c r="S58" s="2">
        <f>G58-G57</f>
        <v>2.5000000000000022E-2</v>
      </c>
      <c r="T58" s="2">
        <f>H58-H57</f>
        <v>-3.5999999999999921E-2</v>
      </c>
      <c r="U58" s="2">
        <f>I58-I57</f>
        <v>-4.2000000000000037E-2</v>
      </c>
    </row>
    <row r="59" spans="3:21" x14ac:dyDescent="0.2">
      <c r="C59" s="2"/>
      <c r="E59" t="s">
        <v>4</v>
      </c>
      <c r="F59">
        <v>1255</v>
      </c>
      <c r="G59">
        <v>0.94899999999999995</v>
      </c>
      <c r="H59">
        <v>0.996</v>
      </c>
      <c r="I59">
        <v>0.95799999999999996</v>
      </c>
      <c r="S59" s="2">
        <f>G59-G57</f>
        <v>7.1999999999999953E-2</v>
      </c>
      <c r="T59" s="2">
        <f>H59-H57</f>
        <v>0.15500000000000003</v>
      </c>
      <c r="U59" s="2">
        <f>I59-I57</f>
        <v>8.4999999999999964E-2</v>
      </c>
    </row>
    <row r="60" spans="3:21" x14ac:dyDescent="0.2">
      <c r="C60" s="2">
        <f>I60-I57</f>
        <v>-0.15000000000000002</v>
      </c>
      <c r="E60" t="s">
        <v>5</v>
      </c>
      <c r="F60">
        <v>490</v>
      </c>
      <c r="G60">
        <v>0.629</v>
      </c>
      <c r="H60">
        <v>0.59399999999999997</v>
      </c>
      <c r="I60">
        <v>0.72299999999999998</v>
      </c>
      <c r="S60" s="2">
        <f>G60-G57</f>
        <v>-0.248</v>
      </c>
      <c r="T60" s="2">
        <f>H60-H57</f>
        <v>-0.247</v>
      </c>
      <c r="U60" s="2">
        <f>I60-I57</f>
        <v>-0.15000000000000002</v>
      </c>
    </row>
    <row r="64" spans="3:21" x14ac:dyDescent="0.2">
      <c r="C64" s="6">
        <f>MIN(C52,C36,C32,C24)</f>
        <v>6.0000000000000053E-3</v>
      </c>
    </row>
    <row r="65" spans="3:3" x14ac:dyDescent="0.2">
      <c r="C65" s="6">
        <f>MAX(C52,C36,C32,C24)</f>
        <v>3.499999999999992E-2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3076-1BCD-6B4E-84A4-AC16FC49B16A}">
  <dimension ref="A4:U65"/>
  <sheetViews>
    <sheetView workbookViewId="0">
      <selection activeCell="D5" sqref="D5:I60"/>
    </sheetView>
  </sheetViews>
  <sheetFormatPr baseColWidth="10" defaultRowHeight="16" x14ac:dyDescent="0.2"/>
  <cols>
    <col min="4" max="4" width="15.33203125" bestFit="1" customWidth="1"/>
    <col min="5" max="5" width="20" bestFit="1" customWidth="1"/>
  </cols>
  <sheetData>
    <row r="4" spans="1:21" x14ac:dyDescent="0.2">
      <c r="D4" t="s">
        <v>6</v>
      </c>
      <c r="F4" t="s">
        <v>21</v>
      </c>
      <c r="G4" t="s">
        <v>22</v>
      </c>
      <c r="H4" t="s">
        <v>23</v>
      </c>
      <c r="I4" t="s">
        <v>24</v>
      </c>
      <c r="K4" t="s">
        <v>21</v>
      </c>
      <c r="L4" t="s">
        <v>22</v>
      </c>
      <c r="M4" t="s">
        <v>23</v>
      </c>
      <c r="N4" t="s">
        <v>24</v>
      </c>
      <c r="S4" t="s">
        <v>22</v>
      </c>
      <c r="T4" t="s">
        <v>23</v>
      </c>
      <c r="U4" t="s">
        <v>24</v>
      </c>
    </row>
    <row r="5" spans="1:21" x14ac:dyDescent="0.2">
      <c r="D5" t="s">
        <v>7</v>
      </c>
      <c r="E5" t="s">
        <v>2</v>
      </c>
      <c r="F5">
        <v>1090</v>
      </c>
      <c r="G5">
        <v>0.83199999999999996</v>
      </c>
      <c r="H5">
        <v>0.72499999999999998</v>
      </c>
      <c r="I5">
        <v>0.81200000000000006</v>
      </c>
      <c r="K5">
        <f>SUM(F5,F9,F13,F17,F21,F25,F29,F33,F37,F41,F45,F49,F53,F57)</f>
        <v>44984</v>
      </c>
      <c r="L5" s="1">
        <f>AVERAGE(G9,G13,G17,G21,G25,G29,G33,G37,G41,G45,G49,G53,G57)</f>
        <v>0.85099999999999987</v>
      </c>
      <c r="M5" s="1">
        <f>AVERAGE(H9,H13,H17,H21,H25,H29,H33,H37,H41,H45,H49,H53,H57)</f>
        <v>0.78676923076923089</v>
      </c>
      <c r="N5" s="1">
        <f>AVERAGE(I9,I13,I17,I21,I25,I29,I33,I37,I41,I45,I49,I53,I57)</f>
        <v>0.83546153846153848</v>
      </c>
    </row>
    <row r="6" spans="1:21" x14ac:dyDescent="0.2">
      <c r="A6">
        <f>H6*F6</f>
        <v>271.35000000000002</v>
      </c>
      <c r="E6" t="s">
        <v>3</v>
      </c>
      <c r="F6">
        <v>405</v>
      </c>
      <c r="G6">
        <v>0.88900000000000001</v>
      </c>
      <c r="H6">
        <v>0.67</v>
      </c>
      <c r="I6">
        <v>0.74299999999999999</v>
      </c>
      <c r="K6">
        <f>SUM(F6,F10,F14,F18,F22,F26,F30,F34,F38,F42,F46,F50,F54,F58)</f>
        <v>19405</v>
      </c>
      <c r="L6" s="1">
        <f>AVERAGE(G10,G14,G18,G22,G26,G30,G34,G38,G42,G46,G50,G58,G54)</f>
        <v>0.91984615384615376</v>
      </c>
      <c r="M6" s="1">
        <f>AVERAGE(H10,H14,H18,H22,H26,H30,H34,H38,H42,H46,H50,H58,H54)</f>
        <v>0.81715384615384612</v>
      </c>
      <c r="N6" s="1">
        <f>AVERAGE(I10,I14,I18,I22,I26,I30,I34,I38,I42,I46,I50,I58,I54)</f>
        <v>0.86969230769230776</v>
      </c>
      <c r="S6" s="2">
        <f>G6-G5</f>
        <v>5.7000000000000051E-2</v>
      </c>
      <c r="T6" s="2">
        <f>H6-H5</f>
        <v>-5.4999999999999938E-2</v>
      </c>
      <c r="U6" s="2">
        <f>I6-I5</f>
        <v>-6.9000000000000061E-2</v>
      </c>
    </row>
    <row r="7" spans="1:21" x14ac:dyDescent="0.2">
      <c r="A7">
        <f>H7*F7</f>
        <v>342.63</v>
      </c>
      <c r="E7" t="s">
        <v>4</v>
      </c>
      <c r="F7">
        <v>470</v>
      </c>
      <c r="G7">
        <v>0.81899999999999995</v>
      </c>
      <c r="H7">
        <v>0.72899999999999998</v>
      </c>
      <c r="I7">
        <v>0.81799999999999995</v>
      </c>
      <c r="K7">
        <f t="shared" ref="K7:K8" si="0">SUM(F7,F11,F15,F19,F23,F27,F31,F35,F39,F43,F47,F51,F55,F59)</f>
        <v>19950</v>
      </c>
      <c r="L7" s="1">
        <f t="shared" ref="L7:N8" si="1">AVERAGE(G11,G15,G19,G23,G27,G31,G35,G39,G43,G47,G51,G55,G59)</f>
        <v>0.81184615384615377</v>
      </c>
      <c r="M7" s="1">
        <f t="shared" si="1"/>
        <v>0.75730769230769224</v>
      </c>
      <c r="N7" s="1">
        <f t="shared" si="1"/>
        <v>0.78038461538461534</v>
      </c>
      <c r="S7" s="2">
        <f>G7-G5</f>
        <v>-1.3000000000000012E-2</v>
      </c>
      <c r="T7" s="2">
        <f>H7-H5</f>
        <v>4.0000000000000036E-3</v>
      </c>
      <c r="U7" s="2">
        <f>I7-I5</f>
        <v>5.9999999999998943E-3</v>
      </c>
    </row>
    <row r="8" spans="1:21" x14ac:dyDescent="0.2">
      <c r="A8">
        <f>H8*F8</f>
        <v>160.60499999999999</v>
      </c>
      <c r="C8" s="2">
        <f>I8-I5</f>
        <v>2.7999999999999914E-2</v>
      </c>
      <c r="E8" t="s">
        <v>5</v>
      </c>
      <c r="F8">
        <v>215</v>
      </c>
      <c r="G8">
        <v>0.753</v>
      </c>
      <c r="H8">
        <v>0.747</v>
      </c>
      <c r="I8">
        <v>0.84</v>
      </c>
      <c r="K8">
        <f t="shared" si="0"/>
        <v>5629</v>
      </c>
      <c r="L8" s="1">
        <f t="shared" si="1"/>
        <v>0.7962307692307693</v>
      </c>
      <c r="M8" s="1">
        <f t="shared" si="1"/>
        <v>0.80130769230769228</v>
      </c>
      <c r="N8" s="1">
        <f t="shared" si="1"/>
        <v>0.83538461538461539</v>
      </c>
      <c r="S8" s="2">
        <f>G8-G5</f>
        <v>-7.8999999999999959E-2</v>
      </c>
      <c r="T8" s="2">
        <f>H8-H5</f>
        <v>2.200000000000002E-2</v>
      </c>
      <c r="U8" s="2">
        <f>I8-I5</f>
        <v>2.7999999999999914E-2</v>
      </c>
    </row>
    <row r="9" spans="1:21" x14ac:dyDescent="0.2">
      <c r="C9" s="2"/>
      <c r="D9" t="s">
        <v>8</v>
      </c>
      <c r="E9" t="s">
        <v>2</v>
      </c>
      <c r="F9">
        <v>10</v>
      </c>
      <c r="G9">
        <v>0.7</v>
      </c>
      <c r="H9">
        <v>0.4</v>
      </c>
      <c r="I9">
        <v>0.57099999999999995</v>
      </c>
    </row>
    <row r="10" spans="1:21" x14ac:dyDescent="0.2">
      <c r="A10">
        <f>H10*F10</f>
        <v>5</v>
      </c>
      <c r="C10" s="2"/>
      <c r="E10" t="s">
        <v>3</v>
      </c>
      <c r="F10">
        <v>5</v>
      </c>
      <c r="G10">
        <v>1</v>
      </c>
      <c r="H10">
        <v>1</v>
      </c>
      <c r="I10">
        <v>1</v>
      </c>
      <c r="S10" s="2">
        <f>G10-G9</f>
        <v>0.30000000000000004</v>
      </c>
      <c r="T10" s="2">
        <f>H10-H9</f>
        <v>0.6</v>
      </c>
      <c r="U10" s="2">
        <f>I10-I9</f>
        <v>0.42900000000000005</v>
      </c>
    </row>
    <row r="11" spans="1:21" x14ac:dyDescent="0.2">
      <c r="A11">
        <f>H11*F11</f>
        <v>0</v>
      </c>
      <c r="C11" s="2"/>
      <c r="E11" t="s">
        <v>4</v>
      </c>
      <c r="F11">
        <v>3</v>
      </c>
      <c r="G11">
        <v>0.66700000000000004</v>
      </c>
      <c r="H11">
        <v>0</v>
      </c>
      <c r="I11">
        <v>0</v>
      </c>
      <c r="S11" s="2">
        <f>G11-G9</f>
        <v>-3.2999999999999918E-2</v>
      </c>
      <c r="T11" s="2">
        <f>H11-H9</f>
        <v>-0.4</v>
      </c>
      <c r="U11" s="2">
        <f>I11-I9</f>
        <v>-0.57099999999999995</v>
      </c>
    </row>
    <row r="12" spans="1:21" x14ac:dyDescent="0.2">
      <c r="A12">
        <f>H12*F12</f>
        <v>0</v>
      </c>
      <c r="C12" s="2">
        <f>I12-I9</f>
        <v>-0.57099999999999995</v>
      </c>
      <c r="E12" t="s">
        <v>5</v>
      </c>
      <c r="F12">
        <v>2</v>
      </c>
      <c r="G12">
        <v>0</v>
      </c>
      <c r="H12">
        <v>0</v>
      </c>
      <c r="I12">
        <v>0</v>
      </c>
      <c r="S12" s="2">
        <f>G12-G9</f>
        <v>-0.7</v>
      </c>
      <c r="T12" s="2">
        <f>H12-H9</f>
        <v>-0.4</v>
      </c>
      <c r="U12" s="2">
        <f>I12-I9</f>
        <v>-0.57099999999999995</v>
      </c>
    </row>
    <row r="13" spans="1:21" x14ac:dyDescent="0.2">
      <c r="C13" s="2"/>
      <c r="D13" t="s">
        <v>9</v>
      </c>
      <c r="E13" t="s">
        <v>2</v>
      </c>
      <c r="F13">
        <v>64</v>
      </c>
      <c r="G13">
        <v>0.93799999999999994</v>
      </c>
      <c r="H13">
        <v>0.90600000000000003</v>
      </c>
      <c r="I13">
        <v>0.93500000000000005</v>
      </c>
      <c r="S13" s="2"/>
      <c r="T13" s="2"/>
      <c r="U13" s="2"/>
    </row>
    <row r="14" spans="1:21" x14ac:dyDescent="0.2">
      <c r="A14">
        <f>H14*F14</f>
        <v>23.625</v>
      </c>
      <c r="C14" s="2"/>
      <c r="E14" t="s">
        <v>3</v>
      </c>
      <c r="F14">
        <v>27</v>
      </c>
      <c r="G14">
        <v>0.96299999999999997</v>
      </c>
      <c r="H14">
        <v>0.875</v>
      </c>
      <c r="I14">
        <v>0.93300000000000005</v>
      </c>
      <c r="S14" s="2">
        <f>G14-G13</f>
        <v>2.5000000000000022E-2</v>
      </c>
      <c r="T14" s="2">
        <f>H14-H13</f>
        <v>-3.1000000000000028E-2</v>
      </c>
      <c r="U14" s="2">
        <f>I14-I13</f>
        <v>-2.0000000000000018E-3</v>
      </c>
    </row>
    <row r="15" spans="1:21" x14ac:dyDescent="0.2">
      <c r="A15">
        <f>H15*F15</f>
        <v>23.138999999999999</v>
      </c>
      <c r="C15" s="2"/>
      <c r="E15" t="s">
        <v>4</v>
      </c>
      <c r="F15">
        <v>27</v>
      </c>
      <c r="G15">
        <v>0.88900000000000001</v>
      </c>
      <c r="H15">
        <v>0.85699999999999998</v>
      </c>
      <c r="I15">
        <v>0.88900000000000001</v>
      </c>
      <c r="S15" s="2">
        <f>G15-G13</f>
        <v>-4.8999999999999932E-2</v>
      </c>
      <c r="T15" s="2">
        <f>H15-H13</f>
        <v>-4.9000000000000044E-2</v>
      </c>
      <c r="U15" s="2">
        <f>I15-I13</f>
        <v>-4.6000000000000041E-2</v>
      </c>
    </row>
    <row r="16" spans="1:21" x14ac:dyDescent="0.2">
      <c r="A16">
        <f>H16*F16</f>
        <v>10</v>
      </c>
      <c r="C16" s="2">
        <f>I16-I13</f>
        <v>6.4999999999999947E-2</v>
      </c>
      <c r="E16" t="s">
        <v>5</v>
      </c>
      <c r="F16">
        <v>10</v>
      </c>
      <c r="G16">
        <v>1</v>
      </c>
      <c r="H16">
        <v>1</v>
      </c>
      <c r="I16">
        <v>1</v>
      </c>
      <c r="S16" s="2">
        <f>G16-G13</f>
        <v>6.2000000000000055E-2</v>
      </c>
      <c r="T16" s="2">
        <f>H16-H13</f>
        <v>9.3999999999999972E-2</v>
      </c>
      <c r="U16" s="2">
        <f>I16-I13</f>
        <v>6.4999999999999947E-2</v>
      </c>
    </row>
    <row r="17" spans="1:21" x14ac:dyDescent="0.2">
      <c r="C17" s="2"/>
      <c r="D17" t="s">
        <v>10</v>
      </c>
      <c r="E17" t="s">
        <v>2</v>
      </c>
      <c r="F17">
        <v>148</v>
      </c>
      <c r="G17">
        <v>0.872</v>
      </c>
      <c r="H17">
        <v>0.79700000000000004</v>
      </c>
      <c r="I17">
        <v>0.86099999999999999</v>
      </c>
    </row>
    <row r="18" spans="1:21" x14ac:dyDescent="0.2">
      <c r="A18">
        <f>H18*F18</f>
        <v>56</v>
      </c>
      <c r="C18" s="2"/>
      <c r="E18" t="s">
        <v>3</v>
      </c>
      <c r="F18">
        <v>70</v>
      </c>
      <c r="G18">
        <v>0.92900000000000005</v>
      </c>
      <c r="H18">
        <v>0.8</v>
      </c>
      <c r="I18">
        <v>0.86499999999999999</v>
      </c>
      <c r="S18" s="2">
        <f>G18-G17</f>
        <v>5.7000000000000051E-2</v>
      </c>
      <c r="T18" s="2">
        <f>H18-H17</f>
        <v>3.0000000000000027E-3</v>
      </c>
      <c r="U18" s="2">
        <f>I18-I17</f>
        <v>4.0000000000000036E-3</v>
      </c>
    </row>
    <row r="19" spans="1:21" x14ac:dyDescent="0.2">
      <c r="A19">
        <f>H19*F19</f>
        <v>49.5</v>
      </c>
      <c r="C19" s="2"/>
      <c r="E19" t="s">
        <v>4</v>
      </c>
      <c r="F19">
        <v>66</v>
      </c>
      <c r="G19">
        <v>0.80300000000000005</v>
      </c>
      <c r="H19">
        <v>0.75</v>
      </c>
      <c r="I19">
        <v>0.83499999999999996</v>
      </c>
      <c r="S19" s="2">
        <f>G19-G17</f>
        <v>-6.899999999999995E-2</v>
      </c>
      <c r="T19" s="2">
        <f>H19-H17</f>
        <v>-4.7000000000000042E-2</v>
      </c>
      <c r="U19" s="2">
        <f>I19-I17</f>
        <v>-2.6000000000000023E-2</v>
      </c>
    </row>
    <row r="20" spans="1:21" x14ac:dyDescent="0.2">
      <c r="A20">
        <f>H20*F20</f>
        <v>12</v>
      </c>
      <c r="C20" s="2">
        <f>I20-I17</f>
        <v>9.099999999999997E-2</v>
      </c>
      <c r="E20" t="s">
        <v>5</v>
      </c>
      <c r="F20">
        <v>12</v>
      </c>
      <c r="G20">
        <v>0.91700000000000004</v>
      </c>
      <c r="H20">
        <v>1</v>
      </c>
      <c r="I20">
        <v>0.95199999999999996</v>
      </c>
      <c r="S20" s="2">
        <f>G20-G17</f>
        <v>4.500000000000004E-2</v>
      </c>
      <c r="T20" s="2">
        <f>H20-H17</f>
        <v>0.20299999999999996</v>
      </c>
      <c r="U20" s="2">
        <f>I20-I17</f>
        <v>9.099999999999997E-2</v>
      </c>
    </row>
    <row r="21" spans="1:21" x14ac:dyDescent="0.2">
      <c r="C21" s="2"/>
      <c r="D21" t="s">
        <v>11</v>
      </c>
      <c r="E21" t="s">
        <v>2</v>
      </c>
      <c r="F21">
        <v>8594</v>
      </c>
      <c r="G21">
        <v>0.86799999999999999</v>
      </c>
      <c r="H21">
        <v>0.80800000000000005</v>
      </c>
      <c r="I21">
        <v>0.86</v>
      </c>
    </row>
    <row r="22" spans="1:21" x14ac:dyDescent="0.2">
      <c r="A22">
        <f>H22*F22</f>
        <v>2920.5480000000002</v>
      </c>
      <c r="C22" s="2"/>
      <c r="E22" t="s">
        <v>3</v>
      </c>
      <c r="F22">
        <v>3788</v>
      </c>
      <c r="G22">
        <v>0.88800000000000001</v>
      </c>
      <c r="H22">
        <v>0.77100000000000002</v>
      </c>
      <c r="I22">
        <v>0.82899999999999996</v>
      </c>
      <c r="R22" s="7"/>
      <c r="S22" s="2">
        <f>G22-G21</f>
        <v>2.0000000000000018E-2</v>
      </c>
      <c r="T22" s="2">
        <f>H22-H21</f>
        <v>-3.7000000000000033E-2</v>
      </c>
      <c r="U22" s="2">
        <f>I22-I21</f>
        <v>-3.1000000000000028E-2</v>
      </c>
    </row>
    <row r="23" spans="1:21" x14ac:dyDescent="0.2">
      <c r="A23">
        <f>H23*F23</f>
        <v>3119.375</v>
      </c>
      <c r="C23" s="2"/>
      <c r="E23" t="s">
        <v>4</v>
      </c>
      <c r="F23">
        <v>3875</v>
      </c>
      <c r="G23">
        <v>0.84599999999999997</v>
      </c>
      <c r="H23">
        <v>0.80500000000000005</v>
      </c>
      <c r="I23">
        <v>0.85899999999999999</v>
      </c>
      <c r="R23" s="7"/>
      <c r="S23" s="2">
        <f>G23-G21</f>
        <v>-2.200000000000002E-2</v>
      </c>
      <c r="T23" s="2">
        <f>H23-H21</f>
        <v>-3.0000000000000027E-3</v>
      </c>
      <c r="U23" s="2">
        <f>I23-I21</f>
        <v>-1.0000000000000009E-3</v>
      </c>
    </row>
    <row r="24" spans="1:21" x14ac:dyDescent="0.2">
      <c r="A24">
        <f>H24*F24</f>
        <v>824.86599999999999</v>
      </c>
      <c r="C24" s="2">
        <f>I24-I21</f>
        <v>5.7000000000000051E-2</v>
      </c>
      <c r="E24" t="s">
        <v>5</v>
      </c>
      <c r="F24">
        <v>931</v>
      </c>
      <c r="G24">
        <v>0.876</v>
      </c>
      <c r="H24">
        <v>0.88600000000000001</v>
      </c>
      <c r="I24">
        <v>0.91700000000000004</v>
      </c>
      <c r="R24" s="7"/>
      <c r="S24" s="2">
        <f>G24-G21</f>
        <v>8.0000000000000071E-3</v>
      </c>
      <c r="T24" s="2">
        <f>H24-H21</f>
        <v>7.7999999999999958E-2</v>
      </c>
      <c r="U24" s="2">
        <f>I24-I21</f>
        <v>5.7000000000000051E-2</v>
      </c>
    </row>
    <row r="25" spans="1:21" x14ac:dyDescent="0.2">
      <c r="C25" s="2"/>
      <c r="D25" t="s">
        <v>12</v>
      </c>
      <c r="E25" t="s">
        <v>2</v>
      </c>
      <c r="F25">
        <v>2542</v>
      </c>
      <c r="G25">
        <v>0.82299999999999995</v>
      </c>
      <c r="H25">
        <v>0.72499999999999998</v>
      </c>
      <c r="I25">
        <v>0.80400000000000005</v>
      </c>
    </row>
    <row r="26" spans="1:21" x14ac:dyDescent="0.2">
      <c r="A26">
        <f>H26*F26</f>
        <v>848.81500000000005</v>
      </c>
      <c r="C26" s="2"/>
      <c r="E26" t="s">
        <v>3</v>
      </c>
      <c r="F26">
        <v>1265</v>
      </c>
      <c r="G26">
        <v>0.83499999999999996</v>
      </c>
      <c r="H26">
        <v>0.67100000000000004</v>
      </c>
      <c r="I26">
        <v>0.76600000000000001</v>
      </c>
      <c r="S26" s="2">
        <f>G26-G25</f>
        <v>1.2000000000000011E-2</v>
      </c>
      <c r="T26" s="2">
        <f>H26-H25</f>
        <v>-5.3999999999999937E-2</v>
      </c>
      <c r="U26" s="2">
        <f>I26-I25</f>
        <v>-3.8000000000000034E-2</v>
      </c>
    </row>
    <row r="27" spans="1:21" x14ac:dyDescent="0.2">
      <c r="A27">
        <f>H27*F27</f>
        <v>811.35599999999999</v>
      </c>
      <c r="C27" s="2"/>
      <c r="E27" t="s">
        <v>4</v>
      </c>
      <c r="F27">
        <v>1092</v>
      </c>
      <c r="G27">
        <v>0.80800000000000005</v>
      </c>
      <c r="H27">
        <v>0.74299999999999999</v>
      </c>
      <c r="I27">
        <v>0.81899999999999995</v>
      </c>
      <c r="S27" s="2">
        <f>G27-G25</f>
        <v>-1.4999999999999902E-2</v>
      </c>
      <c r="T27" s="2">
        <f>H27-H25</f>
        <v>1.8000000000000016E-2</v>
      </c>
      <c r="U27" s="2">
        <f>I27-I25</f>
        <v>1.4999999999999902E-2</v>
      </c>
    </row>
    <row r="28" spans="1:21" x14ac:dyDescent="0.2">
      <c r="A28">
        <f>H28*F28</f>
        <v>159.1</v>
      </c>
      <c r="C28" s="2">
        <f>I28-I25</f>
        <v>6.9999999999999951E-2</v>
      </c>
      <c r="E28" t="s">
        <v>5</v>
      </c>
      <c r="F28">
        <v>185</v>
      </c>
      <c r="G28">
        <v>0.83799999999999997</v>
      </c>
      <c r="H28">
        <v>0.86</v>
      </c>
      <c r="I28">
        <v>0.874</v>
      </c>
      <c r="S28" s="2">
        <f>G28-G25</f>
        <v>1.5000000000000013E-2</v>
      </c>
      <c r="T28" s="2">
        <f>H28-H25</f>
        <v>0.13500000000000001</v>
      </c>
      <c r="U28" s="2">
        <f>I28-I25</f>
        <v>6.9999999999999951E-2</v>
      </c>
    </row>
    <row r="29" spans="1:21" x14ac:dyDescent="0.2">
      <c r="C29" s="2"/>
      <c r="D29" t="s">
        <v>13</v>
      </c>
      <c r="E29" t="s">
        <v>2</v>
      </c>
      <c r="F29">
        <v>11302</v>
      </c>
      <c r="G29">
        <v>0.84599999999999997</v>
      </c>
      <c r="H29">
        <v>0.76500000000000001</v>
      </c>
      <c r="I29">
        <v>0.83299999999999996</v>
      </c>
    </row>
    <row r="30" spans="1:21" x14ac:dyDescent="0.2">
      <c r="A30">
        <f>H30*F30</f>
        <v>3716.096</v>
      </c>
      <c r="C30" s="2"/>
      <c r="E30" t="s">
        <v>3</v>
      </c>
      <c r="F30">
        <v>4864</v>
      </c>
      <c r="G30">
        <v>0.89</v>
      </c>
      <c r="H30">
        <v>0.76400000000000001</v>
      </c>
      <c r="I30">
        <v>0.82399999999999995</v>
      </c>
      <c r="R30" s="7"/>
      <c r="S30" s="2">
        <f>G30-G29</f>
        <v>4.4000000000000039E-2</v>
      </c>
      <c r="T30" s="2">
        <f>H30-H29</f>
        <v>-1.0000000000000009E-3</v>
      </c>
      <c r="U30" s="2">
        <f>I30-I29</f>
        <v>-9.000000000000008E-3</v>
      </c>
    </row>
    <row r="31" spans="1:21" x14ac:dyDescent="0.2">
      <c r="A31">
        <f>H31*F31</f>
        <v>3869.2260000000001</v>
      </c>
      <c r="C31" s="2"/>
      <c r="E31" t="s">
        <v>4</v>
      </c>
      <c r="F31">
        <v>4999</v>
      </c>
      <c r="G31">
        <v>0.82799999999999996</v>
      </c>
      <c r="H31">
        <v>0.77400000000000002</v>
      </c>
      <c r="I31">
        <v>0.83799999999999997</v>
      </c>
      <c r="R31" s="7"/>
      <c r="S31" s="2">
        <f>G31-G29</f>
        <v>-1.8000000000000016E-2</v>
      </c>
      <c r="T31" s="2">
        <f>H31-H29</f>
        <v>9.000000000000008E-3</v>
      </c>
      <c r="U31" s="2">
        <f>I31-I29</f>
        <v>5.0000000000000044E-3</v>
      </c>
    </row>
    <row r="32" spans="1:21" x14ac:dyDescent="0.2">
      <c r="A32">
        <f>H32*F32</f>
        <v>1070.616</v>
      </c>
      <c r="C32" s="2">
        <f>I32-I29</f>
        <v>-1.0000000000000009E-3</v>
      </c>
      <c r="E32" t="s">
        <v>5</v>
      </c>
      <c r="F32">
        <v>1439</v>
      </c>
      <c r="G32">
        <v>0.76200000000000001</v>
      </c>
      <c r="H32">
        <v>0.74399999999999999</v>
      </c>
      <c r="I32">
        <v>0.83199999999999996</v>
      </c>
      <c r="R32" s="7"/>
      <c r="S32" s="2">
        <f>G32-G29</f>
        <v>-8.3999999999999964E-2</v>
      </c>
      <c r="T32" s="2">
        <f>H32-H29</f>
        <v>-2.1000000000000019E-2</v>
      </c>
      <c r="U32" s="2">
        <f>I32-I29</f>
        <v>-1.0000000000000009E-3</v>
      </c>
    </row>
    <row r="33" spans="1:21" x14ac:dyDescent="0.2">
      <c r="C33" s="2"/>
      <c r="D33" t="s">
        <v>14</v>
      </c>
      <c r="E33" t="s">
        <v>2</v>
      </c>
      <c r="F33">
        <v>13262</v>
      </c>
      <c r="G33">
        <v>0.82399999999999995</v>
      </c>
      <c r="H33">
        <v>0.71399999999999997</v>
      </c>
      <c r="I33">
        <v>0.80300000000000005</v>
      </c>
    </row>
    <row r="34" spans="1:21" x14ac:dyDescent="0.2">
      <c r="A34">
        <f>H34*F34</f>
        <v>3837.4840000000004</v>
      </c>
      <c r="C34" s="2"/>
      <c r="E34" t="s">
        <v>3</v>
      </c>
      <c r="F34">
        <v>5594</v>
      </c>
      <c r="G34">
        <v>0.874</v>
      </c>
      <c r="H34">
        <v>0.68600000000000005</v>
      </c>
      <c r="I34">
        <v>0.77200000000000002</v>
      </c>
      <c r="R34" s="7"/>
      <c r="S34" s="2">
        <f>H34-H33</f>
        <v>-2.7999999999999914E-2</v>
      </c>
      <c r="T34" s="2">
        <f>I34-I33</f>
        <v>-3.1000000000000028E-2</v>
      </c>
      <c r="U34" s="2">
        <f>I34-I33</f>
        <v>-3.1000000000000028E-2</v>
      </c>
    </row>
    <row r="35" spans="1:21" x14ac:dyDescent="0.2">
      <c r="A35">
        <f>H35*F35</f>
        <v>4332.7219999999998</v>
      </c>
      <c r="C35" s="2"/>
      <c r="E35" t="s">
        <v>4</v>
      </c>
      <c r="F35">
        <v>6001</v>
      </c>
      <c r="G35">
        <v>0.79800000000000004</v>
      </c>
      <c r="H35">
        <v>0.72199999999999998</v>
      </c>
      <c r="I35">
        <v>0.81</v>
      </c>
      <c r="R35" s="7"/>
      <c r="S35" s="2">
        <f>G35-G33</f>
        <v>-2.5999999999999912E-2</v>
      </c>
      <c r="T35" s="2">
        <f>H35-H33</f>
        <v>8.0000000000000071E-3</v>
      </c>
      <c r="U35" s="2">
        <f>I35-I33</f>
        <v>7.0000000000000062E-3</v>
      </c>
    </row>
    <row r="36" spans="1:21" x14ac:dyDescent="0.2">
      <c r="A36">
        <f>H36*F36</f>
        <v>1221.9110000000001</v>
      </c>
      <c r="C36" s="2">
        <f>I36-I33</f>
        <v>2.0999999999999908E-2</v>
      </c>
      <c r="E36" t="s">
        <v>5</v>
      </c>
      <c r="F36">
        <v>1667</v>
      </c>
      <c r="G36">
        <v>0.754</v>
      </c>
      <c r="H36">
        <v>0.73299999999999998</v>
      </c>
      <c r="I36">
        <v>0.82399999999999995</v>
      </c>
      <c r="R36" s="7"/>
      <c r="S36" s="2">
        <f>G36-G33</f>
        <v>-6.9999999999999951E-2</v>
      </c>
      <c r="T36" s="2">
        <f>H36-H33</f>
        <v>1.9000000000000017E-2</v>
      </c>
      <c r="U36" s="2">
        <f>I36-I33</f>
        <v>2.0999999999999908E-2</v>
      </c>
    </row>
    <row r="37" spans="1:21" x14ac:dyDescent="0.2">
      <c r="C37" s="2"/>
      <c r="D37" t="s">
        <v>15</v>
      </c>
      <c r="E37" t="s">
        <v>2</v>
      </c>
      <c r="F37">
        <v>238</v>
      </c>
      <c r="G37">
        <v>0.878</v>
      </c>
      <c r="H37">
        <v>0.77300000000000002</v>
      </c>
      <c r="I37">
        <v>0.86399999999999999</v>
      </c>
    </row>
    <row r="38" spans="1:21" x14ac:dyDescent="0.2">
      <c r="A38">
        <f>H38*F38</f>
        <v>78.936000000000007</v>
      </c>
      <c r="C38" s="2"/>
      <c r="E38" t="s">
        <v>3</v>
      </c>
      <c r="F38">
        <v>88</v>
      </c>
      <c r="G38">
        <v>0.96599999999999997</v>
      </c>
      <c r="H38">
        <v>0.89700000000000002</v>
      </c>
      <c r="I38">
        <v>0.94499999999999995</v>
      </c>
      <c r="S38" s="2">
        <f>G38-G37</f>
        <v>8.7999999999999967E-2</v>
      </c>
      <c r="T38" s="2">
        <f>H38-H37</f>
        <v>0.124</v>
      </c>
      <c r="U38" s="2">
        <f>I38-I37</f>
        <v>8.0999999999999961E-2</v>
      </c>
    </row>
    <row r="39" spans="1:21" x14ac:dyDescent="0.2">
      <c r="A39">
        <f>H39*F39</f>
        <v>82.256</v>
      </c>
      <c r="C39" s="2"/>
      <c r="E39" t="s">
        <v>4</v>
      </c>
      <c r="F39">
        <v>106</v>
      </c>
      <c r="G39">
        <v>0.877</v>
      </c>
      <c r="H39">
        <v>0.77600000000000002</v>
      </c>
      <c r="I39">
        <v>0.85399999999999998</v>
      </c>
      <c r="S39" s="2">
        <f>G39-G37</f>
        <v>-1.0000000000000009E-3</v>
      </c>
      <c r="T39" s="2">
        <f>H39-H37</f>
        <v>3.0000000000000027E-3</v>
      </c>
      <c r="U39" s="2">
        <f>I39-I37</f>
        <v>-1.0000000000000009E-2</v>
      </c>
    </row>
    <row r="40" spans="1:21" x14ac:dyDescent="0.2">
      <c r="A40">
        <f>H40*F40</f>
        <v>30.052000000000003</v>
      </c>
      <c r="C40" s="2">
        <f>I40-I37</f>
        <v>-5.1999999999999935E-2</v>
      </c>
      <c r="E40" t="s">
        <v>5</v>
      </c>
      <c r="F40">
        <v>44</v>
      </c>
      <c r="G40">
        <v>0.70499999999999996</v>
      </c>
      <c r="H40">
        <v>0.68300000000000005</v>
      </c>
      <c r="I40">
        <v>0.81200000000000006</v>
      </c>
      <c r="S40" s="2">
        <f>G40-G37</f>
        <v>-0.17300000000000004</v>
      </c>
      <c r="T40" s="2">
        <f>H40-H37</f>
        <v>-8.9999999999999969E-2</v>
      </c>
      <c r="U40" s="2">
        <f>I40-I37</f>
        <v>-5.1999999999999935E-2</v>
      </c>
    </row>
    <row r="41" spans="1:21" x14ac:dyDescent="0.2">
      <c r="C41" s="2"/>
      <c r="D41" t="s">
        <v>16</v>
      </c>
      <c r="E41" t="s">
        <v>2</v>
      </c>
      <c r="F41">
        <v>18</v>
      </c>
      <c r="G41">
        <v>0.94399999999999995</v>
      </c>
      <c r="H41">
        <v>0.88900000000000001</v>
      </c>
      <c r="I41">
        <v>0.94099999999999995</v>
      </c>
    </row>
    <row r="42" spans="1:21" x14ac:dyDescent="0.2">
      <c r="A42">
        <f>H42*F42</f>
        <v>6</v>
      </c>
      <c r="C42" s="2"/>
      <c r="E42" t="s">
        <v>3</v>
      </c>
      <c r="F42">
        <v>8</v>
      </c>
      <c r="G42">
        <v>0.875</v>
      </c>
      <c r="H42">
        <v>0.75</v>
      </c>
      <c r="I42">
        <v>0.85699999999999998</v>
      </c>
      <c r="S42" s="2">
        <f>G42-G41</f>
        <v>-6.899999999999995E-2</v>
      </c>
      <c r="T42" s="2">
        <f>H42-H41</f>
        <v>-0.13900000000000001</v>
      </c>
      <c r="U42" s="2">
        <f>I42-I41</f>
        <v>-8.3999999999999964E-2</v>
      </c>
    </row>
    <row r="43" spans="1:21" x14ac:dyDescent="0.2">
      <c r="A43">
        <f>H43*F43</f>
        <v>9</v>
      </c>
      <c r="C43" s="2"/>
      <c r="E43" t="s">
        <v>4</v>
      </c>
      <c r="F43">
        <v>9</v>
      </c>
      <c r="G43">
        <v>1</v>
      </c>
      <c r="H43">
        <v>1</v>
      </c>
      <c r="I43">
        <v>1</v>
      </c>
      <c r="S43" s="2">
        <f>G43-G41</f>
        <v>5.600000000000005E-2</v>
      </c>
      <c r="T43" s="2">
        <f>H43-H41</f>
        <v>0.11099999999999999</v>
      </c>
      <c r="U43" s="2">
        <f>I43-I41</f>
        <v>5.9000000000000052E-2</v>
      </c>
    </row>
    <row r="44" spans="1:21" x14ac:dyDescent="0.2">
      <c r="A44">
        <f>H44*F44</f>
        <v>1</v>
      </c>
      <c r="C44" s="2">
        <f>I44-I41</f>
        <v>5.9000000000000052E-2</v>
      </c>
      <c r="E44" t="s">
        <v>5</v>
      </c>
      <c r="F44">
        <v>1</v>
      </c>
      <c r="G44">
        <v>1</v>
      </c>
      <c r="H44">
        <v>1</v>
      </c>
      <c r="I44">
        <v>1</v>
      </c>
      <c r="S44" s="2">
        <f>G44-G41</f>
        <v>5.600000000000005E-2</v>
      </c>
      <c r="T44" s="2">
        <f>H44-H41</f>
        <v>0.11099999999999999</v>
      </c>
      <c r="U44" s="2">
        <f>I44-I41</f>
        <v>5.9000000000000052E-2</v>
      </c>
    </row>
    <row r="45" spans="1:21" x14ac:dyDescent="0.2">
      <c r="C45" s="2"/>
      <c r="D45" t="s">
        <v>17</v>
      </c>
      <c r="E45" t="s">
        <v>2</v>
      </c>
      <c r="F45">
        <v>582</v>
      </c>
      <c r="G45">
        <v>0.90700000000000003</v>
      </c>
      <c r="H45">
        <v>0.90400000000000003</v>
      </c>
      <c r="I45">
        <v>0.90700000000000003</v>
      </c>
      <c r="S45" s="2"/>
      <c r="T45" s="2"/>
      <c r="U45" s="2"/>
    </row>
    <row r="46" spans="1:21" x14ac:dyDescent="0.2">
      <c r="A46">
        <f>H46*F46</f>
        <v>193.73399999999998</v>
      </c>
      <c r="C46" s="2"/>
      <c r="E46" t="s">
        <v>3</v>
      </c>
      <c r="F46">
        <v>229</v>
      </c>
      <c r="G46">
        <v>0.92600000000000005</v>
      </c>
      <c r="H46">
        <v>0.84599999999999997</v>
      </c>
      <c r="I46">
        <v>0.83799999999999997</v>
      </c>
      <c r="S46" s="2">
        <f>G46-G45</f>
        <v>1.9000000000000017E-2</v>
      </c>
      <c r="T46" s="2">
        <f>H46-H45</f>
        <v>-5.8000000000000052E-2</v>
      </c>
      <c r="U46" s="2">
        <f>I46-I45</f>
        <v>-6.9000000000000061E-2</v>
      </c>
    </row>
    <row r="47" spans="1:21" x14ac:dyDescent="0.2">
      <c r="A47">
        <f>H47*F47</f>
        <v>217.24199999999999</v>
      </c>
      <c r="C47" s="2"/>
      <c r="E47" t="s">
        <v>4</v>
      </c>
      <c r="F47">
        <v>243</v>
      </c>
      <c r="G47">
        <v>0.88500000000000001</v>
      </c>
      <c r="H47">
        <v>0.89400000000000002</v>
      </c>
      <c r="I47">
        <v>0.90100000000000002</v>
      </c>
      <c r="S47" s="2">
        <f>G47-G45</f>
        <v>-2.200000000000002E-2</v>
      </c>
      <c r="T47" s="2">
        <f>H47-H45</f>
        <v>-1.0000000000000009E-2</v>
      </c>
      <c r="U47" s="2">
        <f>I47-I45</f>
        <v>-6.0000000000000053E-3</v>
      </c>
    </row>
    <row r="48" spans="1:21" x14ac:dyDescent="0.2">
      <c r="A48">
        <f>H48*F48</f>
        <v>104.28</v>
      </c>
      <c r="C48" s="2">
        <f>I48-I45</f>
        <v>4.599999999999993E-2</v>
      </c>
      <c r="E48" t="s">
        <v>5</v>
      </c>
      <c r="F48">
        <v>110</v>
      </c>
      <c r="G48">
        <v>0.91800000000000004</v>
      </c>
      <c r="H48">
        <v>0.94799999999999995</v>
      </c>
      <c r="I48">
        <v>0.95299999999999996</v>
      </c>
      <c r="S48" s="2">
        <f>G48-G45</f>
        <v>1.100000000000001E-2</v>
      </c>
      <c r="T48" s="2">
        <f>H48-H45</f>
        <v>4.3999999999999928E-2</v>
      </c>
      <c r="U48" s="2">
        <f>I48-I45</f>
        <v>4.599999999999993E-2</v>
      </c>
    </row>
    <row r="49" spans="1:21" x14ac:dyDescent="0.2">
      <c r="C49" s="2"/>
      <c r="D49" t="s">
        <v>18</v>
      </c>
      <c r="E49" t="s">
        <v>2</v>
      </c>
      <c r="F49">
        <v>4104</v>
      </c>
      <c r="G49">
        <v>0.82099999999999995</v>
      </c>
      <c r="H49">
        <v>0.69599999999999995</v>
      </c>
      <c r="I49">
        <v>0.79500000000000004</v>
      </c>
    </row>
    <row r="50" spans="1:21" x14ac:dyDescent="0.2">
      <c r="A50">
        <f>H50*F50</f>
        <v>1256.6799999999998</v>
      </c>
      <c r="C50" s="2"/>
      <c r="E50" t="s">
        <v>3</v>
      </c>
      <c r="F50">
        <v>1780</v>
      </c>
      <c r="G50">
        <v>0.88200000000000001</v>
      </c>
      <c r="H50">
        <v>0.70599999999999996</v>
      </c>
      <c r="I50">
        <v>0.79700000000000004</v>
      </c>
      <c r="R50" s="7"/>
      <c r="S50" s="2">
        <f>G50-G49</f>
        <v>6.1000000000000054E-2</v>
      </c>
      <c r="T50" s="2">
        <f>H50-H49</f>
        <v>1.0000000000000009E-2</v>
      </c>
      <c r="U50" s="2">
        <f>I50-I49</f>
        <v>2.0000000000000018E-3</v>
      </c>
    </row>
    <row r="51" spans="1:21" x14ac:dyDescent="0.2">
      <c r="A51">
        <f>H51*F51</f>
        <v>1272.212</v>
      </c>
      <c r="C51" s="2"/>
      <c r="E51" t="s">
        <v>4</v>
      </c>
      <c r="F51">
        <v>1802</v>
      </c>
      <c r="G51">
        <v>0.79600000000000004</v>
      </c>
      <c r="H51">
        <v>0.70599999999999996</v>
      </c>
      <c r="I51">
        <v>0.80400000000000005</v>
      </c>
      <c r="R51" s="7"/>
      <c r="S51" s="2">
        <f>G51-G49</f>
        <v>-2.4999999999999911E-2</v>
      </c>
      <c r="T51" s="2">
        <f>H51-H49</f>
        <v>1.0000000000000009E-2</v>
      </c>
      <c r="U51" s="2">
        <f>I51-I49</f>
        <v>9.000000000000008E-3</v>
      </c>
    </row>
    <row r="52" spans="1:21" x14ac:dyDescent="0.2">
      <c r="A52">
        <f>H52*F52</f>
        <v>342.43200000000002</v>
      </c>
      <c r="C52" s="2">
        <f>I52-I49</f>
        <v>-2.5000000000000022E-2</v>
      </c>
      <c r="E52" t="s">
        <v>5</v>
      </c>
      <c r="F52">
        <v>522</v>
      </c>
      <c r="G52">
        <v>0.69899999999999995</v>
      </c>
      <c r="H52">
        <v>0.65600000000000003</v>
      </c>
      <c r="I52">
        <v>0.77</v>
      </c>
      <c r="R52" s="7"/>
      <c r="S52" s="2">
        <f>G52-G49</f>
        <v>-0.122</v>
      </c>
      <c r="T52" s="2">
        <f>H52-H49</f>
        <v>-3.9999999999999925E-2</v>
      </c>
      <c r="U52" s="2">
        <f>I52-I49</f>
        <v>-2.5000000000000022E-2</v>
      </c>
    </row>
    <row r="53" spans="1:21" x14ac:dyDescent="0.2">
      <c r="C53" s="2"/>
      <c r="D53" t="s">
        <v>19</v>
      </c>
      <c r="E53" t="s">
        <v>2</v>
      </c>
      <c r="F53">
        <v>4</v>
      </c>
      <c r="G53">
        <v>0.75</v>
      </c>
      <c r="H53">
        <v>1</v>
      </c>
      <c r="I53">
        <v>0.8</v>
      </c>
    </row>
    <row r="54" spans="1:21" x14ac:dyDescent="0.2">
      <c r="A54">
        <f>H54*F54</f>
        <v>1</v>
      </c>
      <c r="C54" s="2"/>
      <c r="E54" t="s">
        <v>3</v>
      </c>
      <c r="F54">
        <v>1</v>
      </c>
      <c r="G54">
        <v>1</v>
      </c>
      <c r="H54">
        <v>1</v>
      </c>
      <c r="I54">
        <v>1</v>
      </c>
      <c r="S54" s="2">
        <f>G54-G53</f>
        <v>0.25</v>
      </c>
      <c r="T54" s="2">
        <f>H54-H53</f>
        <v>0</v>
      </c>
      <c r="U54" s="2">
        <f>I54-I53</f>
        <v>0.19999999999999996</v>
      </c>
    </row>
    <row r="55" spans="1:21" x14ac:dyDescent="0.2">
      <c r="A55">
        <f>H55*F55</f>
        <v>2</v>
      </c>
      <c r="C55" s="2"/>
      <c r="E55" t="s">
        <v>4</v>
      </c>
      <c r="F55">
        <v>2</v>
      </c>
      <c r="G55">
        <v>0.5</v>
      </c>
      <c r="H55">
        <v>1</v>
      </c>
      <c r="I55">
        <v>0.66700000000000004</v>
      </c>
      <c r="S55" s="2">
        <f>G55-G53</f>
        <v>-0.25</v>
      </c>
      <c r="T55" s="2">
        <f>H55-H53</f>
        <v>0</v>
      </c>
      <c r="U55" s="2">
        <f>I55-I53</f>
        <v>-0.13300000000000001</v>
      </c>
    </row>
    <row r="56" spans="1:21" x14ac:dyDescent="0.2">
      <c r="A56">
        <f>H56*F56</f>
        <v>1</v>
      </c>
      <c r="C56" s="2">
        <f>I56-I53</f>
        <v>0.19999999999999996</v>
      </c>
      <c r="E56" t="s">
        <v>5</v>
      </c>
      <c r="F56">
        <v>1</v>
      </c>
      <c r="G56">
        <v>1</v>
      </c>
      <c r="H56">
        <v>1</v>
      </c>
      <c r="I56">
        <v>1</v>
      </c>
      <c r="S56" s="2">
        <f>G56-G53</f>
        <v>0.25</v>
      </c>
      <c r="T56" s="2">
        <f>H56-H53</f>
        <v>0</v>
      </c>
      <c r="U56" s="2">
        <f>I56-I53</f>
        <v>0.19999999999999996</v>
      </c>
    </row>
    <row r="57" spans="1:21" x14ac:dyDescent="0.2">
      <c r="C57" s="2"/>
      <c r="D57" t="s">
        <v>20</v>
      </c>
      <c r="E57" t="s">
        <v>2</v>
      </c>
      <c r="F57">
        <v>3026</v>
      </c>
      <c r="G57">
        <v>0.89200000000000002</v>
      </c>
      <c r="H57">
        <v>0.85099999999999998</v>
      </c>
      <c r="I57">
        <v>0.88700000000000001</v>
      </c>
    </row>
    <row r="58" spans="1:21" x14ac:dyDescent="0.2">
      <c r="A58">
        <f>H58*F58</f>
        <v>1097.817</v>
      </c>
      <c r="C58" s="2"/>
      <c r="E58" t="s">
        <v>3</v>
      </c>
      <c r="F58">
        <v>1281</v>
      </c>
      <c r="G58">
        <v>0.93</v>
      </c>
      <c r="H58">
        <v>0.85699999999999998</v>
      </c>
      <c r="I58">
        <v>0.88</v>
      </c>
      <c r="S58" s="2">
        <f>G58-G57</f>
        <v>3.8000000000000034E-2</v>
      </c>
      <c r="T58" s="2">
        <f>H58-H57</f>
        <v>6.0000000000000053E-3</v>
      </c>
      <c r="U58" s="2">
        <f>I58-I57</f>
        <v>-7.0000000000000062E-3</v>
      </c>
    </row>
    <row r="59" spans="1:21" x14ac:dyDescent="0.2">
      <c r="A59">
        <f>H59*F59</f>
        <v>1026.5899999999999</v>
      </c>
      <c r="C59" s="2"/>
      <c r="E59" t="s">
        <v>4</v>
      </c>
      <c r="F59">
        <v>1255</v>
      </c>
      <c r="G59">
        <v>0.85699999999999998</v>
      </c>
      <c r="H59">
        <v>0.81799999999999995</v>
      </c>
      <c r="I59">
        <v>0.86899999999999999</v>
      </c>
      <c r="S59" s="2">
        <f>G59-G57</f>
        <v>-3.5000000000000031E-2</v>
      </c>
      <c r="T59" s="2">
        <f>H59-H57</f>
        <v>-3.3000000000000029E-2</v>
      </c>
      <c r="U59" s="2">
        <f>I59-I57</f>
        <v>-1.8000000000000016E-2</v>
      </c>
    </row>
    <row r="60" spans="1:21" x14ac:dyDescent="0.2">
      <c r="A60">
        <f>H60*F60</f>
        <v>444.43</v>
      </c>
      <c r="C60" s="2">
        <f>I60-I57</f>
        <v>3.9000000000000035E-2</v>
      </c>
      <c r="E60" t="s">
        <v>5</v>
      </c>
      <c r="F60">
        <v>490</v>
      </c>
      <c r="G60">
        <v>0.88200000000000001</v>
      </c>
      <c r="H60">
        <v>0.90700000000000003</v>
      </c>
      <c r="I60">
        <v>0.92600000000000005</v>
      </c>
      <c r="S60" s="2">
        <f>G60-G57</f>
        <v>-1.0000000000000009E-2</v>
      </c>
      <c r="T60" s="2">
        <f>H60-H57</f>
        <v>5.600000000000005E-2</v>
      </c>
      <c r="U60" s="2">
        <f>I60-I57</f>
        <v>3.9000000000000035E-2</v>
      </c>
    </row>
    <row r="61" spans="1:21" x14ac:dyDescent="0.2">
      <c r="A61">
        <f>SUM(A10:A60)</f>
        <v>33078.04</v>
      </c>
    </row>
    <row r="62" spans="1:21" x14ac:dyDescent="0.2">
      <c r="A62">
        <f>A61/K5</f>
        <v>0.73532900586875338</v>
      </c>
    </row>
    <row r="64" spans="1:21" x14ac:dyDescent="0.2">
      <c r="C64" s="6">
        <f>MIN(C52,C36,C32,C24)</f>
        <v>-2.5000000000000022E-2</v>
      </c>
    </row>
    <row r="65" spans="3:3" x14ac:dyDescent="0.2">
      <c r="C65" s="6">
        <f>MAX(C52,C36,C32,C24)</f>
        <v>5.7000000000000051E-2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BD3D-716A-DD4D-AF62-FE99E4298467}">
  <dimension ref="C4:U65"/>
  <sheetViews>
    <sheetView workbookViewId="0">
      <selection activeCell="D5" sqref="D5:I60"/>
    </sheetView>
  </sheetViews>
  <sheetFormatPr baseColWidth="10" defaultRowHeight="16" x14ac:dyDescent="0.2"/>
  <cols>
    <col min="4" max="4" width="15.33203125" bestFit="1" customWidth="1"/>
    <col min="5" max="5" width="20" bestFit="1" customWidth="1"/>
  </cols>
  <sheetData>
    <row r="4" spans="3:21" x14ac:dyDescent="0.2">
      <c r="D4" t="s">
        <v>6</v>
      </c>
      <c r="F4" t="s">
        <v>21</v>
      </c>
      <c r="G4" t="s">
        <v>22</v>
      </c>
      <c r="H4" t="s">
        <v>23</v>
      </c>
      <c r="I4" t="s">
        <v>24</v>
      </c>
      <c r="K4" t="s">
        <v>21</v>
      </c>
      <c r="L4" t="s">
        <v>22</v>
      </c>
      <c r="M4" t="s">
        <v>23</v>
      </c>
      <c r="N4" t="s">
        <v>24</v>
      </c>
      <c r="S4" t="s">
        <v>22</v>
      </c>
      <c r="T4" t="s">
        <v>23</v>
      </c>
      <c r="U4" t="s">
        <v>24</v>
      </c>
    </row>
    <row r="5" spans="3:21" x14ac:dyDescent="0.2">
      <c r="D5" t="s">
        <v>7</v>
      </c>
      <c r="E5" t="s">
        <v>2</v>
      </c>
      <c r="F5">
        <v>1090</v>
      </c>
      <c r="G5">
        <v>0.89500000000000002</v>
      </c>
      <c r="H5">
        <v>0.91900000000000004</v>
      </c>
      <c r="I5">
        <v>0.89800000000000002</v>
      </c>
      <c r="K5">
        <f>SUM(F5,F9,F13,F17,F21,F25,F29,F33,F37,F41,F45,F49,F53,F57)</f>
        <v>44984</v>
      </c>
      <c r="L5" s="1">
        <f>AVERAGE(G9,G13,G17,G21,G25,G29,G33,G37,G41,G45,G49,G53,G57)</f>
        <v>0.8936153846153847</v>
      </c>
      <c r="M5" s="1">
        <f>AVERAGE(H9,H13,H17,H21,H25,H29,H33,H37,H41,H45,H49,H53,H57)</f>
        <v>0.95261538461538464</v>
      </c>
      <c r="N5" s="1">
        <f>AVERAGE(I9,I13,I17,I21,I25,I29,I33,I37,I41,I45,I49,I53,I57)</f>
        <v>0.90123076923076928</v>
      </c>
    </row>
    <row r="6" spans="3:21" x14ac:dyDescent="0.2">
      <c r="E6" t="s">
        <v>3</v>
      </c>
      <c r="F6">
        <v>405</v>
      </c>
      <c r="G6">
        <v>0.88400000000000001</v>
      </c>
      <c r="H6">
        <v>0.85599999999999998</v>
      </c>
      <c r="I6">
        <v>0.77900000000000003</v>
      </c>
      <c r="K6">
        <f>SUM(F6,F10,F14,F18,F22,F26,F30,F34,F38,F42,F46,F50,F54,F58)</f>
        <v>19405</v>
      </c>
      <c r="L6" s="1">
        <f>AVERAGE(G10,G14,G18,G22,G26,G30,G34,G38,G42,G46,G50,G58,G54)</f>
        <v>0.91361538461538472</v>
      </c>
      <c r="M6" s="1">
        <f>AVERAGE(H10,H14,H18,H22,H26,H30,H34,H38,H42,H46,H50,H58,H54)</f>
        <v>0.91415384615384621</v>
      </c>
      <c r="N6" s="1">
        <f>AVERAGE(I10,I14,I18,I22,I26,I30,I34,I38,I42,I46,I50,I58,I54)</f>
        <v>0.87215384615384628</v>
      </c>
      <c r="S6" s="2">
        <f>G6-G5</f>
        <v>-1.100000000000001E-2</v>
      </c>
      <c r="T6" s="2">
        <f>H6-H5</f>
        <v>-6.3000000000000056E-2</v>
      </c>
      <c r="U6" s="2">
        <f>I6-I5</f>
        <v>-0.11899999999999999</v>
      </c>
    </row>
    <row r="7" spans="3:21" x14ac:dyDescent="0.2">
      <c r="E7" t="s">
        <v>4</v>
      </c>
      <c r="F7">
        <v>470</v>
      </c>
      <c r="G7">
        <v>0.89600000000000002</v>
      </c>
      <c r="H7">
        <v>0.92700000000000005</v>
      </c>
      <c r="I7">
        <v>0.90800000000000003</v>
      </c>
      <c r="K7">
        <f t="shared" ref="K7:K8" si="0">SUM(F7,F11,F15,F19,F23,F27,F31,F35,F39,F43,F47,F51,F55,F59)</f>
        <v>19950</v>
      </c>
      <c r="L7" s="1">
        <f t="shared" ref="L7:N8" si="1">AVERAGE(G11,G15,G19,G23,G27,G31,G35,G39,G43,G47,G51,G55,G59)</f>
        <v>0.90423076923076928</v>
      </c>
      <c r="M7" s="1">
        <f t="shared" si="1"/>
        <v>0.96223076923076922</v>
      </c>
      <c r="N7" s="1">
        <f t="shared" si="1"/>
        <v>0.91899999999999993</v>
      </c>
      <c r="S7" s="2">
        <f>G7-G5</f>
        <v>1.0000000000000009E-3</v>
      </c>
      <c r="T7" s="2">
        <f>H7-H5</f>
        <v>8.0000000000000071E-3</v>
      </c>
      <c r="U7" s="2">
        <f>I7-I5</f>
        <v>1.0000000000000009E-2</v>
      </c>
    </row>
    <row r="8" spans="3:21" x14ac:dyDescent="0.2">
      <c r="C8" s="2">
        <f>I8-I5</f>
        <v>5.2999999999999936E-2</v>
      </c>
      <c r="E8" t="s">
        <v>5</v>
      </c>
      <c r="F8">
        <v>215</v>
      </c>
      <c r="G8">
        <v>0.91600000000000004</v>
      </c>
      <c r="H8">
        <v>0.94099999999999995</v>
      </c>
      <c r="I8">
        <v>0.95099999999999996</v>
      </c>
      <c r="K8">
        <f t="shared" si="0"/>
        <v>5629</v>
      </c>
      <c r="L8" s="1">
        <f t="shared" si="1"/>
        <v>0.86346153846153839</v>
      </c>
      <c r="M8" s="1">
        <f t="shared" si="1"/>
        <v>0.90246153846153843</v>
      </c>
      <c r="N8" s="1">
        <f t="shared" si="1"/>
        <v>0.88553846153846161</v>
      </c>
      <c r="S8" s="2">
        <f>G8-G5</f>
        <v>2.1000000000000019E-2</v>
      </c>
      <c r="T8" s="2">
        <f>H8-H5</f>
        <v>2.1999999999999909E-2</v>
      </c>
      <c r="U8" s="2">
        <f>I8-I5</f>
        <v>5.2999999999999936E-2</v>
      </c>
    </row>
    <row r="9" spans="3:21" x14ac:dyDescent="0.2">
      <c r="C9" s="2"/>
      <c r="D9" t="s">
        <v>8</v>
      </c>
      <c r="E9" t="s">
        <v>2</v>
      </c>
      <c r="F9">
        <v>10</v>
      </c>
      <c r="G9">
        <v>1</v>
      </c>
      <c r="H9">
        <v>1</v>
      </c>
      <c r="I9">
        <v>1</v>
      </c>
    </row>
    <row r="10" spans="3:21" x14ac:dyDescent="0.2">
      <c r="C10" s="2"/>
      <c r="E10" t="s">
        <v>3</v>
      </c>
      <c r="F10">
        <v>5</v>
      </c>
      <c r="G10">
        <v>1</v>
      </c>
      <c r="H10">
        <v>1</v>
      </c>
      <c r="I10">
        <v>1</v>
      </c>
      <c r="S10" s="2">
        <f>G10-G9</f>
        <v>0</v>
      </c>
      <c r="T10" s="2">
        <f>H10-H9</f>
        <v>0</v>
      </c>
      <c r="U10" s="2">
        <f>I10-I9</f>
        <v>0</v>
      </c>
    </row>
    <row r="11" spans="3:21" x14ac:dyDescent="0.2">
      <c r="C11" s="2"/>
      <c r="E11" t="s">
        <v>4</v>
      </c>
      <c r="F11">
        <v>3</v>
      </c>
      <c r="G11">
        <v>1</v>
      </c>
      <c r="H11">
        <v>1</v>
      </c>
      <c r="I11">
        <v>1</v>
      </c>
      <c r="S11" s="2">
        <f>G11-G9</f>
        <v>0</v>
      </c>
      <c r="T11" s="2">
        <f>H11-H9</f>
        <v>0</v>
      </c>
      <c r="U11" s="2">
        <f>I11-I9</f>
        <v>0</v>
      </c>
    </row>
    <row r="12" spans="3:21" x14ac:dyDescent="0.2">
      <c r="C12" s="2">
        <f>I12-I9</f>
        <v>0</v>
      </c>
      <c r="E12" t="s">
        <v>5</v>
      </c>
      <c r="F12">
        <v>2</v>
      </c>
      <c r="G12">
        <v>1</v>
      </c>
      <c r="H12">
        <v>1</v>
      </c>
      <c r="I12">
        <v>1</v>
      </c>
      <c r="S12" s="2">
        <f>G12-G9</f>
        <v>0</v>
      </c>
      <c r="T12" s="2">
        <f>H12-H9</f>
        <v>0</v>
      </c>
      <c r="U12" s="2">
        <f>I12-I9</f>
        <v>0</v>
      </c>
    </row>
    <row r="13" spans="3:21" x14ac:dyDescent="0.2">
      <c r="C13" s="2"/>
      <c r="D13" t="s">
        <v>9</v>
      </c>
      <c r="E13" t="s">
        <v>2</v>
      </c>
      <c r="F13">
        <v>64</v>
      </c>
      <c r="G13">
        <v>0.84399999999999997</v>
      </c>
      <c r="H13">
        <v>0.90600000000000003</v>
      </c>
      <c r="I13">
        <v>0.85299999999999998</v>
      </c>
      <c r="S13" s="2"/>
      <c r="T13" s="2"/>
      <c r="U13" s="2"/>
    </row>
    <row r="14" spans="3:21" x14ac:dyDescent="0.2">
      <c r="C14" s="2"/>
      <c r="E14" t="s">
        <v>3</v>
      </c>
      <c r="F14">
        <v>27</v>
      </c>
      <c r="G14">
        <v>0.85199999999999998</v>
      </c>
      <c r="H14">
        <v>0.75</v>
      </c>
      <c r="I14">
        <v>0.75</v>
      </c>
      <c r="S14" s="2">
        <f>G14-G13</f>
        <v>8.0000000000000071E-3</v>
      </c>
      <c r="T14" s="2">
        <f>H14-H13</f>
        <v>-0.15600000000000003</v>
      </c>
      <c r="U14" s="2">
        <f>I14-I13</f>
        <v>-0.10299999999999998</v>
      </c>
    </row>
    <row r="15" spans="3:21" x14ac:dyDescent="0.2">
      <c r="C15" s="2"/>
      <c r="E15" t="s">
        <v>4</v>
      </c>
      <c r="F15">
        <v>27</v>
      </c>
      <c r="G15">
        <v>0.77800000000000002</v>
      </c>
      <c r="H15">
        <v>0.92900000000000005</v>
      </c>
      <c r="I15">
        <v>0.81299999999999994</v>
      </c>
      <c r="S15" s="2">
        <f>G15-G13</f>
        <v>-6.5999999999999948E-2</v>
      </c>
      <c r="T15" s="2">
        <f>H15-H13</f>
        <v>2.300000000000002E-2</v>
      </c>
      <c r="U15" s="2">
        <f>I15-I13</f>
        <v>-4.0000000000000036E-2</v>
      </c>
    </row>
    <row r="16" spans="3:21" x14ac:dyDescent="0.2">
      <c r="C16" s="2">
        <f>I16-I13</f>
        <v>0.14700000000000002</v>
      </c>
      <c r="E16" t="s">
        <v>5</v>
      </c>
      <c r="F16">
        <v>10</v>
      </c>
      <c r="G16">
        <v>1</v>
      </c>
      <c r="H16">
        <v>1</v>
      </c>
      <c r="I16">
        <v>1</v>
      </c>
      <c r="S16" s="2">
        <f>G16-G13</f>
        <v>0.15600000000000003</v>
      </c>
      <c r="T16" s="2">
        <f>H16-H13</f>
        <v>9.3999999999999972E-2</v>
      </c>
      <c r="U16" s="2">
        <f>I16-I13</f>
        <v>0.14700000000000002</v>
      </c>
    </row>
    <row r="17" spans="3:21" x14ac:dyDescent="0.2">
      <c r="C17" s="2"/>
      <c r="D17" t="s">
        <v>10</v>
      </c>
      <c r="E17" t="s">
        <v>2</v>
      </c>
      <c r="F17">
        <v>148</v>
      </c>
      <c r="G17">
        <v>0.86499999999999999</v>
      </c>
      <c r="H17">
        <v>0.90500000000000003</v>
      </c>
      <c r="I17">
        <v>0.87</v>
      </c>
    </row>
    <row r="18" spans="3:21" x14ac:dyDescent="0.2">
      <c r="C18" s="2"/>
      <c r="E18" t="s">
        <v>3</v>
      </c>
      <c r="F18">
        <v>70</v>
      </c>
      <c r="G18">
        <v>0.82899999999999996</v>
      </c>
      <c r="H18">
        <v>0.8</v>
      </c>
      <c r="I18">
        <v>0.72699999999999998</v>
      </c>
      <c r="S18" s="2">
        <f>G18-G17</f>
        <v>-3.6000000000000032E-2</v>
      </c>
      <c r="T18" s="2">
        <f>H18-H17</f>
        <v>-0.10499999999999998</v>
      </c>
      <c r="U18" s="2">
        <f>I18-I17</f>
        <v>-0.14300000000000002</v>
      </c>
    </row>
    <row r="19" spans="3:21" x14ac:dyDescent="0.2">
      <c r="C19" s="2"/>
      <c r="E19" t="s">
        <v>4</v>
      </c>
      <c r="F19">
        <v>66</v>
      </c>
      <c r="G19">
        <v>0.89400000000000002</v>
      </c>
      <c r="H19">
        <v>0.93200000000000005</v>
      </c>
      <c r="I19">
        <v>0.92100000000000004</v>
      </c>
      <c r="S19" s="2">
        <f>G19-G17</f>
        <v>2.9000000000000026E-2</v>
      </c>
      <c r="T19" s="2">
        <f>H19-H17</f>
        <v>2.7000000000000024E-2</v>
      </c>
      <c r="U19" s="2">
        <f>I19-I17</f>
        <v>5.1000000000000045E-2</v>
      </c>
    </row>
    <row r="20" spans="3:21" x14ac:dyDescent="0.2">
      <c r="C20" s="2">
        <f>I20-I17</f>
        <v>8.1999999999999962E-2</v>
      </c>
      <c r="E20" t="s">
        <v>5</v>
      </c>
      <c r="F20">
        <v>12</v>
      </c>
      <c r="G20">
        <v>0.91700000000000004</v>
      </c>
      <c r="H20">
        <v>1</v>
      </c>
      <c r="I20">
        <v>0.95199999999999996</v>
      </c>
      <c r="S20" s="2">
        <f>G20-G17</f>
        <v>5.2000000000000046E-2</v>
      </c>
      <c r="T20" s="2">
        <f>H20-H17</f>
        <v>9.4999999999999973E-2</v>
      </c>
      <c r="U20" s="2">
        <f>I20-I17</f>
        <v>8.1999999999999962E-2</v>
      </c>
    </row>
    <row r="21" spans="3:21" x14ac:dyDescent="0.2">
      <c r="C21" s="2"/>
      <c r="D21" t="s">
        <v>11</v>
      </c>
      <c r="E21" t="s">
        <v>2</v>
      </c>
      <c r="F21">
        <v>8594</v>
      </c>
      <c r="G21">
        <v>0.86899999999999999</v>
      </c>
      <c r="H21">
        <v>0.879</v>
      </c>
      <c r="I21">
        <v>0.871</v>
      </c>
    </row>
    <row r="22" spans="3:21" x14ac:dyDescent="0.2">
      <c r="C22" s="2"/>
      <c r="E22" t="s">
        <v>3</v>
      </c>
      <c r="F22">
        <v>3788</v>
      </c>
      <c r="G22">
        <v>0.86</v>
      </c>
      <c r="H22">
        <v>0.77400000000000002</v>
      </c>
      <c r="I22">
        <v>0.79500000000000004</v>
      </c>
      <c r="R22" s="7"/>
      <c r="S22" s="2">
        <f>G22-G21</f>
        <v>-9.000000000000008E-3</v>
      </c>
      <c r="T22" s="2">
        <f>H22-H21</f>
        <v>-0.10499999999999998</v>
      </c>
      <c r="U22" s="2">
        <f>I22-I21</f>
        <v>-7.5999999999999956E-2</v>
      </c>
    </row>
    <row r="23" spans="3:21" x14ac:dyDescent="0.2">
      <c r="C23" s="2"/>
      <c r="E23" t="s">
        <v>4</v>
      </c>
      <c r="F23">
        <v>3875</v>
      </c>
      <c r="G23">
        <v>0.86299999999999999</v>
      </c>
      <c r="H23">
        <v>0.90400000000000003</v>
      </c>
      <c r="I23">
        <v>0.88500000000000001</v>
      </c>
      <c r="R23" s="7"/>
      <c r="S23" s="2">
        <f>G23-G21</f>
        <v>-6.0000000000000053E-3</v>
      </c>
      <c r="T23" s="2">
        <f>H23-H21</f>
        <v>2.5000000000000022E-2</v>
      </c>
      <c r="U23" s="2">
        <f>I23-I21</f>
        <v>1.4000000000000012E-2</v>
      </c>
    </row>
    <row r="24" spans="3:21" x14ac:dyDescent="0.2">
      <c r="C24" s="2">
        <f>I24-I21</f>
        <v>8.6999999999999966E-2</v>
      </c>
      <c r="E24" t="s">
        <v>5</v>
      </c>
      <c r="F24">
        <v>931</v>
      </c>
      <c r="G24">
        <v>0.93200000000000005</v>
      </c>
      <c r="H24">
        <v>0.997</v>
      </c>
      <c r="I24">
        <v>0.95799999999999996</v>
      </c>
      <c r="R24" s="7"/>
      <c r="S24" s="2">
        <f>G24-G21</f>
        <v>6.3000000000000056E-2</v>
      </c>
      <c r="T24" s="2">
        <f>H24-H21</f>
        <v>0.11799999999999999</v>
      </c>
      <c r="U24" s="2">
        <f>I24-I21</f>
        <v>8.6999999999999966E-2</v>
      </c>
    </row>
    <row r="25" spans="3:21" x14ac:dyDescent="0.2">
      <c r="C25" s="2"/>
      <c r="D25" t="s">
        <v>12</v>
      </c>
      <c r="E25" t="s">
        <v>2</v>
      </c>
      <c r="F25">
        <v>2542</v>
      </c>
      <c r="G25">
        <v>0.92300000000000004</v>
      </c>
      <c r="H25">
        <v>0.99</v>
      </c>
      <c r="I25">
        <v>0.92800000000000005</v>
      </c>
    </row>
    <row r="26" spans="3:21" x14ac:dyDescent="0.2">
      <c r="C26" s="2"/>
      <c r="E26" t="s">
        <v>3</v>
      </c>
      <c r="F26">
        <v>1265</v>
      </c>
      <c r="G26">
        <v>0.93400000000000005</v>
      </c>
      <c r="H26">
        <v>0.98199999999999998</v>
      </c>
      <c r="I26">
        <v>0.92300000000000004</v>
      </c>
      <c r="S26" s="2">
        <f>G26-G25</f>
        <v>1.100000000000001E-2</v>
      </c>
      <c r="T26" s="2">
        <f>H26-H25</f>
        <v>-8.0000000000000071E-3</v>
      </c>
      <c r="U26" s="2">
        <f>I26-I25</f>
        <v>-5.0000000000000044E-3</v>
      </c>
    </row>
    <row r="27" spans="3:21" x14ac:dyDescent="0.2">
      <c r="C27" s="2"/>
      <c r="E27" t="s">
        <v>4</v>
      </c>
      <c r="F27">
        <v>1092</v>
      </c>
      <c r="G27">
        <v>0.91800000000000004</v>
      </c>
      <c r="H27">
        <v>0.99399999999999999</v>
      </c>
      <c r="I27">
        <v>0.93500000000000005</v>
      </c>
      <c r="S27" s="2">
        <f>G27-G25</f>
        <v>-5.0000000000000044E-3</v>
      </c>
      <c r="T27" s="2">
        <f>H27-H25</f>
        <v>4.0000000000000036E-3</v>
      </c>
      <c r="U27" s="2">
        <f>I27-I25</f>
        <v>7.0000000000000062E-3</v>
      </c>
    </row>
    <row r="28" spans="3:21" x14ac:dyDescent="0.2">
      <c r="C28" s="2">
        <f>I28-I25</f>
        <v>-1.100000000000001E-2</v>
      </c>
      <c r="E28" t="s">
        <v>5</v>
      </c>
      <c r="F28">
        <v>185</v>
      </c>
      <c r="G28">
        <v>0.88100000000000001</v>
      </c>
      <c r="H28">
        <v>1</v>
      </c>
      <c r="I28">
        <v>0.91700000000000004</v>
      </c>
      <c r="S28" s="2">
        <f>G28-G25</f>
        <v>-4.2000000000000037E-2</v>
      </c>
      <c r="T28" s="2">
        <f>H28-H25</f>
        <v>1.0000000000000009E-2</v>
      </c>
      <c r="U28" s="2">
        <f>I28-I25</f>
        <v>-1.100000000000001E-2</v>
      </c>
    </row>
    <row r="29" spans="3:21" x14ac:dyDescent="0.2">
      <c r="C29" s="2"/>
      <c r="D29" t="s">
        <v>13</v>
      </c>
      <c r="E29" t="s">
        <v>2</v>
      </c>
      <c r="F29">
        <v>11302</v>
      </c>
      <c r="G29">
        <v>0.91500000000000004</v>
      </c>
      <c r="H29">
        <v>0.97099999999999997</v>
      </c>
      <c r="I29">
        <v>0.91900000000000004</v>
      </c>
    </row>
    <row r="30" spans="3:21" x14ac:dyDescent="0.2">
      <c r="C30" s="2"/>
      <c r="E30" t="s">
        <v>3</v>
      </c>
      <c r="F30">
        <v>4864</v>
      </c>
      <c r="G30">
        <v>0.93</v>
      </c>
      <c r="H30">
        <v>0.97299999999999998</v>
      </c>
      <c r="I30">
        <v>0.90400000000000003</v>
      </c>
      <c r="R30" s="7"/>
      <c r="S30" s="2">
        <f>G30-G29</f>
        <v>1.5000000000000013E-2</v>
      </c>
      <c r="T30" s="2">
        <f>H30-H29</f>
        <v>2.0000000000000018E-3</v>
      </c>
      <c r="U30" s="2">
        <f>I30-I29</f>
        <v>-1.5000000000000013E-2</v>
      </c>
    </row>
    <row r="31" spans="3:21" x14ac:dyDescent="0.2">
      <c r="C31" s="2"/>
      <c r="E31" t="s">
        <v>4</v>
      </c>
      <c r="F31">
        <v>4999</v>
      </c>
      <c r="G31">
        <v>0.9</v>
      </c>
      <c r="H31">
        <v>0.96899999999999997</v>
      </c>
      <c r="I31">
        <v>0.91800000000000004</v>
      </c>
      <c r="R31" s="7"/>
      <c r="S31" s="2">
        <f>G31-G29</f>
        <v>-1.5000000000000013E-2</v>
      </c>
      <c r="T31" s="2">
        <f>H31-H29</f>
        <v>-2.0000000000000018E-3</v>
      </c>
      <c r="U31" s="2">
        <f>I31-I29</f>
        <v>-1.0000000000000009E-3</v>
      </c>
    </row>
    <row r="32" spans="3:21" x14ac:dyDescent="0.2">
      <c r="C32" s="2">
        <f>I32-I29</f>
        <v>2.6999999999999913E-2</v>
      </c>
      <c r="E32" t="s">
        <v>5</v>
      </c>
      <c r="F32">
        <v>1439</v>
      </c>
      <c r="G32">
        <v>0.91200000000000003</v>
      </c>
      <c r="H32">
        <v>0.97299999999999998</v>
      </c>
      <c r="I32">
        <v>0.94599999999999995</v>
      </c>
      <c r="R32" s="7"/>
      <c r="S32" s="2">
        <f>G32-G29</f>
        <v>-3.0000000000000027E-3</v>
      </c>
      <c r="T32" s="2">
        <f>H32-H29</f>
        <v>2.0000000000000018E-3</v>
      </c>
      <c r="U32" s="2">
        <f>I32-I29</f>
        <v>2.6999999999999913E-2</v>
      </c>
    </row>
    <row r="33" spans="3:21" x14ac:dyDescent="0.2">
      <c r="C33" s="2"/>
      <c r="D33" t="s">
        <v>14</v>
      </c>
      <c r="E33" t="s">
        <v>2</v>
      </c>
      <c r="F33">
        <v>13262</v>
      </c>
      <c r="G33">
        <v>0.91</v>
      </c>
      <c r="H33">
        <v>0.95599999999999996</v>
      </c>
      <c r="I33">
        <v>0.91400000000000003</v>
      </c>
    </row>
    <row r="34" spans="3:21" x14ac:dyDescent="0.2">
      <c r="C34" s="2"/>
      <c r="E34" t="s">
        <v>3</v>
      </c>
      <c r="F34">
        <v>5594</v>
      </c>
      <c r="G34">
        <v>0.91200000000000003</v>
      </c>
      <c r="H34">
        <v>0.92400000000000004</v>
      </c>
      <c r="I34">
        <v>0.86799999999999999</v>
      </c>
      <c r="R34" s="7"/>
      <c r="S34" s="2">
        <f>H34-H33</f>
        <v>-3.1999999999999917E-2</v>
      </c>
      <c r="T34" s="2">
        <f>I34-I33</f>
        <v>-4.6000000000000041E-2</v>
      </c>
      <c r="U34" s="2">
        <f>I34-I33</f>
        <v>-4.6000000000000041E-2</v>
      </c>
    </row>
    <row r="35" spans="3:21" x14ac:dyDescent="0.2">
      <c r="C35" s="2"/>
      <c r="E35" t="s">
        <v>4</v>
      </c>
      <c r="F35">
        <v>6001</v>
      </c>
      <c r="G35">
        <v>0.90700000000000003</v>
      </c>
      <c r="H35">
        <v>0.96599999999999997</v>
      </c>
      <c r="I35">
        <v>0.92500000000000004</v>
      </c>
      <c r="R35" s="7"/>
      <c r="S35" s="2">
        <f>G35-G33</f>
        <v>-3.0000000000000027E-3</v>
      </c>
      <c r="T35" s="2">
        <f>H35-H33</f>
        <v>1.0000000000000009E-2</v>
      </c>
      <c r="U35" s="2">
        <f>I35-I33</f>
        <v>1.100000000000001E-2</v>
      </c>
    </row>
    <row r="36" spans="3:21" x14ac:dyDescent="0.2">
      <c r="C36" s="2">
        <f>I36-I33</f>
        <v>3.0999999999999917E-2</v>
      </c>
      <c r="E36" t="s">
        <v>5</v>
      </c>
      <c r="F36">
        <v>1667</v>
      </c>
      <c r="G36">
        <v>0.91200000000000003</v>
      </c>
      <c r="H36">
        <v>0.96899999999999997</v>
      </c>
      <c r="I36">
        <v>0.94499999999999995</v>
      </c>
      <c r="R36" s="7"/>
      <c r="S36" s="2">
        <f>G36-G33</f>
        <v>2.0000000000000018E-3</v>
      </c>
      <c r="T36" s="2">
        <f>H36-H33</f>
        <v>1.3000000000000012E-2</v>
      </c>
      <c r="U36" s="2">
        <f>I36-I33</f>
        <v>3.0999999999999917E-2</v>
      </c>
    </row>
    <row r="37" spans="3:21" x14ac:dyDescent="0.2">
      <c r="C37" s="2"/>
      <c r="D37" t="s">
        <v>15</v>
      </c>
      <c r="E37" t="s">
        <v>2</v>
      </c>
      <c r="F37">
        <v>238</v>
      </c>
      <c r="G37">
        <v>0.95</v>
      </c>
      <c r="H37">
        <v>0.96599999999999997</v>
      </c>
      <c r="I37">
        <v>0.95</v>
      </c>
    </row>
    <row r="38" spans="3:21" x14ac:dyDescent="0.2">
      <c r="C38" s="2"/>
      <c r="E38" t="s">
        <v>3</v>
      </c>
      <c r="F38">
        <v>88</v>
      </c>
      <c r="G38">
        <v>0.96599999999999997</v>
      </c>
      <c r="H38">
        <v>0.93100000000000005</v>
      </c>
      <c r="I38">
        <v>0.94699999999999995</v>
      </c>
      <c r="S38" s="2">
        <f>G38-G37</f>
        <v>1.6000000000000014E-2</v>
      </c>
      <c r="T38" s="2">
        <f>H38-H37</f>
        <v>-3.499999999999992E-2</v>
      </c>
      <c r="U38" s="2">
        <f>I38-I37</f>
        <v>-3.0000000000000027E-3</v>
      </c>
    </row>
    <row r="39" spans="3:21" x14ac:dyDescent="0.2">
      <c r="C39" s="2"/>
      <c r="E39" t="s">
        <v>4</v>
      </c>
      <c r="F39">
        <v>106</v>
      </c>
      <c r="G39">
        <v>0.93400000000000005</v>
      </c>
      <c r="H39">
        <v>1</v>
      </c>
      <c r="I39">
        <v>0.93300000000000005</v>
      </c>
      <c r="S39" s="2">
        <f>G39-G37</f>
        <v>-1.5999999999999903E-2</v>
      </c>
      <c r="T39" s="2">
        <f>H39-H37</f>
        <v>3.400000000000003E-2</v>
      </c>
      <c r="U39" s="2">
        <f>I39-I37</f>
        <v>-1.6999999999999904E-2</v>
      </c>
    </row>
    <row r="40" spans="3:21" x14ac:dyDescent="0.2">
      <c r="C40" s="2">
        <f>I40-I37</f>
        <v>2.5000000000000022E-2</v>
      </c>
      <c r="E40" t="s">
        <v>5</v>
      </c>
      <c r="F40">
        <v>44</v>
      </c>
      <c r="G40">
        <v>0.95499999999999996</v>
      </c>
      <c r="H40">
        <v>0.95099999999999996</v>
      </c>
      <c r="I40">
        <v>0.97499999999999998</v>
      </c>
      <c r="S40" s="2">
        <f>G40-G37</f>
        <v>5.0000000000000044E-3</v>
      </c>
      <c r="T40" s="2">
        <f>H40-H37</f>
        <v>-1.5000000000000013E-2</v>
      </c>
      <c r="U40" s="2">
        <f>I40-I37</f>
        <v>2.5000000000000022E-2</v>
      </c>
    </row>
    <row r="41" spans="3:21" x14ac:dyDescent="0.2">
      <c r="C41" s="2"/>
      <c r="D41" t="s">
        <v>16</v>
      </c>
      <c r="E41" t="s">
        <v>2</v>
      </c>
      <c r="F41">
        <v>18</v>
      </c>
      <c r="G41">
        <v>0.88900000000000001</v>
      </c>
      <c r="H41">
        <v>1</v>
      </c>
      <c r="I41">
        <v>0.9</v>
      </c>
    </row>
    <row r="42" spans="3:21" x14ac:dyDescent="0.2">
      <c r="C42" s="2"/>
      <c r="E42" t="s">
        <v>3</v>
      </c>
      <c r="F42">
        <v>8</v>
      </c>
      <c r="G42">
        <v>0.875</v>
      </c>
      <c r="H42">
        <v>1</v>
      </c>
      <c r="I42">
        <v>0.88900000000000001</v>
      </c>
      <c r="S42" s="2">
        <f>G42-G41</f>
        <v>-1.4000000000000012E-2</v>
      </c>
      <c r="T42" s="2">
        <f>H42-H41</f>
        <v>0</v>
      </c>
      <c r="U42" s="2">
        <f>I42-I41</f>
        <v>-1.100000000000001E-2</v>
      </c>
    </row>
    <row r="43" spans="3:21" x14ac:dyDescent="0.2">
      <c r="C43" s="2"/>
      <c r="E43" t="s">
        <v>4</v>
      </c>
      <c r="F43">
        <v>9</v>
      </c>
      <c r="G43">
        <v>0.88900000000000001</v>
      </c>
      <c r="H43">
        <v>1</v>
      </c>
      <c r="I43">
        <v>0.88900000000000001</v>
      </c>
      <c r="S43" s="2">
        <f>G43-G41</f>
        <v>0</v>
      </c>
      <c r="T43" s="2">
        <f>H43-H41</f>
        <v>0</v>
      </c>
      <c r="U43" s="2">
        <f>I43-I41</f>
        <v>-1.100000000000001E-2</v>
      </c>
    </row>
    <row r="44" spans="3:21" x14ac:dyDescent="0.2">
      <c r="C44" s="2">
        <f>I44-I41</f>
        <v>9.9999999999999978E-2</v>
      </c>
      <c r="E44" t="s">
        <v>5</v>
      </c>
      <c r="F44">
        <v>1</v>
      </c>
      <c r="G44">
        <v>1</v>
      </c>
      <c r="H44">
        <v>1</v>
      </c>
      <c r="I44">
        <v>1</v>
      </c>
      <c r="S44" s="2">
        <f>G44-G41</f>
        <v>0.11099999999999999</v>
      </c>
      <c r="T44" s="2">
        <f>H44-H41</f>
        <v>0</v>
      </c>
      <c r="U44" s="2">
        <f>I44-I41</f>
        <v>9.9999999999999978E-2</v>
      </c>
    </row>
    <row r="45" spans="3:21" x14ac:dyDescent="0.2">
      <c r="C45" s="2"/>
      <c r="D45" t="s">
        <v>17</v>
      </c>
      <c r="E45" t="s">
        <v>2</v>
      </c>
      <c r="F45">
        <v>582</v>
      </c>
      <c r="G45">
        <v>0.90900000000000003</v>
      </c>
      <c r="H45">
        <v>0.96899999999999997</v>
      </c>
      <c r="I45">
        <v>0.91400000000000003</v>
      </c>
      <c r="S45" s="2"/>
      <c r="T45" s="2"/>
      <c r="U45" s="2"/>
    </row>
    <row r="46" spans="3:21" x14ac:dyDescent="0.2">
      <c r="C46" s="2"/>
      <c r="E46" t="s">
        <v>3</v>
      </c>
      <c r="F46">
        <v>229</v>
      </c>
      <c r="G46">
        <v>0.9</v>
      </c>
      <c r="H46">
        <v>0.94199999999999995</v>
      </c>
      <c r="I46">
        <v>0.81</v>
      </c>
      <c r="S46" s="2">
        <f>G46-G45</f>
        <v>-9.000000000000008E-3</v>
      </c>
      <c r="T46" s="2">
        <f>H46-H45</f>
        <v>-2.7000000000000024E-2</v>
      </c>
      <c r="U46" s="2">
        <f>I46-I45</f>
        <v>-0.10399999999999998</v>
      </c>
    </row>
    <row r="47" spans="3:21" x14ac:dyDescent="0.2">
      <c r="C47" s="2"/>
      <c r="E47" t="s">
        <v>4</v>
      </c>
      <c r="F47">
        <v>243</v>
      </c>
      <c r="G47">
        <v>0.90100000000000002</v>
      </c>
      <c r="H47">
        <v>0.95799999999999996</v>
      </c>
      <c r="I47">
        <v>0.91900000000000004</v>
      </c>
      <c r="S47" s="2">
        <f>G47-G45</f>
        <v>-8.0000000000000071E-3</v>
      </c>
      <c r="T47" s="2">
        <f>H47-H45</f>
        <v>-1.100000000000001E-2</v>
      </c>
      <c r="U47" s="2">
        <f>I47-I45</f>
        <v>5.0000000000000044E-3</v>
      </c>
    </row>
    <row r="48" spans="3:21" x14ac:dyDescent="0.2">
      <c r="C48" s="2">
        <f>I48-I45</f>
        <v>5.5999999999999939E-2</v>
      </c>
      <c r="E48" t="s">
        <v>5</v>
      </c>
      <c r="F48">
        <v>110</v>
      </c>
      <c r="G48">
        <v>0.94499999999999995</v>
      </c>
      <c r="H48">
        <v>1</v>
      </c>
      <c r="I48">
        <v>0.97</v>
      </c>
      <c r="S48" s="2">
        <f>G48-G45</f>
        <v>3.5999999999999921E-2</v>
      </c>
      <c r="T48" s="2">
        <f>H48-H45</f>
        <v>3.1000000000000028E-2</v>
      </c>
      <c r="U48" s="2">
        <f>I48-I45</f>
        <v>5.5999999999999939E-2</v>
      </c>
    </row>
    <row r="49" spans="3:21" x14ac:dyDescent="0.2">
      <c r="C49" s="2"/>
      <c r="D49" t="s">
        <v>18</v>
      </c>
      <c r="E49" t="s">
        <v>2</v>
      </c>
      <c r="F49">
        <v>4104</v>
      </c>
      <c r="G49">
        <v>0.874</v>
      </c>
      <c r="H49">
        <v>0.872</v>
      </c>
      <c r="I49">
        <v>0.874</v>
      </c>
    </row>
    <row r="50" spans="3:21" x14ac:dyDescent="0.2">
      <c r="C50" s="2"/>
      <c r="E50" t="s">
        <v>3</v>
      </c>
      <c r="F50">
        <v>1780</v>
      </c>
      <c r="G50">
        <v>0.89600000000000002</v>
      </c>
      <c r="H50">
        <v>0.86299999999999999</v>
      </c>
      <c r="I50">
        <v>0.84399999999999997</v>
      </c>
      <c r="R50" s="7"/>
      <c r="S50" s="2">
        <f>G50-G49</f>
        <v>2.200000000000002E-2</v>
      </c>
      <c r="T50" s="2">
        <f>H50-H49</f>
        <v>-9.000000000000008E-3</v>
      </c>
      <c r="U50" s="2">
        <f>I50-I49</f>
        <v>-3.0000000000000027E-2</v>
      </c>
    </row>
    <row r="51" spans="3:21" x14ac:dyDescent="0.2">
      <c r="C51" s="2"/>
      <c r="E51" t="s">
        <v>4</v>
      </c>
      <c r="F51">
        <v>1802</v>
      </c>
      <c r="G51">
        <v>0.86799999999999999</v>
      </c>
      <c r="H51">
        <v>0.88600000000000001</v>
      </c>
      <c r="I51">
        <v>0.88800000000000001</v>
      </c>
      <c r="R51" s="7"/>
      <c r="S51" s="2">
        <f>G51-G49</f>
        <v>-6.0000000000000053E-3</v>
      </c>
      <c r="T51" s="2">
        <f>H51-H49</f>
        <v>1.4000000000000012E-2</v>
      </c>
      <c r="U51" s="2">
        <f>I51-I49</f>
        <v>1.4000000000000012E-2</v>
      </c>
    </row>
    <row r="52" spans="3:21" x14ac:dyDescent="0.2">
      <c r="C52" s="2">
        <f>I52-I49</f>
        <v>6.0000000000000053E-3</v>
      </c>
      <c r="E52" t="s">
        <v>5</v>
      </c>
      <c r="F52">
        <v>522</v>
      </c>
      <c r="G52">
        <v>0.82199999999999995</v>
      </c>
      <c r="H52">
        <v>0.85</v>
      </c>
      <c r="I52">
        <v>0.88</v>
      </c>
      <c r="R52" s="7"/>
      <c r="S52" s="2">
        <f>G52-G49</f>
        <v>-5.2000000000000046E-2</v>
      </c>
      <c r="T52" s="2">
        <f>H52-H49</f>
        <v>-2.200000000000002E-2</v>
      </c>
      <c r="U52" s="2">
        <f>I52-I49</f>
        <v>6.0000000000000053E-3</v>
      </c>
    </row>
    <row r="53" spans="3:21" x14ac:dyDescent="0.2">
      <c r="C53" s="2"/>
      <c r="D53" t="s">
        <v>19</v>
      </c>
      <c r="E53" t="s">
        <v>2</v>
      </c>
      <c r="F53">
        <v>4</v>
      </c>
      <c r="G53">
        <v>0.75</v>
      </c>
      <c r="H53">
        <v>1</v>
      </c>
      <c r="I53">
        <v>0.8</v>
      </c>
    </row>
    <row r="54" spans="3:21" x14ac:dyDescent="0.2">
      <c r="C54" s="2"/>
      <c r="E54" t="s">
        <v>3</v>
      </c>
      <c r="F54">
        <v>1</v>
      </c>
      <c r="G54">
        <v>1</v>
      </c>
      <c r="H54">
        <v>1</v>
      </c>
      <c r="I54">
        <v>1</v>
      </c>
      <c r="S54" s="2">
        <f>G54-G53</f>
        <v>0.25</v>
      </c>
      <c r="T54" s="2">
        <f>H54-H53</f>
        <v>0</v>
      </c>
      <c r="U54" s="2">
        <f>I54-I53</f>
        <v>0.19999999999999996</v>
      </c>
    </row>
    <row r="55" spans="3:21" x14ac:dyDescent="0.2">
      <c r="C55" s="2"/>
      <c r="E55" t="s">
        <v>4</v>
      </c>
      <c r="F55">
        <v>2</v>
      </c>
      <c r="G55">
        <v>1</v>
      </c>
      <c r="H55">
        <v>1</v>
      </c>
      <c r="I55">
        <v>1</v>
      </c>
      <c r="S55" s="2">
        <f>G55-G53</f>
        <v>0.25</v>
      </c>
      <c r="T55" s="2">
        <f>H55-H53</f>
        <v>0</v>
      </c>
      <c r="U55" s="2">
        <f>I55-I53</f>
        <v>0.19999999999999996</v>
      </c>
    </row>
    <row r="56" spans="3:21" x14ac:dyDescent="0.2">
      <c r="C56" s="2">
        <f>I56-I53</f>
        <v>-0.8</v>
      </c>
      <c r="E56" t="s">
        <v>5</v>
      </c>
      <c r="F56">
        <v>1</v>
      </c>
      <c r="G56">
        <v>0</v>
      </c>
      <c r="H56">
        <v>0</v>
      </c>
      <c r="I56">
        <v>0</v>
      </c>
      <c r="S56" s="2">
        <f>G56-G53</f>
        <v>-0.75</v>
      </c>
      <c r="T56" s="2">
        <f>H56-H53</f>
        <v>-1</v>
      </c>
      <c r="U56" s="2">
        <f>I56-I53</f>
        <v>-0.8</v>
      </c>
    </row>
    <row r="57" spans="3:21" x14ac:dyDescent="0.2">
      <c r="C57" s="2"/>
      <c r="D57" t="s">
        <v>20</v>
      </c>
      <c r="E57" t="s">
        <v>2</v>
      </c>
      <c r="F57">
        <v>3026</v>
      </c>
      <c r="G57">
        <v>0.91900000000000004</v>
      </c>
      <c r="H57">
        <v>0.97</v>
      </c>
      <c r="I57">
        <v>0.92300000000000004</v>
      </c>
    </row>
    <row r="58" spans="3:21" x14ac:dyDescent="0.2">
      <c r="C58" s="2"/>
      <c r="E58" t="s">
        <v>3</v>
      </c>
      <c r="F58">
        <v>1281</v>
      </c>
      <c r="G58">
        <v>0.92300000000000004</v>
      </c>
      <c r="H58">
        <v>0.94499999999999995</v>
      </c>
      <c r="I58">
        <v>0.88100000000000001</v>
      </c>
      <c r="S58" s="2">
        <f>G58-G57</f>
        <v>4.0000000000000036E-3</v>
      </c>
      <c r="T58" s="2">
        <f>H58-H57</f>
        <v>-2.5000000000000022E-2</v>
      </c>
      <c r="U58" s="2">
        <f>I58-I57</f>
        <v>-4.2000000000000037E-2</v>
      </c>
    </row>
    <row r="59" spans="3:21" x14ac:dyDescent="0.2">
      <c r="C59" s="2"/>
      <c r="E59" t="s">
        <v>4</v>
      </c>
      <c r="F59">
        <v>1255</v>
      </c>
      <c r="G59">
        <v>0.90300000000000002</v>
      </c>
      <c r="H59">
        <v>0.97099999999999997</v>
      </c>
      <c r="I59">
        <v>0.92100000000000004</v>
      </c>
      <c r="S59" s="2">
        <f>G59-G57</f>
        <v>-1.6000000000000014E-2</v>
      </c>
      <c r="T59" s="2">
        <f>H59-H57</f>
        <v>1.0000000000000009E-3</v>
      </c>
      <c r="U59" s="2">
        <f>I59-I57</f>
        <v>-2.0000000000000018E-3</v>
      </c>
    </row>
    <row r="60" spans="3:21" x14ac:dyDescent="0.2">
      <c r="C60" s="2">
        <f>I60-I57</f>
        <v>4.599999999999993E-2</v>
      </c>
      <c r="E60" t="s">
        <v>5</v>
      </c>
      <c r="F60">
        <v>490</v>
      </c>
      <c r="G60">
        <v>0.94899999999999995</v>
      </c>
      <c r="H60">
        <v>0.99199999999999999</v>
      </c>
      <c r="I60">
        <v>0.96899999999999997</v>
      </c>
      <c r="S60" s="2">
        <f>G60-G57</f>
        <v>2.9999999999999916E-2</v>
      </c>
      <c r="T60" s="2">
        <f>H60-H57</f>
        <v>2.200000000000002E-2</v>
      </c>
      <c r="U60" s="2">
        <f>I60-I57</f>
        <v>4.599999999999993E-2</v>
      </c>
    </row>
    <row r="64" spans="3:21" x14ac:dyDescent="0.2">
      <c r="C64" s="6">
        <f>MIN(C52,C36,C32,C24)</f>
        <v>6.0000000000000053E-3</v>
      </c>
    </row>
    <row r="65" spans="3:3" x14ac:dyDescent="0.2">
      <c r="C65" s="6">
        <f>MAX(C52,C36,C32,C24)</f>
        <v>8.6999999999999966E-2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4CD9-B73D-2C48-BBCA-AE28CE22E830}">
  <dimension ref="D4:N57"/>
  <sheetViews>
    <sheetView topLeftCell="A21" workbookViewId="0">
      <selection activeCell="D37" sqref="D37:H57"/>
    </sheetView>
  </sheetViews>
  <sheetFormatPr baseColWidth="10" defaultRowHeight="16" x14ac:dyDescent="0.2"/>
  <cols>
    <col min="4" max="4" width="26" bestFit="1" customWidth="1"/>
    <col min="5" max="5" width="20" bestFit="1" customWidth="1"/>
    <col min="6" max="6" width="7.83203125" customWidth="1"/>
  </cols>
  <sheetData>
    <row r="4" spans="4:14" x14ac:dyDescent="0.2">
      <c r="D4" t="s">
        <v>25</v>
      </c>
      <c r="E4" t="s">
        <v>26</v>
      </c>
      <c r="F4" t="s">
        <v>27</v>
      </c>
    </row>
    <row r="5" spans="4:14" x14ac:dyDescent="0.2">
      <c r="D5" t="str">
        <f>Phi!E5</f>
        <v>ALL</v>
      </c>
      <c r="E5">
        <f>Phi!K5</f>
        <v>43894</v>
      </c>
    </row>
    <row r="6" spans="4:14" x14ac:dyDescent="0.2">
      <c r="D6" t="str">
        <f>Phi!E6</f>
        <v>NO ENTITY OVERLAP</v>
      </c>
      <c r="E6">
        <f>Phi!K6</f>
        <v>19000</v>
      </c>
      <c r="F6" s="2">
        <f>E6/$E$5</f>
        <v>0.43286098327789674</v>
      </c>
    </row>
    <row r="7" spans="4:14" x14ac:dyDescent="0.2">
      <c r="D7" t="str">
        <f>Phi!E7</f>
        <v>ONE ENTITY OVERLAP</v>
      </c>
      <c r="E7">
        <f>Phi!K7</f>
        <v>19480</v>
      </c>
      <c r="F7" s="2">
        <f>E7/$E$5</f>
        <v>0.44379641864491731</v>
      </c>
    </row>
    <row r="8" spans="4:14" x14ac:dyDescent="0.2">
      <c r="D8" t="str">
        <f>Phi!E8</f>
        <v>TWO ENTITY OVERLAP</v>
      </c>
      <c r="E8">
        <f>Phi!K8</f>
        <v>5414</v>
      </c>
      <c r="F8" s="2">
        <f>E8/$E$5</f>
        <v>0.12334259807718595</v>
      </c>
    </row>
    <row r="11" spans="4:14" x14ac:dyDescent="0.2">
      <c r="D11" s="10" t="s">
        <v>34</v>
      </c>
      <c r="E11" s="10"/>
      <c r="F11" s="10"/>
      <c r="G11" s="10"/>
      <c r="H11" s="10"/>
    </row>
    <row r="13" spans="4:14" x14ac:dyDescent="0.2">
      <c r="D13" s="3" t="s">
        <v>0</v>
      </c>
      <c r="E13" s="3" t="s">
        <v>28</v>
      </c>
      <c r="F13" s="3" t="s">
        <v>22</v>
      </c>
      <c r="G13" s="3" t="s">
        <v>23</v>
      </c>
      <c r="H13" s="3" t="s">
        <v>24</v>
      </c>
      <c r="J13" s="3" t="s">
        <v>22</v>
      </c>
      <c r="K13" s="3" t="s">
        <v>23</v>
      </c>
      <c r="L13" s="3" t="s">
        <v>24</v>
      </c>
    </row>
    <row r="14" spans="4:14" x14ac:dyDescent="0.2">
      <c r="D14" s="12" t="s">
        <v>31</v>
      </c>
      <c r="E14" s="4" t="s">
        <v>2</v>
      </c>
      <c r="F14" s="5">
        <f>Phi!L5</f>
        <v>0.88138461538461521</v>
      </c>
      <c r="G14" s="5">
        <f>Phi!M5</f>
        <v>0.97823076923076924</v>
      </c>
      <c r="H14" s="5">
        <f>Phi!N5</f>
        <v>0.89969230769230779</v>
      </c>
    </row>
    <row r="15" spans="4:14" x14ac:dyDescent="0.2">
      <c r="D15" s="12"/>
      <c r="E15" s="4" t="s">
        <v>3</v>
      </c>
      <c r="F15" s="5">
        <f>Phi!L6</f>
        <v>0.9262307692307693</v>
      </c>
      <c r="G15" s="5">
        <f>Phi!M6</f>
        <v>0.96746153846153837</v>
      </c>
      <c r="H15" s="5">
        <f>Phi!N6</f>
        <v>0.89992307692307694</v>
      </c>
      <c r="J15" s="2">
        <f>F15-F14</f>
        <v>4.4846153846154091E-2</v>
      </c>
      <c r="K15" s="2">
        <f>G15-G14</f>
        <v>-1.0769230769230864E-2</v>
      </c>
      <c r="L15" s="2">
        <f>H15-H14</f>
        <v>2.3076923076914557E-4</v>
      </c>
      <c r="N15" s="8">
        <v>-0.01</v>
      </c>
    </row>
    <row r="16" spans="4:14" x14ac:dyDescent="0.2">
      <c r="D16" s="12"/>
      <c r="E16" s="4" t="s">
        <v>4</v>
      </c>
      <c r="F16" s="5">
        <f>Phi!L7</f>
        <v>0.87176923076923074</v>
      </c>
      <c r="G16" s="5">
        <f>Phi!M7</f>
        <v>0.9859230769230769</v>
      </c>
      <c r="H16" s="5">
        <f>Phi!N7</f>
        <v>0.899076923076923</v>
      </c>
      <c r="J16" s="2">
        <f>F16-F14</f>
        <v>-9.6153846153844702E-3</v>
      </c>
      <c r="K16" s="2">
        <f>G16-G14</f>
        <v>7.692307692307665E-3</v>
      </c>
      <c r="L16" s="2">
        <f>H16-H14</f>
        <v>-6.1538461538479527E-4</v>
      </c>
    </row>
    <row r="17" spans="4:14" x14ac:dyDescent="0.2">
      <c r="D17" s="12"/>
      <c r="E17" s="4" t="s">
        <v>5</v>
      </c>
      <c r="F17" s="5">
        <f>Phi!L8</f>
        <v>0.85976923076923084</v>
      </c>
      <c r="G17" s="5">
        <f>Phi!M8</f>
        <v>0.90876923076923077</v>
      </c>
      <c r="H17" s="5">
        <f>Phi!N8</f>
        <v>0.88361538461538458</v>
      </c>
      <c r="J17" s="2">
        <f>F17-F14</f>
        <v>-2.161538461538437E-2</v>
      </c>
      <c r="K17" s="2">
        <f>G17-G14</f>
        <v>-6.9461538461538463E-2</v>
      </c>
      <c r="L17" s="2">
        <f>H17-H14</f>
        <v>-1.6076923076923211E-2</v>
      </c>
    </row>
    <row r="18" spans="4:14" x14ac:dyDescent="0.2">
      <c r="D18" s="11" t="s">
        <v>32</v>
      </c>
      <c r="E18" s="4" t="s">
        <v>2</v>
      </c>
      <c r="F18" s="5">
        <v>0.86299999999999999</v>
      </c>
      <c r="G18" s="5">
        <f>Qwen!M5</f>
        <v>0.97461538461538466</v>
      </c>
      <c r="H18" s="5">
        <v>0.879</v>
      </c>
      <c r="J18" s="2"/>
      <c r="K18" s="2"/>
      <c r="L18" s="2"/>
    </row>
    <row r="19" spans="4:14" x14ac:dyDescent="0.2">
      <c r="D19" s="11"/>
      <c r="E19" s="4" t="s">
        <v>3</v>
      </c>
      <c r="F19" s="5">
        <f>Qwen!L6</f>
        <v>0.89123076923076916</v>
      </c>
      <c r="G19" s="5">
        <f>Qwen!M6</f>
        <v>0.95199999999999996</v>
      </c>
      <c r="H19" s="5">
        <f>Qwen!N6</f>
        <v>0.85899999999999987</v>
      </c>
      <c r="J19" s="2">
        <f>F19-F18</f>
        <v>2.823076923076917E-2</v>
      </c>
      <c r="K19" s="2">
        <f>G19-G18</f>
        <v>-2.2615384615384704E-2</v>
      </c>
      <c r="L19" s="2">
        <f>H19-H18</f>
        <v>-2.0000000000000129E-2</v>
      </c>
      <c r="N19" s="6">
        <v>-0.02</v>
      </c>
    </row>
    <row r="20" spans="4:14" x14ac:dyDescent="0.2">
      <c r="D20" s="11"/>
      <c r="E20" s="4" t="s">
        <v>4</v>
      </c>
      <c r="F20" s="5">
        <f>Qwen!L7</f>
        <v>0.8147692307692308</v>
      </c>
      <c r="G20" s="5">
        <f>Qwen!M7</f>
        <v>0.98830769230769222</v>
      </c>
      <c r="H20" s="5">
        <f>Qwen!N7</f>
        <v>0.85100000000000009</v>
      </c>
      <c r="J20" s="2">
        <f>F20-F18</f>
        <v>-4.8230769230769188E-2</v>
      </c>
      <c r="K20" s="2">
        <f>G20-G18</f>
        <v>1.3692307692307559E-2</v>
      </c>
      <c r="L20" s="2">
        <f>H20-H18</f>
        <v>-2.7999999999999914E-2</v>
      </c>
    </row>
    <row r="21" spans="4:14" x14ac:dyDescent="0.2">
      <c r="D21" s="11"/>
      <c r="E21" s="4" t="s">
        <v>5</v>
      </c>
      <c r="F21" s="5">
        <f>Qwen!L8</f>
        <v>0.85146153846153849</v>
      </c>
      <c r="G21" s="5">
        <f>Qwen!M8</f>
        <v>0.90676923076923077</v>
      </c>
      <c r="H21" s="5">
        <f>Qwen!N8</f>
        <v>0.87892307692307703</v>
      </c>
      <c r="J21" s="2">
        <f>F21-F18</f>
        <v>-1.1538461538461497E-2</v>
      </c>
      <c r="K21" s="2">
        <f>G21-G18</f>
        <v>-6.7846153846153889E-2</v>
      </c>
      <c r="L21" s="2">
        <f>H21-H18</f>
        <v>-7.6923076922974509E-5</v>
      </c>
    </row>
    <row r="22" spans="4:14" x14ac:dyDescent="0.2">
      <c r="D22" s="11" t="s">
        <v>29</v>
      </c>
      <c r="E22" s="4" t="s">
        <v>2</v>
      </c>
      <c r="F22" s="5">
        <f>GPT4o!L5</f>
        <v>0.90176923076923088</v>
      </c>
      <c r="G22" s="5">
        <f>GPT4o!M5</f>
        <v>0.9326923076923076</v>
      </c>
      <c r="H22" s="5">
        <f>GPT4o!N5</f>
        <v>0.9061538461538462</v>
      </c>
      <c r="J22" s="2"/>
      <c r="K22" s="2"/>
      <c r="L22" s="2"/>
    </row>
    <row r="23" spans="4:14" x14ac:dyDescent="0.2">
      <c r="D23" s="11"/>
      <c r="E23" s="4" t="s">
        <v>3</v>
      </c>
      <c r="F23" s="5">
        <f>GPT4o!L6</f>
        <v>0.94607692307692304</v>
      </c>
      <c r="G23" s="5">
        <f>GPT4o!M6</f>
        <v>0.92499999999999993</v>
      </c>
      <c r="H23" s="5">
        <f>GPT4o!N6</f>
        <v>0.91207692307692301</v>
      </c>
      <c r="J23" s="2">
        <f>F23-F22</f>
        <v>4.4307692307692159E-2</v>
      </c>
      <c r="K23" s="2">
        <f>G23-G22</f>
        <v>-7.692307692307665E-3</v>
      </c>
      <c r="L23" s="2">
        <f>H23-H22</f>
        <v>5.9230769230768088E-3</v>
      </c>
      <c r="N23" s="6">
        <v>-0.02</v>
      </c>
    </row>
    <row r="24" spans="4:14" x14ac:dyDescent="0.2">
      <c r="D24" s="11"/>
      <c r="E24" s="4" t="s">
        <v>4</v>
      </c>
      <c r="F24" s="5">
        <f>GPT4o!L7</f>
        <v>0.88538461538461521</v>
      </c>
      <c r="G24" s="5">
        <f>GPT4o!M7</f>
        <v>0.97400000000000009</v>
      </c>
      <c r="H24" s="5">
        <f>GPT4o!N7</f>
        <v>0.90976923076923077</v>
      </c>
      <c r="J24" s="2">
        <f>F24-F22</f>
        <v>-1.6384615384615664E-2</v>
      </c>
      <c r="K24" s="2">
        <f>G24-G22</f>
        <v>4.130769230769249E-2</v>
      </c>
      <c r="L24" s="2">
        <f>H24-H22</f>
        <v>3.6153846153845759E-3</v>
      </c>
    </row>
    <row r="25" spans="4:14" x14ac:dyDescent="0.2">
      <c r="D25" s="11"/>
      <c r="E25" s="4" t="s">
        <v>5</v>
      </c>
      <c r="F25" s="5">
        <f>GPT4o!L8</f>
        <v>0.7996923076923077</v>
      </c>
      <c r="G25" s="5">
        <f>GPT4o!M8</f>
        <v>0.82646153846153836</v>
      </c>
      <c r="H25" s="5">
        <f>GPT4o!N8</f>
        <v>0.84007692307692317</v>
      </c>
      <c r="J25" s="2">
        <f>F25-F22</f>
        <v>-0.10207692307692318</v>
      </c>
      <c r="K25" s="2">
        <f>G25-G22</f>
        <v>-0.10623076923076924</v>
      </c>
      <c r="L25" s="2">
        <f>H25-H22</f>
        <v>-6.6076923076923033E-2</v>
      </c>
    </row>
    <row r="26" spans="4:14" x14ac:dyDescent="0.2">
      <c r="D26" s="11" t="s">
        <v>30</v>
      </c>
      <c r="E26" s="4" t="s">
        <v>2</v>
      </c>
      <c r="F26" s="5">
        <f>Gemma!L5</f>
        <v>0.85099999999999987</v>
      </c>
      <c r="G26" s="5">
        <f>Gemma!M5</f>
        <v>0.78676923076923089</v>
      </c>
      <c r="H26" s="5">
        <f>Gemma!N5</f>
        <v>0.83546153846153848</v>
      </c>
      <c r="J26" s="2"/>
      <c r="K26" s="2"/>
      <c r="L26" s="2"/>
    </row>
    <row r="27" spans="4:14" x14ac:dyDescent="0.2">
      <c r="D27" s="11"/>
      <c r="E27" s="4" t="s">
        <v>3</v>
      </c>
      <c r="F27" s="5">
        <f>Gemma!L6</f>
        <v>0.91984615384615376</v>
      </c>
      <c r="G27" s="5">
        <f>Gemma!M6</f>
        <v>0.81715384615384612</v>
      </c>
      <c r="H27" s="5">
        <f>Gemma!N6</f>
        <v>0.86969230769230776</v>
      </c>
      <c r="J27" s="2">
        <f>F27-F26</f>
        <v>6.884615384615389E-2</v>
      </c>
      <c r="K27" s="2">
        <f>G27-G26</f>
        <v>3.0384615384615232E-2</v>
      </c>
      <c r="L27" s="2">
        <f>H27-H26</f>
        <v>3.4230769230769287E-2</v>
      </c>
      <c r="N27" s="6">
        <v>-0.02</v>
      </c>
    </row>
    <row r="28" spans="4:14" x14ac:dyDescent="0.2">
      <c r="D28" s="11"/>
      <c r="E28" s="4" t="s">
        <v>4</v>
      </c>
      <c r="F28" s="5">
        <f>Gemma!L7</f>
        <v>0.81184615384615377</v>
      </c>
      <c r="G28" s="5">
        <f>Gemma!M7</f>
        <v>0.75730769230769224</v>
      </c>
      <c r="H28" s="5">
        <f>Gemma!N7</f>
        <v>0.78038461538461534</v>
      </c>
      <c r="J28" s="2">
        <f>F28-F26</f>
        <v>-3.9153846153846095E-2</v>
      </c>
      <c r="K28" s="2">
        <f>G28-G26</f>
        <v>-2.946153846153865E-2</v>
      </c>
      <c r="L28" s="2">
        <f>H28-H26</f>
        <v>-5.5076923076923134E-2</v>
      </c>
    </row>
    <row r="29" spans="4:14" x14ac:dyDescent="0.2">
      <c r="D29" s="11"/>
      <c r="E29" s="4" t="s">
        <v>5</v>
      </c>
      <c r="F29" s="5">
        <f>Gemma!L8</f>
        <v>0.7962307692307693</v>
      </c>
      <c r="G29" s="5">
        <f>Gemma!M8</f>
        <v>0.80130769230769228</v>
      </c>
      <c r="H29" s="5">
        <f>Gemma!N8</f>
        <v>0.83538461538461539</v>
      </c>
      <c r="J29" s="2">
        <f>F29-F26</f>
        <v>-5.476923076923057E-2</v>
      </c>
      <c r="K29" s="2">
        <f>G29-G26</f>
        <v>1.4538461538461389E-2</v>
      </c>
      <c r="L29" s="2">
        <f>H29-H26</f>
        <v>-7.6923076923085532E-5</v>
      </c>
    </row>
    <row r="30" spans="4:14" x14ac:dyDescent="0.2">
      <c r="D30" s="11" t="s">
        <v>33</v>
      </c>
      <c r="E30" s="4" t="s">
        <v>2</v>
      </c>
      <c r="F30" s="5">
        <f>DeepSeek!L5</f>
        <v>0.8936153846153847</v>
      </c>
      <c r="G30" s="5">
        <f>DeepSeek!M5</f>
        <v>0.95261538461538464</v>
      </c>
      <c r="H30" s="5">
        <f>DeepSeek!N5</f>
        <v>0.90123076923076928</v>
      </c>
      <c r="J30" s="2"/>
      <c r="K30" s="2"/>
      <c r="L30" s="2"/>
    </row>
    <row r="31" spans="4:14" x14ac:dyDescent="0.2">
      <c r="D31" s="11"/>
      <c r="E31" s="4" t="s">
        <v>3</v>
      </c>
      <c r="F31" s="5">
        <f>DeepSeek!L6</f>
        <v>0.91361538461538472</v>
      </c>
      <c r="G31" s="5">
        <f>DeepSeek!M6</f>
        <v>0.91415384615384621</v>
      </c>
      <c r="H31" s="5">
        <f>DeepSeek!N6</f>
        <v>0.87215384615384628</v>
      </c>
      <c r="J31" s="2">
        <f>F31-F30</f>
        <v>2.0000000000000018E-2</v>
      </c>
      <c r="K31" s="2">
        <f>G31-G30</f>
        <v>-3.8461538461538436E-2</v>
      </c>
      <c r="L31" s="2">
        <f>H31-H30</f>
        <v>-2.9076923076923E-2</v>
      </c>
      <c r="N31" s="6">
        <v>-0.03</v>
      </c>
    </row>
    <row r="32" spans="4:14" x14ac:dyDescent="0.2">
      <c r="D32" s="11"/>
      <c r="E32" s="4" t="s">
        <v>4</v>
      </c>
      <c r="F32" s="5">
        <f>DeepSeek!L7</f>
        <v>0.90423076923076928</v>
      </c>
      <c r="G32" s="5">
        <f>DeepSeek!M7</f>
        <v>0.96223076923076922</v>
      </c>
      <c r="H32" s="5">
        <f>DeepSeek!N7</f>
        <v>0.91899999999999993</v>
      </c>
      <c r="J32" s="2">
        <f>F32-F30</f>
        <v>1.0615384615384582E-2</v>
      </c>
      <c r="K32" s="2">
        <f>G32-G30</f>
        <v>9.6153846153845812E-3</v>
      </c>
      <c r="L32" s="2">
        <f>H32-H30</f>
        <v>1.7769230769230648E-2</v>
      </c>
    </row>
    <row r="33" spans="4:14" x14ac:dyDescent="0.2">
      <c r="D33" s="11"/>
      <c r="E33" s="4" t="s">
        <v>5</v>
      </c>
      <c r="F33" s="5">
        <f>DeepSeek!L8</f>
        <v>0.86346153846153839</v>
      </c>
      <c r="G33" s="5">
        <f>DeepSeek!M8</f>
        <v>0.90246153846153843</v>
      </c>
      <c r="H33" s="5">
        <f>DeepSeek!N8</f>
        <v>0.88553846153846161</v>
      </c>
      <c r="J33" s="2">
        <f>F33-F30</f>
        <v>-3.0153846153846309E-2</v>
      </c>
      <c r="K33" s="2">
        <f>G33-G30</f>
        <v>-5.0153846153846215E-2</v>
      </c>
      <c r="L33" s="2">
        <f>H33-H30</f>
        <v>-1.5692307692307672E-2</v>
      </c>
    </row>
    <row r="36" spans="4:14" x14ac:dyDescent="0.2">
      <c r="D36" s="10" t="s">
        <v>35</v>
      </c>
      <c r="E36" s="10"/>
      <c r="F36" s="10"/>
      <c r="G36" s="10"/>
      <c r="H36" s="10"/>
    </row>
    <row r="37" spans="4:14" x14ac:dyDescent="0.2">
      <c r="D37" s="3" t="s">
        <v>0</v>
      </c>
      <c r="E37" s="3" t="s">
        <v>28</v>
      </c>
      <c r="F37" s="3" t="s">
        <v>22</v>
      </c>
      <c r="G37" s="3" t="s">
        <v>23</v>
      </c>
      <c r="H37" s="3" t="s">
        <v>24</v>
      </c>
      <c r="J37" s="3" t="s">
        <v>22</v>
      </c>
      <c r="K37" s="3" t="s">
        <v>23</v>
      </c>
      <c r="L37" s="3" t="s">
        <v>24</v>
      </c>
    </row>
    <row r="38" spans="4:14" x14ac:dyDescent="0.2">
      <c r="D38" s="12" t="s">
        <v>31</v>
      </c>
      <c r="E38" s="4" t="s">
        <v>2</v>
      </c>
      <c r="F38" s="4">
        <f>Phi!G5</f>
        <v>0.91300000000000003</v>
      </c>
      <c r="G38" s="4">
        <f>Phi!H5</f>
        <v>0.96</v>
      </c>
      <c r="H38" s="4">
        <f>Phi!I5</f>
        <v>0.91700000000000004</v>
      </c>
    </row>
    <row r="39" spans="4:14" x14ac:dyDescent="0.2">
      <c r="D39" s="12"/>
      <c r="E39" s="4" t="s">
        <v>3</v>
      </c>
      <c r="F39" s="4">
        <f>Phi!G6</f>
        <v>0.90600000000000003</v>
      </c>
      <c r="G39" s="4">
        <f>Phi!H6</f>
        <v>0.91800000000000004</v>
      </c>
      <c r="H39" s="4">
        <f>Phi!I6</f>
        <v>0.82399999999999995</v>
      </c>
      <c r="J39" s="2">
        <f>F39-F38</f>
        <v>-7.0000000000000062E-3</v>
      </c>
      <c r="K39" s="2">
        <f>G39-G38</f>
        <v>-4.1999999999999926E-2</v>
      </c>
      <c r="L39" s="2">
        <f>H39-H38</f>
        <v>-9.3000000000000083E-2</v>
      </c>
      <c r="N39" s="8">
        <v>-0.01</v>
      </c>
    </row>
    <row r="40" spans="4:14" x14ac:dyDescent="0.2">
      <c r="D40" s="12"/>
      <c r="E40" s="4" t="s">
        <v>4</v>
      </c>
      <c r="F40" s="4">
        <f>Phi!G7</f>
        <v>0.91300000000000003</v>
      </c>
      <c r="G40" s="4">
        <f>Phi!H7</f>
        <v>0.97699999999999998</v>
      </c>
      <c r="H40" s="4">
        <f>Phi!I7</f>
        <v>0.92600000000000005</v>
      </c>
      <c r="J40" s="2">
        <f>F40-F38</f>
        <v>0</v>
      </c>
      <c r="K40" s="2">
        <f>G40-G38</f>
        <v>1.7000000000000015E-2</v>
      </c>
      <c r="L40" s="2">
        <f>H40-H38</f>
        <v>9.000000000000008E-3</v>
      </c>
    </row>
    <row r="41" spans="4:14" x14ac:dyDescent="0.2">
      <c r="D41" s="12"/>
      <c r="E41" s="4" t="s">
        <v>5</v>
      </c>
      <c r="F41" s="4">
        <f>Phi!G8</f>
        <v>0.92600000000000005</v>
      </c>
      <c r="G41" s="4">
        <f>Phi!H8</f>
        <v>0.95699999999999996</v>
      </c>
      <c r="H41" s="4">
        <f>Phi!I8</f>
        <v>0.95699999999999996</v>
      </c>
      <c r="J41" s="2">
        <f>F41-F38</f>
        <v>1.3000000000000012E-2</v>
      </c>
      <c r="K41" s="2">
        <f>G41-G38</f>
        <v>-3.0000000000000027E-3</v>
      </c>
      <c r="L41" s="2">
        <f>H41-H38</f>
        <v>3.9999999999999925E-2</v>
      </c>
    </row>
    <row r="42" spans="4:14" x14ac:dyDescent="0.2">
      <c r="D42" s="11" t="s">
        <v>32</v>
      </c>
      <c r="E42" s="4" t="s">
        <v>2</v>
      </c>
      <c r="F42" s="4">
        <f>Qwen!G5</f>
        <v>0.878</v>
      </c>
      <c r="G42" s="4">
        <f>Qwen!H5</f>
        <v>0.96899999999999997</v>
      </c>
      <c r="H42" s="4">
        <f>Qwen!I5</f>
        <v>0.88800000000000001</v>
      </c>
      <c r="J42" s="2"/>
      <c r="K42" s="2"/>
      <c r="L42" s="2"/>
    </row>
    <row r="43" spans="4:14" x14ac:dyDescent="0.2">
      <c r="D43" s="11"/>
      <c r="E43" s="4" t="s">
        <v>3</v>
      </c>
      <c r="F43" s="4">
        <f>Qwen!G6</f>
        <v>0.86199999999999999</v>
      </c>
      <c r="G43" s="4">
        <f>Qwen!H6</f>
        <v>0.95899999999999996</v>
      </c>
      <c r="H43" s="4">
        <f>Qwen!I6</f>
        <v>0.76900000000000002</v>
      </c>
      <c r="J43" s="2">
        <f>F43-F42</f>
        <v>-1.6000000000000014E-2</v>
      </c>
      <c r="K43" s="2">
        <f>G43-G42</f>
        <v>-1.0000000000000009E-2</v>
      </c>
      <c r="L43" s="2">
        <f>H43-H42</f>
        <v>-0.11899999999999999</v>
      </c>
      <c r="N43" s="6">
        <v>-0.02</v>
      </c>
    </row>
    <row r="44" spans="4:14" x14ac:dyDescent="0.2">
      <c r="D44" s="11"/>
      <c r="E44" s="4" t="s">
        <v>4</v>
      </c>
      <c r="F44" s="4">
        <f>Qwen!G7</f>
        <v>0.86599999999999999</v>
      </c>
      <c r="G44" s="4">
        <f>Qwen!H7</f>
        <v>0.96199999999999997</v>
      </c>
      <c r="H44" s="4">
        <f>Qwen!I7</f>
        <v>0.88900000000000001</v>
      </c>
      <c r="J44" s="2">
        <f>F44-F42</f>
        <v>-1.2000000000000011E-2</v>
      </c>
      <c r="K44" s="2">
        <f>G44-G42</f>
        <v>-7.0000000000000062E-3</v>
      </c>
      <c r="L44" s="2">
        <f>H44-H42</f>
        <v>1.0000000000000009E-3</v>
      </c>
    </row>
    <row r="45" spans="4:14" x14ac:dyDescent="0.2">
      <c r="D45" s="11"/>
      <c r="E45" s="4" t="s">
        <v>5</v>
      </c>
      <c r="F45" s="4">
        <f>Qwen!G8</f>
        <v>0.93500000000000005</v>
      </c>
      <c r="G45" s="4">
        <f>Qwen!H8</f>
        <v>0.98399999999999999</v>
      </c>
      <c r="H45" s="4">
        <f>Qwen!I8</f>
        <v>0.96299999999999997</v>
      </c>
      <c r="J45" s="2">
        <f>F45-F42</f>
        <v>5.7000000000000051E-2</v>
      </c>
      <c r="K45" s="2">
        <f>G45-G42</f>
        <v>1.5000000000000013E-2</v>
      </c>
      <c r="L45" s="2">
        <f>H45-H42</f>
        <v>7.4999999999999956E-2</v>
      </c>
    </row>
    <row r="46" spans="4:14" x14ac:dyDescent="0.2">
      <c r="D46" s="11" t="s">
        <v>29</v>
      </c>
      <c r="E46" s="4" t="s">
        <v>2</v>
      </c>
      <c r="F46" s="4">
        <f>GPT4o!G5</f>
        <v>0.92600000000000005</v>
      </c>
      <c r="G46" s="4">
        <f>GPT4o!H5</f>
        <v>0.93</v>
      </c>
      <c r="H46" s="4">
        <f>GPT4o!I5</f>
        <v>0.92600000000000005</v>
      </c>
      <c r="J46" s="2"/>
      <c r="K46" s="2"/>
      <c r="L46" s="2"/>
    </row>
    <row r="47" spans="4:14" x14ac:dyDescent="0.2">
      <c r="D47" s="11"/>
      <c r="E47" s="4" t="s">
        <v>3</v>
      </c>
      <c r="F47" s="4">
        <f>GPT4o!G6</f>
        <v>0.92300000000000004</v>
      </c>
      <c r="G47" s="4">
        <f>GPT4o!H6</f>
        <v>0.85599999999999998</v>
      </c>
      <c r="H47" s="4">
        <f>GPT4o!I6</f>
        <v>0.84299999999999997</v>
      </c>
      <c r="J47" s="2">
        <f>F47-F46</f>
        <v>-3.0000000000000027E-3</v>
      </c>
      <c r="K47" s="2">
        <f>G47-G46</f>
        <v>-7.4000000000000066E-2</v>
      </c>
      <c r="L47" s="2">
        <f>H47-H46</f>
        <v>-8.3000000000000074E-2</v>
      </c>
      <c r="N47" s="6">
        <v>-0.02</v>
      </c>
    </row>
    <row r="48" spans="4:14" x14ac:dyDescent="0.2">
      <c r="D48" s="11"/>
      <c r="E48" s="4" t="s">
        <v>4</v>
      </c>
      <c r="F48" s="4">
        <f>GPT4o!G7</f>
        <v>0.92100000000000004</v>
      </c>
      <c r="G48" s="4">
        <f>GPT4o!H7</f>
        <v>0.93500000000000005</v>
      </c>
      <c r="H48" s="4">
        <f>GPT4o!I7</f>
        <v>0.93</v>
      </c>
      <c r="J48" s="2">
        <f>F48-F46</f>
        <v>-5.0000000000000044E-3</v>
      </c>
      <c r="K48" s="2">
        <f>G48-G46</f>
        <v>5.0000000000000044E-3</v>
      </c>
      <c r="L48" s="2">
        <f>H48-H46</f>
        <v>4.0000000000000036E-3</v>
      </c>
    </row>
    <row r="49" spans="4:14" x14ac:dyDescent="0.2">
      <c r="D49" s="11"/>
      <c r="E49" s="4" t="s">
        <v>5</v>
      </c>
      <c r="F49" s="4">
        <f>GPT4o!G8</f>
        <v>0.94</v>
      </c>
      <c r="G49" s="4">
        <f>GPT4o!H8</f>
        <v>0.96199999999999997</v>
      </c>
      <c r="H49" s="4">
        <f>GPT4o!I8</f>
        <v>0.96499999999999997</v>
      </c>
      <c r="J49" s="2">
        <f>F49-F46</f>
        <v>1.3999999999999901E-2</v>
      </c>
      <c r="K49" s="2">
        <f>G49-G46</f>
        <v>3.1999999999999917E-2</v>
      </c>
      <c r="L49" s="2">
        <f>H49-H46</f>
        <v>3.8999999999999924E-2</v>
      </c>
    </row>
    <row r="50" spans="4:14" x14ac:dyDescent="0.2">
      <c r="D50" s="11" t="s">
        <v>30</v>
      </c>
      <c r="E50" s="4" t="s">
        <v>2</v>
      </c>
      <c r="F50" s="4">
        <f>Gemma!G5</f>
        <v>0.83199999999999996</v>
      </c>
      <c r="G50" s="4">
        <f>Gemma!H5</f>
        <v>0.72499999999999998</v>
      </c>
      <c r="H50" s="4">
        <f>Gemma!I5</f>
        <v>0.81200000000000006</v>
      </c>
      <c r="J50" s="2"/>
      <c r="K50" s="2"/>
      <c r="L50" s="2"/>
    </row>
    <row r="51" spans="4:14" x14ac:dyDescent="0.2">
      <c r="D51" s="11"/>
      <c r="E51" s="4" t="s">
        <v>3</v>
      </c>
      <c r="F51" s="4">
        <f>Gemma!G6</f>
        <v>0.88900000000000001</v>
      </c>
      <c r="G51" s="4">
        <f>Gemma!H6</f>
        <v>0.67</v>
      </c>
      <c r="H51" s="4">
        <f>Gemma!I6</f>
        <v>0.74299999999999999</v>
      </c>
      <c r="J51" s="2">
        <f>F51-F50</f>
        <v>5.7000000000000051E-2</v>
      </c>
      <c r="K51" s="2">
        <f>G51-G50</f>
        <v>-5.4999999999999938E-2</v>
      </c>
      <c r="L51" s="2">
        <f>H51-H50</f>
        <v>-6.9000000000000061E-2</v>
      </c>
      <c r="N51" s="6">
        <v>-0.02</v>
      </c>
    </row>
    <row r="52" spans="4:14" x14ac:dyDescent="0.2">
      <c r="D52" s="11"/>
      <c r="E52" s="4" t="s">
        <v>4</v>
      </c>
      <c r="F52" s="4">
        <f>Gemma!G7</f>
        <v>0.81899999999999995</v>
      </c>
      <c r="G52" s="4">
        <f>Gemma!H7</f>
        <v>0.72899999999999998</v>
      </c>
      <c r="H52" s="4">
        <f>Gemma!I7</f>
        <v>0.81799999999999995</v>
      </c>
      <c r="J52" s="2">
        <f>F52-F50</f>
        <v>-1.3000000000000012E-2</v>
      </c>
      <c r="K52" s="2">
        <f>G52-G50</f>
        <v>4.0000000000000036E-3</v>
      </c>
      <c r="L52" s="2">
        <f>H52-H50</f>
        <v>5.9999999999998943E-3</v>
      </c>
    </row>
    <row r="53" spans="4:14" x14ac:dyDescent="0.2">
      <c r="D53" s="11"/>
      <c r="E53" s="4" t="s">
        <v>5</v>
      </c>
      <c r="F53" s="4">
        <f>Gemma!G8</f>
        <v>0.753</v>
      </c>
      <c r="G53" s="4">
        <f>Gemma!H8</f>
        <v>0.747</v>
      </c>
      <c r="H53" s="4">
        <f>Gemma!I8</f>
        <v>0.84</v>
      </c>
      <c r="J53" s="2">
        <f>F53-F50</f>
        <v>-7.8999999999999959E-2</v>
      </c>
      <c r="K53" s="2">
        <f>G53-G50</f>
        <v>2.200000000000002E-2</v>
      </c>
      <c r="L53" s="2">
        <f>H53-H50</f>
        <v>2.7999999999999914E-2</v>
      </c>
    </row>
    <row r="54" spans="4:14" x14ac:dyDescent="0.2">
      <c r="D54" s="11" t="s">
        <v>33</v>
      </c>
      <c r="E54" s="4" t="s">
        <v>2</v>
      </c>
      <c r="F54" s="4">
        <f>DeepSeek!G5</f>
        <v>0.89500000000000002</v>
      </c>
      <c r="G54" s="4">
        <f>DeepSeek!H5</f>
        <v>0.91900000000000004</v>
      </c>
      <c r="H54" s="4">
        <f>DeepSeek!I5</f>
        <v>0.89800000000000002</v>
      </c>
      <c r="J54" s="2"/>
      <c r="K54" s="2"/>
      <c r="L54" s="2"/>
    </row>
    <row r="55" spans="4:14" x14ac:dyDescent="0.2">
      <c r="D55" s="11"/>
      <c r="E55" s="4" t="s">
        <v>3</v>
      </c>
      <c r="F55" s="4">
        <f>DeepSeek!G6</f>
        <v>0.88400000000000001</v>
      </c>
      <c r="G55" s="4">
        <f>DeepSeek!H6</f>
        <v>0.85599999999999998</v>
      </c>
      <c r="H55" s="4">
        <f>DeepSeek!I6</f>
        <v>0.77900000000000003</v>
      </c>
      <c r="J55" s="2">
        <f>F55-F54</f>
        <v>-1.100000000000001E-2</v>
      </c>
      <c r="K55" s="2">
        <f>G55-G54</f>
        <v>-6.3000000000000056E-2</v>
      </c>
      <c r="L55" s="2">
        <f>H55-H54</f>
        <v>-0.11899999999999999</v>
      </c>
      <c r="N55" s="6">
        <v>-0.03</v>
      </c>
    </row>
    <row r="56" spans="4:14" x14ac:dyDescent="0.2">
      <c r="D56" s="11"/>
      <c r="E56" s="4" t="s">
        <v>4</v>
      </c>
      <c r="F56" s="4">
        <f>DeepSeek!G7</f>
        <v>0.89600000000000002</v>
      </c>
      <c r="G56" s="4">
        <f>DeepSeek!H7</f>
        <v>0.92700000000000005</v>
      </c>
      <c r="H56" s="4">
        <f>DeepSeek!I7</f>
        <v>0.90800000000000003</v>
      </c>
      <c r="J56" s="2">
        <f>F56-F54</f>
        <v>1.0000000000000009E-3</v>
      </c>
      <c r="K56" s="2">
        <f>G56-G54</f>
        <v>8.0000000000000071E-3</v>
      </c>
      <c r="L56" s="2">
        <f>H56-H54</f>
        <v>1.0000000000000009E-2</v>
      </c>
    </row>
    <row r="57" spans="4:14" x14ac:dyDescent="0.2">
      <c r="D57" s="11"/>
      <c r="E57" s="4" t="s">
        <v>5</v>
      </c>
      <c r="F57" s="4">
        <f>DeepSeek!G8</f>
        <v>0.91600000000000004</v>
      </c>
      <c r="G57" s="4">
        <f>DeepSeek!H8</f>
        <v>0.94099999999999995</v>
      </c>
      <c r="H57" s="4">
        <f>DeepSeek!I8</f>
        <v>0.95099999999999996</v>
      </c>
      <c r="J57" s="2">
        <f>F57-F54</f>
        <v>2.1000000000000019E-2</v>
      </c>
      <c r="K57" s="2">
        <f>G57-G54</f>
        <v>2.1999999999999909E-2</v>
      </c>
      <c r="L57" s="2">
        <f>H57-H54</f>
        <v>5.2999999999999936E-2</v>
      </c>
    </row>
  </sheetData>
  <mergeCells count="12">
    <mergeCell ref="D11:H11"/>
    <mergeCell ref="D54:D57"/>
    <mergeCell ref="D14:D17"/>
    <mergeCell ref="D18:D21"/>
    <mergeCell ref="D22:D25"/>
    <mergeCell ref="D26:D29"/>
    <mergeCell ref="D30:D33"/>
    <mergeCell ref="D36:H36"/>
    <mergeCell ref="D38:D41"/>
    <mergeCell ref="D42:D45"/>
    <mergeCell ref="D46:D49"/>
    <mergeCell ref="D50:D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List</vt:lpstr>
      <vt:lpstr>Errors</vt:lpstr>
      <vt:lpstr>Phi</vt:lpstr>
      <vt:lpstr>Qwen</vt:lpstr>
      <vt:lpstr>GPT4o</vt:lpstr>
      <vt:lpstr>Gemma</vt:lpstr>
      <vt:lpstr>DeepSeek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2025-10-06T13:50:10Z</dcterms:created>
  <dcterms:modified xsi:type="dcterms:W3CDTF">2025-10-07T15:27:58Z</dcterms:modified>
</cp:coreProperties>
</file>