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edevito/Personal/Iac_sec_smells/results/"/>
    </mc:Choice>
  </mc:AlternateContent>
  <xr:revisionPtr revIDLastSave="0" documentId="13_ncr:1_{6C43EB08-E3F2-E448-B897-62E51A4291D5}" xr6:coauthVersionLast="36" xr6:coauthVersionMax="36" xr10:uidLastSave="{00000000-0000-0000-0000-000000000000}"/>
  <bookViews>
    <workbookView xWindow="3380" yWindow="760" windowWidth="17080" windowHeight="12080" activeTab="1" xr2:uid="{158989E0-D7E1-C449-99C3-83C34C78F5FD}"/>
  </bookViews>
  <sheets>
    <sheet name="Ansible" sheetId="5" r:id="rId1"/>
    <sheet name="Chef" sheetId="6" r:id="rId2"/>
    <sheet name="Puppet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2" l="1"/>
  <c r="C47" i="2"/>
  <c r="C46" i="2"/>
  <c r="C45" i="2"/>
  <c r="C48" i="6"/>
  <c r="C47" i="6"/>
  <c r="C46" i="6"/>
  <c r="C45" i="6"/>
  <c r="C48" i="5"/>
  <c r="C47" i="5"/>
  <c r="C46" i="5"/>
  <c r="C45" i="5"/>
  <c r="H32" i="6"/>
  <c r="I32" i="6"/>
  <c r="D30" i="6"/>
  <c r="C30" i="6"/>
  <c r="D29" i="6"/>
  <c r="C29" i="6"/>
  <c r="D28" i="6"/>
  <c r="C28" i="6"/>
  <c r="E28" i="6" s="1"/>
  <c r="D27" i="6"/>
  <c r="C27" i="6"/>
  <c r="E27" i="6" s="1"/>
  <c r="D26" i="6"/>
  <c r="C26" i="6"/>
  <c r="D25" i="6"/>
  <c r="C25" i="6"/>
  <c r="E25" i="6" s="1"/>
  <c r="E24" i="6"/>
  <c r="D24" i="6"/>
  <c r="C24" i="6"/>
  <c r="D23" i="6"/>
  <c r="C23" i="6"/>
  <c r="D22" i="6"/>
  <c r="C22" i="6"/>
  <c r="E22" i="6" s="1"/>
  <c r="D21" i="6"/>
  <c r="C21" i="6"/>
  <c r="X15" i="6"/>
  <c r="W15" i="6"/>
  <c r="S15" i="6"/>
  <c r="R15" i="6"/>
  <c r="N15" i="6"/>
  <c r="M15" i="6"/>
  <c r="I15" i="6"/>
  <c r="H15" i="6"/>
  <c r="D15" i="6"/>
  <c r="C15" i="6"/>
  <c r="Y13" i="6"/>
  <c r="T13" i="6"/>
  <c r="O13" i="6"/>
  <c r="J13" i="6"/>
  <c r="E13" i="6"/>
  <c r="Y12" i="6"/>
  <c r="T12" i="6"/>
  <c r="O12" i="6"/>
  <c r="J12" i="6"/>
  <c r="E12" i="6"/>
  <c r="Y11" i="6"/>
  <c r="T11" i="6"/>
  <c r="O11" i="6"/>
  <c r="J11" i="6"/>
  <c r="E11" i="6"/>
  <c r="Y10" i="6"/>
  <c r="T10" i="6"/>
  <c r="O10" i="6"/>
  <c r="J10" i="6"/>
  <c r="E10" i="6"/>
  <c r="Y9" i="6"/>
  <c r="T9" i="6"/>
  <c r="O9" i="6"/>
  <c r="J9" i="6"/>
  <c r="E9" i="6"/>
  <c r="Y8" i="6"/>
  <c r="T8" i="6"/>
  <c r="O8" i="6"/>
  <c r="J8" i="6"/>
  <c r="E8" i="6"/>
  <c r="Y7" i="6"/>
  <c r="T7" i="6"/>
  <c r="O7" i="6"/>
  <c r="J7" i="6"/>
  <c r="E7" i="6"/>
  <c r="Y6" i="6"/>
  <c r="T6" i="6"/>
  <c r="O6" i="6"/>
  <c r="J6" i="6"/>
  <c r="E6" i="6"/>
  <c r="Y5" i="6"/>
  <c r="T5" i="6"/>
  <c r="O5" i="6"/>
  <c r="J5" i="6"/>
  <c r="E5" i="6"/>
  <c r="Y4" i="6"/>
  <c r="T4" i="6"/>
  <c r="O4" i="6"/>
  <c r="J4" i="6"/>
  <c r="E4" i="6"/>
  <c r="J15" i="5"/>
  <c r="E15" i="5"/>
  <c r="Y13" i="5"/>
  <c r="Y10" i="5"/>
  <c r="Y9" i="5"/>
  <c r="Y8" i="5"/>
  <c r="Y7" i="5"/>
  <c r="Y6" i="5"/>
  <c r="Y5" i="5"/>
  <c r="Y4" i="5"/>
  <c r="T13" i="5"/>
  <c r="T10" i="5"/>
  <c r="T9" i="5"/>
  <c r="T8" i="5"/>
  <c r="T7" i="5"/>
  <c r="T6" i="5"/>
  <c r="T5" i="5"/>
  <c r="T4" i="5"/>
  <c r="T15" i="5" s="1"/>
  <c r="O13" i="5"/>
  <c r="O15" i="5" s="1"/>
  <c r="O10" i="5"/>
  <c r="O9" i="5"/>
  <c r="O8" i="5"/>
  <c r="O7" i="5"/>
  <c r="O6" i="5"/>
  <c r="O5" i="5"/>
  <c r="O4" i="5"/>
  <c r="J13" i="5"/>
  <c r="J10" i="5"/>
  <c r="J9" i="5"/>
  <c r="J8" i="5"/>
  <c r="J7" i="5"/>
  <c r="J6" i="5"/>
  <c r="J5" i="5"/>
  <c r="J4" i="5"/>
  <c r="E13" i="5"/>
  <c r="E10" i="5"/>
  <c r="E9" i="5"/>
  <c r="E8" i="5"/>
  <c r="E7" i="5"/>
  <c r="E6" i="5"/>
  <c r="E5" i="5"/>
  <c r="E4" i="5"/>
  <c r="I32" i="5"/>
  <c r="H32" i="5"/>
  <c r="D30" i="5"/>
  <c r="C30" i="5"/>
  <c r="D27" i="5"/>
  <c r="C27" i="5"/>
  <c r="E27" i="5" s="1"/>
  <c r="D26" i="5"/>
  <c r="C26" i="5"/>
  <c r="D25" i="5"/>
  <c r="C25" i="5"/>
  <c r="E25" i="5" s="1"/>
  <c r="D24" i="5"/>
  <c r="C24" i="5"/>
  <c r="E24" i="5" s="1"/>
  <c r="D23" i="5"/>
  <c r="C23" i="5"/>
  <c r="D22" i="5"/>
  <c r="C22" i="5"/>
  <c r="D21" i="5"/>
  <c r="C21" i="5"/>
  <c r="E21" i="5" s="1"/>
  <c r="X15" i="5"/>
  <c r="W15" i="5"/>
  <c r="S15" i="5"/>
  <c r="R15" i="5"/>
  <c r="N15" i="5"/>
  <c r="M15" i="5"/>
  <c r="I15" i="5"/>
  <c r="H15" i="5"/>
  <c r="D15" i="5"/>
  <c r="C15" i="5"/>
  <c r="D30" i="2"/>
  <c r="C30" i="2"/>
  <c r="D29" i="2"/>
  <c r="E29" i="2" s="1"/>
  <c r="C29" i="2"/>
  <c r="D28" i="2"/>
  <c r="C28" i="2"/>
  <c r="D27" i="2"/>
  <c r="C27" i="2"/>
  <c r="E27" i="2" s="1"/>
  <c r="D26" i="2"/>
  <c r="C26" i="2"/>
  <c r="E26" i="2" s="1"/>
  <c r="D25" i="2"/>
  <c r="C25" i="2"/>
  <c r="D24" i="2"/>
  <c r="C24" i="2"/>
  <c r="D23" i="2"/>
  <c r="C23" i="2"/>
  <c r="E23" i="2" s="1"/>
  <c r="D22" i="2"/>
  <c r="C22" i="2"/>
  <c r="I32" i="2"/>
  <c r="H32" i="2"/>
  <c r="O4" i="2"/>
  <c r="E28" i="2"/>
  <c r="Y13" i="2"/>
  <c r="Y12" i="2"/>
  <c r="Y11" i="2"/>
  <c r="Y10" i="2"/>
  <c r="Y9" i="2"/>
  <c r="Y8" i="2"/>
  <c r="Y7" i="2"/>
  <c r="Y6" i="2"/>
  <c r="Y5" i="2"/>
  <c r="Y4" i="2"/>
  <c r="T13" i="2"/>
  <c r="T12" i="2"/>
  <c r="T11" i="2"/>
  <c r="T10" i="2"/>
  <c r="T9" i="2"/>
  <c r="T8" i="2"/>
  <c r="T7" i="2"/>
  <c r="T6" i="2"/>
  <c r="T5" i="2"/>
  <c r="T4" i="2"/>
  <c r="O13" i="2"/>
  <c r="O12" i="2"/>
  <c r="O11" i="2"/>
  <c r="O10" i="2"/>
  <c r="O9" i="2"/>
  <c r="O8" i="2"/>
  <c r="O7" i="2"/>
  <c r="O6" i="2"/>
  <c r="O5" i="2"/>
  <c r="J13" i="2"/>
  <c r="J12" i="2"/>
  <c r="J11" i="2"/>
  <c r="J10" i="2"/>
  <c r="J9" i="2"/>
  <c r="J8" i="2"/>
  <c r="J7" i="2"/>
  <c r="J6" i="2"/>
  <c r="J5" i="2"/>
  <c r="J4" i="2"/>
  <c r="E13" i="2"/>
  <c r="E12" i="2"/>
  <c r="E11" i="2"/>
  <c r="E10" i="2"/>
  <c r="E9" i="2"/>
  <c r="E8" i="2"/>
  <c r="E7" i="2"/>
  <c r="E6" i="2"/>
  <c r="E5" i="2"/>
  <c r="E4" i="2"/>
  <c r="D21" i="2"/>
  <c r="C21" i="2"/>
  <c r="X15" i="2"/>
  <c r="W15" i="2"/>
  <c r="S15" i="2"/>
  <c r="R15" i="2"/>
  <c r="N15" i="2"/>
  <c r="M15" i="2"/>
  <c r="I15" i="2"/>
  <c r="H15" i="2"/>
  <c r="D15" i="2"/>
  <c r="C15" i="2"/>
  <c r="E24" i="2" l="1"/>
  <c r="E30" i="2"/>
  <c r="Y15" i="6"/>
  <c r="T15" i="6"/>
  <c r="O15" i="6"/>
  <c r="E26" i="6"/>
  <c r="J15" i="6"/>
  <c r="E23" i="6"/>
  <c r="E29" i="6"/>
  <c r="D32" i="6"/>
  <c r="C32" i="6"/>
  <c r="E30" i="6"/>
  <c r="E15" i="6"/>
  <c r="E21" i="6"/>
  <c r="E22" i="5"/>
  <c r="Y15" i="5"/>
  <c r="E23" i="5"/>
  <c r="E26" i="5"/>
  <c r="E30" i="5"/>
  <c r="D32" i="5"/>
  <c r="C32" i="5"/>
  <c r="E22" i="2"/>
  <c r="E25" i="2"/>
  <c r="D32" i="2"/>
  <c r="C32" i="2"/>
  <c r="Y15" i="2"/>
  <c r="T15" i="2"/>
  <c r="O15" i="2"/>
  <c r="E21" i="2"/>
  <c r="J15" i="2"/>
  <c r="E15" i="2"/>
  <c r="E32" i="2" l="1"/>
  <c r="E32" i="6"/>
  <c r="E32" i="5"/>
</calcChain>
</file>

<file path=xl/sharedStrings.xml><?xml version="1.0" encoding="utf-8"?>
<sst xmlns="http://schemas.openxmlformats.org/spreadsheetml/2006/main" count="460" uniqueCount="39">
  <si>
    <t>Admin by default</t>
  </si>
  <si>
    <t>Smell</t>
  </si>
  <si>
    <t>Empy password</t>
  </si>
  <si>
    <t>Hard-coded secret</t>
  </si>
  <si>
    <t>Invald IP address binding</t>
  </si>
  <si>
    <t>Suspicious comment</t>
  </si>
  <si>
    <t>Use of HTTP without TLS</t>
  </si>
  <si>
    <t>No integrity check</t>
  </si>
  <si>
    <t>Use of Weak crypto alg.</t>
  </si>
  <si>
    <t>Missing default case statement</t>
  </si>
  <si>
    <t>No smell</t>
  </si>
  <si>
    <t>Precision</t>
  </si>
  <si>
    <t>Recall</t>
  </si>
  <si>
    <t>AVERAGE</t>
  </si>
  <si>
    <t>puphpet@puppet-puphpet-manifests-nginx-params.pp</t>
  </si>
  <si>
    <t>sostituire 32 con 25 se trovato</t>
  </si>
  <si>
    <t>per weak</t>
  </si>
  <si>
    <t>I Iteration</t>
  </si>
  <si>
    <t>II Iteration</t>
  </si>
  <si>
    <t>III Iteration</t>
  </si>
  <si>
    <t>IV Iteration</t>
  </si>
  <si>
    <t>V Iteration</t>
  </si>
  <si>
    <t>F1</t>
  </si>
  <si>
    <t>Occurrences</t>
  </si>
  <si>
    <t>GLITCH</t>
  </si>
  <si>
    <t>AVERAGE SECLLM</t>
  </si>
  <si>
    <t>N/D</t>
  </si>
  <si>
    <t>N/A</t>
  </si>
  <si>
    <t>TOTAL FILES</t>
  </si>
  <si>
    <t>TOTAL TIME</t>
  </si>
  <si>
    <t>AVERAGE TIME PER SCRIPT</t>
  </si>
  <si>
    <t>TOTAL AVERAGE TIME PER SCRIPT</t>
  </si>
  <si>
    <t>TOTAL AVERAGE TIME DATASET</t>
  </si>
  <si>
    <t>STD DEV</t>
  </si>
  <si>
    <t>MEDIAN</t>
  </si>
  <si>
    <t>AVG STD DEV</t>
  </si>
  <si>
    <t>AVG MEDIAN</t>
  </si>
  <si>
    <t>Kappa</t>
  </si>
  <si>
    <t>Raw percentage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</si>
</sst>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Alignment="1">
      <alignment horizontal="right"/>
    </xf>
    <xf numFmtId="0" fontId="2" fillId="0" borderId="0" xfId="1"/>
    <xf numFmtId="0" fontId="0" fillId="0" borderId="1" xfId="0" applyFill="1" applyBorder="1"/>
    <xf numFmtId="0" fontId="5" fillId="0" borderId="0" xfId="0" applyFont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2" fontId="0" fillId="0" borderId="1" xfId="0" applyNumberFormat="1" applyBorder="1"/>
    <xf numFmtId="2" fontId="0" fillId="0" borderId="1" xfId="0" applyNumberFormat="1" applyFill="1" applyBorder="1"/>
    <xf numFmtId="2" fontId="0" fillId="0" borderId="1" xfId="0" quotePrefix="1" applyNumberFormat="1" applyFill="1" applyBorder="1"/>
    <xf numFmtId="2" fontId="0" fillId="0" borderId="0" xfId="0" applyNumberFormat="1"/>
    <xf numFmtId="2" fontId="1" fillId="0" borderId="1" xfId="0" applyNumberFormat="1" applyFont="1" applyBorder="1"/>
    <xf numFmtId="2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uphpet@puppet-puphpet-manifests-nginx-params.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uphpet@puppet-puphpet-manifests-nginx-params.p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uphpet@puppet-puphpet-manifests-nginx-params.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B5D7-7F61-CF4D-BC19-9EB4E0AA91DC}">
  <dimension ref="B1:AI52"/>
  <sheetViews>
    <sheetView topLeftCell="A43" workbookViewId="0">
      <selection activeCell="C53" sqref="C53"/>
    </sheetView>
  </sheetViews>
  <sheetFormatPr baseColWidth="10" defaultRowHeight="16" x14ac:dyDescent="0.2"/>
  <cols>
    <col min="2" max="2" width="30" bestFit="1" customWidth="1"/>
    <col min="7" max="7" width="27.5" bestFit="1" customWidth="1"/>
    <col min="12" max="12" width="27.5" bestFit="1" customWidth="1"/>
    <col min="17" max="17" width="27.5" bestFit="1" customWidth="1"/>
    <col min="22" max="22" width="27.5" bestFit="1" customWidth="1"/>
  </cols>
  <sheetData>
    <row r="1" spans="2:35" ht="24" x14ac:dyDescent="0.3">
      <c r="B1" s="19" t="s">
        <v>17</v>
      </c>
      <c r="C1" s="19"/>
      <c r="D1" s="19"/>
      <c r="E1" s="7"/>
      <c r="G1" s="19" t="s">
        <v>18</v>
      </c>
      <c r="H1" s="19"/>
      <c r="I1" s="19"/>
      <c r="J1" s="7"/>
      <c r="K1" s="7"/>
      <c r="L1" s="19" t="s">
        <v>19</v>
      </c>
      <c r="M1" s="19"/>
      <c r="N1" s="19"/>
      <c r="O1" s="7"/>
      <c r="P1" s="7"/>
      <c r="Q1" s="19" t="s">
        <v>20</v>
      </c>
      <c r="R1" s="19"/>
      <c r="S1" s="19"/>
      <c r="T1" s="7"/>
      <c r="U1" s="7"/>
      <c r="V1" s="19" t="s">
        <v>21</v>
      </c>
      <c r="W1" s="19"/>
      <c r="X1" s="19"/>
      <c r="Y1" s="7"/>
    </row>
    <row r="3" spans="2:35" s="1" customFormat="1" x14ac:dyDescent="0.2">
      <c r="B3" s="2" t="s">
        <v>1</v>
      </c>
      <c r="C3" s="2" t="s">
        <v>11</v>
      </c>
      <c r="D3" s="2" t="s">
        <v>12</v>
      </c>
      <c r="E3" s="2" t="s">
        <v>22</v>
      </c>
      <c r="G3" s="2" t="s">
        <v>1</v>
      </c>
      <c r="H3" s="2" t="s">
        <v>11</v>
      </c>
      <c r="I3" s="2" t="s">
        <v>12</v>
      </c>
      <c r="J3" s="2" t="s">
        <v>22</v>
      </c>
      <c r="K3" s="8"/>
      <c r="L3" s="2" t="s">
        <v>1</v>
      </c>
      <c r="M3" s="2" t="s">
        <v>11</v>
      </c>
      <c r="N3" s="2" t="s">
        <v>12</v>
      </c>
      <c r="O3" s="2" t="s">
        <v>22</v>
      </c>
      <c r="P3" s="8"/>
      <c r="Q3" s="2" t="s">
        <v>1</v>
      </c>
      <c r="R3" s="2" t="s">
        <v>11</v>
      </c>
      <c r="S3" s="2" t="s">
        <v>12</v>
      </c>
      <c r="T3" s="2" t="s">
        <v>22</v>
      </c>
      <c r="U3" s="8"/>
      <c r="V3" s="2" t="s">
        <v>1</v>
      </c>
      <c r="W3" s="2" t="s">
        <v>11</v>
      </c>
      <c r="X3" s="2" t="s">
        <v>12</v>
      </c>
      <c r="Y3" s="2" t="s">
        <v>22</v>
      </c>
    </row>
    <row r="4" spans="2:35" x14ac:dyDescent="0.2">
      <c r="B4" s="3" t="s">
        <v>0</v>
      </c>
      <c r="C4" s="11">
        <v>1</v>
      </c>
      <c r="D4" s="11">
        <v>1</v>
      </c>
      <c r="E4" s="11">
        <f t="shared" ref="E4:E10" si="0">IF(IF(ISNUMBER(C4),C4+D4&gt;0,FALSE),2*(C4*D4)/(C4+D4),0)</f>
        <v>1</v>
      </c>
      <c r="G4" s="3" t="s">
        <v>0</v>
      </c>
      <c r="H4" s="11">
        <v>1</v>
      </c>
      <c r="I4" s="11">
        <v>1</v>
      </c>
      <c r="J4" s="11">
        <f t="shared" ref="J4:J13" si="1">IF(IF(ISNUMBER(H4),H4+I4&gt;0,FALSE),2*(H4*I4)/(H4+I4),0)</f>
        <v>1</v>
      </c>
      <c r="K4" s="9"/>
      <c r="L4" s="3" t="s">
        <v>0</v>
      </c>
      <c r="M4" s="11">
        <v>1</v>
      </c>
      <c r="N4" s="11">
        <v>1</v>
      </c>
      <c r="O4" s="11">
        <f t="shared" ref="O4:O13" si="2">IF(IF(ISNUMBER(M4),M4+N4&gt;0,FALSE),2*(M4*N4)/(M4+N4),0)</f>
        <v>1</v>
      </c>
      <c r="P4" s="9"/>
      <c r="Q4" s="3" t="s">
        <v>0</v>
      </c>
      <c r="R4" s="11">
        <v>1</v>
      </c>
      <c r="S4" s="11">
        <v>1</v>
      </c>
      <c r="T4" s="11">
        <f t="shared" ref="T4:T13" si="3">IF(IF(ISNUMBER(R4),R4+S4&gt;0,FALSE),2*(R4*S4)/(R4+S4),0)</f>
        <v>1</v>
      </c>
      <c r="U4" s="9"/>
      <c r="V4" s="3" t="s">
        <v>0</v>
      </c>
      <c r="W4" s="11">
        <v>1</v>
      </c>
      <c r="X4" s="11">
        <v>1</v>
      </c>
      <c r="Y4" s="11">
        <f t="shared" ref="Y4:Y13" si="4">IF(IF(ISNUMBER(W4),W4+X4&gt;0,FALSE),2*(W4*X4)/(W4+X4),0)</f>
        <v>1</v>
      </c>
      <c r="AA4" s="5" t="s">
        <v>14</v>
      </c>
      <c r="AF4" t="s">
        <v>15</v>
      </c>
      <c r="AI4" t="s">
        <v>16</v>
      </c>
    </row>
    <row r="5" spans="2:35" x14ac:dyDescent="0.2">
      <c r="B5" s="6" t="s">
        <v>2</v>
      </c>
      <c r="C5" s="12">
        <v>1</v>
      </c>
      <c r="D5" s="12">
        <v>1</v>
      </c>
      <c r="E5" s="11">
        <f t="shared" si="0"/>
        <v>1</v>
      </c>
      <c r="G5" s="6" t="s">
        <v>2</v>
      </c>
      <c r="H5" s="12">
        <v>1</v>
      </c>
      <c r="I5" s="12">
        <v>1</v>
      </c>
      <c r="J5" s="11">
        <f t="shared" si="1"/>
        <v>1</v>
      </c>
      <c r="K5" s="10"/>
      <c r="L5" s="6" t="s">
        <v>2</v>
      </c>
      <c r="M5" s="12">
        <v>1</v>
      </c>
      <c r="N5" s="12">
        <v>1</v>
      </c>
      <c r="O5" s="11">
        <f t="shared" si="2"/>
        <v>1</v>
      </c>
      <c r="P5" s="10"/>
      <c r="Q5" s="6" t="s">
        <v>2</v>
      </c>
      <c r="R5" s="12">
        <v>1</v>
      </c>
      <c r="S5" s="12">
        <v>1</v>
      </c>
      <c r="T5" s="11">
        <f t="shared" si="3"/>
        <v>1</v>
      </c>
      <c r="U5" s="10"/>
      <c r="V5" s="6" t="s">
        <v>2</v>
      </c>
      <c r="W5" s="12">
        <v>1</v>
      </c>
      <c r="X5" s="12">
        <v>1</v>
      </c>
      <c r="Y5" s="11">
        <f t="shared" si="4"/>
        <v>1</v>
      </c>
    </row>
    <row r="6" spans="2:35" x14ac:dyDescent="0.2">
      <c r="B6" s="6" t="s">
        <v>3</v>
      </c>
      <c r="C6" s="12">
        <v>1</v>
      </c>
      <c r="D6" s="12">
        <v>0.75</v>
      </c>
      <c r="E6" s="11">
        <f t="shared" si="0"/>
        <v>0.8571428571428571</v>
      </c>
      <c r="G6" s="6" t="s">
        <v>3</v>
      </c>
      <c r="H6" s="12">
        <v>1</v>
      </c>
      <c r="I6" s="12">
        <v>0.75</v>
      </c>
      <c r="J6" s="11">
        <f t="shared" si="1"/>
        <v>0.8571428571428571</v>
      </c>
      <c r="K6" s="10"/>
      <c r="L6" s="6" t="s">
        <v>3</v>
      </c>
      <c r="M6" s="12">
        <v>1</v>
      </c>
      <c r="N6" s="12">
        <v>0.75</v>
      </c>
      <c r="O6" s="11">
        <f t="shared" si="2"/>
        <v>0.8571428571428571</v>
      </c>
      <c r="P6" s="10"/>
      <c r="Q6" s="6" t="s">
        <v>3</v>
      </c>
      <c r="R6" s="12">
        <v>1</v>
      </c>
      <c r="S6" s="12">
        <v>0.75</v>
      </c>
      <c r="T6" s="11">
        <f t="shared" si="3"/>
        <v>0.8571428571428571</v>
      </c>
      <c r="U6" s="10"/>
      <c r="V6" s="6" t="s">
        <v>3</v>
      </c>
      <c r="W6" s="12">
        <v>1</v>
      </c>
      <c r="X6" s="12">
        <v>0.75</v>
      </c>
      <c r="Y6" s="11">
        <f t="shared" si="4"/>
        <v>0.8571428571428571</v>
      </c>
    </row>
    <row r="7" spans="2:35" x14ac:dyDescent="0.2">
      <c r="B7" s="6" t="s">
        <v>4</v>
      </c>
      <c r="C7" s="12">
        <v>0.5</v>
      </c>
      <c r="D7" s="12">
        <v>1</v>
      </c>
      <c r="E7" s="11">
        <f t="shared" si="0"/>
        <v>0.66666666666666663</v>
      </c>
      <c r="G7" s="6" t="s">
        <v>4</v>
      </c>
      <c r="H7" s="12">
        <v>0.5</v>
      </c>
      <c r="I7" s="12">
        <v>1</v>
      </c>
      <c r="J7" s="11">
        <f t="shared" si="1"/>
        <v>0.66666666666666663</v>
      </c>
      <c r="K7" s="10"/>
      <c r="L7" s="6" t="s">
        <v>4</v>
      </c>
      <c r="M7" s="12">
        <v>0.5</v>
      </c>
      <c r="N7" s="12">
        <v>1</v>
      </c>
      <c r="O7" s="11">
        <f t="shared" si="2"/>
        <v>0.66666666666666663</v>
      </c>
      <c r="P7" s="10"/>
      <c r="Q7" s="6" t="s">
        <v>4</v>
      </c>
      <c r="R7" s="12">
        <v>0.5</v>
      </c>
      <c r="S7" s="12">
        <v>1</v>
      </c>
      <c r="T7" s="11">
        <f t="shared" si="3"/>
        <v>0.66666666666666663</v>
      </c>
      <c r="U7" s="10"/>
      <c r="V7" s="6" t="s">
        <v>4</v>
      </c>
      <c r="W7" s="12">
        <v>0.5</v>
      </c>
      <c r="X7" s="12">
        <v>1</v>
      </c>
      <c r="Y7" s="11">
        <f t="shared" si="4"/>
        <v>0.66666666666666663</v>
      </c>
    </row>
    <row r="8" spans="2:35" x14ac:dyDescent="0.2">
      <c r="B8" s="6" t="s">
        <v>5</v>
      </c>
      <c r="C8" s="12">
        <v>1</v>
      </c>
      <c r="D8" s="12">
        <v>1</v>
      </c>
      <c r="E8" s="11">
        <f t="shared" si="0"/>
        <v>1</v>
      </c>
      <c r="G8" s="6" t="s">
        <v>5</v>
      </c>
      <c r="H8" s="12">
        <v>1</v>
      </c>
      <c r="I8" s="12">
        <v>1</v>
      </c>
      <c r="J8" s="11">
        <f t="shared" si="1"/>
        <v>1</v>
      </c>
      <c r="K8" s="10"/>
      <c r="L8" s="6" t="s">
        <v>5</v>
      </c>
      <c r="M8" s="12">
        <v>1</v>
      </c>
      <c r="N8" s="12">
        <v>1</v>
      </c>
      <c r="O8" s="11">
        <f t="shared" si="2"/>
        <v>1</v>
      </c>
      <c r="P8" s="10"/>
      <c r="Q8" s="6" t="s">
        <v>5</v>
      </c>
      <c r="R8" s="12">
        <v>1</v>
      </c>
      <c r="S8" s="12">
        <v>1</v>
      </c>
      <c r="T8" s="11">
        <f t="shared" si="3"/>
        <v>1</v>
      </c>
      <c r="U8" s="10"/>
      <c r="V8" s="6" t="s">
        <v>5</v>
      </c>
      <c r="W8" s="12">
        <v>1</v>
      </c>
      <c r="X8" s="12">
        <v>1</v>
      </c>
      <c r="Y8" s="11">
        <f t="shared" si="4"/>
        <v>1</v>
      </c>
    </row>
    <row r="9" spans="2:35" x14ac:dyDescent="0.2">
      <c r="B9" s="3" t="s">
        <v>6</v>
      </c>
      <c r="C9" s="11">
        <v>1</v>
      </c>
      <c r="D9" s="11">
        <v>1</v>
      </c>
      <c r="E9" s="11">
        <f t="shared" si="0"/>
        <v>1</v>
      </c>
      <c r="G9" s="3" t="s">
        <v>6</v>
      </c>
      <c r="H9" s="11">
        <v>1</v>
      </c>
      <c r="I9" s="11">
        <v>1</v>
      </c>
      <c r="J9" s="11">
        <f t="shared" si="1"/>
        <v>1</v>
      </c>
      <c r="K9" s="9"/>
      <c r="L9" s="3" t="s">
        <v>6</v>
      </c>
      <c r="M9" s="11">
        <v>1</v>
      </c>
      <c r="N9" s="11">
        <v>1</v>
      </c>
      <c r="O9" s="11">
        <f t="shared" si="2"/>
        <v>1</v>
      </c>
      <c r="P9" s="9"/>
      <c r="Q9" s="3" t="s">
        <v>6</v>
      </c>
      <c r="R9" s="11">
        <v>1</v>
      </c>
      <c r="S9" s="11">
        <v>1</v>
      </c>
      <c r="T9" s="11">
        <f t="shared" si="3"/>
        <v>1</v>
      </c>
      <c r="U9" s="9"/>
      <c r="V9" s="3" t="s">
        <v>6</v>
      </c>
      <c r="W9" s="11">
        <v>1</v>
      </c>
      <c r="X9" s="11">
        <v>1</v>
      </c>
      <c r="Y9" s="11">
        <f t="shared" si="4"/>
        <v>1</v>
      </c>
    </row>
    <row r="10" spans="2:35" x14ac:dyDescent="0.2">
      <c r="B10" s="3" t="s">
        <v>7</v>
      </c>
      <c r="C10" s="11">
        <v>1</v>
      </c>
      <c r="D10" s="11">
        <v>1</v>
      </c>
      <c r="E10" s="11">
        <f t="shared" si="0"/>
        <v>1</v>
      </c>
      <c r="G10" s="3" t="s">
        <v>7</v>
      </c>
      <c r="H10" s="11">
        <v>1</v>
      </c>
      <c r="I10" s="11">
        <v>1</v>
      </c>
      <c r="J10" s="11">
        <f t="shared" si="1"/>
        <v>1</v>
      </c>
      <c r="K10" s="9"/>
      <c r="L10" s="3" t="s">
        <v>7</v>
      </c>
      <c r="M10" s="11">
        <v>1</v>
      </c>
      <c r="N10" s="11">
        <v>1</v>
      </c>
      <c r="O10" s="11">
        <f t="shared" si="2"/>
        <v>1</v>
      </c>
      <c r="P10" s="9"/>
      <c r="Q10" s="3" t="s">
        <v>7</v>
      </c>
      <c r="R10" s="11">
        <v>1</v>
      </c>
      <c r="S10" s="11">
        <v>1</v>
      </c>
      <c r="T10" s="11">
        <f t="shared" si="3"/>
        <v>1</v>
      </c>
      <c r="U10" s="9"/>
      <c r="V10" s="3" t="s">
        <v>7</v>
      </c>
      <c r="W10" s="11">
        <v>1</v>
      </c>
      <c r="X10" s="11">
        <v>1</v>
      </c>
      <c r="Y10" s="11">
        <f t="shared" si="4"/>
        <v>1</v>
      </c>
    </row>
    <row r="11" spans="2:35" x14ac:dyDescent="0.2">
      <c r="B11" s="6" t="s">
        <v>8</v>
      </c>
      <c r="C11" s="18" t="s">
        <v>26</v>
      </c>
      <c r="D11" s="18" t="s">
        <v>26</v>
      </c>
      <c r="E11" s="18" t="s">
        <v>26</v>
      </c>
      <c r="G11" s="6" t="s">
        <v>8</v>
      </c>
      <c r="H11" s="18" t="s">
        <v>26</v>
      </c>
      <c r="I11" s="18" t="s">
        <v>26</v>
      </c>
      <c r="J11" s="18" t="s">
        <v>26</v>
      </c>
      <c r="K11" s="10"/>
      <c r="L11" s="6" t="s">
        <v>8</v>
      </c>
      <c r="M11" s="18" t="s">
        <v>26</v>
      </c>
      <c r="N11" s="18" t="s">
        <v>26</v>
      </c>
      <c r="O11" s="18" t="s">
        <v>26</v>
      </c>
      <c r="P11" s="10"/>
      <c r="Q11" s="6" t="s">
        <v>8</v>
      </c>
      <c r="R11" s="18" t="s">
        <v>26</v>
      </c>
      <c r="S11" s="18" t="s">
        <v>26</v>
      </c>
      <c r="T11" s="18" t="s">
        <v>26</v>
      </c>
      <c r="U11" s="10"/>
      <c r="V11" s="6" t="s">
        <v>8</v>
      </c>
      <c r="W11" s="18" t="s">
        <v>26</v>
      </c>
      <c r="X11" s="18" t="s">
        <v>26</v>
      </c>
      <c r="Y11" s="18" t="s">
        <v>26</v>
      </c>
    </row>
    <row r="12" spans="2:35" x14ac:dyDescent="0.2">
      <c r="B12" s="6" t="s">
        <v>9</v>
      </c>
      <c r="C12" s="18" t="s">
        <v>27</v>
      </c>
      <c r="D12" s="18" t="s">
        <v>27</v>
      </c>
      <c r="E12" s="18" t="s">
        <v>27</v>
      </c>
      <c r="G12" s="6" t="s">
        <v>9</v>
      </c>
      <c r="H12" s="18" t="s">
        <v>27</v>
      </c>
      <c r="I12" s="18" t="s">
        <v>27</v>
      </c>
      <c r="J12" s="18" t="s">
        <v>27</v>
      </c>
      <c r="K12" s="10"/>
      <c r="L12" s="6" t="s">
        <v>9</v>
      </c>
      <c r="M12" s="18" t="s">
        <v>27</v>
      </c>
      <c r="N12" s="18" t="s">
        <v>27</v>
      </c>
      <c r="O12" s="18" t="s">
        <v>27</v>
      </c>
      <c r="P12" s="10"/>
      <c r="Q12" s="6" t="s">
        <v>9</v>
      </c>
      <c r="R12" s="18" t="s">
        <v>27</v>
      </c>
      <c r="S12" s="18" t="s">
        <v>27</v>
      </c>
      <c r="T12" s="18" t="s">
        <v>27</v>
      </c>
      <c r="U12" s="10"/>
      <c r="V12" s="6" t="s">
        <v>9</v>
      </c>
      <c r="W12" s="18" t="s">
        <v>27</v>
      </c>
      <c r="X12" s="18" t="s">
        <v>27</v>
      </c>
      <c r="Y12" s="18" t="s">
        <v>27</v>
      </c>
    </row>
    <row r="13" spans="2:35" x14ac:dyDescent="0.2">
      <c r="B13" s="3" t="s">
        <v>10</v>
      </c>
      <c r="C13" s="11">
        <v>0.99</v>
      </c>
      <c r="D13" s="11">
        <v>0.97</v>
      </c>
      <c r="E13" s="11">
        <f t="shared" ref="E13" si="5">IF(IF(ISNUMBER(C13),C13+D13&gt;0,FALSE),2*(C13*D13)/(C13+D13),0)</f>
        <v>0.97989795918367339</v>
      </c>
      <c r="G13" s="3" t="s">
        <v>10</v>
      </c>
      <c r="H13" s="11">
        <v>0.99</v>
      </c>
      <c r="I13" s="11">
        <v>0.97</v>
      </c>
      <c r="J13" s="11">
        <f t="shared" si="1"/>
        <v>0.97989795918367339</v>
      </c>
      <c r="K13" s="9"/>
      <c r="L13" s="3" t="s">
        <v>10</v>
      </c>
      <c r="M13" s="11">
        <v>0.99</v>
      </c>
      <c r="N13" s="11">
        <v>0.97</v>
      </c>
      <c r="O13" s="11">
        <f t="shared" si="2"/>
        <v>0.97989795918367339</v>
      </c>
      <c r="P13" s="9"/>
      <c r="Q13" s="3" t="s">
        <v>10</v>
      </c>
      <c r="R13" s="11">
        <v>0.99</v>
      </c>
      <c r="S13" s="11">
        <v>0.97</v>
      </c>
      <c r="T13" s="11">
        <f t="shared" si="3"/>
        <v>0.97989795918367339</v>
      </c>
      <c r="U13" s="9"/>
      <c r="V13" s="3" t="s">
        <v>10</v>
      </c>
      <c r="W13" s="11">
        <v>0.99</v>
      </c>
      <c r="X13" s="11">
        <v>0.97</v>
      </c>
      <c r="Y13" s="11">
        <f t="shared" si="4"/>
        <v>0.97989795918367339</v>
      </c>
    </row>
    <row r="14" spans="2:35" x14ac:dyDescent="0.2">
      <c r="C14" s="14"/>
      <c r="D14" s="14"/>
      <c r="E14" s="14"/>
    </row>
    <row r="15" spans="2:35" x14ac:dyDescent="0.2">
      <c r="B15" s="4" t="s">
        <v>13</v>
      </c>
      <c r="C15" s="14">
        <f>AVERAGE(C4:C13)</f>
        <v>0.93625000000000003</v>
      </c>
      <c r="D15" s="14">
        <f>AVERAGE(D4:D13)</f>
        <v>0.96499999999999997</v>
      </c>
      <c r="E15" s="14">
        <f>AVERAGE(E4:E10,E13)</f>
        <v>0.93796343537414961</v>
      </c>
      <c r="G15" s="4" t="s">
        <v>13</v>
      </c>
      <c r="H15" s="14">
        <f>AVERAGE(H4:H13)</f>
        <v>0.93625000000000003</v>
      </c>
      <c r="I15" s="14">
        <f>AVERAGE(I4:I13)</f>
        <v>0.96499999999999997</v>
      </c>
      <c r="J15" s="14">
        <f>AVERAGE(J4:J10,J13)</f>
        <v>0.93796343537414961</v>
      </c>
      <c r="L15" s="4" t="s">
        <v>13</v>
      </c>
      <c r="M15" s="14">
        <f>AVERAGE(M4:M13)</f>
        <v>0.93625000000000003</v>
      </c>
      <c r="N15" s="14">
        <f>AVERAGE(N4:N13)</f>
        <v>0.96499999999999997</v>
      </c>
      <c r="O15" s="14">
        <f>AVERAGE(O4:O10,O13)</f>
        <v>0.93796343537414961</v>
      </c>
      <c r="Q15" s="4" t="s">
        <v>13</v>
      </c>
      <c r="R15" s="14">
        <f>AVERAGE(R4:R13)</f>
        <v>0.93625000000000003</v>
      </c>
      <c r="S15" s="14">
        <f>AVERAGE(S4:S13)</f>
        <v>0.96499999999999997</v>
      </c>
      <c r="T15" s="14">
        <f>AVERAGE(T4:T10,T13)</f>
        <v>0.93796343537414961</v>
      </c>
      <c r="V15" s="4" t="s">
        <v>13</v>
      </c>
      <c r="W15" s="14">
        <f>AVERAGE(W4:W13)</f>
        <v>0.93625000000000003</v>
      </c>
      <c r="X15" s="14">
        <f>AVERAGE(X4:X13)</f>
        <v>0.96499999999999997</v>
      </c>
      <c r="Y15" s="14">
        <f>AVERAGE(Y4:Y10,Y13)</f>
        <v>0.93796343537414961</v>
      </c>
    </row>
    <row r="18" spans="2:9" ht="21" x14ac:dyDescent="0.25">
      <c r="B18" s="20" t="s">
        <v>25</v>
      </c>
      <c r="C18" s="20"/>
      <c r="D18" s="20"/>
      <c r="E18" s="20"/>
      <c r="H18" s="21" t="s">
        <v>24</v>
      </c>
      <c r="I18" s="21"/>
    </row>
    <row r="20" spans="2:9" x14ac:dyDescent="0.2">
      <c r="B20" s="2" t="s">
        <v>1</v>
      </c>
      <c r="C20" s="2" t="s">
        <v>11</v>
      </c>
      <c r="D20" s="2" t="s">
        <v>12</v>
      </c>
      <c r="E20" s="2" t="s">
        <v>22</v>
      </c>
      <c r="G20" s="2" t="s">
        <v>23</v>
      </c>
      <c r="H20" s="2" t="s">
        <v>11</v>
      </c>
      <c r="I20" s="2" t="s">
        <v>12</v>
      </c>
    </row>
    <row r="21" spans="2:9" x14ac:dyDescent="0.2">
      <c r="B21" s="3" t="s">
        <v>0</v>
      </c>
      <c r="C21" s="15">
        <f>AVERAGE(C4,H4,M4,R4,W4)</f>
        <v>1</v>
      </c>
      <c r="D21" s="15">
        <f>AVERAGE(D4,I4,N4,S4,X4)</f>
        <v>1</v>
      </c>
      <c r="E21" s="11">
        <f t="shared" ref="E21:E30" si="6">IF(IF(ISNUMBER(C21),C21+D21&gt;0,FALSE),2*(C21*D21)/(C21+D21),0)</f>
        <v>1</v>
      </c>
      <c r="G21" s="3">
        <v>7</v>
      </c>
      <c r="H21" s="2">
        <v>1</v>
      </c>
      <c r="I21" s="2">
        <v>1</v>
      </c>
    </row>
    <row r="22" spans="2:9" x14ac:dyDescent="0.2">
      <c r="B22" s="6" t="s">
        <v>2</v>
      </c>
      <c r="C22" s="15">
        <f t="shared" ref="C22:D30" si="7">AVERAGE(C5,H5,M5,R5,W5)</f>
        <v>1</v>
      </c>
      <c r="D22" s="15">
        <f t="shared" si="7"/>
        <v>1</v>
      </c>
      <c r="E22" s="11">
        <f t="shared" si="6"/>
        <v>1</v>
      </c>
      <c r="G22" s="3">
        <v>1</v>
      </c>
      <c r="H22" s="2">
        <v>1</v>
      </c>
      <c r="I22" s="2">
        <v>1</v>
      </c>
    </row>
    <row r="23" spans="2:9" x14ac:dyDescent="0.2">
      <c r="B23" s="6" t="s">
        <v>3</v>
      </c>
      <c r="C23" s="15">
        <f t="shared" si="7"/>
        <v>1</v>
      </c>
      <c r="D23" s="16">
        <f t="shared" si="7"/>
        <v>0.75</v>
      </c>
      <c r="E23" s="11">
        <f t="shared" si="6"/>
        <v>0.8571428571428571</v>
      </c>
      <c r="G23" s="3">
        <v>8</v>
      </c>
      <c r="H23" s="3">
        <v>0.42</v>
      </c>
      <c r="I23" s="2">
        <v>1</v>
      </c>
    </row>
    <row r="24" spans="2:9" x14ac:dyDescent="0.2">
      <c r="B24" s="6" t="s">
        <v>4</v>
      </c>
      <c r="C24" s="16">
        <f t="shared" si="7"/>
        <v>0.5</v>
      </c>
      <c r="D24" s="15">
        <f t="shared" si="7"/>
        <v>1</v>
      </c>
      <c r="E24" s="11">
        <f t="shared" si="6"/>
        <v>0.66666666666666663</v>
      </c>
      <c r="G24" s="3">
        <v>1</v>
      </c>
      <c r="H24" s="2">
        <v>1</v>
      </c>
      <c r="I24" s="2">
        <v>1</v>
      </c>
    </row>
    <row r="25" spans="2:9" x14ac:dyDescent="0.2">
      <c r="B25" s="6" t="s">
        <v>5</v>
      </c>
      <c r="C25" s="15">
        <f t="shared" si="7"/>
        <v>1</v>
      </c>
      <c r="D25" s="15">
        <f t="shared" si="7"/>
        <v>1</v>
      </c>
      <c r="E25" s="11">
        <f t="shared" si="6"/>
        <v>1</v>
      </c>
      <c r="G25" s="3">
        <v>6</v>
      </c>
      <c r="H25" s="3">
        <v>0.75</v>
      </c>
      <c r="I25" s="2">
        <v>1</v>
      </c>
    </row>
    <row r="26" spans="2:9" x14ac:dyDescent="0.2">
      <c r="B26" s="3" t="s">
        <v>6</v>
      </c>
      <c r="C26" s="15">
        <f t="shared" si="7"/>
        <v>1</v>
      </c>
      <c r="D26" s="15">
        <f t="shared" si="7"/>
        <v>1</v>
      </c>
      <c r="E26" s="11">
        <f t="shared" si="6"/>
        <v>1</v>
      </c>
      <c r="G26" s="3">
        <v>20</v>
      </c>
      <c r="H26" s="3">
        <v>0.95</v>
      </c>
      <c r="I26" s="2">
        <v>1</v>
      </c>
    </row>
    <row r="27" spans="2:9" x14ac:dyDescent="0.2">
      <c r="B27" s="3" t="s">
        <v>7</v>
      </c>
      <c r="C27" s="15">
        <f t="shared" si="7"/>
        <v>1</v>
      </c>
      <c r="D27" s="15">
        <f t="shared" si="7"/>
        <v>1</v>
      </c>
      <c r="E27" s="11">
        <f t="shared" si="6"/>
        <v>1</v>
      </c>
      <c r="G27" s="3">
        <v>1</v>
      </c>
      <c r="H27" s="3">
        <v>0</v>
      </c>
      <c r="I27" s="3">
        <v>0</v>
      </c>
    </row>
    <row r="28" spans="2:9" x14ac:dyDescent="0.2">
      <c r="B28" s="6" t="s">
        <v>8</v>
      </c>
      <c r="C28" s="18" t="s">
        <v>26</v>
      </c>
      <c r="D28" s="18" t="s">
        <v>26</v>
      </c>
      <c r="E28" s="18" t="s">
        <v>26</v>
      </c>
      <c r="G28" s="3">
        <v>0</v>
      </c>
      <c r="H28" s="18" t="s">
        <v>26</v>
      </c>
      <c r="I28" s="18" t="s">
        <v>26</v>
      </c>
    </row>
    <row r="29" spans="2:9" x14ac:dyDescent="0.2">
      <c r="B29" s="6" t="s">
        <v>9</v>
      </c>
      <c r="C29" s="18" t="s">
        <v>27</v>
      </c>
      <c r="D29" s="18" t="s">
        <v>27</v>
      </c>
      <c r="E29" s="18" t="s">
        <v>27</v>
      </c>
      <c r="G29" s="3">
        <v>0</v>
      </c>
      <c r="H29" s="18" t="s">
        <v>27</v>
      </c>
      <c r="I29" s="18" t="s">
        <v>27</v>
      </c>
    </row>
    <row r="30" spans="2:9" x14ac:dyDescent="0.2">
      <c r="B30" s="3" t="s">
        <v>10</v>
      </c>
      <c r="C30" s="16">
        <f t="shared" si="7"/>
        <v>0.99</v>
      </c>
      <c r="D30" s="15">
        <f t="shared" si="7"/>
        <v>0.97</v>
      </c>
      <c r="E30" s="11">
        <f t="shared" si="6"/>
        <v>0.97989795918367339</v>
      </c>
      <c r="G30" s="3">
        <v>69</v>
      </c>
      <c r="H30" s="2">
        <v>1</v>
      </c>
      <c r="I30" s="3">
        <v>0.94</v>
      </c>
    </row>
    <row r="31" spans="2:9" x14ac:dyDescent="0.2">
      <c r="C31" s="14"/>
      <c r="D31" s="14"/>
      <c r="E31" s="14"/>
    </row>
    <row r="32" spans="2:9" x14ac:dyDescent="0.2">
      <c r="B32" s="4" t="s">
        <v>13</v>
      </c>
      <c r="C32" s="14">
        <f>AVERAGE(C21:C30)</f>
        <v>0.93625000000000003</v>
      </c>
      <c r="D32" s="14">
        <f>AVERAGE(D21:D30)</f>
        <v>0.96499999999999997</v>
      </c>
      <c r="E32" s="14">
        <f>AVERAGE(E21:E27,E30)</f>
        <v>0.93796343537414961</v>
      </c>
      <c r="G32" s="1" t="s">
        <v>13</v>
      </c>
      <c r="H32" s="14">
        <f>AVERAGE(H21:H30)</f>
        <v>0.76500000000000001</v>
      </c>
      <c r="I32" s="14">
        <f>AVERAGE(I21:I30)</f>
        <v>0.86749999999999994</v>
      </c>
    </row>
    <row r="37" spans="2:24" ht="24" x14ac:dyDescent="0.3">
      <c r="B37" s="19" t="s">
        <v>17</v>
      </c>
      <c r="C37" s="19"/>
      <c r="D37" s="19"/>
      <c r="G37" s="19" t="s">
        <v>18</v>
      </c>
      <c r="H37" s="19"/>
      <c r="I37" s="19"/>
      <c r="L37" s="19" t="s">
        <v>19</v>
      </c>
      <c r="M37" s="19"/>
      <c r="N37" s="19"/>
      <c r="Q37" s="19" t="s">
        <v>20</v>
      </c>
      <c r="R37" s="19"/>
      <c r="S37" s="19"/>
      <c r="V37" s="19" t="s">
        <v>21</v>
      </c>
      <c r="W37" s="19"/>
      <c r="X37" s="19"/>
    </row>
    <row r="39" spans="2:24" x14ac:dyDescent="0.2">
      <c r="B39" t="s">
        <v>28</v>
      </c>
      <c r="C39">
        <v>81</v>
      </c>
      <c r="G39" t="s">
        <v>28</v>
      </c>
      <c r="H39">
        <v>81</v>
      </c>
      <c r="L39" t="s">
        <v>28</v>
      </c>
      <c r="M39">
        <v>81</v>
      </c>
      <c r="Q39" t="s">
        <v>28</v>
      </c>
      <c r="R39">
        <v>81</v>
      </c>
      <c r="V39" t="s">
        <v>28</v>
      </c>
      <c r="W39">
        <v>81</v>
      </c>
    </row>
    <row r="40" spans="2:24" x14ac:dyDescent="0.2">
      <c r="B40" t="s">
        <v>29</v>
      </c>
      <c r="C40">
        <v>497.79538608000001</v>
      </c>
      <c r="G40" t="s">
        <v>29</v>
      </c>
      <c r="H40">
        <v>441.65470385999998</v>
      </c>
      <c r="L40" t="s">
        <v>29</v>
      </c>
      <c r="M40">
        <v>507.05157019000001</v>
      </c>
      <c r="Q40" t="s">
        <v>29</v>
      </c>
      <c r="R40">
        <v>520.92360497000004</v>
      </c>
      <c r="V40" t="s">
        <v>29</v>
      </c>
      <c r="W40">
        <v>568.12709165000001</v>
      </c>
    </row>
    <row r="41" spans="2:24" x14ac:dyDescent="0.2">
      <c r="B41" t="s">
        <v>30</v>
      </c>
      <c r="C41">
        <v>6.1456220500000001</v>
      </c>
      <c r="G41" t="s">
        <v>30</v>
      </c>
      <c r="H41">
        <v>5.4525272100000004</v>
      </c>
      <c r="L41" t="s">
        <v>30</v>
      </c>
      <c r="M41">
        <v>6.2597724699999997</v>
      </c>
      <c r="Q41" t="s">
        <v>30</v>
      </c>
      <c r="R41">
        <v>6.4311556200000002</v>
      </c>
      <c r="V41" t="s">
        <v>30</v>
      </c>
      <c r="W41">
        <v>7.0139147099999999</v>
      </c>
    </row>
    <row r="42" spans="2:24" x14ac:dyDescent="0.2">
      <c r="B42" t="s">
        <v>33</v>
      </c>
      <c r="C42">
        <v>1.4868432199999999</v>
      </c>
      <c r="G42" t="s">
        <v>33</v>
      </c>
      <c r="H42">
        <v>1.2709904299999999</v>
      </c>
      <c r="L42" t="s">
        <v>33</v>
      </c>
      <c r="M42">
        <v>1.4726810800000001</v>
      </c>
      <c r="Q42" t="s">
        <v>33</v>
      </c>
      <c r="R42">
        <v>1.79908728</v>
      </c>
      <c r="V42" t="s">
        <v>33</v>
      </c>
      <c r="W42">
        <v>1.97907016</v>
      </c>
    </row>
    <row r="43" spans="2:24" x14ac:dyDescent="0.2">
      <c r="B43" t="s">
        <v>34</v>
      </c>
      <c r="C43">
        <v>4.0276395100000002</v>
      </c>
      <c r="G43" t="s">
        <v>34</v>
      </c>
      <c r="H43">
        <v>3.57601404</v>
      </c>
      <c r="L43" t="s">
        <v>34</v>
      </c>
      <c r="M43">
        <v>4.6151630900000002</v>
      </c>
      <c r="Q43" t="s">
        <v>34</v>
      </c>
      <c r="R43">
        <v>4.2448368099999998</v>
      </c>
      <c r="V43" t="s">
        <v>34</v>
      </c>
      <c r="W43">
        <v>4.7846579599999997</v>
      </c>
    </row>
    <row r="45" spans="2:24" x14ac:dyDescent="0.2">
      <c r="B45" s="1" t="s">
        <v>31</v>
      </c>
      <c r="C45">
        <f>AVERAGE(C41,H41,M41,R41,W41)</f>
        <v>6.2605984120000002</v>
      </c>
    </row>
    <row r="46" spans="2:24" x14ac:dyDescent="0.2">
      <c r="B46" s="1" t="s">
        <v>32</v>
      </c>
      <c r="C46">
        <f>AVERAGE(C40,H40,M40,R40,W40)</f>
        <v>507.11047135000001</v>
      </c>
    </row>
    <row r="47" spans="2:24" x14ac:dyDescent="0.2">
      <c r="B47" s="1" t="s">
        <v>35</v>
      </c>
      <c r="C47">
        <f>AVERAGE(C42,H42,M42,R42,W42)</f>
        <v>1.6017344340000002</v>
      </c>
    </row>
    <row r="48" spans="2:24" x14ac:dyDescent="0.2">
      <c r="B48" s="1" t="s">
        <v>36</v>
      </c>
      <c r="C48">
        <f>AVERAGE(C43,H43,M43,R43,W43)</f>
        <v>4.2496622820000001</v>
      </c>
    </row>
    <row r="51" spans="2:3" x14ac:dyDescent="0.2">
      <c r="B51" s="1" t="s">
        <v>37</v>
      </c>
      <c r="C51">
        <v>1</v>
      </c>
    </row>
    <row r="52" spans="2:3" x14ac:dyDescent="0.2">
      <c r="B52" s="1" t="s">
        <v>38</v>
      </c>
      <c r="C52">
        <v>1</v>
      </c>
    </row>
  </sheetData>
  <mergeCells count="12">
    <mergeCell ref="B18:E18"/>
    <mergeCell ref="H18:I18"/>
    <mergeCell ref="B1:D1"/>
    <mergeCell ref="G1:I1"/>
    <mergeCell ref="L1:N1"/>
    <mergeCell ref="Q1:S1"/>
    <mergeCell ref="V1:X1"/>
    <mergeCell ref="B37:D37"/>
    <mergeCell ref="G37:I37"/>
    <mergeCell ref="L37:N37"/>
    <mergeCell ref="Q37:S37"/>
    <mergeCell ref="V37:X37"/>
  </mergeCells>
  <hyperlinks>
    <hyperlink ref="AA4" r:id="rId1" xr:uid="{6A617B7E-3167-6B41-9091-A12C1118AD0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B8FB5-0222-DA48-BA33-E7A320032C65}">
  <dimension ref="B1:AI53"/>
  <sheetViews>
    <sheetView tabSelected="1" workbookViewId="0">
      <selection activeCell="B4" sqref="B4:B12"/>
    </sheetView>
  </sheetViews>
  <sheetFormatPr baseColWidth="10" defaultRowHeight="16" x14ac:dyDescent="0.2"/>
  <cols>
    <col min="2" max="2" width="30" bestFit="1" customWidth="1"/>
    <col min="7" max="7" width="27.5" bestFit="1" customWidth="1"/>
    <col min="12" max="12" width="27.5" bestFit="1" customWidth="1"/>
    <col min="17" max="17" width="27.5" bestFit="1" customWidth="1"/>
    <col min="22" max="22" width="27.5" bestFit="1" customWidth="1"/>
  </cols>
  <sheetData>
    <row r="1" spans="2:35" ht="24" x14ac:dyDescent="0.3">
      <c r="B1" s="19" t="s">
        <v>17</v>
      </c>
      <c r="C1" s="19"/>
      <c r="D1" s="19"/>
      <c r="E1" s="7"/>
      <c r="G1" s="19" t="s">
        <v>18</v>
      </c>
      <c r="H1" s="19"/>
      <c r="I1" s="19"/>
      <c r="J1" s="7"/>
      <c r="K1" s="7"/>
      <c r="L1" s="19" t="s">
        <v>19</v>
      </c>
      <c r="M1" s="19"/>
      <c r="N1" s="19"/>
      <c r="O1" s="7"/>
      <c r="P1" s="7"/>
      <c r="Q1" s="19" t="s">
        <v>20</v>
      </c>
      <c r="R1" s="19"/>
      <c r="S1" s="19"/>
      <c r="T1" s="7"/>
      <c r="U1" s="7"/>
      <c r="V1" s="19" t="s">
        <v>21</v>
      </c>
      <c r="W1" s="19"/>
      <c r="X1" s="19"/>
      <c r="Y1" s="7"/>
    </row>
    <row r="3" spans="2:35" s="1" customFormat="1" x14ac:dyDescent="0.2">
      <c r="B3" s="2" t="s">
        <v>1</v>
      </c>
      <c r="C3" s="2" t="s">
        <v>11</v>
      </c>
      <c r="D3" s="2" t="s">
        <v>12</v>
      </c>
      <c r="E3" s="2" t="s">
        <v>22</v>
      </c>
      <c r="G3" s="2" t="s">
        <v>1</v>
      </c>
      <c r="H3" s="2" t="s">
        <v>11</v>
      </c>
      <c r="I3" s="2" t="s">
        <v>12</v>
      </c>
      <c r="J3" s="2" t="s">
        <v>22</v>
      </c>
      <c r="K3" s="8"/>
      <c r="L3" s="2" t="s">
        <v>1</v>
      </c>
      <c r="M3" s="2" t="s">
        <v>11</v>
      </c>
      <c r="N3" s="2" t="s">
        <v>12</v>
      </c>
      <c r="O3" s="2" t="s">
        <v>22</v>
      </c>
      <c r="P3" s="8"/>
      <c r="Q3" s="2" t="s">
        <v>1</v>
      </c>
      <c r="R3" s="2" t="s">
        <v>11</v>
      </c>
      <c r="S3" s="2" t="s">
        <v>12</v>
      </c>
      <c r="T3" s="2" t="s">
        <v>22</v>
      </c>
      <c r="U3" s="8"/>
      <c r="V3" s="2" t="s">
        <v>1</v>
      </c>
      <c r="W3" s="2" t="s">
        <v>11</v>
      </c>
      <c r="X3" s="2" t="s">
        <v>12</v>
      </c>
      <c r="Y3" s="2" t="s">
        <v>22</v>
      </c>
    </row>
    <row r="4" spans="2:35" x14ac:dyDescent="0.2">
      <c r="B4" s="3" t="s">
        <v>0</v>
      </c>
      <c r="C4" s="11">
        <v>0.7</v>
      </c>
      <c r="D4" s="11">
        <v>0.89</v>
      </c>
      <c r="E4" s="11">
        <f>IF(C4+D4&gt;0,2*(C4*D4)/(C4+D4),0)</f>
        <v>0.78364779874213841</v>
      </c>
      <c r="G4" s="3" t="s">
        <v>0</v>
      </c>
      <c r="H4" s="11">
        <v>0.86</v>
      </c>
      <c r="I4" s="11">
        <v>0.86</v>
      </c>
      <c r="J4" s="11">
        <f>IF(H4+I4&gt;0,2*(H4*I4)/(H4+I4),0)</f>
        <v>0.85999999999999988</v>
      </c>
      <c r="K4" s="9"/>
      <c r="L4" s="3" t="s">
        <v>0</v>
      </c>
      <c r="M4" s="11">
        <v>0.89</v>
      </c>
      <c r="N4" s="11">
        <v>0.89</v>
      </c>
      <c r="O4" s="11">
        <f t="shared" ref="O4:O13" si="0">IF(M4+N4&gt;0,2*(M4*N4)/(M4+N4),0)</f>
        <v>0.89</v>
      </c>
      <c r="P4" s="9"/>
      <c r="Q4" s="3" t="s">
        <v>0</v>
      </c>
      <c r="R4" s="11">
        <v>0.85</v>
      </c>
      <c r="S4" s="11">
        <v>0.92</v>
      </c>
      <c r="T4" s="11">
        <f>IF(R4+S4&gt;0,2*(R4*S4)/(R4+S4),0)</f>
        <v>0.88361581920903953</v>
      </c>
      <c r="U4" s="9"/>
      <c r="V4" s="3" t="s">
        <v>0</v>
      </c>
      <c r="W4" s="11">
        <v>0.89</v>
      </c>
      <c r="X4" s="11">
        <v>0.89</v>
      </c>
      <c r="Y4" s="11">
        <f t="shared" ref="Y4:Y13" si="1">IF(W4+X4&gt;0,2*(W4*X4)/(W4+X4),0)</f>
        <v>0.89</v>
      </c>
      <c r="AA4" s="5" t="s">
        <v>14</v>
      </c>
      <c r="AF4" t="s">
        <v>15</v>
      </c>
      <c r="AI4" t="s">
        <v>16</v>
      </c>
    </row>
    <row r="5" spans="2:35" x14ac:dyDescent="0.2">
      <c r="B5" s="6" t="s">
        <v>2</v>
      </c>
      <c r="C5" s="12">
        <v>0.56999999999999995</v>
      </c>
      <c r="D5" s="12">
        <v>1</v>
      </c>
      <c r="E5" s="11">
        <f t="shared" ref="E5:E13" si="2">IF(C5+D5&gt;0,2*(C5*D5)/(C5+D5),0)</f>
        <v>0.72611464968152872</v>
      </c>
      <c r="G5" s="6" t="s">
        <v>2</v>
      </c>
      <c r="H5" s="12">
        <v>0.56999999999999995</v>
      </c>
      <c r="I5" s="12">
        <v>1</v>
      </c>
      <c r="J5" s="11">
        <f t="shared" ref="J5:J13" si="3">IF(H5+I5&gt;0,2*(H5*I5)/(H5+I5),0)</f>
        <v>0.72611464968152872</v>
      </c>
      <c r="K5" s="10"/>
      <c r="L5" s="6" t="s">
        <v>2</v>
      </c>
      <c r="M5" s="12">
        <v>0.56999999999999995</v>
      </c>
      <c r="N5" s="12">
        <v>1</v>
      </c>
      <c r="O5" s="11">
        <f t="shared" si="0"/>
        <v>0.72611464968152872</v>
      </c>
      <c r="P5" s="10"/>
      <c r="Q5" s="6" t="s">
        <v>2</v>
      </c>
      <c r="R5" s="12">
        <v>0.56999999999999995</v>
      </c>
      <c r="S5" s="12">
        <v>1</v>
      </c>
      <c r="T5" s="11">
        <f t="shared" ref="T5:T13" si="4">IF(R5+S5&gt;0,2*(R5*S5)/(R5+S5),0)</f>
        <v>0.72611464968152872</v>
      </c>
      <c r="U5" s="10"/>
      <c r="V5" s="6" t="s">
        <v>2</v>
      </c>
      <c r="W5" s="12">
        <v>0.56999999999999995</v>
      </c>
      <c r="X5" s="12">
        <v>1</v>
      </c>
      <c r="Y5" s="11">
        <f t="shared" si="1"/>
        <v>0.72611464968152872</v>
      </c>
    </row>
    <row r="6" spans="2:35" x14ac:dyDescent="0.2">
      <c r="B6" s="6" t="s">
        <v>3</v>
      </c>
      <c r="C6" s="12">
        <v>1</v>
      </c>
      <c r="D6" s="12">
        <v>0.62</v>
      </c>
      <c r="E6" s="11">
        <f t="shared" si="2"/>
        <v>0.76543209876543206</v>
      </c>
      <c r="G6" s="6" t="s">
        <v>3</v>
      </c>
      <c r="H6" s="12">
        <v>0.62</v>
      </c>
      <c r="I6" s="12">
        <v>0.62</v>
      </c>
      <c r="J6" s="11">
        <f t="shared" si="3"/>
        <v>0.62</v>
      </c>
      <c r="K6" s="10"/>
      <c r="L6" s="6" t="s">
        <v>3</v>
      </c>
      <c r="M6" s="12">
        <v>0.67</v>
      </c>
      <c r="N6" s="12">
        <v>0.62</v>
      </c>
      <c r="O6" s="11">
        <f t="shared" si="0"/>
        <v>0.644031007751938</v>
      </c>
      <c r="P6" s="10"/>
      <c r="Q6" s="6" t="s">
        <v>3</v>
      </c>
      <c r="R6" s="12">
        <v>0.45</v>
      </c>
      <c r="S6" s="12">
        <v>0.38</v>
      </c>
      <c r="T6" s="11">
        <f t="shared" si="4"/>
        <v>0.41204819277108434</v>
      </c>
      <c r="U6" s="10"/>
      <c r="V6" s="6" t="s">
        <v>3</v>
      </c>
      <c r="W6" s="12">
        <v>0.4</v>
      </c>
      <c r="X6" s="12">
        <v>0.62</v>
      </c>
      <c r="Y6" s="11">
        <f t="shared" si="1"/>
        <v>0.48627450980392156</v>
      </c>
    </row>
    <row r="7" spans="2:35" x14ac:dyDescent="0.2">
      <c r="B7" s="6" t="s">
        <v>4</v>
      </c>
      <c r="C7" s="12">
        <v>1</v>
      </c>
      <c r="D7" s="12">
        <v>1</v>
      </c>
      <c r="E7" s="11">
        <f t="shared" si="2"/>
        <v>1</v>
      </c>
      <c r="G7" s="6" t="s">
        <v>4</v>
      </c>
      <c r="H7" s="12">
        <v>1</v>
      </c>
      <c r="I7" s="12">
        <v>1</v>
      </c>
      <c r="J7" s="11">
        <f t="shared" si="3"/>
        <v>1</v>
      </c>
      <c r="K7" s="10"/>
      <c r="L7" s="6" t="s">
        <v>4</v>
      </c>
      <c r="M7" s="12">
        <v>1</v>
      </c>
      <c r="N7" s="12">
        <v>1</v>
      </c>
      <c r="O7" s="11">
        <f t="shared" si="0"/>
        <v>1</v>
      </c>
      <c r="P7" s="10"/>
      <c r="Q7" s="6" t="s">
        <v>4</v>
      </c>
      <c r="R7" s="12">
        <v>1</v>
      </c>
      <c r="S7" s="12">
        <v>1</v>
      </c>
      <c r="T7" s="11">
        <f t="shared" si="4"/>
        <v>1</v>
      </c>
      <c r="U7" s="10"/>
      <c r="V7" s="6" t="s">
        <v>4</v>
      </c>
      <c r="W7" s="12">
        <v>1</v>
      </c>
      <c r="X7" s="12">
        <v>1</v>
      </c>
      <c r="Y7" s="11">
        <f t="shared" si="1"/>
        <v>1</v>
      </c>
    </row>
    <row r="8" spans="2:35" x14ac:dyDescent="0.2">
      <c r="B8" s="6" t="s">
        <v>5</v>
      </c>
      <c r="C8" s="12">
        <v>0.8</v>
      </c>
      <c r="D8" s="12">
        <v>1</v>
      </c>
      <c r="E8" s="11">
        <f t="shared" si="2"/>
        <v>0.88888888888888895</v>
      </c>
      <c r="G8" s="6" t="s">
        <v>5</v>
      </c>
      <c r="H8" s="12">
        <v>0.8</v>
      </c>
      <c r="I8" s="12">
        <v>1</v>
      </c>
      <c r="J8" s="11">
        <f t="shared" si="3"/>
        <v>0.88888888888888895</v>
      </c>
      <c r="K8" s="10"/>
      <c r="L8" s="6" t="s">
        <v>5</v>
      </c>
      <c r="M8" s="12">
        <v>0.8</v>
      </c>
      <c r="N8" s="12">
        <v>1</v>
      </c>
      <c r="O8" s="11">
        <f t="shared" si="0"/>
        <v>0.88888888888888895</v>
      </c>
      <c r="P8" s="10"/>
      <c r="Q8" s="6" t="s">
        <v>5</v>
      </c>
      <c r="R8" s="12">
        <v>1</v>
      </c>
      <c r="S8" s="12">
        <v>1</v>
      </c>
      <c r="T8" s="11">
        <f t="shared" si="4"/>
        <v>1</v>
      </c>
      <c r="U8" s="10"/>
      <c r="V8" s="6" t="s">
        <v>5</v>
      </c>
      <c r="W8" s="12">
        <v>1</v>
      </c>
      <c r="X8" s="12">
        <v>1</v>
      </c>
      <c r="Y8" s="11">
        <f t="shared" si="1"/>
        <v>1</v>
      </c>
    </row>
    <row r="9" spans="2:35" x14ac:dyDescent="0.2">
      <c r="B9" s="3" t="s">
        <v>6</v>
      </c>
      <c r="C9" s="11">
        <v>0.86</v>
      </c>
      <c r="D9" s="11">
        <v>0.92</v>
      </c>
      <c r="E9" s="11">
        <f t="shared" si="2"/>
        <v>0.88898876404494387</v>
      </c>
      <c r="G9" s="3" t="s">
        <v>6</v>
      </c>
      <c r="H9" s="11">
        <v>0.86</v>
      </c>
      <c r="I9" s="11">
        <v>0.92</v>
      </c>
      <c r="J9" s="11">
        <f t="shared" si="3"/>
        <v>0.88898876404494387</v>
      </c>
      <c r="K9" s="9"/>
      <c r="L9" s="3" t="s">
        <v>6</v>
      </c>
      <c r="M9" s="11">
        <v>0.86</v>
      </c>
      <c r="N9" s="11">
        <v>0.92</v>
      </c>
      <c r="O9" s="11">
        <f t="shared" si="0"/>
        <v>0.88898876404494387</v>
      </c>
      <c r="P9" s="9"/>
      <c r="Q9" s="3" t="s">
        <v>6</v>
      </c>
      <c r="R9" s="11">
        <v>0.86</v>
      </c>
      <c r="S9" s="11">
        <v>0.92</v>
      </c>
      <c r="T9" s="11">
        <f t="shared" si="4"/>
        <v>0.88898876404494387</v>
      </c>
      <c r="U9" s="9"/>
      <c r="V9" s="3" t="s">
        <v>6</v>
      </c>
      <c r="W9" s="11">
        <v>0.86</v>
      </c>
      <c r="X9" s="11">
        <v>0.92</v>
      </c>
      <c r="Y9" s="11">
        <f t="shared" si="1"/>
        <v>0.88898876404494387</v>
      </c>
    </row>
    <row r="10" spans="2:35" x14ac:dyDescent="0.2">
      <c r="B10" s="3" t="s">
        <v>7</v>
      </c>
      <c r="C10" s="11">
        <v>1</v>
      </c>
      <c r="D10" s="11">
        <v>1</v>
      </c>
      <c r="E10" s="11">
        <f t="shared" si="2"/>
        <v>1</v>
      </c>
      <c r="G10" s="3" t="s">
        <v>7</v>
      </c>
      <c r="H10" s="11">
        <v>1</v>
      </c>
      <c r="I10" s="11">
        <v>1</v>
      </c>
      <c r="J10" s="11">
        <f t="shared" si="3"/>
        <v>1</v>
      </c>
      <c r="K10" s="9"/>
      <c r="L10" s="3" t="s">
        <v>7</v>
      </c>
      <c r="M10" s="11">
        <v>1</v>
      </c>
      <c r="N10" s="11">
        <v>1</v>
      </c>
      <c r="O10" s="11">
        <f t="shared" si="0"/>
        <v>1</v>
      </c>
      <c r="P10" s="9"/>
      <c r="Q10" s="3" t="s">
        <v>7</v>
      </c>
      <c r="R10" s="11">
        <v>0.86</v>
      </c>
      <c r="S10" s="11">
        <v>1</v>
      </c>
      <c r="T10" s="11">
        <f t="shared" si="4"/>
        <v>0.92473118279569899</v>
      </c>
      <c r="U10" s="9"/>
      <c r="V10" s="3" t="s">
        <v>7</v>
      </c>
      <c r="W10" s="11">
        <v>1</v>
      </c>
      <c r="X10" s="11">
        <v>1</v>
      </c>
      <c r="Y10" s="11">
        <f t="shared" si="1"/>
        <v>1</v>
      </c>
    </row>
    <row r="11" spans="2:35" x14ac:dyDescent="0.2">
      <c r="B11" s="6" t="s">
        <v>8</v>
      </c>
      <c r="C11" s="13">
        <v>1</v>
      </c>
      <c r="D11" s="12">
        <v>1</v>
      </c>
      <c r="E11" s="11">
        <f t="shared" si="2"/>
        <v>1</v>
      </c>
      <c r="G11" s="6" t="s">
        <v>8</v>
      </c>
      <c r="H11" s="12">
        <v>1</v>
      </c>
      <c r="I11" s="12">
        <v>1</v>
      </c>
      <c r="J11" s="11">
        <f t="shared" si="3"/>
        <v>1</v>
      </c>
      <c r="K11" s="10"/>
      <c r="L11" s="6" t="s">
        <v>8</v>
      </c>
      <c r="M11" s="12">
        <v>1</v>
      </c>
      <c r="N11" s="12">
        <v>1</v>
      </c>
      <c r="O11" s="11">
        <f t="shared" si="0"/>
        <v>1</v>
      </c>
      <c r="P11" s="10"/>
      <c r="Q11" s="6" t="s">
        <v>8</v>
      </c>
      <c r="R11" s="12">
        <v>1</v>
      </c>
      <c r="S11" s="12">
        <v>1</v>
      </c>
      <c r="T11" s="11">
        <f t="shared" si="4"/>
        <v>1</v>
      </c>
      <c r="U11" s="10"/>
      <c r="V11" s="6" t="s">
        <v>8</v>
      </c>
      <c r="W11" s="12">
        <v>1</v>
      </c>
      <c r="X11" s="12">
        <v>1</v>
      </c>
      <c r="Y11" s="11">
        <f t="shared" si="1"/>
        <v>1</v>
      </c>
    </row>
    <row r="12" spans="2:35" x14ac:dyDescent="0.2">
      <c r="B12" s="6" t="s">
        <v>9</v>
      </c>
      <c r="C12" s="12">
        <v>0.83</v>
      </c>
      <c r="D12" s="12">
        <v>0.95</v>
      </c>
      <c r="E12" s="11">
        <f t="shared" si="2"/>
        <v>0.88595505617977532</v>
      </c>
      <c r="G12" s="6" t="s">
        <v>9</v>
      </c>
      <c r="H12" s="12">
        <v>0.86</v>
      </c>
      <c r="I12" s="12">
        <v>0.95</v>
      </c>
      <c r="J12" s="11">
        <f t="shared" si="3"/>
        <v>0.90276243093922648</v>
      </c>
      <c r="K12" s="10"/>
      <c r="L12" s="6" t="s">
        <v>9</v>
      </c>
      <c r="M12" s="12">
        <v>0.86</v>
      </c>
      <c r="N12" s="12">
        <v>0.95</v>
      </c>
      <c r="O12" s="11">
        <f t="shared" si="0"/>
        <v>0.90276243093922648</v>
      </c>
      <c r="P12" s="10"/>
      <c r="Q12" s="6" t="s">
        <v>9</v>
      </c>
      <c r="R12" s="12">
        <v>0.79</v>
      </c>
      <c r="S12" s="12">
        <v>0.95</v>
      </c>
      <c r="T12" s="11">
        <f t="shared" si="4"/>
        <v>0.86264367816091947</v>
      </c>
      <c r="U12" s="10"/>
      <c r="V12" s="6" t="s">
        <v>9</v>
      </c>
      <c r="W12" s="12">
        <v>0.86</v>
      </c>
      <c r="X12" s="12">
        <v>0.95</v>
      </c>
      <c r="Y12" s="11">
        <f t="shared" si="1"/>
        <v>0.90276243093922648</v>
      </c>
    </row>
    <row r="13" spans="2:35" x14ac:dyDescent="0.2">
      <c r="B13" s="3" t="s">
        <v>10</v>
      </c>
      <c r="C13" s="11">
        <v>0.63</v>
      </c>
      <c r="D13" s="11">
        <v>0.79</v>
      </c>
      <c r="E13" s="11">
        <f t="shared" si="2"/>
        <v>0.70098591549295786</v>
      </c>
      <c r="G13" s="3" t="s">
        <v>10</v>
      </c>
      <c r="H13" s="11">
        <v>0.69</v>
      </c>
      <c r="I13" s="11">
        <v>0.78</v>
      </c>
      <c r="J13" s="11">
        <f t="shared" si="3"/>
        <v>0.73224489795918368</v>
      </c>
      <c r="K13" s="9"/>
      <c r="L13" s="3" t="s">
        <v>10</v>
      </c>
      <c r="M13" s="11">
        <v>0.71</v>
      </c>
      <c r="N13" s="11">
        <v>0.79</v>
      </c>
      <c r="O13" s="11">
        <f t="shared" si="0"/>
        <v>0.74786666666666657</v>
      </c>
      <c r="P13" s="9"/>
      <c r="Q13" s="3" t="s">
        <v>10</v>
      </c>
      <c r="R13" s="11">
        <v>0.64</v>
      </c>
      <c r="S13" s="11">
        <v>0.76</v>
      </c>
      <c r="T13" s="11">
        <f t="shared" si="4"/>
        <v>0.69485714285714295</v>
      </c>
      <c r="U13" s="9"/>
      <c r="V13" s="3" t="s">
        <v>10</v>
      </c>
      <c r="W13" s="11">
        <v>0.64</v>
      </c>
      <c r="X13" s="11">
        <v>0.79</v>
      </c>
      <c r="Y13" s="11">
        <f t="shared" si="1"/>
        <v>0.70713286713286716</v>
      </c>
    </row>
    <row r="14" spans="2:35" x14ac:dyDescent="0.2">
      <c r="C14" s="14"/>
      <c r="D14" s="14"/>
      <c r="E14" s="14"/>
    </row>
    <row r="15" spans="2:35" x14ac:dyDescent="0.2">
      <c r="B15" s="4" t="s">
        <v>13</v>
      </c>
      <c r="C15" s="14">
        <f>AVERAGE(C4:C13)</f>
        <v>0.83900000000000008</v>
      </c>
      <c r="D15" s="14">
        <f>AVERAGE(D4:D13)</f>
        <v>0.91699999999999982</v>
      </c>
      <c r="E15" s="14">
        <f>AVERAGE(E4:E13)</f>
        <v>0.86400131717956652</v>
      </c>
      <c r="G15" s="4" t="s">
        <v>13</v>
      </c>
      <c r="H15" s="14">
        <f>AVERAGE(H4:H13)</f>
        <v>0.82599999999999996</v>
      </c>
      <c r="I15" s="14">
        <f>AVERAGE(I4:I13)</f>
        <v>0.91299999999999992</v>
      </c>
      <c r="J15" s="14">
        <f>AVERAGE(J4:J13)</f>
        <v>0.86189996315137718</v>
      </c>
      <c r="L15" s="4" t="s">
        <v>13</v>
      </c>
      <c r="M15" s="14">
        <f>AVERAGE(M4:M13)</f>
        <v>0.83599999999999997</v>
      </c>
      <c r="N15" s="14">
        <f>AVERAGE(N4:N13)</f>
        <v>0.91699999999999982</v>
      </c>
      <c r="O15" s="14">
        <f>AVERAGE(O4:O13)</f>
        <v>0.86886524079731919</v>
      </c>
      <c r="Q15" s="4" t="s">
        <v>13</v>
      </c>
      <c r="R15" s="14">
        <f>AVERAGE(R4:R13)</f>
        <v>0.80200000000000016</v>
      </c>
      <c r="S15" s="14">
        <f>AVERAGE(S4:S13)</f>
        <v>0.89300000000000002</v>
      </c>
      <c r="T15" s="14">
        <f>AVERAGE(T4:T13)</f>
        <v>0.8392999429520358</v>
      </c>
      <c r="V15" s="4" t="s">
        <v>13</v>
      </c>
      <c r="W15" s="14">
        <f>AVERAGE(W4:W13)</f>
        <v>0.82200000000000006</v>
      </c>
      <c r="X15" s="14">
        <f>AVERAGE(X4:X13)</f>
        <v>0.91699999999999982</v>
      </c>
      <c r="Y15" s="14">
        <f>AVERAGE(Y4:Y13)</f>
        <v>0.86012732216024879</v>
      </c>
    </row>
    <row r="18" spans="2:9" ht="21" x14ac:dyDescent="0.25">
      <c r="B18" s="20" t="s">
        <v>25</v>
      </c>
      <c r="C18" s="20"/>
      <c r="D18" s="20"/>
      <c r="E18" s="20"/>
      <c r="H18" s="21" t="s">
        <v>24</v>
      </c>
      <c r="I18" s="21"/>
    </row>
    <row r="20" spans="2:9" x14ac:dyDescent="0.2">
      <c r="B20" s="2" t="s">
        <v>1</v>
      </c>
      <c r="C20" s="2" t="s">
        <v>11</v>
      </c>
      <c r="D20" s="2" t="s">
        <v>12</v>
      </c>
      <c r="E20" s="2" t="s">
        <v>22</v>
      </c>
      <c r="G20" s="2" t="s">
        <v>23</v>
      </c>
      <c r="H20" s="2" t="s">
        <v>11</v>
      </c>
      <c r="I20" s="2" t="s">
        <v>12</v>
      </c>
    </row>
    <row r="21" spans="2:9" x14ac:dyDescent="0.2">
      <c r="B21" s="3" t="s">
        <v>0</v>
      </c>
      <c r="C21" s="16">
        <f>AVERAGE(C4,H4,M4,R4,W4)</f>
        <v>0.83800000000000008</v>
      </c>
      <c r="D21" s="15">
        <f>AVERAGE(D4,I4,N4,S4,X4)</f>
        <v>0.89</v>
      </c>
      <c r="E21" s="11">
        <f t="shared" ref="E21:E30" si="5">IF(C21+D21&gt;0,2*(C21*D21)/(C21+D21),0)</f>
        <v>0.86321759259259256</v>
      </c>
      <c r="G21" s="3">
        <v>37</v>
      </c>
      <c r="H21" s="3">
        <v>0.94</v>
      </c>
      <c r="I21" s="3">
        <v>0.41</v>
      </c>
    </row>
    <row r="22" spans="2:9" x14ac:dyDescent="0.2">
      <c r="B22" s="6" t="s">
        <v>2</v>
      </c>
      <c r="C22" s="16">
        <f t="shared" ref="C22:D30" si="6">AVERAGE(C5,H5,M5,R5,W5)</f>
        <v>0.56999999999999995</v>
      </c>
      <c r="D22" s="15">
        <f t="shared" si="6"/>
        <v>1</v>
      </c>
      <c r="E22" s="11">
        <f t="shared" si="5"/>
        <v>0.72611464968152872</v>
      </c>
      <c r="G22" s="3">
        <v>4</v>
      </c>
      <c r="H22" s="2">
        <v>1</v>
      </c>
      <c r="I22" s="2">
        <v>0.75</v>
      </c>
    </row>
    <row r="23" spans="2:9" x14ac:dyDescent="0.2">
      <c r="B23" s="6" t="s">
        <v>3</v>
      </c>
      <c r="C23" s="15">
        <f t="shared" si="6"/>
        <v>0.628</v>
      </c>
      <c r="D23" s="16">
        <f t="shared" si="6"/>
        <v>0.57199999999999995</v>
      </c>
      <c r="E23" s="11">
        <f t="shared" si="5"/>
        <v>0.5986933333333333</v>
      </c>
      <c r="G23" s="3">
        <v>13</v>
      </c>
      <c r="H23" s="3">
        <v>0.2</v>
      </c>
      <c r="I23" s="2">
        <v>0.69</v>
      </c>
    </row>
    <row r="24" spans="2:9" x14ac:dyDescent="0.2">
      <c r="B24" s="6" t="s">
        <v>4</v>
      </c>
      <c r="C24" s="15">
        <f t="shared" si="6"/>
        <v>1</v>
      </c>
      <c r="D24" s="15">
        <f t="shared" si="6"/>
        <v>1</v>
      </c>
      <c r="E24" s="16">
        <f t="shared" si="5"/>
        <v>1</v>
      </c>
      <c r="G24" s="3">
        <v>7</v>
      </c>
      <c r="H24" s="2">
        <v>1</v>
      </c>
      <c r="I24" s="2">
        <v>1</v>
      </c>
    </row>
    <row r="25" spans="2:9" x14ac:dyDescent="0.2">
      <c r="B25" s="6" t="s">
        <v>5</v>
      </c>
      <c r="C25" s="15">
        <f t="shared" si="6"/>
        <v>0.88000000000000012</v>
      </c>
      <c r="D25" s="15">
        <f t="shared" si="6"/>
        <v>1</v>
      </c>
      <c r="E25" s="11">
        <f t="shared" si="5"/>
        <v>0.93617021276595747</v>
      </c>
      <c r="G25" s="3">
        <v>4</v>
      </c>
      <c r="H25" s="3">
        <v>0.4</v>
      </c>
      <c r="I25" s="2">
        <v>1</v>
      </c>
    </row>
    <row r="26" spans="2:9" x14ac:dyDescent="0.2">
      <c r="B26" s="3" t="s">
        <v>6</v>
      </c>
      <c r="C26" s="15">
        <f t="shared" si="6"/>
        <v>0.86</v>
      </c>
      <c r="D26" s="15">
        <f t="shared" si="6"/>
        <v>0.92000000000000015</v>
      </c>
      <c r="E26" s="11">
        <f t="shared" si="5"/>
        <v>0.88898876404494387</v>
      </c>
      <c r="G26" s="3">
        <v>13</v>
      </c>
      <c r="H26" s="3">
        <v>0.71</v>
      </c>
      <c r="I26" s="2">
        <v>0.92</v>
      </c>
    </row>
    <row r="27" spans="2:9" x14ac:dyDescent="0.2">
      <c r="B27" s="3" t="s">
        <v>7</v>
      </c>
      <c r="C27" s="16">
        <f t="shared" si="6"/>
        <v>0.97199999999999986</v>
      </c>
      <c r="D27" s="15">
        <f t="shared" si="6"/>
        <v>1</v>
      </c>
      <c r="E27" s="11">
        <f t="shared" si="5"/>
        <v>0.9858012170385394</v>
      </c>
      <c r="G27" s="3">
        <v>6</v>
      </c>
      <c r="H27" s="3">
        <v>1</v>
      </c>
      <c r="I27" s="3">
        <v>1</v>
      </c>
    </row>
    <row r="28" spans="2:9" x14ac:dyDescent="0.2">
      <c r="B28" s="6" t="s">
        <v>8</v>
      </c>
      <c r="C28" s="15">
        <f t="shared" si="6"/>
        <v>1</v>
      </c>
      <c r="D28" s="15">
        <f t="shared" si="6"/>
        <v>1</v>
      </c>
      <c r="E28" s="11">
        <f t="shared" si="5"/>
        <v>1</v>
      </c>
      <c r="G28" s="3">
        <v>1</v>
      </c>
      <c r="H28" s="17">
        <v>0.5</v>
      </c>
      <c r="I28" s="2">
        <v>1</v>
      </c>
    </row>
    <row r="29" spans="2:9" x14ac:dyDescent="0.2">
      <c r="B29" s="6" t="s">
        <v>9</v>
      </c>
      <c r="C29" s="16">
        <f t="shared" si="6"/>
        <v>0.84000000000000008</v>
      </c>
      <c r="D29" s="15">
        <f t="shared" si="6"/>
        <v>0.95</v>
      </c>
      <c r="E29" s="11">
        <f t="shared" si="5"/>
        <v>0.89162011173184363</v>
      </c>
      <c r="G29" s="3">
        <v>20</v>
      </c>
      <c r="H29" s="17">
        <v>1</v>
      </c>
      <c r="I29" s="2">
        <v>0.95</v>
      </c>
    </row>
    <row r="30" spans="2:9" x14ac:dyDescent="0.2">
      <c r="B30" s="3" t="s">
        <v>10</v>
      </c>
      <c r="C30" s="16">
        <f t="shared" si="6"/>
        <v>0.66200000000000003</v>
      </c>
      <c r="D30" s="16">
        <f t="shared" si="6"/>
        <v>0.78200000000000003</v>
      </c>
      <c r="E30" s="11">
        <f t="shared" si="5"/>
        <v>0.71701385041551258</v>
      </c>
      <c r="G30" s="3">
        <v>43</v>
      </c>
      <c r="H30" s="2">
        <v>0.95</v>
      </c>
      <c r="I30" s="3">
        <v>0.88</v>
      </c>
    </row>
    <row r="31" spans="2:9" x14ac:dyDescent="0.2">
      <c r="C31" s="14"/>
      <c r="D31" s="14"/>
      <c r="E31" s="14"/>
    </row>
    <row r="32" spans="2:9" x14ac:dyDescent="0.2">
      <c r="B32" s="4" t="s">
        <v>13</v>
      </c>
      <c r="C32" s="14">
        <f>AVERAGE(C21:C30)</f>
        <v>0.82499999999999996</v>
      </c>
      <c r="D32" s="14">
        <f>AVERAGE(D21:D30)</f>
        <v>0.91139999999999988</v>
      </c>
      <c r="E32" s="14">
        <f>AVERAGE(E21:E30)</f>
        <v>0.86076197316042524</v>
      </c>
      <c r="G32" s="1" t="s">
        <v>13</v>
      </c>
      <c r="H32" s="14">
        <f>AVERAGE(H21:H30)</f>
        <v>0.77</v>
      </c>
      <c r="I32" s="14">
        <f>AVERAGE(I21:I30)</f>
        <v>0.86</v>
      </c>
    </row>
    <row r="37" spans="2:24" ht="24" x14ac:dyDescent="0.3">
      <c r="B37" s="19" t="s">
        <v>17</v>
      </c>
      <c r="C37" s="19"/>
      <c r="D37" s="19"/>
      <c r="G37" s="19" t="s">
        <v>18</v>
      </c>
      <c r="H37" s="19"/>
      <c r="I37" s="19"/>
      <c r="L37" s="19" t="s">
        <v>19</v>
      </c>
      <c r="M37" s="19"/>
      <c r="N37" s="19"/>
      <c r="Q37" s="19" t="s">
        <v>20</v>
      </c>
      <c r="R37" s="19"/>
      <c r="S37" s="19"/>
      <c r="V37" s="19" t="s">
        <v>21</v>
      </c>
      <c r="W37" s="19"/>
      <c r="X37" s="19"/>
    </row>
    <row r="39" spans="2:24" x14ac:dyDescent="0.2">
      <c r="B39" t="s">
        <v>28</v>
      </c>
      <c r="C39">
        <v>80</v>
      </c>
      <c r="G39" t="s">
        <v>28</v>
      </c>
      <c r="H39">
        <v>80</v>
      </c>
      <c r="L39" t="s">
        <v>28</v>
      </c>
      <c r="M39">
        <v>80</v>
      </c>
      <c r="Q39" t="s">
        <v>28</v>
      </c>
      <c r="R39">
        <v>80</v>
      </c>
      <c r="V39" t="s">
        <v>28</v>
      </c>
      <c r="W39">
        <v>80</v>
      </c>
    </row>
    <row r="40" spans="2:24" x14ac:dyDescent="0.2">
      <c r="B40" t="s">
        <v>29</v>
      </c>
      <c r="C40">
        <v>825.96665000999997</v>
      </c>
      <c r="G40" t="s">
        <v>29</v>
      </c>
      <c r="H40">
        <v>808.26899194999999</v>
      </c>
      <c r="L40" t="s">
        <v>29</v>
      </c>
      <c r="M40">
        <v>857.63601112000003</v>
      </c>
      <c r="Q40" t="s">
        <v>29</v>
      </c>
      <c r="R40">
        <v>831.20909189999998</v>
      </c>
      <c r="V40" t="s">
        <v>29</v>
      </c>
      <c r="W40">
        <v>890.02188277000005</v>
      </c>
    </row>
    <row r="41" spans="2:24" x14ac:dyDescent="0.2">
      <c r="B41" t="s">
        <v>30</v>
      </c>
      <c r="C41">
        <v>5.1947588099999997</v>
      </c>
      <c r="G41" t="s">
        <v>30</v>
      </c>
      <c r="H41">
        <v>5.2484999500000002</v>
      </c>
      <c r="L41" t="s">
        <v>30</v>
      </c>
      <c r="M41">
        <v>5.6054641199999997</v>
      </c>
      <c r="Q41" t="s">
        <v>30</v>
      </c>
      <c r="R41">
        <v>5.3282634099999999</v>
      </c>
      <c r="V41" t="s">
        <v>30</v>
      </c>
      <c r="W41">
        <v>5.5626367700000001</v>
      </c>
    </row>
    <row r="42" spans="2:24" x14ac:dyDescent="0.2">
      <c r="B42" t="s">
        <v>33</v>
      </c>
      <c r="C42">
        <v>1.76378664</v>
      </c>
      <c r="G42" t="s">
        <v>33</v>
      </c>
      <c r="H42">
        <v>1.55299436</v>
      </c>
      <c r="L42" t="s">
        <v>33</v>
      </c>
      <c r="M42">
        <v>1.72982353</v>
      </c>
      <c r="Q42" t="s">
        <v>33</v>
      </c>
      <c r="R42">
        <v>2.0527103100000001</v>
      </c>
      <c r="V42" t="s">
        <v>33</v>
      </c>
      <c r="W42">
        <v>2.46864638</v>
      </c>
    </row>
    <row r="43" spans="2:24" x14ac:dyDescent="0.2">
      <c r="B43" t="s">
        <v>34</v>
      </c>
      <c r="C43">
        <v>4.8889401000000001</v>
      </c>
      <c r="G43" t="s">
        <v>34</v>
      </c>
      <c r="H43">
        <v>5.0319908900000003</v>
      </c>
      <c r="L43" t="s">
        <v>34</v>
      </c>
      <c r="M43">
        <v>5.9612450600000004</v>
      </c>
      <c r="Q43" t="s">
        <v>34</v>
      </c>
      <c r="R43">
        <v>5.6821498899999998</v>
      </c>
      <c r="V43" t="s">
        <v>34</v>
      </c>
      <c r="W43">
        <v>5.6803057199999998</v>
      </c>
    </row>
    <row r="45" spans="2:24" x14ac:dyDescent="0.2">
      <c r="B45" s="1" t="s">
        <v>31</v>
      </c>
      <c r="C45">
        <f>AVERAGE(C41,H41,M41,R41,W41)</f>
        <v>5.3879246119999999</v>
      </c>
    </row>
    <row r="46" spans="2:24" x14ac:dyDescent="0.2">
      <c r="B46" s="1" t="s">
        <v>32</v>
      </c>
      <c r="C46">
        <f>AVERAGE(C40,H40,M40,R40,W40)</f>
        <v>842.62052555000014</v>
      </c>
    </row>
    <row r="47" spans="2:24" x14ac:dyDescent="0.2">
      <c r="B47" s="1" t="s">
        <v>35</v>
      </c>
      <c r="C47">
        <f>AVERAGE(C42,H42,M42,R42,W42)</f>
        <v>1.9135922440000002</v>
      </c>
    </row>
    <row r="48" spans="2:24" x14ac:dyDescent="0.2">
      <c r="B48" s="1" t="s">
        <v>36</v>
      </c>
      <c r="C48">
        <f>AVERAGE(C43,H43,M43,R43,W43)</f>
        <v>5.448926332000001</v>
      </c>
    </row>
    <row r="52" spans="2:3" x14ac:dyDescent="0.2">
      <c r="B52" s="1" t="s">
        <v>37</v>
      </c>
      <c r="C52">
        <v>0.89080000000000004</v>
      </c>
    </row>
    <row r="53" spans="2:3" x14ac:dyDescent="0.2">
      <c r="B53" s="1" t="s">
        <v>38</v>
      </c>
      <c r="C53">
        <v>0.91449999999999998</v>
      </c>
    </row>
  </sheetData>
  <mergeCells count="12">
    <mergeCell ref="B18:E18"/>
    <mergeCell ref="H18:I18"/>
    <mergeCell ref="B1:D1"/>
    <mergeCell ref="G1:I1"/>
    <mergeCell ref="L1:N1"/>
    <mergeCell ref="Q1:S1"/>
    <mergeCell ref="V1:X1"/>
    <mergeCell ref="B37:D37"/>
    <mergeCell ref="G37:I37"/>
    <mergeCell ref="L37:N37"/>
    <mergeCell ref="Q37:S37"/>
    <mergeCell ref="V37:X37"/>
  </mergeCells>
  <hyperlinks>
    <hyperlink ref="AA4" r:id="rId1" xr:uid="{E4EFA8BC-A902-D246-91E6-021EF05336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C4CFE-E1D5-6243-8A4D-F03F470ACD46}">
  <dimension ref="B1:AI53"/>
  <sheetViews>
    <sheetView topLeftCell="A44" workbookViewId="0">
      <selection activeCell="C53" sqref="C53"/>
    </sheetView>
  </sheetViews>
  <sheetFormatPr baseColWidth="10" defaultRowHeight="16" x14ac:dyDescent="0.2"/>
  <cols>
    <col min="2" max="2" width="27.5" bestFit="1" customWidth="1"/>
    <col min="7" max="7" width="27.5" bestFit="1" customWidth="1"/>
    <col min="12" max="12" width="27.5" bestFit="1" customWidth="1"/>
    <col min="17" max="17" width="27.5" bestFit="1" customWidth="1"/>
    <col min="22" max="22" width="27.5" bestFit="1" customWidth="1"/>
  </cols>
  <sheetData>
    <row r="1" spans="2:35" ht="24" x14ac:dyDescent="0.3">
      <c r="B1" s="19" t="s">
        <v>17</v>
      </c>
      <c r="C1" s="19"/>
      <c r="D1" s="19"/>
      <c r="E1" s="7"/>
      <c r="G1" s="19" t="s">
        <v>18</v>
      </c>
      <c r="H1" s="19"/>
      <c r="I1" s="19"/>
      <c r="J1" s="7"/>
      <c r="K1" s="7"/>
      <c r="L1" s="19" t="s">
        <v>19</v>
      </c>
      <c r="M1" s="19"/>
      <c r="N1" s="19"/>
      <c r="O1" s="7"/>
      <c r="P1" s="7"/>
      <c r="Q1" s="19" t="s">
        <v>20</v>
      </c>
      <c r="R1" s="19"/>
      <c r="S1" s="19"/>
      <c r="T1" s="7"/>
      <c r="U1" s="7"/>
      <c r="V1" s="19" t="s">
        <v>21</v>
      </c>
      <c r="W1" s="19"/>
      <c r="X1" s="19"/>
      <c r="Y1" s="7"/>
    </row>
    <row r="3" spans="2:35" s="1" customFormat="1" x14ac:dyDescent="0.2">
      <c r="B3" s="2" t="s">
        <v>1</v>
      </c>
      <c r="C3" s="2" t="s">
        <v>11</v>
      </c>
      <c r="D3" s="2" t="s">
        <v>12</v>
      </c>
      <c r="E3" s="2" t="s">
        <v>22</v>
      </c>
      <c r="G3" s="2" t="s">
        <v>1</v>
      </c>
      <c r="H3" s="2" t="s">
        <v>11</v>
      </c>
      <c r="I3" s="2" t="s">
        <v>12</v>
      </c>
      <c r="J3" s="2" t="s">
        <v>22</v>
      </c>
      <c r="K3" s="8"/>
      <c r="L3" s="2" t="s">
        <v>1</v>
      </c>
      <c r="M3" s="2" t="s">
        <v>11</v>
      </c>
      <c r="N3" s="2" t="s">
        <v>12</v>
      </c>
      <c r="O3" s="2" t="s">
        <v>22</v>
      </c>
      <c r="P3" s="8"/>
      <c r="Q3" s="2" t="s">
        <v>1</v>
      </c>
      <c r="R3" s="2" t="s">
        <v>11</v>
      </c>
      <c r="S3" s="2" t="s">
        <v>12</v>
      </c>
      <c r="T3" s="2" t="s">
        <v>22</v>
      </c>
      <c r="U3" s="8"/>
      <c r="V3" s="2" t="s">
        <v>1</v>
      </c>
      <c r="W3" s="2" t="s">
        <v>11</v>
      </c>
      <c r="X3" s="2" t="s">
        <v>12</v>
      </c>
      <c r="Y3" s="2" t="s">
        <v>22</v>
      </c>
    </row>
    <row r="4" spans="2:35" x14ac:dyDescent="0.2">
      <c r="B4" s="3" t="s">
        <v>0</v>
      </c>
      <c r="C4" s="11">
        <v>0.88</v>
      </c>
      <c r="D4" s="11">
        <v>1</v>
      </c>
      <c r="E4" s="11">
        <f>IF(C4+D4&gt;0,2*(C4*D4)/(C4+D4),0)</f>
        <v>0.93617021276595747</v>
      </c>
      <c r="G4" s="3" t="s">
        <v>0</v>
      </c>
      <c r="H4" s="11">
        <v>0.88</v>
      </c>
      <c r="I4" s="11">
        <v>1</v>
      </c>
      <c r="J4" s="11">
        <f>IF(H4+I4&gt;0,2*(H4*I4)/(H4+I4),0)</f>
        <v>0.93617021276595747</v>
      </c>
      <c r="K4" s="9"/>
      <c r="L4" s="3" t="s">
        <v>0</v>
      </c>
      <c r="M4" s="11">
        <v>0.88</v>
      </c>
      <c r="N4" s="11">
        <v>1</v>
      </c>
      <c r="O4" s="11">
        <f t="shared" ref="O4:O13" si="0">IF(M4+N4&gt;0,2*(M4*N4)/(M4+N4),0)</f>
        <v>0.93617021276595747</v>
      </c>
      <c r="P4" s="9"/>
      <c r="Q4" s="3" t="s">
        <v>0</v>
      </c>
      <c r="R4" s="11">
        <v>0.87</v>
      </c>
      <c r="S4" s="11">
        <v>0.93</v>
      </c>
      <c r="T4" s="11">
        <f>IF(R4+S4&gt;0,2*(R4*S4)/(R4+S4),0)</f>
        <v>0.89900000000000002</v>
      </c>
      <c r="U4" s="9"/>
      <c r="V4" s="3" t="s">
        <v>0</v>
      </c>
      <c r="W4" s="11">
        <v>0.88</v>
      </c>
      <c r="X4" s="11">
        <v>1</v>
      </c>
      <c r="Y4" s="11">
        <f t="shared" ref="Y4:Y13" si="1">IF(W4+X4&gt;0,2*(W4*X4)/(W4+X4),0)</f>
        <v>0.93617021276595747</v>
      </c>
      <c r="AA4" s="5" t="s">
        <v>14</v>
      </c>
      <c r="AF4" t="s">
        <v>15</v>
      </c>
      <c r="AI4" t="s">
        <v>16</v>
      </c>
    </row>
    <row r="5" spans="2:35" x14ac:dyDescent="0.2">
      <c r="B5" s="6" t="s">
        <v>2</v>
      </c>
      <c r="C5" s="12">
        <v>0.71</v>
      </c>
      <c r="D5" s="12">
        <v>1</v>
      </c>
      <c r="E5" s="11">
        <f t="shared" ref="E5:E13" si="2">IF(C5+D5&gt;0,2*(C5*D5)/(C5+D5),0)</f>
        <v>0.83040935672514615</v>
      </c>
      <c r="G5" s="6" t="s">
        <v>2</v>
      </c>
      <c r="H5" s="12">
        <v>0.62</v>
      </c>
      <c r="I5" s="12">
        <v>1</v>
      </c>
      <c r="J5" s="11">
        <f t="shared" ref="J5:J13" si="3">IF(H5+I5&gt;0,2*(H5*I5)/(H5+I5),0)</f>
        <v>0.76543209876543206</v>
      </c>
      <c r="K5" s="10"/>
      <c r="L5" s="6" t="s">
        <v>2</v>
      </c>
      <c r="M5" s="12">
        <v>0.71</v>
      </c>
      <c r="N5" s="12">
        <v>1</v>
      </c>
      <c r="O5" s="11">
        <f t="shared" si="0"/>
        <v>0.83040935672514615</v>
      </c>
      <c r="P5" s="10"/>
      <c r="Q5" s="6" t="s">
        <v>2</v>
      </c>
      <c r="R5" s="12">
        <v>0.62</v>
      </c>
      <c r="S5" s="12">
        <v>1</v>
      </c>
      <c r="T5" s="11">
        <f t="shared" ref="T5:T13" si="4">IF(R5+S5&gt;0,2*(R5*S5)/(R5+S5),0)</f>
        <v>0.76543209876543206</v>
      </c>
      <c r="U5" s="10"/>
      <c r="V5" s="6" t="s">
        <v>2</v>
      </c>
      <c r="W5" s="12">
        <v>0.62</v>
      </c>
      <c r="X5" s="12">
        <v>1</v>
      </c>
      <c r="Y5" s="11">
        <f t="shared" si="1"/>
        <v>0.76543209876543206</v>
      </c>
    </row>
    <row r="6" spans="2:35" x14ac:dyDescent="0.2">
      <c r="B6" s="6" t="s">
        <v>3</v>
      </c>
      <c r="C6" s="12">
        <v>0.8</v>
      </c>
      <c r="D6" s="12">
        <v>0.73</v>
      </c>
      <c r="E6" s="11">
        <f t="shared" si="2"/>
        <v>0.76339869281045747</v>
      </c>
      <c r="G6" s="6" t="s">
        <v>3</v>
      </c>
      <c r="H6" s="12">
        <v>0.62</v>
      </c>
      <c r="I6" s="12">
        <v>0.73</v>
      </c>
      <c r="J6" s="11">
        <f t="shared" si="3"/>
        <v>0.67051851851851851</v>
      </c>
      <c r="K6" s="10"/>
      <c r="L6" s="6" t="s">
        <v>3</v>
      </c>
      <c r="M6" s="12">
        <v>0.8</v>
      </c>
      <c r="N6" s="12">
        <v>0.73</v>
      </c>
      <c r="O6" s="11">
        <f t="shared" si="0"/>
        <v>0.76339869281045747</v>
      </c>
      <c r="P6" s="10"/>
      <c r="Q6" s="6" t="s">
        <v>3</v>
      </c>
      <c r="R6" s="12">
        <v>0.62</v>
      </c>
      <c r="S6" s="12">
        <v>0.73</v>
      </c>
      <c r="T6" s="11">
        <f t="shared" si="4"/>
        <v>0.67051851851851851</v>
      </c>
      <c r="U6" s="10"/>
      <c r="V6" s="6" t="s">
        <v>3</v>
      </c>
      <c r="W6" s="12">
        <v>0.62</v>
      </c>
      <c r="X6" s="12">
        <v>0.73</v>
      </c>
      <c r="Y6" s="11">
        <f t="shared" si="1"/>
        <v>0.67051851851851851</v>
      </c>
    </row>
    <row r="7" spans="2:35" x14ac:dyDescent="0.2">
      <c r="B7" s="6" t="s">
        <v>4</v>
      </c>
      <c r="C7" s="12">
        <v>1</v>
      </c>
      <c r="D7" s="12">
        <v>1</v>
      </c>
      <c r="E7" s="11">
        <f t="shared" si="2"/>
        <v>1</v>
      </c>
      <c r="G7" s="6" t="s">
        <v>4</v>
      </c>
      <c r="H7" s="12">
        <v>1</v>
      </c>
      <c r="I7" s="12">
        <v>1</v>
      </c>
      <c r="J7" s="11">
        <f t="shared" si="3"/>
        <v>1</v>
      </c>
      <c r="K7" s="10"/>
      <c r="L7" s="6" t="s">
        <v>4</v>
      </c>
      <c r="M7" s="12">
        <v>1</v>
      </c>
      <c r="N7" s="12">
        <v>1</v>
      </c>
      <c r="O7" s="11">
        <f t="shared" si="0"/>
        <v>1</v>
      </c>
      <c r="P7" s="10"/>
      <c r="Q7" s="6" t="s">
        <v>4</v>
      </c>
      <c r="R7" s="12">
        <v>1</v>
      </c>
      <c r="S7" s="12">
        <v>1</v>
      </c>
      <c r="T7" s="11">
        <f t="shared" si="4"/>
        <v>1</v>
      </c>
      <c r="U7" s="10"/>
      <c r="V7" s="6" t="s">
        <v>4</v>
      </c>
      <c r="W7" s="12">
        <v>1</v>
      </c>
      <c r="X7" s="12">
        <v>1</v>
      </c>
      <c r="Y7" s="11">
        <f t="shared" si="1"/>
        <v>1</v>
      </c>
    </row>
    <row r="8" spans="2:35" x14ac:dyDescent="0.2">
      <c r="B8" s="6" t="s">
        <v>5</v>
      </c>
      <c r="C8" s="12">
        <v>0.9</v>
      </c>
      <c r="D8" s="12">
        <v>1</v>
      </c>
      <c r="E8" s="11">
        <f t="shared" si="2"/>
        <v>0.94736842105263164</v>
      </c>
      <c r="G8" s="6" t="s">
        <v>5</v>
      </c>
      <c r="H8" s="12">
        <v>0.9</v>
      </c>
      <c r="I8" s="12">
        <v>1</v>
      </c>
      <c r="J8" s="11">
        <f t="shared" si="3"/>
        <v>0.94736842105263164</v>
      </c>
      <c r="K8" s="10"/>
      <c r="L8" s="6" t="s">
        <v>5</v>
      </c>
      <c r="M8" s="12">
        <v>0.9</v>
      </c>
      <c r="N8" s="12">
        <v>1</v>
      </c>
      <c r="O8" s="11">
        <f t="shared" si="0"/>
        <v>0.94736842105263164</v>
      </c>
      <c r="P8" s="10"/>
      <c r="Q8" s="6" t="s">
        <v>5</v>
      </c>
      <c r="R8" s="12">
        <v>0.75</v>
      </c>
      <c r="S8" s="12">
        <v>1</v>
      </c>
      <c r="T8" s="11">
        <f t="shared" si="4"/>
        <v>0.8571428571428571</v>
      </c>
      <c r="U8" s="10"/>
      <c r="V8" s="6" t="s">
        <v>5</v>
      </c>
      <c r="W8" s="12">
        <v>0.9</v>
      </c>
      <c r="X8" s="12">
        <v>1</v>
      </c>
      <c r="Y8" s="11">
        <f t="shared" si="1"/>
        <v>0.94736842105263164</v>
      </c>
    </row>
    <row r="9" spans="2:35" x14ac:dyDescent="0.2">
      <c r="B9" s="3" t="s">
        <v>6</v>
      </c>
      <c r="C9" s="11">
        <v>0.8</v>
      </c>
      <c r="D9" s="11">
        <v>0.8</v>
      </c>
      <c r="E9" s="11">
        <f t="shared" si="2"/>
        <v>0.80000000000000016</v>
      </c>
      <c r="G9" s="3" t="s">
        <v>6</v>
      </c>
      <c r="H9" s="11">
        <v>0.8</v>
      </c>
      <c r="I9" s="11">
        <v>0.8</v>
      </c>
      <c r="J9" s="11">
        <f t="shared" si="3"/>
        <v>0.80000000000000016</v>
      </c>
      <c r="K9" s="9"/>
      <c r="L9" s="3" t="s">
        <v>6</v>
      </c>
      <c r="M9" s="11">
        <v>0.8</v>
      </c>
      <c r="N9" s="11">
        <v>0.8</v>
      </c>
      <c r="O9" s="11">
        <f t="shared" si="0"/>
        <v>0.80000000000000016</v>
      </c>
      <c r="P9" s="9"/>
      <c r="Q9" s="3" t="s">
        <v>6</v>
      </c>
      <c r="R9" s="11">
        <v>0.8</v>
      </c>
      <c r="S9" s="11">
        <v>0.8</v>
      </c>
      <c r="T9" s="11">
        <f t="shared" si="4"/>
        <v>0.80000000000000016</v>
      </c>
      <c r="U9" s="9"/>
      <c r="V9" s="3" t="s">
        <v>6</v>
      </c>
      <c r="W9" s="11">
        <v>0.8</v>
      </c>
      <c r="X9" s="11">
        <v>0.8</v>
      </c>
      <c r="Y9" s="11">
        <f t="shared" si="1"/>
        <v>0.80000000000000016</v>
      </c>
    </row>
    <row r="10" spans="2:35" x14ac:dyDescent="0.2">
      <c r="B10" s="3" t="s">
        <v>7</v>
      </c>
      <c r="C10" s="11">
        <v>1</v>
      </c>
      <c r="D10" s="11">
        <v>1</v>
      </c>
      <c r="E10" s="11">
        <f t="shared" si="2"/>
        <v>1</v>
      </c>
      <c r="G10" s="3" t="s">
        <v>7</v>
      </c>
      <c r="H10" s="11">
        <v>1</v>
      </c>
      <c r="I10" s="11">
        <v>1</v>
      </c>
      <c r="J10" s="11">
        <f t="shared" si="3"/>
        <v>1</v>
      </c>
      <c r="K10" s="9"/>
      <c r="L10" s="3" t="s">
        <v>7</v>
      </c>
      <c r="M10" s="11">
        <v>1</v>
      </c>
      <c r="N10" s="11">
        <v>1</v>
      </c>
      <c r="O10" s="11">
        <f t="shared" si="0"/>
        <v>1</v>
      </c>
      <c r="P10" s="9"/>
      <c r="Q10" s="3" t="s">
        <v>7</v>
      </c>
      <c r="R10" s="11">
        <v>1</v>
      </c>
      <c r="S10" s="11">
        <v>1</v>
      </c>
      <c r="T10" s="11">
        <f t="shared" si="4"/>
        <v>1</v>
      </c>
      <c r="U10" s="9"/>
      <c r="V10" s="3" t="s">
        <v>7</v>
      </c>
      <c r="W10" s="11">
        <v>1</v>
      </c>
      <c r="X10" s="11">
        <v>1</v>
      </c>
      <c r="Y10" s="11">
        <f t="shared" si="1"/>
        <v>1</v>
      </c>
    </row>
    <row r="11" spans="2:35" x14ac:dyDescent="0.2">
      <c r="B11" s="6" t="s">
        <v>8</v>
      </c>
      <c r="C11" s="13">
        <v>0.67</v>
      </c>
      <c r="D11" s="12">
        <v>1</v>
      </c>
      <c r="E11" s="11">
        <f t="shared" si="2"/>
        <v>0.80239520958083843</v>
      </c>
      <c r="G11" s="6" t="s">
        <v>8</v>
      </c>
      <c r="H11" s="12">
        <v>0.56999999999999995</v>
      </c>
      <c r="I11" s="12">
        <v>1</v>
      </c>
      <c r="J11" s="11">
        <f t="shared" si="3"/>
        <v>0.72611464968152872</v>
      </c>
      <c r="K11" s="10"/>
      <c r="L11" s="6" t="s">
        <v>8</v>
      </c>
      <c r="M11" s="13">
        <v>0.67</v>
      </c>
      <c r="N11" s="12">
        <v>1</v>
      </c>
      <c r="O11" s="11">
        <f t="shared" si="0"/>
        <v>0.80239520958083843</v>
      </c>
      <c r="P11" s="10"/>
      <c r="Q11" s="6" t="s">
        <v>8</v>
      </c>
      <c r="R11" s="12">
        <v>0.56999999999999995</v>
      </c>
      <c r="S11" s="12">
        <v>1</v>
      </c>
      <c r="T11" s="11">
        <f t="shared" si="4"/>
        <v>0.72611464968152872</v>
      </c>
      <c r="U11" s="10"/>
      <c r="V11" s="6" t="s">
        <v>8</v>
      </c>
      <c r="W11" s="12">
        <v>0.56999999999999995</v>
      </c>
      <c r="X11" s="12">
        <v>1</v>
      </c>
      <c r="Y11" s="11">
        <f t="shared" si="1"/>
        <v>0.72611464968152872</v>
      </c>
    </row>
    <row r="12" spans="2:35" x14ac:dyDescent="0.2">
      <c r="B12" s="6" t="s">
        <v>9</v>
      </c>
      <c r="C12" s="12">
        <v>1</v>
      </c>
      <c r="D12" s="12">
        <v>0.7</v>
      </c>
      <c r="E12" s="11">
        <f t="shared" si="2"/>
        <v>0.82352941176470584</v>
      </c>
      <c r="G12" s="6" t="s">
        <v>9</v>
      </c>
      <c r="H12" s="12">
        <v>1</v>
      </c>
      <c r="I12" s="12">
        <v>0.7</v>
      </c>
      <c r="J12" s="11">
        <f t="shared" si="3"/>
        <v>0.82352941176470584</v>
      </c>
      <c r="K12" s="10"/>
      <c r="L12" s="6" t="s">
        <v>9</v>
      </c>
      <c r="M12" s="12">
        <v>1</v>
      </c>
      <c r="N12" s="12">
        <v>0.7</v>
      </c>
      <c r="O12" s="11">
        <f t="shared" si="0"/>
        <v>0.82352941176470584</v>
      </c>
      <c r="P12" s="10"/>
      <c r="Q12" s="6" t="s">
        <v>9</v>
      </c>
      <c r="R12" s="12">
        <v>1</v>
      </c>
      <c r="S12" s="12">
        <v>0.7</v>
      </c>
      <c r="T12" s="11">
        <f t="shared" si="4"/>
        <v>0.82352941176470584</v>
      </c>
      <c r="U12" s="10"/>
      <c r="V12" s="6" t="s">
        <v>9</v>
      </c>
      <c r="W12" s="12">
        <v>1</v>
      </c>
      <c r="X12" s="12">
        <v>0.7</v>
      </c>
      <c r="Y12" s="11">
        <f t="shared" si="1"/>
        <v>0.82352941176470584</v>
      </c>
    </row>
    <row r="13" spans="2:35" x14ac:dyDescent="0.2">
      <c r="B13" s="3" t="s">
        <v>10</v>
      </c>
      <c r="C13" s="11">
        <v>0.82</v>
      </c>
      <c r="D13" s="11">
        <v>0.85</v>
      </c>
      <c r="E13" s="11">
        <f t="shared" si="2"/>
        <v>0.83473053892215565</v>
      </c>
      <c r="G13" s="3" t="s">
        <v>10</v>
      </c>
      <c r="H13" s="11">
        <v>0.75</v>
      </c>
      <c r="I13" s="11">
        <v>0.87</v>
      </c>
      <c r="J13" s="11">
        <f t="shared" si="3"/>
        <v>0.80555555555555547</v>
      </c>
      <c r="K13" s="9"/>
      <c r="L13" s="3" t="s">
        <v>10</v>
      </c>
      <c r="M13" s="11">
        <v>0.82</v>
      </c>
      <c r="N13" s="11">
        <v>0.87</v>
      </c>
      <c r="O13" s="11">
        <f t="shared" si="0"/>
        <v>0.84426035502958574</v>
      </c>
      <c r="P13" s="9"/>
      <c r="Q13" s="3" t="s">
        <v>10</v>
      </c>
      <c r="R13" s="11">
        <v>0.72</v>
      </c>
      <c r="S13" s="11">
        <v>0.85</v>
      </c>
      <c r="T13" s="11">
        <f t="shared" si="4"/>
        <v>0.77961783439490451</v>
      </c>
      <c r="U13" s="9"/>
      <c r="V13" s="3" t="s">
        <v>10</v>
      </c>
      <c r="W13" s="11">
        <v>0.75</v>
      </c>
      <c r="X13" s="11">
        <v>0.87</v>
      </c>
      <c r="Y13" s="11">
        <f t="shared" si="1"/>
        <v>0.80555555555555547</v>
      </c>
    </row>
    <row r="14" spans="2:35" x14ac:dyDescent="0.2">
      <c r="C14" s="14"/>
      <c r="D14" s="14"/>
      <c r="E14" s="14"/>
    </row>
    <row r="15" spans="2:35" x14ac:dyDescent="0.2">
      <c r="B15" s="4" t="s">
        <v>13</v>
      </c>
      <c r="C15" s="14">
        <f>AVERAGE(C4:C13)</f>
        <v>0.85799999999999998</v>
      </c>
      <c r="D15" s="14">
        <f>AVERAGE(D4:D13)</f>
        <v>0.90800000000000003</v>
      </c>
      <c r="E15" s="14">
        <f>AVERAGE(E4:E13)</f>
        <v>0.87380018436218931</v>
      </c>
      <c r="G15" s="4" t="s">
        <v>13</v>
      </c>
      <c r="H15" s="14">
        <f>AVERAGE(H4:H13)</f>
        <v>0.81400000000000006</v>
      </c>
      <c r="I15" s="14">
        <f>AVERAGE(I4:I13)</f>
        <v>0.90999999999999992</v>
      </c>
      <c r="J15" s="14">
        <f>AVERAGE(J4:J13)</f>
        <v>0.84746888681043298</v>
      </c>
      <c r="L15" s="4" t="s">
        <v>13</v>
      </c>
      <c r="M15" s="14">
        <f>AVERAGE(M4:M13)</f>
        <v>0.85799999999999998</v>
      </c>
      <c r="N15" s="14">
        <f>AVERAGE(N4:N13)</f>
        <v>0.90999999999999992</v>
      </c>
      <c r="O15" s="14">
        <f>AVERAGE(O4:O13)</f>
        <v>0.87475316597293218</v>
      </c>
      <c r="Q15" s="4" t="s">
        <v>13</v>
      </c>
      <c r="R15" s="14">
        <f>AVERAGE(R4:R13)</f>
        <v>0.79500000000000004</v>
      </c>
      <c r="S15" s="14">
        <f>AVERAGE(S4:S13)</f>
        <v>0.90100000000000002</v>
      </c>
      <c r="T15" s="14">
        <f>AVERAGE(T4:T13)</f>
        <v>0.83213553702679466</v>
      </c>
      <c r="V15" s="4" t="s">
        <v>13</v>
      </c>
      <c r="W15" s="14">
        <f>AVERAGE(W4:W13)</f>
        <v>0.81400000000000006</v>
      </c>
      <c r="X15" s="14">
        <f>AVERAGE(X4:X13)</f>
        <v>0.90999999999999992</v>
      </c>
      <c r="Y15" s="14">
        <f>AVERAGE(Y4:Y13)</f>
        <v>0.84746888681043298</v>
      </c>
    </row>
    <row r="18" spans="2:9" ht="21" x14ac:dyDescent="0.25">
      <c r="B18" s="20" t="s">
        <v>25</v>
      </c>
      <c r="C18" s="20"/>
      <c r="D18" s="20"/>
      <c r="E18" s="20"/>
      <c r="H18" s="21" t="s">
        <v>24</v>
      </c>
      <c r="I18" s="21"/>
    </row>
    <row r="20" spans="2:9" x14ac:dyDescent="0.2">
      <c r="B20" s="2" t="s">
        <v>1</v>
      </c>
      <c r="C20" s="2" t="s">
        <v>11</v>
      </c>
      <c r="D20" s="2" t="s">
        <v>12</v>
      </c>
      <c r="E20" s="2" t="s">
        <v>22</v>
      </c>
      <c r="G20" s="2" t="s">
        <v>23</v>
      </c>
      <c r="H20" s="2" t="s">
        <v>11</v>
      </c>
      <c r="I20" s="2" t="s">
        <v>12</v>
      </c>
    </row>
    <row r="21" spans="2:9" x14ac:dyDescent="0.2">
      <c r="B21" s="3" t="s">
        <v>0</v>
      </c>
      <c r="C21" s="15">
        <f>AVERAGE(C4,H4,M4,R4,W4)</f>
        <v>0.87800000000000011</v>
      </c>
      <c r="D21" s="15">
        <f>AVERAGE(D4,I4,N4,S4,X4)</f>
        <v>0.98599999999999999</v>
      </c>
      <c r="E21" s="11">
        <f t="shared" ref="E21:E30" si="5">IF(C21+D21&gt;0,2*(C21*D21)/(C21+D21),0)</f>
        <v>0.92887124463519322</v>
      </c>
      <c r="G21" s="3">
        <v>14</v>
      </c>
      <c r="H21" s="3">
        <v>0.81</v>
      </c>
      <c r="I21" s="3">
        <v>0.93</v>
      </c>
    </row>
    <row r="22" spans="2:9" x14ac:dyDescent="0.2">
      <c r="B22" s="6" t="s">
        <v>2</v>
      </c>
      <c r="C22" s="16">
        <f t="shared" ref="C22:D22" si="6">AVERAGE(C5,H5,M5,R5,W5)</f>
        <v>0.65600000000000003</v>
      </c>
      <c r="D22" s="15">
        <f t="shared" si="6"/>
        <v>1</v>
      </c>
      <c r="E22" s="11">
        <f t="shared" si="5"/>
        <v>0.79227053140096615</v>
      </c>
      <c r="G22" s="3">
        <v>5</v>
      </c>
      <c r="H22" s="2">
        <v>1</v>
      </c>
      <c r="I22" s="2">
        <v>1</v>
      </c>
    </row>
    <row r="23" spans="2:9" x14ac:dyDescent="0.2">
      <c r="B23" s="6" t="s">
        <v>3</v>
      </c>
      <c r="C23" s="15">
        <f t="shared" ref="C23:D23" si="7">AVERAGE(C6,H6,M6,R6,W6)</f>
        <v>0.69199999999999995</v>
      </c>
      <c r="D23" s="16">
        <f t="shared" si="7"/>
        <v>0.73</v>
      </c>
      <c r="E23" s="11">
        <f t="shared" si="5"/>
        <v>0.71049226441631497</v>
      </c>
      <c r="G23" s="3">
        <v>11</v>
      </c>
      <c r="H23" s="3">
        <v>0.14000000000000001</v>
      </c>
      <c r="I23" s="2">
        <v>0.82</v>
      </c>
    </row>
    <row r="24" spans="2:9" x14ac:dyDescent="0.2">
      <c r="B24" s="6" t="s">
        <v>4</v>
      </c>
      <c r="C24" s="15">
        <f t="shared" ref="C24:D24" si="8">AVERAGE(C7,H7,M7,R7,W7)</f>
        <v>1</v>
      </c>
      <c r="D24" s="15">
        <f t="shared" si="8"/>
        <v>1</v>
      </c>
      <c r="E24" s="16">
        <f t="shared" si="5"/>
        <v>1</v>
      </c>
      <c r="G24" s="3">
        <v>6</v>
      </c>
      <c r="H24" s="2">
        <v>1</v>
      </c>
      <c r="I24" s="2">
        <v>1</v>
      </c>
    </row>
    <row r="25" spans="2:9" x14ac:dyDescent="0.2">
      <c r="B25" s="6" t="s">
        <v>5</v>
      </c>
      <c r="C25" s="15">
        <f t="shared" ref="C25:D25" si="9">AVERAGE(C8,H8,M8,R8,W8)</f>
        <v>0.87000000000000011</v>
      </c>
      <c r="D25" s="15">
        <f t="shared" si="9"/>
        <v>1</v>
      </c>
      <c r="E25" s="11">
        <f t="shared" si="5"/>
        <v>0.93048128342245995</v>
      </c>
      <c r="G25" s="3">
        <v>9</v>
      </c>
      <c r="H25" s="3">
        <v>0.39</v>
      </c>
      <c r="I25" s="2">
        <v>1</v>
      </c>
    </row>
    <row r="26" spans="2:9" x14ac:dyDescent="0.2">
      <c r="B26" s="3" t="s">
        <v>6</v>
      </c>
      <c r="C26" s="15">
        <f t="shared" ref="C26:D26" si="10">AVERAGE(C9,H9,M9,R9,W9)</f>
        <v>0.8</v>
      </c>
      <c r="D26" s="16">
        <f t="shared" si="10"/>
        <v>0.8</v>
      </c>
      <c r="E26" s="11">
        <f t="shared" si="5"/>
        <v>0.80000000000000016</v>
      </c>
      <c r="G26" s="3">
        <v>5</v>
      </c>
      <c r="H26" s="3">
        <v>0.45</v>
      </c>
      <c r="I26" s="2">
        <v>1</v>
      </c>
    </row>
    <row r="27" spans="2:9" x14ac:dyDescent="0.2">
      <c r="B27" s="3" t="s">
        <v>7</v>
      </c>
      <c r="C27" s="15">
        <f t="shared" ref="C27:D27" si="11">AVERAGE(C10,H10,M10,R10,W10)</f>
        <v>1</v>
      </c>
      <c r="D27" s="15">
        <f t="shared" si="11"/>
        <v>1</v>
      </c>
      <c r="E27" s="11">
        <f t="shared" si="5"/>
        <v>1</v>
      </c>
      <c r="G27" s="3">
        <v>1</v>
      </c>
      <c r="H27" s="3">
        <v>0</v>
      </c>
      <c r="I27" s="3">
        <v>0</v>
      </c>
    </row>
    <row r="28" spans="2:9" x14ac:dyDescent="0.2">
      <c r="B28" s="6" t="s">
        <v>8</v>
      </c>
      <c r="C28" s="15">
        <f t="shared" ref="C28:D28" si="12">AVERAGE(C11,H11,M11,R11,W11)</f>
        <v>0.61</v>
      </c>
      <c r="D28" s="15">
        <f t="shared" si="12"/>
        <v>1</v>
      </c>
      <c r="E28" s="11">
        <f t="shared" si="5"/>
        <v>0.75776397515527949</v>
      </c>
      <c r="G28" s="3">
        <v>4</v>
      </c>
      <c r="H28" s="17">
        <v>0.56999999999999995</v>
      </c>
      <c r="I28" s="2">
        <v>1</v>
      </c>
    </row>
    <row r="29" spans="2:9" x14ac:dyDescent="0.2">
      <c r="B29" s="6" t="s">
        <v>9</v>
      </c>
      <c r="C29" s="15">
        <f t="shared" ref="C29:D29" si="13">AVERAGE(C12,H12,M12,R12,W12)</f>
        <v>1</v>
      </c>
      <c r="D29" s="16">
        <f t="shared" si="13"/>
        <v>0.7</v>
      </c>
      <c r="E29" s="11">
        <f t="shared" si="5"/>
        <v>0.82352941176470584</v>
      </c>
      <c r="G29" s="3">
        <v>10</v>
      </c>
      <c r="H29" s="17">
        <v>0.83</v>
      </c>
      <c r="I29" s="2">
        <v>1</v>
      </c>
    </row>
    <row r="30" spans="2:9" x14ac:dyDescent="0.2">
      <c r="B30" s="3" t="s">
        <v>10</v>
      </c>
      <c r="C30" s="16">
        <f t="shared" ref="C30:D30" si="14">AVERAGE(C13,H13,M13,R13,W13)</f>
        <v>0.77199999999999991</v>
      </c>
      <c r="D30" s="15">
        <f t="shared" si="14"/>
        <v>0.86199999999999988</v>
      </c>
      <c r="E30" s="11">
        <f t="shared" si="5"/>
        <v>0.81452141982864124</v>
      </c>
      <c r="G30" s="3">
        <v>52</v>
      </c>
      <c r="H30" s="2">
        <v>0.97</v>
      </c>
      <c r="I30" s="3">
        <v>0.71</v>
      </c>
    </row>
    <row r="31" spans="2:9" x14ac:dyDescent="0.2">
      <c r="C31" s="14"/>
      <c r="D31" s="14"/>
      <c r="E31" s="14"/>
    </row>
    <row r="32" spans="2:9" x14ac:dyDescent="0.2">
      <c r="B32" s="4" t="s">
        <v>13</v>
      </c>
      <c r="C32" s="14">
        <f>AVERAGE(C21:C30)</f>
        <v>0.82780000000000009</v>
      </c>
      <c r="D32" s="14">
        <f>AVERAGE(D21:D30)</f>
        <v>0.90779999999999994</v>
      </c>
      <c r="E32" s="14">
        <f>AVERAGE(E21:E30)</f>
        <v>0.85579301306235611</v>
      </c>
      <c r="G32" s="1" t="s">
        <v>13</v>
      </c>
      <c r="H32" s="14">
        <f>AVERAGE(H21:H26,H28:H30)</f>
        <v>0.68444444444444441</v>
      </c>
      <c r="I32" s="14">
        <f>AVERAGE(I21:I30)</f>
        <v>0.84600000000000009</v>
      </c>
    </row>
    <row r="36" spans="2:24" ht="24" x14ac:dyDescent="0.3">
      <c r="B36" s="22"/>
      <c r="C36" s="22"/>
      <c r="D36" s="22"/>
      <c r="E36" s="9"/>
      <c r="F36" s="9"/>
      <c r="G36" s="22"/>
      <c r="H36" s="22"/>
      <c r="I36" s="22"/>
      <c r="J36" s="9"/>
      <c r="K36" s="9"/>
      <c r="L36" s="22"/>
      <c r="M36" s="22"/>
      <c r="N36" s="22"/>
    </row>
    <row r="37" spans="2:24" ht="24" x14ac:dyDescent="0.3">
      <c r="B37" s="19" t="s">
        <v>17</v>
      </c>
      <c r="C37" s="19"/>
      <c r="D37" s="19"/>
      <c r="G37" s="19" t="s">
        <v>18</v>
      </c>
      <c r="H37" s="19"/>
      <c r="I37" s="19"/>
      <c r="L37" s="19" t="s">
        <v>19</v>
      </c>
      <c r="M37" s="19"/>
      <c r="N37" s="19"/>
      <c r="Q37" s="19" t="s">
        <v>20</v>
      </c>
      <c r="R37" s="19"/>
      <c r="S37" s="19"/>
      <c r="V37" s="19" t="s">
        <v>21</v>
      </c>
      <c r="W37" s="19"/>
      <c r="X37" s="19"/>
    </row>
    <row r="39" spans="2:24" x14ac:dyDescent="0.2">
      <c r="B39" t="s">
        <v>28</v>
      </c>
      <c r="C39">
        <v>80</v>
      </c>
      <c r="G39" t="s">
        <v>28</v>
      </c>
      <c r="H39">
        <v>80</v>
      </c>
      <c r="L39" t="s">
        <v>28</v>
      </c>
      <c r="M39">
        <v>80</v>
      </c>
      <c r="Q39" t="s">
        <v>28</v>
      </c>
      <c r="R39">
        <v>80</v>
      </c>
      <c r="V39" t="s">
        <v>28</v>
      </c>
      <c r="W39">
        <v>80</v>
      </c>
    </row>
    <row r="40" spans="2:24" x14ac:dyDescent="0.2">
      <c r="B40" t="s">
        <v>29</v>
      </c>
      <c r="C40">
        <v>566.45184612000003</v>
      </c>
      <c r="G40" t="s">
        <v>29</v>
      </c>
      <c r="H40">
        <v>552.84746242000006</v>
      </c>
      <c r="L40" t="s">
        <v>29</v>
      </c>
      <c r="M40">
        <v>536.24410217000002</v>
      </c>
      <c r="Q40" t="s">
        <v>29</v>
      </c>
      <c r="R40">
        <v>612.86227441000005</v>
      </c>
      <c r="V40" t="s">
        <v>29</v>
      </c>
      <c r="W40">
        <v>614.33783173999996</v>
      </c>
    </row>
    <row r="41" spans="2:24" x14ac:dyDescent="0.2">
      <c r="B41" t="s">
        <v>30</v>
      </c>
      <c r="C41">
        <v>4.8004393700000003</v>
      </c>
      <c r="G41" t="s">
        <v>30</v>
      </c>
      <c r="H41">
        <v>4.6457769999999998</v>
      </c>
      <c r="L41" t="s">
        <v>30</v>
      </c>
      <c r="M41">
        <v>4.5444415400000002</v>
      </c>
      <c r="Q41" t="s">
        <v>30</v>
      </c>
      <c r="R41">
        <v>5.0649774699999996</v>
      </c>
      <c r="V41" t="s">
        <v>30</v>
      </c>
      <c r="W41">
        <v>5.1194819300000001</v>
      </c>
    </row>
    <row r="42" spans="2:24" x14ac:dyDescent="0.2">
      <c r="B42" t="s">
        <v>33</v>
      </c>
      <c r="C42">
        <v>2.1786841799999999</v>
      </c>
      <c r="G42" t="s">
        <v>33</v>
      </c>
      <c r="H42">
        <v>1.45543574</v>
      </c>
      <c r="L42" t="s">
        <v>33</v>
      </c>
      <c r="M42">
        <v>1.07169139</v>
      </c>
      <c r="Q42" t="s">
        <v>33</v>
      </c>
      <c r="R42">
        <v>1.2324340199999999</v>
      </c>
      <c r="V42" t="s">
        <v>33</v>
      </c>
      <c r="W42">
        <v>1.30991463</v>
      </c>
    </row>
    <row r="43" spans="2:24" x14ac:dyDescent="0.2">
      <c r="B43" t="s">
        <v>34</v>
      </c>
      <c r="C43">
        <v>4.4830737100000002</v>
      </c>
      <c r="G43" t="s">
        <v>34</v>
      </c>
      <c r="H43">
        <v>5.0068860099999997</v>
      </c>
      <c r="L43" t="s">
        <v>34</v>
      </c>
      <c r="M43">
        <v>4.3430952999999999</v>
      </c>
      <c r="Q43" t="s">
        <v>34</v>
      </c>
      <c r="R43">
        <v>5.05158591</v>
      </c>
      <c r="V43" t="s">
        <v>34</v>
      </c>
      <c r="W43">
        <v>5.1467034800000002</v>
      </c>
    </row>
    <row r="45" spans="2:24" x14ac:dyDescent="0.2">
      <c r="B45" s="1" t="s">
        <v>31</v>
      </c>
      <c r="C45">
        <f>AVERAGE(C41,H41,M41,R41,W41)</f>
        <v>4.8350234619999997</v>
      </c>
    </row>
    <row r="46" spans="2:24" x14ac:dyDescent="0.2">
      <c r="B46" s="1" t="s">
        <v>32</v>
      </c>
      <c r="C46">
        <f>AVERAGE(C40,H40,M40,R40,W40)</f>
        <v>576.54870337200009</v>
      </c>
    </row>
    <row r="47" spans="2:24" x14ac:dyDescent="0.2">
      <c r="B47" s="1" t="s">
        <v>35</v>
      </c>
      <c r="C47">
        <f>AVERAGE(C42,H42,M42,R42,W42)</f>
        <v>1.4496319919999998</v>
      </c>
    </row>
    <row r="48" spans="2:24" x14ac:dyDescent="0.2">
      <c r="B48" s="1" t="s">
        <v>36</v>
      </c>
      <c r="C48">
        <f>AVERAGE(C43,H43,M43,R43,W43)</f>
        <v>4.8062688819999995</v>
      </c>
    </row>
    <row r="52" spans="2:3" x14ac:dyDescent="0.2">
      <c r="B52" s="1" t="s">
        <v>37</v>
      </c>
      <c r="C52">
        <v>0.92430000000000001</v>
      </c>
    </row>
    <row r="53" spans="2:3" x14ac:dyDescent="0.2">
      <c r="B53" s="1" t="s">
        <v>38</v>
      </c>
      <c r="C53">
        <v>0.94310000000000005</v>
      </c>
    </row>
  </sheetData>
  <mergeCells count="15">
    <mergeCell ref="B1:D1"/>
    <mergeCell ref="G1:I1"/>
    <mergeCell ref="L1:N1"/>
    <mergeCell ref="Q1:S1"/>
    <mergeCell ref="V1:X1"/>
    <mergeCell ref="Q37:S37"/>
    <mergeCell ref="V37:X37"/>
    <mergeCell ref="H18:I18"/>
    <mergeCell ref="B36:D36"/>
    <mergeCell ref="G36:I36"/>
    <mergeCell ref="L36:N36"/>
    <mergeCell ref="B37:D37"/>
    <mergeCell ref="G37:I37"/>
    <mergeCell ref="L37:N37"/>
    <mergeCell ref="B18:E18"/>
  </mergeCells>
  <hyperlinks>
    <hyperlink ref="AA4" r:id="rId1" xr:uid="{04E745DF-D424-524D-BE5E-84D4AEB357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Ansible</vt:lpstr>
      <vt:lpstr>Chef</vt:lpstr>
      <vt:lpstr>Puppet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2024-11-24T14:30:36Z</dcterms:created>
  <dcterms:modified xsi:type="dcterms:W3CDTF">2024-11-29T10:41:10Z</dcterms:modified>
</cp:coreProperties>
</file>