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uni-my.sharepoint.com/personal/fabrice_sashinkumar_bayes_city_ac_uk/Documents/Coursework/Courseworks/SMM265 Asset Pricing/Question3/"/>
    </mc:Choice>
  </mc:AlternateContent>
  <xr:revisionPtr revIDLastSave="1089" documentId="13_ncr:1_{C43D6D6C-44ED-43BA-A8BF-060F7FB50A53}" xr6:coauthVersionLast="47" xr6:coauthVersionMax="47" xr10:uidLastSave="{A768BC5D-5C5B-4724-B186-841F982E70F6}"/>
  <bookViews>
    <workbookView xWindow="-120" yWindow="-120" windowWidth="29040" windowHeight="15840" firstSheet="8" activeTab="9" xr2:uid="{00000000-000D-0000-FFFF-FFFF00000000}"/>
  </bookViews>
  <sheets>
    <sheet name="DirkSheet" sheetId="6" r:id="rId1"/>
    <sheet name="Data Collection" sheetId="11" r:id="rId2"/>
    <sheet name="Forecast from GARCH" sheetId="12" r:id="rId3"/>
    <sheet name="Investment Decisions" sheetId="13" r:id="rId4"/>
    <sheet name="Weights" sheetId="1" r:id="rId5"/>
    <sheet name="Prices" sheetId="3" r:id="rId6"/>
    <sheet name="Rebalancing" sheetId="2" r:id="rId7"/>
    <sheet name="No_rebalance_per period" sheetId="9" r:id="rId8"/>
    <sheet name="No rebalancing" sheetId="4" r:id="rId9"/>
    <sheet name="Bond and Index" sheetId="5" r:id="rId10"/>
    <sheet name="Market Portfolio with our Model" sheetId="7" r:id="rId11"/>
    <sheet name="Terminal Wealth" sheetId="8" r:id="rId12"/>
  </sheets>
  <definedNames>
    <definedName name="TRNR_fc95d3c177874977a483bfe5a90a0d24_351_25" hidden="1">DirkSheet!$A$1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3" l="1"/>
  <c r="E122" i="13" s="1"/>
  <c r="E121" i="13"/>
  <c r="E120" i="13"/>
  <c r="E119" i="13"/>
  <c r="E118" i="13"/>
  <c r="E117" i="13"/>
  <c r="C116" i="13"/>
  <c r="E116" i="13" s="1"/>
  <c r="E115" i="13"/>
  <c r="E114" i="13"/>
  <c r="E113" i="13"/>
  <c r="E112" i="13"/>
  <c r="E111" i="13"/>
  <c r="C110" i="13"/>
  <c r="E110" i="13" s="1"/>
  <c r="E109" i="13"/>
  <c r="E108" i="13"/>
  <c r="E107" i="13"/>
  <c r="E106" i="13"/>
  <c r="E105" i="13"/>
  <c r="C104" i="13"/>
  <c r="E104" i="13" s="1"/>
  <c r="E103" i="13"/>
  <c r="E102" i="13"/>
  <c r="E101" i="13"/>
  <c r="E100" i="13"/>
  <c r="E99" i="13"/>
  <c r="C98" i="13"/>
  <c r="E98" i="13" s="1"/>
  <c r="E97" i="13"/>
  <c r="E96" i="13"/>
  <c r="E95" i="13"/>
  <c r="E94" i="13"/>
  <c r="E93" i="13"/>
  <c r="C92" i="13"/>
  <c r="E92" i="13" s="1"/>
  <c r="E91" i="13"/>
  <c r="E90" i="13"/>
  <c r="E89" i="13"/>
  <c r="E88" i="13"/>
  <c r="E87" i="13"/>
  <c r="C86" i="13"/>
  <c r="E86" i="13" s="1"/>
  <c r="E85" i="13"/>
  <c r="E84" i="13"/>
  <c r="E83" i="13"/>
  <c r="E82" i="13"/>
  <c r="E81" i="13"/>
  <c r="C80" i="13"/>
  <c r="E80" i="13" s="1"/>
  <c r="E79" i="13"/>
  <c r="E78" i="13"/>
  <c r="E77" i="13"/>
  <c r="E76" i="13"/>
  <c r="E75" i="13"/>
  <c r="C74" i="13"/>
  <c r="E74" i="13" s="1"/>
  <c r="E73" i="13"/>
  <c r="E72" i="13"/>
  <c r="E71" i="13"/>
  <c r="E70" i="13"/>
  <c r="E69" i="13"/>
  <c r="C68" i="13"/>
  <c r="E68" i="13" s="1"/>
  <c r="E67" i="13"/>
  <c r="E66" i="13"/>
  <c r="E65" i="13"/>
  <c r="E64" i="13"/>
  <c r="E63" i="13"/>
  <c r="C62" i="13"/>
  <c r="E62" i="13" s="1"/>
  <c r="E61" i="13"/>
  <c r="E60" i="13"/>
  <c r="E59" i="13"/>
  <c r="E58" i="13"/>
  <c r="E57" i="13"/>
  <c r="C56" i="13"/>
  <c r="E56" i="13" s="1"/>
  <c r="E55" i="13"/>
  <c r="E54" i="13"/>
  <c r="E53" i="13"/>
  <c r="E52" i="13"/>
  <c r="E51" i="13"/>
  <c r="C50" i="13"/>
  <c r="E50" i="13" s="1"/>
  <c r="E49" i="13"/>
  <c r="E48" i="13"/>
  <c r="E47" i="13"/>
  <c r="E46" i="13"/>
  <c r="E45" i="13"/>
  <c r="C44" i="13"/>
  <c r="E44" i="13" s="1"/>
  <c r="E43" i="13"/>
  <c r="E42" i="13"/>
  <c r="E41" i="13"/>
  <c r="E40" i="13"/>
  <c r="E39" i="13"/>
  <c r="C38" i="13"/>
  <c r="E38" i="13" s="1"/>
  <c r="E37" i="13"/>
  <c r="E36" i="13"/>
  <c r="E35" i="13"/>
  <c r="E34" i="13"/>
  <c r="E33" i="13"/>
  <c r="C32" i="13"/>
  <c r="E32" i="13" s="1"/>
  <c r="E31" i="13"/>
  <c r="E30" i="13"/>
  <c r="E29" i="13"/>
  <c r="E28" i="13"/>
  <c r="E27" i="13"/>
  <c r="C26" i="13"/>
  <c r="E26" i="13" s="1"/>
  <c r="E25" i="13"/>
  <c r="E24" i="13"/>
  <c r="E23" i="13"/>
  <c r="E22" i="13"/>
  <c r="E21" i="13"/>
  <c r="C20" i="13"/>
  <c r="E20" i="13" s="1"/>
  <c r="E19" i="13"/>
  <c r="E18" i="13"/>
  <c r="E17" i="13"/>
  <c r="E16" i="13"/>
  <c r="E15" i="13"/>
  <c r="C14" i="13"/>
  <c r="E14" i="13" s="1"/>
  <c r="E13" i="13"/>
  <c r="E12" i="13"/>
  <c r="E11" i="13"/>
  <c r="E10" i="13"/>
  <c r="E9" i="13"/>
  <c r="C8" i="13"/>
  <c r="E8" i="13" s="1"/>
  <c r="E7" i="13"/>
  <c r="E6" i="13"/>
  <c r="E5" i="13"/>
  <c r="E4" i="13"/>
  <c r="E3" i="13"/>
  <c r="C2" i="13"/>
  <c r="E2" i="13" s="1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D11" i="5"/>
  <c r="M58" i="7"/>
  <c r="M13" i="7"/>
  <c r="D16" i="5"/>
  <c r="D21" i="5"/>
  <c r="D26" i="5"/>
  <c r="D31" i="5"/>
  <c r="D36" i="5"/>
  <c r="D41" i="5"/>
  <c r="D46" i="5"/>
  <c r="D51" i="5"/>
  <c r="D56" i="5"/>
  <c r="D61" i="5"/>
  <c r="D66" i="5"/>
  <c r="D71" i="5"/>
  <c r="D76" i="5"/>
  <c r="D81" i="5"/>
  <c r="D86" i="5"/>
  <c r="D91" i="5"/>
  <c r="D96" i="5"/>
  <c r="D101" i="5"/>
  <c r="D106" i="5"/>
  <c r="E10" i="5"/>
  <c r="E15" i="5" s="1"/>
  <c r="E20" i="5" s="1"/>
  <c r="E25" i="5" s="1"/>
  <c r="E30" i="5" s="1"/>
  <c r="E35" i="5" s="1"/>
  <c r="E40" i="5" s="1"/>
  <c r="E45" i="5" s="1"/>
  <c r="E50" i="5" s="1"/>
  <c r="E55" i="5" s="1"/>
  <c r="E60" i="5" s="1"/>
  <c r="E65" i="5" s="1"/>
  <c r="E70" i="5" s="1"/>
  <c r="E75" i="5" s="1"/>
  <c r="E80" i="5" s="1"/>
  <c r="E85" i="5" s="1"/>
  <c r="E90" i="5" s="1"/>
  <c r="E95" i="5" s="1"/>
  <c r="E100" i="5" s="1"/>
  <c r="E105" i="5" s="1"/>
  <c r="K3" i="5"/>
  <c r="D8" i="9"/>
  <c r="I9" i="4"/>
  <c r="D6" i="9"/>
  <c r="Q107" i="9"/>
  <c r="P107" i="9"/>
  <c r="O107" i="9"/>
  <c r="N107" i="9"/>
  <c r="M107" i="9"/>
  <c r="H107" i="9"/>
  <c r="G107" i="9"/>
  <c r="F107" i="9"/>
  <c r="E107" i="9"/>
  <c r="D107" i="9"/>
  <c r="Q102" i="9"/>
  <c r="P102" i="9"/>
  <c r="O102" i="9"/>
  <c r="N102" i="9"/>
  <c r="M102" i="9"/>
  <c r="H102" i="9"/>
  <c r="G102" i="9"/>
  <c r="F102" i="9"/>
  <c r="E102" i="9"/>
  <c r="D102" i="9"/>
  <c r="Q97" i="9"/>
  <c r="P97" i="9"/>
  <c r="O97" i="9"/>
  <c r="N97" i="9"/>
  <c r="M97" i="9"/>
  <c r="H97" i="9"/>
  <c r="G97" i="9"/>
  <c r="F97" i="9"/>
  <c r="E97" i="9"/>
  <c r="D97" i="9"/>
  <c r="Q92" i="9"/>
  <c r="P92" i="9"/>
  <c r="O92" i="9"/>
  <c r="N92" i="9"/>
  <c r="M92" i="9"/>
  <c r="H92" i="9"/>
  <c r="G92" i="9"/>
  <c r="F92" i="9"/>
  <c r="E92" i="9"/>
  <c r="D92" i="9"/>
  <c r="Q87" i="9"/>
  <c r="P87" i="9"/>
  <c r="O87" i="9"/>
  <c r="N87" i="9"/>
  <c r="M87" i="9"/>
  <c r="H87" i="9"/>
  <c r="G87" i="9"/>
  <c r="F87" i="9"/>
  <c r="E87" i="9"/>
  <c r="D87" i="9"/>
  <c r="Q82" i="9"/>
  <c r="P82" i="9"/>
  <c r="O82" i="9"/>
  <c r="N82" i="9"/>
  <c r="M82" i="9"/>
  <c r="H82" i="9"/>
  <c r="G82" i="9"/>
  <c r="F82" i="9"/>
  <c r="E82" i="9"/>
  <c r="D82" i="9"/>
  <c r="Q77" i="9"/>
  <c r="P77" i="9"/>
  <c r="O77" i="9"/>
  <c r="N77" i="9"/>
  <c r="M77" i="9"/>
  <c r="H77" i="9"/>
  <c r="G77" i="9"/>
  <c r="F77" i="9"/>
  <c r="E77" i="9"/>
  <c r="D77" i="9"/>
  <c r="Q72" i="9"/>
  <c r="P72" i="9"/>
  <c r="O72" i="9"/>
  <c r="N72" i="9"/>
  <c r="M72" i="9"/>
  <c r="H72" i="9"/>
  <c r="G72" i="9"/>
  <c r="F72" i="9"/>
  <c r="E72" i="9"/>
  <c r="D72" i="9"/>
  <c r="Q67" i="9"/>
  <c r="P67" i="9"/>
  <c r="O67" i="9"/>
  <c r="N67" i="9"/>
  <c r="M67" i="9"/>
  <c r="H67" i="9"/>
  <c r="G67" i="9"/>
  <c r="F67" i="9"/>
  <c r="E67" i="9"/>
  <c r="D67" i="9"/>
  <c r="Q62" i="9"/>
  <c r="P62" i="9"/>
  <c r="O62" i="9"/>
  <c r="N62" i="9"/>
  <c r="M62" i="9"/>
  <c r="H62" i="9"/>
  <c r="G62" i="9"/>
  <c r="F62" i="9"/>
  <c r="E62" i="9"/>
  <c r="D62" i="9"/>
  <c r="Q57" i="9"/>
  <c r="P57" i="9"/>
  <c r="O57" i="9"/>
  <c r="N57" i="9"/>
  <c r="M57" i="9"/>
  <c r="H57" i="9"/>
  <c r="G57" i="9"/>
  <c r="F57" i="9"/>
  <c r="E57" i="9"/>
  <c r="D57" i="9"/>
  <c r="Q52" i="9"/>
  <c r="P52" i="9"/>
  <c r="O52" i="9"/>
  <c r="N52" i="9"/>
  <c r="M52" i="9"/>
  <c r="H52" i="9"/>
  <c r="G52" i="9"/>
  <c r="F52" i="9"/>
  <c r="E52" i="9"/>
  <c r="D52" i="9"/>
  <c r="Q47" i="9"/>
  <c r="P47" i="9"/>
  <c r="O47" i="9"/>
  <c r="N47" i="9"/>
  <c r="M47" i="9"/>
  <c r="H47" i="9"/>
  <c r="G47" i="9"/>
  <c r="F47" i="9"/>
  <c r="E47" i="9"/>
  <c r="D47" i="9"/>
  <c r="Q42" i="9"/>
  <c r="P42" i="9"/>
  <c r="O42" i="9"/>
  <c r="N42" i="9"/>
  <c r="M42" i="9"/>
  <c r="H42" i="9"/>
  <c r="G42" i="9"/>
  <c r="F42" i="9"/>
  <c r="E42" i="9"/>
  <c r="D42" i="9"/>
  <c r="Q37" i="9"/>
  <c r="P37" i="9"/>
  <c r="O37" i="9"/>
  <c r="N37" i="9"/>
  <c r="M37" i="9"/>
  <c r="H37" i="9"/>
  <c r="G37" i="9"/>
  <c r="F37" i="9"/>
  <c r="E37" i="9"/>
  <c r="D37" i="9"/>
  <c r="Q32" i="9"/>
  <c r="P32" i="9"/>
  <c r="O32" i="9"/>
  <c r="N32" i="9"/>
  <c r="M32" i="9"/>
  <c r="H32" i="9"/>
  <c r="G32" i="9"/>
  <c r="F32" i="9"/>
  <c r="E32" i="9"/>
  <c r="D32" i="9"/>
  <c r="Q27" i="9"/>
  <c r="P27" i="9"/>
  <c r="O27" i="9"/>
  <c r="N27" i="9"/>
  <c r="M27" i="9"/>
  <c r="H27" i="9"/>
  <c r="G27" i="9"/>
  <c r="F27" i="9"/>
  <c r="E27" i="9"/>
  <c r="D27" i="9"/>
  <c r="Q22" i="9"/>
  <c r="P22" i="9"/>
  <c r="O22" i="9"/>
  <c r="N22" i="9"/>
  <c r="M22" i="9"/>
  <c r="H22" i="9"/>
  <c r="G22" i="9"/>
  <c r="F22" i="9"/>
  <c r="E22" i="9"/>
  <c r="D22" i="9"/>
  <c r="Q17" i="9"/>
  <c r="P17" i="9"/>
  <c r="O17" i="9"/>
  <c r="N17" i="9"/>
  <c r="M17" i="9"/>
  <c r="H17" i="9"/>
  <c r="G17" i="9"/>
  <c r="F17" i="9"/>
  <c r="E17" i="9"/>
  <c r="D17" i="9"/>
  <c r="Q12" i="9"/>
  <c r="P12" i="9"/>
  <c r="O12" i="9"/>
  <c r="N12" i="9"/>
  <c r="M12" i="9"/>
  <c r="H12" i="9"/>
  <c r="G12" i="9"/>
  <c r="F12" i="9"/>
  <c r="E12" i="9"/>
  <c r="D12" i="9"/>
  <c r="Q7" i="9"/>
  <c r="P7" i="9"/>
  <c r="O7" i="9"/>
  <c r="N7" i="9"/>
  <c r="M7" i="9"/>
  <c r="H7" i="9"/>
  <c r="G7" i="9"/>
  <c r="F7" i="9"/>
  <c r="E7" i="9"/>
  <c r="D7" i="9"/>
  <c r="Q6" i="9"/>
  <c r="P6" i="9"/>
  <c r="O6" i="9"/>
  <c r="N6" i="9"/>
  <c r="M6" i="9"/>
  <c r="R9" i="9" s="1"/>
  <c r="H5" i="9"/>
  <c r="H6" i="9" s="1"/>
  <c r="H8" i="9" s="1"/>
  <c r="G5" i="9"/>
  <c r="G6" i="9" s="1"/>
  <c r="G8" i="9" s="1"/>
  <c r="F5" i="9"/>
  <c r="F6" i="9" s="1"/>
  <c r="F8" i="9" s="1"/>
  <c r="E5" i="9"/>
  <c r="E6" i="9" s="1"/>
  <c r="E8" i="9" s="1"/>
  <c r="D5" i="9"/>
  <c r="I9" i="9" s="1"/>
  <c r="I9" i="2"/>
  <c r="I123" i="5"/>
  <c r="J123" i="5" s="1"/>
  <c r="M6" i="7"/>
  <c r="R107" i="7"/>
  <c r="Q107" i="7"/>
  <c r="P107" i="7"/>
  <c r="O107" i="7"/>
  <c r="N107" i="7"/>
  <c r="R102" i="7"/>
  <c r="Q102" i="7"/>
  <c r="P102" i="7"/>
  <c r="O102" i="7"/>
  <c r="N102" i="7"/>
  <c r="R97" i="7"/>
  <c r="Q97" i="7"/>
  <c r="P97" i="7"/>
  <c r="O97" i="7"/>
  <c r="N97" i="7"/>
  <c r="R92" i="7"/>
  <c r="Q92" i="7"/>
  <c r="P92" i="7"/>
  <c r="O92" i="7"/>
  <c r="N92" i="7"/>
  <c r="R87" i="7"/>
  <c r="Q87" i="7"/>
  <c r="P87" i="7"/>
  <c r="O87" i="7"/>
  <c r="N87" i="7"/>
  <c r="R82" i="7"/>
  <c r="Q82" i="7"/>
  <c r="P82" i="7"/>
  <c r="O82" i="7"/>
  <c r="N82" i="7"/>
  <c r="R77" i="7"/>
  <c r="Q77" i="7"/>
  <c r="P77" i="7"/>
  <c r="O77" i="7"/>
  <c r="N77" i="7"/>
  <c r="R72" i="7"/>
  <c r="Q72" i="7"/>
  <c r="P72" i="7"/>
  <c r="O72" i="7"/>
  <c r="N72" i="7"/>
  <c r="R67" i="7"/>
  <c r="Q67" i="7"/>
  <c r="P67" i="7"/>
  <c r="O67" i="7"/>
  <c r="N67" i="7"/>
  <c r="R62" i="7"/>
  <c r="Q62" i="7"/>
  <c r="P62" i="7"/>
  <c r="O62" i="7"/>
  <c r="N62" i="7"/>
  <c r="R57" i="7"/>
  <c r="Q57" i="7"/>
  <c r="P57" i="7"/>
  <c r="O57" i="7"/>
  <c r="N57" i="7"/>
  <c r="R52" i="7"/>
  <c r="Q52" i="7"/>
  <c r="P52" i="7"/>
  <c r="O52" i="7"/>
  <c r="N52" i="7"/>
  <c r="R50" i="7"/>
  <c r="Q50" i="7"/>
  <c r="P50" i="7"/>
  <c r="O50" i="7"/>
  <c r="N50" i="7"/>
  <c r="R47" i="7"/>
  <c r="Q47" i="7"/>
  <c r="P47" i="7"/>
  <c r="O47" i="7"/>
  <c r="N47" i="7"/>
  <c r="R42" i="7"/>
  <c r="Q42" i="7"/>
  <c r="P42" i="7"/>
  <c r="O42" i="7"/>
  <c r="N42" i="7"/>
  <c r="R37" i="7"/>
  <c r="Q37" i="7"/>
  <c r="P37" i="7"/>
  <c r="O37" i="7"/>
  <c r="N37" i="7"/>
  <c r="R32" i="7"/>
  <c r="Q32" i="7"/>
  <c r="P32" i="7"/>
  <c r="O32" i="7"/>
  <c r="N32" i="7"/>
  <c r="R27" i="7"/>
  <c r="Q27" i="7"/>
  <c r="P27" i="7"/>
  <c r="O27" i="7"/>
  <c r="N27" i="7"/>
  <c r="R22" i="7"/>
  <c r="Q22" i="7"/>
  <c r="P22" i="7"/>
  <c r="O22" i="7"/>
  <c r="N22" i="7"/>
  <c r="R17" i="7"/>
  <c r="Q17" i="7"/>
  <c r="P17" i="7"/>
  <c r="O17" i="7"/>
  <c r="N17" i="7"/>
  <c r="R12" i="7"/>
  <c r="Q12" i="7"/>
  <c r="P12" i="7"/>
  <c r="O12" i="7"/>
  <c r="N12" i="7"/>
  <c r="R7" i="7"/>
  <c r="Q7" i="7"/>
  <c r="P7" i="7"/>
  <c r="O7" i="7"/>
  <c r="N7" i="7"/>
  <c r="R5" i="7"/>
  <c r="R6" i="7" s="1"/>
  <c r="R8" i="7" s="1"/>
  <c r="Q5" i="7"/>
  <c r="Q6" i="7" s="1"/>
  <c r="Q8" i="7" s="1"/>
  <c r="P5" i="7"/>
  <c r="P6" i="7" s="1"/>
  <c r="O5" i="7"/>
  <c r="O6" i="7" s="1"/>
  <c r="N5" i="7"/>
  <c r="N6" i="7" s="1"/>
  <c r="N8" i="7" s="1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Q11" i="4"/>
  <c r="P11" i="4"/>
  <c r="O11" i="4"/>
  <c r="N11" i="4"/>
  <c r="M11" i="4"/>
  <c r="H11" i="4"/>
  <c r="G11" i="4"/>
  <c r="F11" i="4"/>
  <c r="E11" i="4"/>
  <c r="D11" i="4"/>
  <c r="Q10" i="4"/>
  <c r="P10" i="4"/>
  <c r="O10" i="4"/>
  <c r="N10" i="4"/>
  <c r="M10" i="4"/>
  <c r="H10" i="4"/>
  <c r="G10" i="4"/>
  <c r="F10" i="4"/>
  <c r="E10" i="4"/>
  <c r="D10" i="4"/>
  <c r="Q7" i="4"/>
  <c r="P7" i="4"/>
  <c r="O7" i="4"/>
  <c r="N7" i="4"/>
  <c r="M7" i="4"/>
  <c r="H7" i="4"/>
  <c r="G7" i="4"/>
  <c r="F7" i="4"/>
  <c r="E7" i="4"/>
  <c r="D7" i="4"/>
  <c r="Q5" i="4"/>
  <c r="Q6" i="4" s="1"/>
  <c r="Q8" i="4" s="1"/>
  <c r="P5" i="4"/>
  <c r="P6" i="4" s="1"/>
  <c r="P8" i="4" s="1"/>
  <c r="O5" i="4"/>
  <c r="O6" i="4" s="1"/>
  <c r="O8" i="4" s="1"/>
  <c r="N5" i="4"/>
  <c r="N6" i="4" s="1"/>
  <c r="N8" i="4" s="1"/>
  <c r="M5" i="4"/>
  <c r="M6" i="4" s="1"/>
  <c r="M8" i="4" s="1"/>
  <c r="H5" i="4"/>
  <c r="H6" i="4" s="1"/>
  <c r="H8" i="4" s="1"/>
  <c r="G5" i="4"/>
  <c r="G6" i="4" s="1"/>
  <c r="G8" i="4" s="1"/>
  <c r="F5" i="4"/>
  <c r="F6" i="4" s="1"/>
  <c r="F8" i="4" s="1"/>
  <c r="E5" i="4"/>
  <c r="E6" i="4" s="1"/>
  <c r="E8" i="4" s="1"/>
  <c r="D5" i="4"/>
  <c r="D6" i="4" s="1"/>
  <c r="D8" i="4" s="1"/>
  <c r="H107" i="2"/>
  <c r="G107" i="2"/>
  <c r="F107" i="2"/>
  <c r="E107" i="2"/>
  <c r="D107" i="2"/>
  <c r="H105" i="2"/>
  <c r="G105" i="2"/>
  <c r="F105" i="2"/>
  <c r="E105" i="2"/>
  <c r="D105" i="2"/>
  <c r="Q107" i="2"/>
  <c r="P107" i="2"/>
  <c r="O107" i="2"/>
  <c r="N107" i="2"/>
  <c r="M107" i="2"/>
  <c r="Q105" i="2"/>
  <c r="P105" i="2"/>
  <c r="O105" i="2"/>
  <c r="N105" i="2"/>
  <c r="M105" i="2"/>
  <c r="Q102" i="2"/>
  <c r="P102" i="2"/>
  <c r="O102" i="2"/>
  <c r="N102" i="2"/>
  <c r="M102" i="2"/>
  <c r="Q100" i="2"/>
  <c r="P100" i="2"/>
  <c r="O100" i="2"/>
  <c r="N100" i="2"/>
  <c r="M100" i="2"/>
  <c r="Q97" i="2"/>
  <c r="P97" i="2"/>
  <c r="O97" i="2"/>
  <c r="N97" i="2"/>
  <c r="M97" i="2"/>
  <c r="Q95" i="2"/>
  <c r="P95" i="2"/>
  <c r="O95" i="2"/>
  <c r="N95" i="2"/>
  <c r="M95" i="2"/>
  <c r="Q92" i="2"/>
  <c r="P92" i="2"/>
  <c r="O92" i="2"/>
  <c r="N92" i="2"/>
  <c r="M92" i="2"/>
  <c r="Q90" i="2"/>
  <c r="P90" i="2"/>
  <c r="O90" i="2"/>
  <c r="N90" i="2"/>
  <c r="M90" i="2"/>
  <c r="Q87" i="2"/>
  <c r="P87" i="2"/>
  <c r="O87" i="2"/>
  <c r="N87" i="2"/>
  <c r="M87" i="2"/>
  <c r="Q85" i="2"/>
  <c r="P85" i="2"/>
  <c r="O85" i="2"/>
  <c r="N85" i="2"/>
  <c r="M85" i="2"/>
  <c r="Q82" i="2"/>
  <c r="P82" i="2"/>
  <c r="O82" i="2"/>
  <c r="N82" i="2"/>
  <c r="M82" i="2"/>
  <c r="Q80" i="2"/>
  <c r="P80" i="2"/>
  <c r="O80" i="2"/>
  <c r="N80" i="2"/>
  <c r="M80" i="2"/>
  <c r="Q77" i="2"/>
  <c r="P77" i="2"/>
  <c r="O77" i="2"/>
  <c r="N77" i="2"/>
  <c r="M77" i="2"/>
  <c r="Q75" i="2"/>
  <c r="P75" i="2"/>
  <c r="O75" i="2"/>
  <c r="N75" i="2"/>
  <c r="M75" i="2"/>
  <c r="Q72" i="2"/>
  <c r="P72" i="2"/>
  <c r="O72" i="2"/>
  <c r="N72" i="2"/>
  <c r="M72" i="2"/>
  <c r="Q70" i="2"/>
  <c r="P70" i="2"/>
  <c r="O70" i="2"/>
  <c r="N70" i="2"/>
  <c r="M70" i="2"/>
  <c r="Q67" i="2"/>
  <c r="P67" i="2"/>
  <c r="O67" i="2"/>
  <c r="N67" i="2"/>
  <c r="M67" i="2"/>
  <c r="Q65" i="2"/>
  <c r="P65" i="2"/>
  <c r="O65" i="2"/>
  <c r="N65" i="2"/>
  <c r="M65" i="2"/>
  <c r="Q62" i="2"/>
  <c r="P62" i="2"/>
  <c r="O62" i="2"/>
  <c r="N62" i="2"/>
  <c r="M62" i="2"/>
  <c r="Q60" i="2"/>
  <c r="P60" i="2"/>
  <c r="O60" i="2"/>
  <c r="N60" i="2"/>
  <c r="M60" i="2"/>
  <c r="Q57" i="2"/>
  <c r="P57" i="2"/>
  <c r="O57" i="2"/>
  <c r="N57" i="2"/>
  <c r="M57" i="2"/>
  <c r="Q55" i="2"/>
  <c r="P55" i="2"/>
  <c r="O55" i="2"/>
  <c r="N55" i="2"/>
  <c r="M55" i="2"/>
  <c r="Q52" i="2"/>
  <c r="P52" i="2"/>
  <c r="O52" i="2"/>
  <c r="N52" i="2"/>
  <c r="M52" i="2"/>
  <c r="Q50" i="2"/>
  <c r="P50" i="2"/>
  <c r="O50" i="2"/>
  <c r="N50" i="2"/>
  <c r="M50" i="2"/>
  <c r="Q47" i="2"/>
  <c r="P47" i="2"/>
  <c r="O47" i="2"/>
  <c r="N47" i="2"/>
  <c r="M47" i="2"/>
  <c r="Q45" i="2"/>
  <c r="P45" i="2"/>
  <c r="O45" i="2"/>
  <c r="N45" i="2"/>
  <c r="M45" i="2"/>
  <c r="Q42" i="2"/>
  <c r="P42" i="2"/>
  <c r="O42" i="2"/>
  <c r="N42" i="2"/>
  <c r="M42" i="2"/>
  <c r="Q40" i="2"/>
  <c r="P40" i="2"/>
  <c r="O40" i="2"/>
  <c r="N40" i="2"/>
  <c r="M40" i="2"/>
  <c r="Q37" i="2"/>
  <c r="P37" i="2"/>
  <c r="O37" i="2"/>
  <c r="N37" i="2"/>
  <c r="M37" i="2"/>
  <c r="Q35" i="2"/>
  <c r="P35" i="2"/>
  <c r="O35" i="2"/>
  <c r="N35" i="2"/>
  <c r="M35" i="2"/>
  <c r="Q32" i="2"/>
  <c r="P32" i="2"/>
  <c r="O32" i="2"/>
  <c r="N32" i="2"/>
  <c r="M32" i="2"/>
  <c r="Q30" i="2"/>
  <c r="P30" i="2"/>
  <c r="O30" i="2"/>
  <c r="N30" i="2"/>
  <c r="M30" i="2"/>
  <c r="Q27" i="2"/>
  <c r="P27" i="2"/>
  <c r="O27" i="2"/>
  <c r="N27" i="2"/>
  <c r="M27" i="2"/>
  <c r="Q25" i="2"/>
  <c r="P25" i="2"/>
  <c r="O25" i="2"/>
  <c r="N25" i="2"/>
  <c r="M25" i="2"/>
  <c r="Q22" i="2"/>
  <c r="P22" i="2"/>
  <c r="O22" i="2"/>
  <c r="N22" i="2"/>
  <c r="M22" i="2"/>
  <c r="Q20" i="2"/>
  <c r="P20" i="2"/>
  <c r="O20" i="2"/>
  <c r="N20" i="2"/>
  <c r="M20" i="2"/>
  <c r="Q17" i="2"/>
  <c r="P17" i="2"/>
  <c r="O17" i="2"/>
  <c r="N17" i="2"/>
  <c r="M17" i="2"/>
  <c r="Q15" i="2"/>
  <c r="P15" i="2"/>
  <c r="O15" i="2"/>
  <c r="N15" i="2"/>
  <c r="M15" i="2"/>
  <c r="Q12" i="2"/>
  <c r="P12" i="2"/>
  <c r="O12" i="2"/>
  <c r="N12" i="2"/>
  <c r="M12" i="2"/>
  <c r="R9" i="2" s="1"/>
  <c r="Q10" i="2"/>
  <c r="Q11" i="2" s="1"/>
  <c r="Q13" i="2" s="1"/>
  <c r="P10" i="2"/>
  <c r="O10" i="2"/>
  <c r="O11" i="2" s="1"/>
  <c r="O13" i="2" s="1"/>
  <c r="N10" i="2"/>
  <c r="N11" i="2" s="1"/>
  <c r="N13" i="2" s="1"/>
  <c r="M10" i="2"/>
  <c r="M11" i="2" s="1"/>
  <c r="M13" i="2" s="1"/>
  <c r="Q6" i="2"/>
  <c r="P6" i="2"/>
  <c r="O6" i="2"/>
  <c r="N6" i="2"/>
  <c r="M6" i="2"/>
  <c r="Q7" i="2"/>
  <c r="P7" i="2"/>
  <c r="O7" i="2"/>
  <c r="N7" i="2"/>
  <c r="M7" i="2"/>
  <c r="Q5" i="2"/>
  <c r="Q8" i="2" s="1"/>
  <c r="P5" i="2"/>
  <c r="P8" i="2" s="1"/>
  <c r="O5" i="2"/>
  <c r="O8" i="2" s="1"/>
  <c r="N5" i="2"/>
  <c r="N8" i="2" s="1"/>
  <c r="M5" i="2"/>
  <c r="D5" i="2"/>
  <c r="D6" i="2" s="1"/>
  <c r="E5" i="2"/>
  <c r="E6" i="2" s="1"/>
  <c r="F5" i="2"/>
  <c r="F6" i="2" s="1"/>
  <c r="G5" i="2"/>
  <c r="G6" i="2" s="1"/>
  <c r="H5" i="2"/>
  <c r="H6" i="2" s="1"/>
  <c r="D10" i="2"/>
  <c r="E10" i="2"/>
  <c r="F10" i="2"/>
  <c r="G10" i="2"/>
  <c r="H10" i="2"/>
  <c r="H102" i="2"/>
  <c r="G102" i="2"/>
  <c r="F102" i="2"/>
  <c r="E102" i="2"/>
  <c r="D102" i="2"/>
  <c r="H100" i="2"/>
  <c r="G100" i="2"/>
  <c r="F100" i="2"/>
  <c r="E100" i="2"/>
  <c r="D100" i="2"/>
  <c r="H97" i="2"/>
  <c r="G97" i="2"/>
  <c r="F97" i="2"/>
  <c r="E97" i="2"/>
  <c r="D97" i="2"/>
  <c r="H95" i="2"/>
  <c r="G95" i="2"/>
  <c r="F95" i="2"/>
  <c r="E95" i="2"/>
  <c r="D95" i="2"/>
  <c r="H92" i="2"/>
  <c r="G92" i="2"/>
  <c r="F92" i="2"/>
  <c r="E92" i="2"/>
  <c r="D92" i="2"/>
  <c r="H90" i="2"/>
  <c r="G90" i="2"/>
  <c r="F90" i="2"/>
  <c r="E90" i="2"/>
  <c r="D90" i="2"/>
  <c r="H87" i="2"/>
  <c r="G87" i="2"/>
  <c r="F87" i="2"/>
  <c r="E87" i="2"/>
  <c r="D87" i="2"/>
  <c r="H85" i="2"/>
  <c r="G85" i="2"/>
  <c r="F85" i="2"/>
  <c r="E85" i="2"/>
  <c r="D85" i="2"/>
  <c r="H82" i="2"/>
  <c r="G82" i="2"/>
  <c r="F82" i="2"/>
  <c r="E82" i="2"/>
  <c r="D82" i="2"/>
  <c r="H80" i="2"/>
  <c r="G80" i="2"/>
  <c r="F80" i="2"/>
  <c r="E80" i="2"/>
  <c r="D80" i="2"/>
  <c r="H77" i="2"/>
  <c r="G77" i="2"/>
  <c r="F77" i="2"/>
  <c r="E77" i="2"/>
  <c r="D77" i="2"/>
  <c r="H75" i="2"/>
  <c r="G75" i="2"/>
  <c r="F75" i="2"/>
  <c r="E75" i="2"/>
  <c r="D75" i="2"/>
  <c r="H72" i="2"/>
  <c r="G72" i="2"/>
  <c r="F72" i="2"/>
  <c r="E72" i="2"/>
  <c r="D72" i="2"/>
  <c r="H70" i="2"/>
  <c r="G70" i="2"/>
  <c r="F70" i="2"/>
  <c r="E70" i="2"/>
  <c r="D70" i="2"/>
  <c r="H67" i="2"/>
  <c r="G67" i="2"/>
  <c r="F67" i="2"/>
  <c r="E67" i="2"/>
  <c r="D67" i="2"/>
  <c r="H65" i="2"/>
  <c r="G65" i="2"/>
  <c r="F65" i="2"/>
  <c r="E65" i="2"/>
  <c r="D65" i="2"/>
  <c r="H62" i="2"/>
  <c r="G62" i="2"/>
  <c r="F62" i="2"/>
  <c r="E62" i="2"/>
  <c r="D62" i="2"/>
  <c r="H60" i="2"/>
  <c r="G60" i="2"/>
  <c r="F60" i="2"/>
  <c r="E60" i="2"/>
  <c r="D60" i="2"/>
  <c r="H57" i="2"/>
  <c r="G57" i="2"/>
  <c r="F57" i="2"/>
  <c r="E57" i="2"/>
  <c r="D57" i="2"/>
  <c r="H55" i="2"/>
  <c r="G55" i="2"/>
  <c r="F55" i="2"/>
  <c r="E55" i="2"/>
  <c r="D55" i="2"/>
  <c r="H52" i="2"/>
  <c r="G52" i="2"/>
  <c r="F52" i="2"/>
  <c r="E52" i="2"/>
  <c r="D52" i="2"/>
  <c r="H50" i="2"/>
  <c r="G50" i="2"/>
  <c r="F50" i="2"/>
  <c r="E50" i="2"/>
  <c r="D50" i="2"/>
  <c r="H47" i="2"/>
  <c r="G47" i="2"/>
  <c r="F47" i="2"/>
  <c r="E47" i="2"/>
  <c r="D47" i="2"/>
  <c r="H45" i="2"/>
  <c r="G45" i="2"/>
  <c r="F45" i="2"/>
  <c r="E45" i="2"/>
  <c r="D45" i="2"/>
  <c r="H42" i="2"/>
  <c r="G42" i="2"/>
  <c r="F42" i="2"/>
  <c r="E42" i="2"/>
  <c r="D42" i="2"/>
  <c r="H40" i="2"/>
  <c r="G40" i="2"/>
  <c r="F40" i="2"/>
  <c r="E40" i="2"/>
  <c r="D40" i="2"/>
  <c r="H37" i="2"/>
  <c r="G37" i="2"/>
  <c r="F37" i="2"/>
  <c r="E37" i="2"/>
  <c r="D37" i="2"/>
  <c r="H35" i="2"/>
  <c r="G35" i="2"/>
  <c r="F35" i="2"/>
  <c r="E35" i="2"/>
  <c r="D35" i="2"/>
  <c r="H32" i="2"/>
  <c r="G32" i="2"/>
  <c r="F32" i="2"/>
  <c r="E32" i="2"/>
  <c r="D32" i="2"/>
  <c r="H30" i="2"/>
  <c r="G30" i="2"/>
  <c r="F30" i="2"/>
  <c r="E30" i="2"/>
  <c r="D30" i="2"/>
  <c r="H27" i="2"/>
  <c r="G27" i="2"/>
  <c r="F27" i="2"/>
  <c r="E27" i="2"/>
  <c r="D27" i="2"/>
  <c r="H25" i="2"/>
  <c r="G25" i="2"/>
  <c r="F25" i="2"/>
  <c r="E25" i="2"/>
  <c r="D25" i="2"/>
  <c r="H22" i="2"/>
  <c r="G22" i="2"/>
  <c r="F22" i="2"/>
  <c r="E22" i="2"/>
  <c r="D22" i="2"/>
  <c r="H20" i="2"/>
  <c r="G20" i="2"/>
  <c r="F20" i="2"/>
  <c r="E20" i="2"/>
  <c r="D20" i="2"/>
  <c r="H17" i="2"/>
  <c r="G17" i="2"/>
  <c r="F17" i="2"/>
  <c r="E17" i="2"/>
  <c r="D17" i="2"/>
  <c r="H15" i="2"/>
  <c r="G15" i="2"/>
  <c r="F15" i="2"/>
  <c r="E15" i="2"/>
  <c r="D15" i="2"/>
  <c r="H12" i="2"/>
  <c r="G12" i="2"/>
  <c r="F12" i="2"/>
  <c r="E12" i="2"/>
  <c r="H7" i="2"/>
  <c r="G7" i="2"/>
  <c r="F7" i="2"/>
  <c r="E7" i="2"/>
  <c r="D12" i="2"/>
  <c r="D7" i="2"/>
  <c r="K4" i="5" l="1"/>
  <c r="K5" i="5" s="1"/>
  <c r="K6" i="5" s="1"/>
  <c r="K7" i="5" s="1"/>
  <c r="K8" i="5" s="1"/>
  <c r="K9" i="5" s="1"/>
  <c r="D11" i="9"/>
  <c r="E11" i="9"/>
  <c r="F11" i="9"/>
  <c r="G11" i="9"/>
  <c r="H11" i="9"/>
  <c r="M11" i="9"/>
  <c r="N11" i="9"/>
  <c r="O11" i="9"/>
  <c r="P11" i="9"/>
  <c r="Q11" i="9"/>
  <c r="M48" i="7"/>
  <c r="M83" i="7"/>
  <c r="P8" i="7"/>
  <c r="O8" i="7"/>
  <c r="S9" i="7" s="1"/>
  <c r="R9" i="4"/>
  <c r="P11" i="2"/>
  <c r="P13" i="2" s="1"/>
  <c r="M8" i="2"/>
  <c r="E8" i="2"/>
  <c r="F8" i="2"/>
  <c r="G8" i="2"/>
  <c r="H8" i="2"/>
  <c r="D8" i="2"/>
  <c r="K10" i="5" l="1"/>
  <c r="K11" i="5" s="1"/>
  <c r="K12" i="5" s="1"/>
  <c r="K13" i="5" s="1"/>
  <c r="K14" i="5" s="1"/>
  <c r="K15" i="5" s="1"/>
  <c r="I14" i="9"/>
  <c r="R14" i="9"/>
  <c r="O11" i="7"/>
  <c r="O13" i="7" s="1"/>
  <c r="N11" i="7"/>
  <c r="N13" i="7" s="1"/>
  <c r="Q11" i="7"/>
  <c r="Q13" i="7" s="1"/>
  <c r="R11" i="7"/>
  <c r="R13" i="7" s="1"/>
  <c r="R14" i="2"/>
  <c r="F11" i="2"/>
  <c r="F13" i="2" s="1"/>
  <c r="K16" i="5" l="1"/>
  <c r="K17" i="5" s="1"/>
  <c r="K18" i="5" s="1"/>
  <c r="K19" i="5" s="1"/>
  <c r="K20" i="5" s="1"/>
  <c r="K21" i="5" s="1"/>
  <c r="D16" i="9"/>
  <c r="E16" i="9"/>
  <c r="F16" i="9"/>
  <c r="G16" i="9"/>
  <c r="H16" i="9"/>
  <c r="M16" i="9"/>
  <c r="N16" i="9"/>
  <c r="O16" i="9"/>
  <c r="P16" i="9"/>
  <c r="Q16" i="9"/>
  <c r="M11" i="7"/>
  <c r="P11" i="7"/>
  <c r="P13" i="7" s="1"/>
  <c r="O16" i="2"/>
  <c r="O18" i="2" s="1"/>
  <c r="Q16" i="2"/>
  <c r="Q18" i="2" s="1"/>
  <c r="P16" i="2"/>
  <c r="P18" i="2" s="1"/>
  <c r="N16" i="2"/>
  <c r="N18" i="2" s="1"/>
  <c r="M16" i="2"/>
  <c r="M18" i="2" s="1"/>
  <c r="D11" i="2"/>
  <c r="D13" i="2" s="1"/>
  <c r="G11" i="2"/>
  <c r="G13" i="2" s="1"/>
  <c r="E11" i="2"/>
  <c r="E13" i="2" s="1"/>
  <c r="H11" i="2"/>
  <c r="H13" i="2" s="1"/>
  <c r="S14" i="7" l="1"/>
  <c r="K22" i="5"/>
  <c r="K23" i="5" s="1"/>
  <c r="K24" i="5" s="1"/>
  <c r="K25" i="5" s="1"/>
  <c r="K26" i="5" s="1"/>
  <c r="K27" i="5" s="1"/>
  <c r="R19" i="9"/>
  <c r="I19" i="9"/>
  <c r="Q16" i="7"/>
  <c r="Q18" i="7" s="1"/>
  <c r="R16" i="7"/>
  <c r="R18" i="7" s="1"/>
  <c r="R19" i="2"/>
  <c r="I14" i="2"/>
  <c r="M16" i="7" l="1"/>
  <c r="N16" i="7"/>
  <c r="N18" i="7" s="1"/>
  <c r="O16" i="7"/>
  <c r="O18" i="7" s="1"/>
  <c r="P16" i="7"/>
  <c r="P18" i="7" s="1"/>
  <c r="K28" i="5"/>
  <c r="K29" i="5" s="1"/>
  <c r="K30" i="5" s="1"/>
  <c r="K31" i="5" s="1"/>
  <c r="K32" i="5" s="1"/>
  <c r="K33" i="5" s="1"/>
  <c r="D21" i="9"/>
  <c r="E21" i="9"/>
  <c r="F21" i="9"/>
  <c r="G21" i="9"/>
  <c r="H21" i="9"/>
  <c r="M21" i="9"/>
  <c r="N21" i="9"/>
  <c r="O21" i="9"/>
  <c r="P21" i="9"/>
  <c r="Q21" i="9"/>
  <c r="G16" i="2"/>
  <c r="G18" i="2" s="1"/>
  <c r="S19" i="7"/>
  <c r="M21" i="2"/>
  <c r="M23" i="2" s="1"/>
  <c r="Q21" i="2"/>
  <c r="Q23" i="2" s="1"/>
  <c r="O21" i="2"/>
  <c r="O23" i="2" s="1"/>
  <c r="N21" i="2"/>
  <c r="N23" i="2" s="1"/>
  <c r="P21" i="2"/>
  <c r="P23" i="2" s="1"/>
  <c r="H16" i="2"/>
  <c r="H18" i="2" s="1"/>
  <c r="F16" i="2"/>
  <c r="F18" i="2" s="1"/>
  <c r="E16" i="2"/>
  <c r="E18" i="2" s="1"/>
  <c r="D16" i="2"/>
  <c r="D18" i="2" s="1"/>
  <c r="M21" i="7" l="1"/>
  <c r="K34" i="5"/>
  <c r="K35" i="5" s="1"/>
  <c r="K36" i="5" s="1"/>
  <c r="K37" i="5" s="1"/>
  <c r="K38" i="5" s="1"/>
  <c r="K39" i="5" s="1"/>
  <c r="R24" i="9"/>
  <c r="I24" i="9"/>
  <c r="R21" i="7"/>
  <c r="R23" i="7" s="1"/>
  <c r="Q21" i="7"/>
  <c r="Q23" i="7" s="1"/>
  <c r="P21" i="7"/>
  <c r="P23" i="7" s="1"/>
  <c r="O21" i="7"/>
  <c r="O23" i="7" s="1"/>
  <c r="N21" i="7"/>
  <c r="N23" i="7" s="1"/>
  <c r="R24" i="2"/>
  <c r="I19" i="2"/>
  <c r="H21" i="2"/>
  <c r="H23" i="2" s="1"/>
  <c r="G21" i="2"/>
  <c r="G23" i="2" s="1"/>
  <c r="S24" i="7" l="1"/>
  <c r="K40" i="5"/>
  <c r="K41" i="5" s="1"/>
  <c r="K42" i="5" s="1"/>
  <c r="K43" i="5" s="1"/>
  <c r="K44" i="5" s="1"/>
  <c r="K45" i="5" s="1"/>
  <c r="D26" i="9"/>
  <c r="E26" i="9"/>
  <c r="F26" i="9"/>
  <c r="G26" i="9"/>
  <c r="H26" i="9"/>
  <c r="M26" i="9"/>
  <c r="N26" i="9"/>
  <c r="O26" i="9"/>
  <c r="P26" i="9"/>
  <c r="Q26" i="9"/>
  <c r="F21" i="2"/>
  <c r="F23" i="2" s="1"/>
  <c r="M26" i="2"/>
  <c r="M28" i="2" s="1"/>
  <c r="O26" i="2"/>
  <c r="O28" i="2" s="1"/>
  <c r="Q26" i="2"/>
  <c r="Q28" i="2" s="1"/>
  <c r="N26" i="2"/>
  <c r="N28" i="2" s="1"/>
  <c r="P26" i="2"/>
  <c r="P28" i="2" s="1"/>
  <c r="E21" i="2"/>
  <c r="E23" i="2" s="1"/>
  <c r="D21" i="2"/>
  <c r="D23" i="2" s="1"/>
  <c r="I24" i="2" s="1"/>
  <c r="K46" i="5" l="1"/>
  <c r="K47" i="5" s="1"/>
  <c r="K48" i="5" s="1"/>
  <c r="K49" i="5" s="1"/>
  <c r="K50" i="5" s="1"/>
  <c r="K51" i="5" s="1"/>
  <c r="R29" i="9"/>
  <c r="I29" i="9"/>
  <c r="P26" i="7"/>
  <c r="P28" i="7" s="1"/>
  <c r="M26" i="7"/>
  <c r="O26" i="7"/>
  <c r="O28" i="7" s="1"/>
  <c r="Q26" i="7"/>
  <c r="Q28" i="7" s="1"/>
  <c r="N26" i="7"/>
  <c r="N28" i="7" s="1"/>
  <c r="R26" i="7"/>
  <c r="R28" i="7" s="1"/>
  <c r="R29" i="2"/>
  <c r="E26" i="2"/>
  <c r="E28" i="2" s="1"/>
  <c r="F26" i="2"/>
  <c r="F28" i="2" s="1"/>
  <c r="H26" i="2"/>
  <c r="H28" i="2" s="1"/>
  <c r="G26" i="2"/>
  <c r="G28" i="2" s="1"/>
  <c r="D26" i="2"/>
  <c r="D28" i="2" s="1"/>
  <c r="K52" i="5" l="1"/>
  <c r="K53" i="5" s="1"/>
  <c r="K54" i="5" s="1"/>
  <c r="K55" i="5" s="1"/>
  <c r="K56" i="5" s="1"/>
  <c r="K57" i="5" s="1"/>
  <c r="D31" i="9"/>
  <c r="E31" i="9"/>
  <c r="F31" i="9"/>
  <c r="G31" i="9"/>
  <c r="H31" i="9"/>
  <c r="M31" i="9"/>
  <c r="N31" i="9"/>
  <c r="O31" i="9"/>
  <c r="P31" i="9"/>
  <c r="Q31" i="9"/>
  <c r="S29" i="7"/>
  <c r="M31" i="2"/>
  <c r="M33" i="2" s="1"/>
  <c r="N31" i="2"/>
  <c r="N33" i="2" s="1"/>
  <c r="O31" i="2"/>
  <c r="O33" i="2" s="1"/>
  <c r="P31" i="2"/>
  <c r="P33" i="2" s="1"/>
  <c r="Q31" i="2"/>
  <c r="Q33" i="2" s="1"/>
  <c r="I29" i="2"/>
  <c r="H31" i="2"/>
  <c r="H33" i="2" s="1"/>
  <c r="G31" i="2"/>
  <c r="G33" i="2" s="1"/>
  <c r="F31" i="2"/>
  <c r="F33" i="2" s="1"/>
  <c r="K58" i="5" l="1"/>
  <c r="K59" i="5" s="1"/>
  <c r="K60" i="5" s="1"/>
  <c r="K61" i="5" s="1"/>
  <c r="K62" i="5" s="1"/>
  <c r="K63" i="5" s="1"/>
  <c r="R34" i="9"/>
  <c r="I34" i="9"/>
  <c r="E31" i="2"/>
  <c r="E33" i="2" s="1"/>
  <c r="O31" i="7"/>
  <c r="O33" i="7" s="1"/>
  <c r="M31" i="7"/>
  <c r="P31" i="7"/>
  <c r="P33" i="7" s="1"/>
  <c r="Q31" i="7"/>
  <c r="Q33" i="7" s="1"/>
  <c r="N31" i="7"/>
  <c r="N33" i="7" s="1"/>
  <c r="R31" i="7"/>
  <c r="R33" i="7" s="1"/>
  <c r="R34" i="2"/>
  <c r="D31" i="2"/>
  <c r="D33" i="2" s="1"/>
  <c r="I34" i="2"/>
  <c r="F36" i="2"/>
  <c r="F38" i="2" s="1"/>
  <c r="E36" i="2"/>
  <c r="E38" i="2" s="1"/>
  <c r="K64" i="5" l="1"/>
  <c r="K65" i="5" s="1"/>
  <c r="K66" i="5" s="1"/>
  <c r="K67" i="5" s="1"/>
  <c r="K68" i="5" s="1"/>
  <c r="K69" i="5" s="1"/>
  <c r="D36" i="9"/>
  <c r="E36" i="9"/>
  <c r="F36" i="9"/>
  <c r="G36" i="9"/>
  <c r="H36" i="9"/>
  <c r="M36" i="9"/>
  <c r="N36" i="9"/>
  <c r="O36" i="9"/>
  <c r="P36" i="9"/>
  <c r="Q36" i="9"/>
  <c r="H36" i="2"/>
  <c r="H38" i="2" s="1"/>
  <c r="S34" i="7"/>
  <c r="M36" i="2"/>
  <c r="M38" i="2" s="1"/>
  <c r="P36" i="2"/>
  <c r="P38" i="2" s="1"/>
  <c r="N36" i="2"/>
  <c r="N38" i="2" s="1"/>
  <c r="Q36" i="2"/>
  <c r="Q38" i="2" s="1"/>
  <c r="R39" i="2" s="1"/>
  <c r="O36" i="2"/>
  <c r="O38" i="2" s="1"/>
  <c r="G36" i="2"/>
  <c r="G38" i="2" s="1"/>
  <c r="D36" i="2"/>
  <c r="D38" i="2" s="1"/>
  <c r="I39" i="2"/>
  <c r="K70" i="5" l="1"/>
  <c r="K71" i="5" s="1"/>
  <c r="K72" i="5" s="1"/>
  <c r="K73" i="5" s="1"/>
  <c r="K74" i="5" s="1"/>
  <c r="K75" i="5" s="1"/>
  <c r="R39" i="9"/>
  <c r="I39" i="9"/>
  <c r="D41" i="2"/>
  <c r="D43" i="2" s="1"/>
  <c r="N36" i="7"/>
  <c r="N38" i="7" s="1"/>
  <c r="M36" i="7"/>
  <c r="O36" i="7"/>
  <c r="O38" i="7" s="1"/>
  <c r="P36" i="7"/>
  <c r="P38" i="7" s="1"/>
  <c r="Q36" i="7"/>
  <c r="Q38" i="7" s="1"/>
  <c r="R36" i="7"/>
  <c r="R38" i="7" s="1"/>
  <c r="N41" i="2"/>
  <c r="N43" i="2" s="1"/>
  <c r="M41" i="2"/>
  <c r="M43" i="2" s="1"/>
  <c r="Q41" i="2"/>
  <c r="Q43" i="2" s="1"/>
  <c r="O41" i="2"/>
  <c r="O43" i="2" s="1"/>
  <c r="P41" i="2"/>
  <c r="P43" i="2" s="1"/>
  <c r="E41" i="2"/>
  <c r="E43" i="2" s="1"/>
  <c r="H41" i="2"/>
  <c r="H43" i="2" s="1"/>
  <c r="F41" i="2"/>
  <c r="F43" i="2" s="1"/>
  <c r="G41" i="2"/>
  <c r="G43" i="2" s="1"/>
  <c r="K76" i="5" l="1"/>
  <c r="K77" i="5" s="1"/>
  <c r="K78" i="5" s="1"/>
  <c r="K79" i="5" s="1"/>
  <c r="K80" i="5" s="1"/>
  <c r="K81" i="5" s="1"/>
  <c r="D41" i="9"/>
  <c r="E41" i="9"/>
  <c r="F41" i="9"/>
  <c r="G41" i="9"/>
  <c r="H41" i="9"/>
  <c r="M41" i="9"/>
  <c r="N41" i="9"/>
  <c r="O41" i="9"/>
  <c r="P41" i="9"/>
  <c r="Q41" i="9"/>
  <c r="S39" i="7"/>
  <c r="R44" i="2"/>
  <c r="I44" i="2"/>
  <c r="K82" i="5" l="1"/>
  <c r="K83" i="5" s="1"/>
  <c r="K84" i="5" s="1"/>
  <c r="K85" i="5" s="1"/>
  <c r="K86" i="5" s="1"/>
  <c r="K87" i="5" s="1"/>
  <c r="R44" i="9"/>
  <c r="I44" i="9"/>
  <c r="E46" i="2"/>
  <c r="E48" i="2" s="1"/>
  <c r="R41" i="7"/>
  <c r="R43" i="7" s="1"/>
  <c r="M41" i="7"/>
  <c r="Q41" i="7"/>
  <c r="Q43" i="7" s="1"/>
  <c r="N41" i="7"/>
  <c r="N43" i="7" s="1"/>
  <c r="O41" i="7"/>
  <c r="O43" i="7" s="1"/>
  <c r="P41" i="7"/>
  <c r="P43" i="7" s="1"/>
  <c r="M46" i="2"/>
  <c r="M48" i="2" s="1"/>
  <c r="O46" i="2"/>
  <c r="O48" i="2" s="1"/>
  <c r="R49" i="2" s="1"/>
  <c r="P46" i="2"/>
  <c r="P48" i="2" s="1"/>
  <c r="N46" i="2"/>
  <c r="N48" i="2" s="1"/>
  <c r="Q46" i="2"/>
  <c r="Q48" i="2" s="1"/>
  <c r="D46" i="2"/>
  <c r="D48" i="2" s="1"/>
  <c r="F46" i="2"/>
  <c r="F48" i="2" s="1"/>
  <c r="G46" i="2"/>
  <c r="G48" i="2" s="1"/>
  <c r="H46" i="2"/>
  <c r="H48" i="2" s="1"/>
  <c r="I49" i="2" s="1"/>
  <c r="K88" i="5" l="1"/>
  <c r="K89" i="5" s="1"/>
  <c r="K90" i="5" s="1"/>
  <c r="K91" i="5" s="1"/>
  <c r="K92" i="5" s="1"/>
  <c r="K93" i="5" s="1"/>
  <c r="D46" i="9"/>
  <c r="E46" i="9"/>
  <c r="F46" i="9"/>
  <c r="G46" i="9"/>
  <c r="H46" i="9"/>
  <c r="M46" i="9"/>
  <c r="N46" i="9"/>
  <c r="O46" i="9"/>
  <c r="P46" i="9"/>
  <c r="Q46" i="9"/>
  <c r="F51" i="2"/>
  <c r="F53" i="2" s="1"/>
  <c r="S44" i="7"/>
  <c r="Q51" i="2"/>
  <c r="Q53" i="2" s="1"/>
  <c r="M51" i="2"/>
  <c r="M53" i="2" s="1"/>
  <c r="N51" i="2"/>
  <c r="N53" i="2" s="1"/>
  <c r="O51" i="2"/>
  <c r="O53" i="2" s="1"/>
  <c r="P51" i="2"/>
  <c r="P53" i="2" s="1"/>
  <c r="E51" i="2"/>
  <c r="E53" i="2" s="1"/>
  <c r="D51" i="2"/>
  <c r="D53" i="2" s="1"/>
  <c r="H51" i="2"/>
  <c r="H53" i="2" s="1"/>
  <c r="G51" i="2"/>
  <c r="G53" i="2" s="1"/>
  <c r="N46" i="7" l="1"/>
  <c r="N48" i="7" s="1"/>
  <c r="K94" i="5"/>
  <c r="K95" i="5" s="1"/>
  <c r="K96" i="5" s="1"/>
  <c r="K97" i="5" s="1"/>
  <c r="K98" i="5" s="1"/>
  <c r="K99" i="5" s="1"/>
  <c r="R49" i="9"/>
  <c r="I49" i="9"/>
  <c r="P46" i="7"/>
  <c r="P48" i="7" s="1"/>
  <c r="M46" i="7"/>
  <c r="R46" i="7"/>
  <c r="R48" i="7" s="1"/>
  <c r="O46" i="7"/>
  <c r="O48" i="7" s="1"/>
  <c r="Q46" i="7"/>
  <c r="Q48" i="7" s="1"/>
  <c r="R54" i="2"/>
  <c r="I54" i="2"/>
  <c r="D56" i="2"/>
  <c r="D58" i="2" s="1"/>
  <c r="G56" i="2"/>
  <c r="G58" i="2" s="1"/>
  <c r="K100" i="5" l="1"/>
  <c r="K101" i="5" s="1"/>
  <c r="K102" i="5" s="1"/>
  <c r="K103" i="5" s="1"/>
  <c r="K104" i="5" s="1"/>
  <c r="K105" i="5" s="1"/>
  <c r="D51" i="9"/>
  <c r="E51" i="9"/>
  <c r="F51" i="9"/>
  <c r="G51" i="9"/>
  <c r="H51" i="9"/>
  <c r="M51" i="9"/>
  <c r="N51" i="9"/>
  <c r="O51" i="9"/>
  <c r="P51" i="9"/>
  <c r="Q51" i="9"/>
  <c r="E56" i="2"/>
  <c r="E58" i="2" s="1"/>
  <c r="S49" i="7"/>
  <c r="P56" i="2"/>
  <c r="P58" i="2" s="1"/>
  <c r="O56" i="2"/>
  <c r="O58" i="2" s="1"/>
  <c r="M56" i="2"/>
  <c r="M58" i="2" s="1"/>
  <c r="R59" i="2" s="1"/>
  <c r="Q56" i="2"/>
  <c r="Q58" i="2" s="1"/>
  <c r="N56" i="2"/>
  <c r="N58" i="2" s="1"/>
  <c r="H56" i="2"/>
  <c r="H58" i="2" s="1"/>
  <c r="F56" i="2"/>
  <c r="F58" i="2" s="1"/>
  <c r="P51" i="7" l="1"/>
  <c r="P53" i="7" s="1"/>
  <c r="K106" i="5"/>
  <c r="K107" i="5" s="1"/>
  <c r="K108" i="5" s="1"/>
  <c r="K109" i="5" s="1"/>
  <c r="K110" i="5" s="1"/>
  <c r="K111" i="5" s="1"/>
  <c r="R54" i="9"/>
  <c r="I54" i="9"/>
  <c r="Q51" i="7"/>
  <c r="Q53" i="7" s="1"/>
  <c r="R51" i="7"/>
  <c r="R53" i="7" s="1"/>
  <c r="O51" i="7"/>
  <c r="O53" i="7" s="1"/>
  <c r="N51" i="7"/>
  <c r="N53" i="7" s="1"/>
  <c r="M51" i="7"/>
  <c r="Q61" i="2"/>
  <c r="Q63" i="2" s="1"/>
  <c r="N61" i="2"/>
  <c r="N63" i="2" s="1"/>
  <c r="O61" i="2"/>
  <c r="O63" i="2" s="1"/>
  <c r="M61" i="2"/>
  <c r="M63" i="2" s="1"/>
  <c r="P61" i="2"/>
  <c r="P63" i="2" s="1"/>
  <c r="I59" i="2"/>
  <c r="G61" i="2"/>
  <c r="G63" i="2" s="1"/>
  <c r="E61" i="2"/>
  <c r="E63" i="2" s="1"/>
  <c r="D61" i="2"/>
  <c r="D63" i="2" s="1"/>
  <c r="H61" i="2"/>
  <c r="H63" i="2" s="1"/>
  <c r="F61" i="2"/>
  <c r="F63" i="2" s="1"/>
  <c r="S54" i="7" l="1"/>
  <c r="K112" i="5"/>
  <c r="K113" i="5" s="1"/>
  <c r="K114" i="5" s="1"/>
  <c r="K115" i="5" s="1"/>
  <c r="K116" i="5" s="1"/>
  <c r="K117" i="5" s="1"/>
  <c r="D56" i="9"/>
  <c r="E56" i="9"/>
  <c r="F56" i="9"/>
  <c r="G56" i="9"/>
  <c r="H56" i="9"/>
  <c r="M56" i="9"/>
  <c r="N56" i="9"/>
  <c r="O56" i="9"/>
  <c r="P56" i="9"/>
  <c r="Q56" i="9"/>
  <c r="R64" i="2"/>
  <c r="I64" i="2"/>
  <c r="P56" i="7" l="1"/>
  <c r="P58" i="7" s="1"/>
  <c r="K118" i="5"/>
  <c r="K119" i="5" s="1"/>
  <c r="K120" i="5" s="1"/>
  <c r="K121" i="5" s="1"/>
  <c r="K122" i="5" s="1"/>
  <c r="K123" i="5" s="1"/>
  <c r="R59" i="9"/>
  <c r="I59" i="9"/>
  <c r="F66" i="2"/>
  <c r="F68" i="2" s="1"/>
  <c r="O56" i="7"/>
  <c r="O58" i="7" s="1"/>
  <c r="N56" i="7"/>
  <c r="N58" i="7" s="1"/>
  <c r="Q56" i="7"/>
  <c r="Q58" i="7" s="1"/>
  <c r="R56" i="7"/>
  <c r="R58" i="7" s="1"/>
  <c r="M56" i="7"/>
  <c r="P66" i="2"/>
  <c r="P68" i="2" s="1"/>
  <c r="Q66" i="2"/>
  <c r="Q68" i="2" s="1"/>
  <c r="N66" i="2"/>
  <c r="N68" i="2" s="1"/>
  <c r="O66" i="2"/>
  <c r="O68" i="2" s="1"/>
  <c r="M66" i="2"/>
  <c r="M68" i="2" s="1"/>
  <c r="R69" i="2" s="1"/>
  <c r="H66" i="2"/>
  <c r="H68" i="2" s="1"/>
  <c r="G66" i="2"/>
  <c r="G68" i="2" s="1"/>
  <c r="D66" i="2"/>
  <c r="D68" i="2" s="1"/>
  <c r="E66" i="2"/>
  <c r="E68" i="2" s="1"/>
  <c r="M7" i="5" l="1"/>
  <c r="D61" i="9"/>
  <c r="E61" i="9"/>
  <c r="F61" i="9"/>
  <c r="G61" i="9"/>
  <c r="H61" i="9"/>
  <c r="M61" i="9"/>
  <c r="N61" i="9"/>
  <c r="O61" i="9"/>
  <c r="P61" i="9"/>
  <c r="Q61" i="9"/>
  <c r="S59" i="7"/>
  <c r="M71" i="2"/>
  <c r="M73" i="2" s="1"/>
  <c r="N71" i="2"/>
  <c r="N73" i="2" s="1"/>
  <c r="Q71" i="2"/>
  <c r="Q73" i="2" s="1"/>
  <c r="O71" i="2"/>
  <c r="O73" i="2" s="1"/>
  <c r="P71" i="2"/>
  <c r="P73" i="2" s="1"/>
  <c r="I69" i="2"/>
  <c r="H71" i="2"/>
  <c r="H73" i="2" s="1"/>
  <c r="F71" i="2"/>
  <c r="F73" i="2" s="1"/>
  <c r="E71" i="2"/>
  <c r="E73" i="2" s="1"/>
  <c r="D71" i="2"/>
  <c r="D73" i="2" s="1"/>
  <c r="G71" i="2"/>
  <c r="G73" i="2" s="1"/>
  <c r="R64" i="9" l="1"/>
  <c r="I64" i="9"/>
  <c r="M61" i="7"/>
  <c r="O61" i="7"/>
  <c r="O63" i="7" s="1"/>
  <c r="Q61" i="7"/>
  <c r="Q63" i="7" s="1"/>
  <c r="R61" i="7"/>
  <c r="R63" i="7" s="1"/>
  <c r="P61" i="7"/>
  <c r="P63" i="7" s="1"/>
  <c r="N61" i="7"/>
  <c r="N63" i="7" s="1"/>
  <c r="R74" i="2"/>
  <c r="I74" i="2"/>
  <c r="S64" i="7" l="1"/>
  <c r="D66" i="9"/>
  <c r="E66" i="9"/>
  <c r="F66" i="9"/>
  <c r="G66" i="9"/>
  <c r="H66" i="9"/>
  <c r="M66" i="9"/>
  <c r="N66" i="9"/>
  <c r="O66" i="9"/>
  <c r="P66" i="9"/>
  <c r="Q66" i="9"/>
  <c r="M76" i="2"/>
  <c r="M78" i="2" s="1"/>
  <c r="N76" i="2"/>
  <c r="N78" i="2" s="1"/>
  <c r="O76" i="2"/>
  <c r="O78" i="2" s="1"/>
  <c r="Q76" i="2"/>
  <c r="Q78" i="2" s="1"/>
  <c r="P76" i="2"/>
  <c r="P78" i="2" s="1"/>
  <c r="G76" i="2"/>
  <c r="G78" i="2" s="1"/>
  <c r="E76" i="2"/>
  <c r="E78" i="2" s="1"/>
  <c r="H76" i="2"/>
  <c r="H78" i="2" s="1"/>
  <c r="F76" i="2"/>
  <c r="F78" i="2" s="1"/>
  <c r="D76" i="2"/>
  <c r="D78" i="2" s="1"/>
  <c r="M66" i="7" l="1"/>
  <c r="R69" i="9"/>
  <c r="I69" i="9"/>
  <c r="O66" i="7"/>
  <c r="O68" i="7" s="1"/>
  <c r="R66" i="7"/>
  <c r="R68" i="7" s="1"/>
  <c r="Q66" i="7"/>
  <c r="Q68" i="7" s="1"/>
  <c r="P66" i="7"/>
  <c r="P68" i="7" s="1"/>
  <c r="N66" i="7"/>
  <c r="N68" i="7" s="1"/>
  <c r="R79" i="2"/>
  <c r="I79" i="2"/>
  <c r="S69" i="7" l="1"/>
  <c r="D71" i="9"/>
  <c r="E71" i="9"/>
  <c r="F71" i="9"/>
  <c r="G71" i="9"/>
  <c r="H71" i="9"/>
  <c r="M71" i="9"/>
  <c r="N71" i="9"/>
  <c r="O71" i="9"/>
  <c r="P71" i="9"/>
  <c r="Q71" i="9"/>
  <c r="M81" i="2"/>
  <c r="M83" i="2" s="1"/>
  <c r="P81" i="2"/>
  <c r="P83" i="2" s="1"/>
  <c r="N81" i="2"/>
  <c r="N83" i="2" s="1"/>
  <c r="Q81" i="2"/>
  <c r="Q83" i="2" s="1"/>
  <c r="O81" i="2"/>
  <c r="O83" i="2" s="1"/>
  <c r="D81" i="2"/>
  <c r="D83" i="2" s="1"/>
  <c r="H81" i="2"/>
  <c r="H83" i="2" s="1"/>
  <c r="G81" i="2"/>
  <c r="G83" i="2" s="1"/>
  <c r="E81" i="2"/>
  <c r="E83" i="2" s="1"/>
  <c r="F81" i="2"/>
  <c r="F83" i="2" s="1"/>
  <c r="M71" i="7" l="1"/>
  <c r="R74" i="9"/>
  <c r="I74" i="9"/>
  <c r="P71" i="7"/>
  <c r="P73" i="7" s="1"/>
  <c r="O71" i="7"/>
  <c r="O73" i="7" s="1"/>
  <c r="Q71" i="7"/>
  <c r="Q73" i="7" s="1"/>
  <c r="N71" i="7"/>
  <c r="N73" i="7" s="1"/>
  <c r="R71" i="7"/>
  <c r="R73" i="7" s="1"/>
  <c r="R84" i="2"/>
  <c r="I84" i="2"/>
  <c r="D76" i="9" l="1"/>
  <c r="E76" i="9"/>
  <c r="F76" i="9"/>
  <c r="G76" i="9"/>
  <c r="H76" i="9"/>
  <c r="M76" i="9"/>
  <c r="N76" i="9"/>
  <c r="O76" i="9"/>
  <c r="P76" i="9"/>
  <c r="Q76" i="9"/>
  <c r="S74" i="7"/>
  <c r="N86" i="2"/>
  <c r="N88" i="2" s="1"/>
  <c r="Q86" i="2"/>
  <c r="Q88" i="2" s="1"/>
  <c r="O86" i="2"/>
  <c r="O88" i="2" s="1"/>
  <c r="P86" i="2"/>
  <c r="P88" i="2" s="1"/>
  <c r="M86" i="2"/>
  <c r="M88" i="2" s="1"/>
  <c r="H86" i="2"/>
  <c r="H88" i="2" s="1"/>
  <c r="F86" i="2"/>
  <c r="F88" i="2" s="1"/>
  <c r="D86" i="2"/>
  <c r="D88" i="2" s="1"/>
  <c r="G86" i="2"/>
  <c r="G88" i="2" s="1"/>
  <c r="E86" i="2"/>
  <c r="E88" i="2" s="1"/>
  <c r="M76" i="7" l="1"/>
  <c r="R79" i="9"/>
  <c r="I79" i="9"/>
  <c r="O76" i="7"/>
  <c r="O78" i="7" s="1"/>
  <c r="P76" i="7"/>
  <c r="P78" i="7" s="1"/>
  <c r="R76" i="7"/>
  <c r="R78" i="7" s="1"/>
  <c r="Q76" i="7"/>
  <c r="Q78" i="7" s="1"/>
  <c r="N76" i="7"/>
  <c r="N78" i="7" s="1"/>
  <c r="R89" i="2"/>
  <c r="I89" i="2"/>
  <c r="S79" i="7" l="1"/>
  <c r="D81" i="9"/>
  <c r="E81" i="9"/>
  <c r="F81" i="9"/>
  <c r="G81" i="9"/>
  <c r="H81" i="9"/>
  <c r="M81" i="9"/>
  <c r="N81" i="9"/>
  <c r="O81" i="9"/>
  <c r="P81" i="9"/>
  <c r="Q81" i="9"/>
  <c r="M91" i="2"/>
  <c r="M93" i="2" s="1"/>
  <c r="N91" i="2"/>
  <c r="N93" i="2" s="1"/>
  <c r="O91" i="2"/>
  <c r="O93" i="2" s="1"/>
  <c r="P91" i="2"/>
  <c r="P93" i="2" s="1"/>
  <c r="Q91" i="2"/>
  <c r="Q93" i="2" s="1"/>
  <c r="F91" i="2"/>
  <c r="F93" i="2" s="1"/>
  <c r="H91" i="2"/>
  <c r="H93" i="2" s="1"/>
  <c r="E91" i="2"/>
  <c r="E93" i="2" s="1"/>
  <c r="G91" i="2"/>
  <c r="G93" i="2" s="1"/>
  <c r="D91" i="2"/>
  <c r="D93" i="2" s="1"/>
  <c r="Q81" i="7" l="1"/>
  <c r="Q83" i="7" s="1"/>
  <c r="N81" i="7"/>
  <c r="N83" i="7" s="1"/>
  <c r="M81" i="7"/>
  <c r="R81" i="7"/>
  <c r="R83" i="7" s="1"/>
  <c r="P81" i="7"/>
  <c r="P83" i="7" s="1"/>
  <c r="O81" i="7"/>
  <c r="O83" i="7" s="1"/>
  <c r="R84" i="9"/>
  <c r="I84" i="9"/>
  <c r="S84" i="7"/>
  <c r="R94" i="2"/>
  <c r="I94" i="2"/>
  <c r="M86" i="7" l="1"/>
  <c r="D86" i="9"/>
  <c r="E86" i="9"/>
  <c r="F86" i="9"/>
  <c r="G86" i="9"/>
  <c r="H86" i="9"/>
  <c r="M86" i="9"/>
  <c r="N86" i="9"/>
  <c r="O86" i="9"/>
  <c r="P86" i="9"/>
  <c r="Q86" i="9"/>
  <c r="O86" i="7"/>
  <c r="O88" i="7" s="1"/>
  <c r="N86" i="7"/>
  <c r="N88" i="7" s="1"/>
  <c r="Q86" i="7"/>
  <c r="Q88" i="7" s="1"/>
  <c r="R86" i="7"/>
  <c r="R88" i="7" s="1"/>
  <c r="P86" i="7"/>
  <c r="P88" i="7" s="1"/>
  <c r="M96" i="2"/>
  <c r="M98" i="2" s="1"/>
  <c r="P96" i="2"/>
  <c r="P98" i="2" s="1"/>
  <c r="Q96" i="2"/>
  <c r="Q98" i="2" s="1"/>
  <c r="O96" i="2"/>
  <c r="O98" i="2" s="1"/>
  <c r="N96" i="2"/>
  <c r="N98" i="2" s="1"/>
  <c r="G96" i="2"/>
  <c r="G98" i="2" s="1"/>
  <c r="E96" i="2"/>
  <c r="E98" i="2" s="1"/>
  <c r="H96" i="2"/>
  <c r="H98" i="2" s="1"/>
  <c r="F96" i="2"/>
  <c r="F98" i="2" s="1"/>
  <c r="D96" i="2"/>
  <c r="D98" i="2" s="1"/>
  <c r="R89" i="9" l="1"/>
  <c r="I89" i="9"/>
  <c r="S89" i="7"/>
  <c r="R99" i="2"/>
  <c r="I99" i="2"/>
  <c r="M91" i="7" l="1"/>
  <c r="D91" i="9"/>
  <c r="E91" i="9"/>
  <c r="F91" i="9"/>
  <c r="G91" i="9"/>
  <c r="H91" i="9"/>
  <c r="M91" i="9"/>
  <c r="N91" i="9"/>
  <c r="O91" i="9"/>
  <c r="P91" i="9"/>
  <c r="Q91" i="9"/>
  <c r="Q91" i="7"/>
  <c r="Q93" i="7" s="1"/>
  <c r="O91" i="7"/>
  <c r="O93" i="7" s="1"/>
  <c r="P91" i="7"/>
  <c r="P93" i="7" s="1"/>
  <c r="N91" i="7"/>
  <c r="N93" i="7" s="1"/>
  <c r="R91" i="7"/>
  <c r="R93" i="7" s="1"/>
  <c r="P101" i="2"/>
  <c r="P103" i="2" s="1"/>
  <c r="N101" i="2"/>
  <c r="N103" i="2" s="1"/>
  <c r="Q101" i="2"/>
  <c r="Q103" i="2" s="1"/>
  <c r="O101" i="2"/>
  <c r="O103" i="2" s="1"/>
  <c r="M101" i="2"/>
  <c r="M103" i="2" s="1"/>
  <c r="R104" i="2"/>
  <c r="D101" i="2"/>
  <c r="D103" i="2" s="1"/>
  <c r="H101" i="2"/>
  <c r="H103" i="2" s="1"/>
  <c r="G101" i="2"/>
  <c r="G103" i="2" s="1"/>
  <c r="E101" i="2"/>
  <c r="E103" i="2" s="1"/>
  <c r="F101" i="2"/>
  <c r="F103" i="2" s="1"/>
  <c r="S94" i="7" l="1"/>
  <c r="R94" i="9"/>
  <c r="I94" i="9"/>
  <c r="O106" i="2"/>
  <c r="O108" i="2" s="1"/>
  <c r="Q106" i="2"/>
  <c r="Q108" i="2" s="1"/>
  <c r="P106" i="2"/>
  <c r="P108" i="2" s="1"/>
  <c r="N106" i="2"/>
  <c r="N108" i="2" s="1"/>
  <c r="M106" i="2"/>
  <c r="M108" i="2" s="1"/>
  <c r="I104" i="2"/>
  <c r="M96" i="7" l="1"/>
  <c r="D96" i="9"/>
  <c r="E96" i="9"/>
  <c r="F96" i="9"/>
  <c r="G96" i="9"/>
  <c r="H96" i="9"/>
  <c r="M96" i="9"/>
  <c r="N96" i="9"/>
  <c r="O96" i="9"/>
  <c r="P96" i="9"/>
  <c r="Q96" i="9"/>
  <c r="Q96" i="7"/>
  <c r="Q98" i="7" s="1"/>
  <c r="N96" i="7"/>
  <c r="N98" i="7" s="1"/>
  <c r="R96" i="7"/>
  <c r="R98" i="7" s="1"/>
  <c r="O96" i="7"/>
  <c r="O98" i="7" s="1"/>
  <c r="P96" i="7"/>
  <c r="P98" i="7" s="1"/>
  <c r="D106" i="2"/>
  <c r="D108" i="2" s="1"/>
  <c r="E106" i="2"/>
  <c r="E108" i="2" s="1"/>
  <c r="F106" i="2"/>
  <c r="F108" i="2" s="1"/>
  <c r="G106" i="2"/>
  <c r="G108" i="2" s="1"/>
  <c r="H106" i="2"/>
  <c r="H108" i="2" s="1"/>
  <c r="S99" i="7" l="1"/>
  <c r="R99" i="9"/>
  <c r="I99" i="9"/>
  <c r="M101" i="7" l="1"/>
  <c r="D101" i="9"/>
  <c r="E101" i="9"/>
  <c r="F101" i="9"/>
  <c r="G101" i="9"/>
  <c r="H101" i="9"/>
  <c r="M101" i="9"/>
  <c r="N101" i="9"/>
  <c r="O101" i="9"/>
  <c r="P101" i="9"/>
  <c r="Q101" i="9"/>
  <c r="Q101" i="7"/>
  <c r="Q103" i="7" s="1"/>
  <c r="N101" i="7"/>
  <c r="N103" i="7" s="1"/>
  <c r="R101" i="7"/>
  <c r="R103" i="7" s="1"/>
  <c r="P101" i="7"/>
  <c r="P103" i="7" s="1"/>
  <c r="O101" i="7"/>
  <c r="O103" i="7" s="1"/>
  <c r="S104" i="7" l="1"/>
  <c r="R104" i="9"/>
  <c r="I104" i="9"/>
  <c r="M106" i="7" l="1"/>
  <c r="D106" i="9"/>
  <c r="E106" i="9"/>
  <c r="F106" i="9"/>
  <c r="G106" i="9"/>
  <c r="H106" i="9"/>
  <c r="M106" i="9"/>
  <c r="N106" i="9"/>
  <c r="O106" i="9"/>
  <c r="P106" i="9"/>
  <c r="Q106" i="9"/>
  <c r="Q106" i="7"/>
  <c r="Q108" i="7" s="1"/>
  <c r="N106" i="7"/>
  <c r="N108" i="7" s="1"/>
  <c r="R106" i="7"/>
  <c r="R108" i="7" s="1"/>
  <c r="O106" i="7"/>
  <c r="O108" i="7" s="1"/>
  <c r="P106" i="7"/>
  <c r="P108" i="7" s="1"/>
</calcChain>
</file>

<file path=xl/sharedStrings.xml><?xml version="1.0" encoding="utf-8"?>
<sst xmlns="http://schemas.openxmlformats.org/spreadsheetml/2006/main" count="996" uniqueCount="241">
  <si>
    <t>ASTRAZENECA</t>
  </si>
  <si>
    <t>RIO TINTO</t>
  </si>
  <si>
    <t>BP</t>
  </si>
  <si>
    <t>BRITISH AMERICAN TOBACCO</t>
  </si>
  <si>
    <t>DIAGEO</t>
  </si>
  <si>
    <t>ROLLS-ROYCE HOLDINGS</t>
  </si>
  <si>
    <t>COMPASS GROUP</t>
  </si>
  <si>
    <t>TESCO</t>
  </si>
  <si>
    <t>BAE SYSTEMS</t>
  </si>
  <si>
    <t>VODAFONE GROUP</t>
  </si>
  <si>
    <t>MARKS &amp; SPENCER GROUP</t>
  </si>
  <si>
    <t>NATWEST GROUP</t>
  </si>
  <si>
    <t>AVIVA</t>
  </si>
  <si>
    <t>BUNZL</t>
  </si>
  <si>
    <t>HAMMERSON</t>
  </si>
  <si>
    <t>WPP</t>
  </si>
  <si>
    <t>CENTRICA</t>
  </si>
  <si>
    <t>KINGFISHER</t>
  </si>
  <si>
    <t>PEARSON</t>
  </si>
  <si>
    <t>SAGE GROUP</t>
  </si>
  <si>
    <t>TAYLOR WIMPEY</t>
  </si>
  <si>
    <t>LAND SECURITIES GROUP</t>
  </si>
  <si>
    <t>NATIONAL GRID</t>
  </si>
  <si>
    <t>FTSE ALL SHARE - PRICE INDEX</t>
  </si>
  <si>
    <t>UK GVT BMK BID YLD 1M - RED. YIELD</t>
  </si>
  <si>
    <t>Code</t>
  </si>
  <si>
    <t>azn</t>
  </si>
  <si>
    <t>rio</t>
  </si>
  <si>
    <t>bp.</t>
  </si>
  <si>
    <t>bats</t>
  </si>
  <si>
    <t>dge</t>
  </si>
  <si>
    <t>rr.</t>
  </si>
  <si>
    <t>cpg</t>
  </si>
  <si>
    <t>tsco</t>
  </si>
  <si>
    <t>ba.</t>
  </si>
  <si>
    <t>vod</t>
  </si>
  <si>
    <t>mks</t>
  </si>
  <si>
    <t>nwg</t>
  </si>
  <si>
    <t>av.</t>
  </si>
  <si>
    <t>bnzl</t>
  </si>
  <si>
    <t>hmso</t>
  </si>
  <si>
    <t>wpp</t>
  </si>
  <si>
    <t>cna</t>
  </si>
  <si>
    <t>kgf</t>
  </si>
  <si>
    <t>pson</t>
  </si>
  <si>
    <t>sge</t>
  </si>
  <si>
    <t>tw.</t>
  </si>
  <si>
    <t>land</t>
  </si>
  <si>
    <t>ng.</t>
  </si>
  <si>
    <t>ftallsh</t>
  </si>
  <si>
    <t>truk1mt</t>
  </si>
  <si>
    <t>CURRENCY</t>
  </si>
  <si>
    <t>£</t>
  </si>
  <si>
    <t>Market Index</t>
  </si>
  <si>
    <t>Risk Free Asset</t>
  </si>
  <si>
    <t>NA</t>
  </si>
  <si>
    <t>Dates</t>
  </si>
  <si>
    <t>FTSE Log Returns</t>
  </si>
  <si>
    <t>1month_bond</t>
  </si>
  <si>
    <t>Monthly Interest Rates</t>
  </si>
  <si>
    <t>Inflation</t>
  </si>
  <si>
    <t>10year_bond</t>
  </si>
  <si>
    <t>5year_bond</t>
  </si>
  <si>
    <t>RetailSales Returns</t>
  </si>
  <si>
    <t>1month_10year_bondspread</t>
  </si>
  <si>
    <t>1month_5year_bondspread</t>
  </si>
  <si>
    <t>1month_inflation_spread</t>
  </si>
  <si>
    <t>1month_boerate_spread</t>
  </si>
  <si>
    <t>inflation spread x boe spread</t>
  </si>
  <si>
    <t>NASDAQ Comp</t>
  </si>
  <si>
    <t>NASDAQ Returns</t>
  </si>
  <si>
    <t>ftse 6ma</t>
  </si>
  <si>
    <t>momentumfactor</t>
  </si>
  <si>
    <t>nasdaq squared</t>
  </si>
  <si>
    <t>ftse squared</t>
  </si>
  <si>
    <t>#N/A</t>
  </si>
  <si>
    <t>Date</t>
  </si>
  <si>
    <t>Forecasted Return</t>
  </si>
  <si>
    <t>Risk Free Rate</t>
  </si>
  <si>
    <t xml:space="preserve">Excess Return </t>
  </si>
  <si>
    <t>Forecasted Return on Index over next 6 months (monthly rate)</t>
  </si>
  <si>
    <t>Invest?</t>
  </si>
  <si>
    <t>Minimum Variance Portfolio</t>
  </si>
  <si>
    <t>Market Portfolio</t>
  </si>
  <si>
    <t>ASTRAZENECA_MinVar</t>
  </si>
  <si>
    <t>BRITISH AMERICAN TOBACCO_MinVar</t>
  </si>
  <si>
    <t>BUNZL_MinVar</t>
  </si>
  <si>
    <t>NATIONAL GRID_MinVar</t>
  </si>
  <si>
    <t>VODAFONE GROUP_MinVar</t>
  </si>
  <si>
    <t>ASTRAZENECA_Market</t>
  </si>
  <si>
    <t>BRITISH AMERICAN TOBACCO_Market</t>
  </si>
  <si>
    <t>BUNZL_Market</t>
  </si>
  <si>
    <t>NATIONAL GRID_Market</t>
  </si>
  <si>
    <t>VODAFONE GROUP_Market</t>
  </si>
  <si>
    <t>Figures are exact, but displayed as rounded for visual appeal.</t>
  </si>
  <si>
    <t>Prices</t>
  </si>
  <si>
    <t>Index</t>
  </si>
  <si>
    <t>Bond</t>
  </si>
  <si>
    <t>Running Wealth</t>
  </si>
  <si>
    <t>Weights</t>
  </si>
  <si>
    <t>Money to Invest</t>
  </si>
  <si>
    <t>Price of stock</t>
  </si>
  <si>
    <t>No. of stocks</t>
  </si>
  <si>
    <t>Bond Monthly Return</t>
  </si>
  <si>
    <t>Monthly Compound Factor</t>
  </si>
  <si>
    <t xml:space="preserve">Runing Wealth </t>
  </si>
  <si>
    <t>Initial Investment</t>
  </si>
  <si>
    <t>Index Price</t>
  </si>
  <si>
    <t xml:space="preserve">Terminal Wealth </t>
  </si>
  <si>
    <t>Risk Free Investment</t>
  </si>
  <si>
    <t>Invest in Market?</t>
  </si>
  <si>
    <t>No. of stocks/Compound Factor</t>
  </si>
  <si>
    <t xml:space="preserve"> </t>
  </si>
  <si>
    <t>Portofolios</t>
  </si>
  <si>
    <t> </t>
  </si>
  <si>
    <t>Market Portfolio (No Rebalancing)</t>
  </si>
  <si>
    <t>£1,000.00</t>
  </si>
  <si>
    <t>£1,032.32</t>
  </si>
  <si>
    <t>£1,047.58</t>
  </si>
  <si>
    <t>£1,109.90</t>
  </si>
  <si>
    <t>£1,217.22</t>
  </si>
  <si>
    <t>£1,266.77</t>
  </si>
  <si>
    <t>£1,229.84</t>
  </si>
  <si>
    <t>£1,104.71</t>
  </si>
  <si>
    <t>£1,058.87</t>
  </si>
  <si>
    <t>£1,014.23</t>
  </si>
  <si>
    <t>£1,008.76</t>
  </si>
  <si>
    <t>£993.39</t>
  </si>
  <si>
    <t>£1,020.33</t>
  </si>
  <si>
    <t>£1,049.62</t>
  </si>
  <si>
    <t>£1,115.19</t>
  </si>
  <si>
    <t>£1,344.57</t>
  </si>
  <si>
    <t>£1,240.70</t>
  </si>
  <si>
    <t>£1,316.38</t>
  </si>
  <si>
    <t>£1,157.41</t>
  </si>
  <si>
    <t>£1,222.69</t>
  </si>
  <si>
    <t>£1,285.74</t>
  </si>
  <si>
    <t>Minimum Variance Portfolio (No Rebalancing)</t>
  </si>
  <si>
    <t>£1,015.59</t>
  </si>
  <si>
    <t>£1,020.85</t>
  </si>
  <si>
    <t>£1,066.95</t>
  </si>
  <si>
    <t>£1,172.82</t>
  </si>
  <si>
    <t>£1,187.87</t>
  </si>
  <si>
    <t>£1,158.93</t>
  </si>
  <si>
    <t>£1,069.97</t>
  </si>
  <si>
    <t>£1,063.52</t>
  </si>
  <si>
    <t>£1,031.98</t>
  </si>
  <si>
    <t>£1,090.52</t>
  </si>
  <si>
    <t>£1,093.97</t>
  </si>
  <si>
    <t>£1,112.32</t>
  </si>
  <si>
    <t>£1,128.97</t>
  </si>
  <si>
    <t>£1,220.42</t>
  </si>
  <si>
    <t>£1,470.25</t>
  </si>
  <si>
    <t>£1,329.71</t>
  </si>
  <si>
    <t>£1,473.08</t>
  </si>
  <si>
    <t>£1,290.36</t>
  </si>
  <si>
    <t>£1,400.81</t>
  </si>
  <si>
    <t>£1,420.43</t>
  </si>
  <si>
    <t>Minimum Variance (Semi-Annual Rebalancing)</t>
  </si>
  <si>
    <t>£1,022.37</t>
  </si>
  <si>
    <t>£1,064.75</t>
  </si>
  <si>
    <t>£1,173.67</t>
  </si>
  <si>
    <t>£1,179.37</t>
  </si>
  <si>
    <t>£1,155.66</t>
  </si>
  <si>
    <t>£1,071.94</t>
  </si>
  <si>
    <t>£1,058.77</t>
  </si>
  <si>
    <t>£1,027.70</t>
  </si>
  <si>
    <t>£1,081.37</t>
  </si>
  <si>
    <t>£1,065.83</t>
  </si>
  <si>
    <t>£1,104.41</t>
  </si>
  <si>
    <t>£1,143.88</t>
  </si>
  <si>
    <t>£1,209.05</t>
  </si>
  <si>
    <t>£1,464.50</t>
  </si>
  <si>
    <t>£1,305.35</t>
  </si>
  <si>
    <t>£1,428.86</t>
  </si>
  <si>
    <t>£1,237.39</t>
  </si>
  <si>
    <t>£1,305.52</t>
  </si>
  <si>
    <t>£1,355.02</t>
  </si>
  <si>
    <t>Market Portfolio (Semi-Annual Rebalancing)</t>
  </si>
  <si>
    <t>£1,047.82</t>
  </si>
  <si>
    <t>£1,110.84</t>
  </si>
  <si>
    <t>£1,216.75</t>
  </si>
  <si>
    <t>£1,260.90</t>
  </si>
  <si>
    <t>£1,221.80</t>
  </si>
  <si>
    <t>£1,094.62</t>
  </si>
  <si>
    <t>£1,048.78</t>
  </si>
  <si>
    <t>£1,000.50</t>
  </si>
  <si>
    <t>£986.03</t>
  </si>
  <si>
    <t>£990.98</t>
  </si>
  <si>
    <t>£1,019.46</t>
  </si>
  <si>
    <t>£1,030.37</t>
  </si>
  <si>
    <t>£1,106.50</t>
  </si>
  <si>
    <t>£1,345.97</t>
  </si>
  <si>
    <t>£1,254.80</t>
  </si>
  <si>
    <t>£1,323.73</t>
  </si>
  <si>
    <t>£1,178.98</t>
  </si>
  <si>
    <t>£1,258.19</t>
  </si>
  <si>
    <t>£1,322.73</t>
  </si>
  <si>
    <t>FTSE All Share Index</t>
  </si>
  <si>
    <t>£1,073.24</t>
  </si>
  <si>
    <t>£994.62</t>
  </si>
  <si>
    <t>£976.66</t>
  </si>
  <si>
    <t>£1,075.55</t>
  </si>
  <si>
    <t>£1,131.02</t>
  </si>
  <si>
    <t>£1,175.32</t>
  </si>
  <si>
    <t>£1,178.17</t>
  </si>
  <si>
    <t>£1,114.39</t>
  </si>
  <si>
    <t>£1,161.13</t>
  </si>
  <si>
    <t>£1,139.86</t>
  </si>
  <si>
    <t>£931.23</t>
  </si>
  <si>
    <t>£899.47</t>
  </si>
  <si>
    <t>£1,137.12</t>
  </si>
  <si>
    <t>£1,178.59</t>
  </si>
  <si>
    <t>£1,194.57</t>
  </si>
  <si>
    <t>£1,106.47</t>
  </si>
  <si>
    <t>£1,222.74</t>
  </si>
  <si>
    <t>£1,128.70</t>
  </si>
  <si>
    <t>£1,264.54</t>
  </si>
  <si>
    <t>£1,264.99</t>
  </si>
  <si>
    <t>UK 1-month Government Bonds</t>
  </si>
  <si>
    <t>£1,001.86</t>
  </si>
  <si>
    <t>£1,003.81</t>
  </si>
  <si>
    <t>£1,005.77</t>
  </si>
  <si>
    <t>£1,007.17</t>
  </si>
  <si>
    <t>£1,007.86</t>
  </si>
  <si>
    <t>£1,008.80</t>
  </si>
  <si>
    <t>£1,010.62</t>
  </si>
  <si>
    <t>£1,013.78</t>
  </si>
  <si>
    <t>£1,017.00</t>
  </si>
  <si>
    <t>£1,020.81</t>
  </si>
  <si>
    <t>£1,023.51</t>
  </si>
  <si>
    <t>£1,023.74</t>
  </si>
  <si>
    <t>£1,023.87</t>
  </si>
  <si>
    <t>£1,024.14</t>
  </si>
  <si>
    <t>£1,026.09</t>
  </si>
  <si>
    <t>£1,034.12</t>
  </si>
  <si>
    <t>£1,053.17</t>
  </si>
  <si>
    <t>£1,080.54</t>
  </si>
  <si>
    <t>£1,109.32</t>
  </si>
  <si>
    <t>£1,137.98</t>
  </si>
  <si>
    <t>Forecasting Model-Guided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</si>
</sst>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0.000"/>
    <numFmt numFmtId="166" formatCode="&quot;£&quot;#,##0.00"/>
    <numFmt numFmtId="167" formatCode="0.0000"/>
    <numFmt numFmtId="168" formatCode="_-[$£-809]* #,##0.00_-;\-[$£-809]* #,##0.00_-;_-[$£-809]* &quot;-&quot;??_-;_-@_-"/>
    <numFmt numFmtId="169" formatCode="0.0%"/>
    <numFmt numFmtId="172" formatCode="m/d/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1"/>
      <color rgb="FF000000"/>
      <name val="Calibri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ptos Narrow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Aptos Narrow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66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166" fontId="0" fillId="0" borderId="0" xfId="0" applyNumberFormat="1"/>
    <xf numFmtId="2" fontId="5" fillId="0" borderId="0" xfId="0" applyNumberFormat="1" applyFont="1"/>
    <xf numFmtId="165" fontId="0" fillId="0" borderId="0" xfId="0" applyNumberFormat="1" applyAlignment="1">
      <alignment horizontal="center" vertical="top"/>
    </xf>
    <xf numFmtId="165" fontId="5" fillId="0" borderId="0" xfId="0" applyNumberFormat="1" applyFont="1"/>
    <xf numFmtId="166" fontId="4" fillId="0" borderId="0" xfId="0" applyNumberFormat="1" applyFont="1" applyAlignment="1">
      <alignment horizontal="center"/>
    </xf>
    <xf numFmtId="1" fontId="0" fillId="0" borderId="0" xfId="0" applyNumberFormat="1"/>
    <xf numFmtId="166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Continuous"/>
    </xf>
    <xf numFmtId="165" fontId="4" fillId="0" borderId="0" xfId="0" applyNumberFormat="1" applyFont="1"/>
    <xf numFmtId="167" fontId="0" fillId="0" borderId="0" xfId="0" applyNumberFormat="1"/>
    <xf numFmtId="167" fontId="0" fillId="0" borderId="0" xfId="0" applyNumberForma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/>
    <xf numFmtId="2" fontId="4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168" fontId="0" fillId="0" borderId="0" xfId="0" applyNumberFormat="1"/>
    <xf numFmtId="166" fontId="0" fillId="0" borderId="0" xfId="0" applyNumberForma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10" fillId="0" borderId="0" xfId="0" applyFont="1"/>
    <xf numFmtId="164" fontId="1" fillId="0" borderId="0" xfId="0" applyNumberFormat="1" applyFont="1" applyAlignment="1">
      <alignment horizontal="center"/>
    </xf>
    <xf numFmtId="169" fontId="0" fillId="0" borderId="0" xfId="0" applyNumberFormat="1"/>
    <xf numFmtId="0" fontId="8" fillId="0" borderId="0" xfId="0" applyFont="1"/>
    <xf numFmtId="0" fontId="9" fillId="0" borderId="0" xfId="0" applyFont="1"/>
    <xf numFmtId="168" fontId="10" fillId="0" borderId="0" xfId="0" applyNumberFormat="1" applyFont="1" applyBorder="1"/>
    <xf numFmtId="168" fontId="10" fillId="0" borderId="3" xfId="0" applyNumberFormat="1" applyFont="1" applyBorder="1" applyAlignment="1"/>
    <xf numFmtId="14" fontId="0" fillId="0" borderId="5" xfId="0" applyNumberFormat="1" applyBorder="1"/>
    <xf numFmtId="172" fontId="8" fillId="0" borderId="5" xfId="0" applyNumberFormat="1" applyFont="1" applyBorder="1"/>
    <xf numFmtId="0" fontId="7" fillId="0" borderId="6" xfId="0" applyFont="1" applyBorder="1"/>
    <xf numFmtId="172" fontId="14" fillId="0" borderId="5" xfId="0" applyNumberFormat="1" applyFont="1" applyBorder="1"/>
    <xf numFmtId="172" fontId="14" fillId="0" borderId="2" xfId="0" applyNumberFormat="1" applyFont="1" applyBorder="1"/>
    <xf numFmtId="0" fontId="15" fillId="0" borderId="4" xfId="0" applyFont="1" applyBorder="1"/>
    <xf numFmtId="0" fontId="12" fillId="0" borderId="1" xfId="0" applyFont="1" applyBorder="1"/>
    <xf numFmtId="0" fontId="12" fillId="0" borderId="6" xfId="0" applyFont="1" applyBorder="1"/>
    <xf numFmtId="168" fontId="13" fillId="0" borderId="7" xfId="0" applyNumberFormat="1" applyFont="1" applyBorder="1"/>
    <xf numFmtId="168" fontId="15" fillId="0" borderId="6" xfId="0" applyNumberFormat="1" applyFont="1" applyBorder="1"/>
    <xf numFmtId="168" fontId="13" fillId="0" borderId="3" xfId="0" applyNumberFormat="1" applyFont="1" applyBorder="1"/>
    <xf numFmtId="168" fontId="13" fillId="0" borderId="8" xfId="0" applyNumberFormat="1" applyFont="1" applyBorder="1"/>
    <xf numFmtId="168" fontId="15" fillId="0" borderId="8" xfId="0" applyNumberFormat="1" applyFont="1" applyBorder="1"/>
    <xf numFmtId="0" fontId="9" fillId="0" borderId="0" xfId="0" applyFont="1" applyBorder="1"/>
    <xf numFmtId="0" fontId="7" fillId="0" borderId="0" xfId="0" applyFont="1" applyBorder="1"/>
    <xf numFmtId="168" fontId="9" fillId="0" borderId="0" xfId="0" applyNumberFormat="1" applyFont="1" applyBorder="1"/>
    <xf numFmtId="168" fontId="9" fillId="0" borderId="0" xfId="0" applyNumberFormat="1" applyFont="1" applyBorder="1" applyAlignment="1"/>
    <xf numFmtId="168" fontId="13" fillId="0" borderId="0" xfId="0" applyNumberFormat="1" applyFont="1" applyBorder="1"/>
    <xf numFmtId="0" fontId="10" fillId="0" borderId="0" xfId="0" applyFont="1" applyBorder="1"/>
    <xf numFmtId="0" fontId="13" fillId="0" borderId="0" xfId="0" applyFont="1" applyBorder="1"/>
    <xf numFmtId="168" fontId="12" fillId="0" borderId="0" xfId="0" applyNumberFormat="1" applyFont="1" applyBorder="1"/>
    <xf numFmtId="0" fontId="0" fillId="0" borderId="0" xfId="0" applyBorder="1"/>
    <xf numFmtId="0" fontId="14" fillId="0" borderId="9" xfId="0" applyFont="1" applyBorder="1"/>
    <xf numFmtId="0" fontId="9" fillId="0" borderId="10" xfId="0" applyFont="1" applyBorder="1"/>
    <xf numFmtId="0" fontId="10" fillId="0" borderId="11" xfId="0" applyFont="1" applyBorder="1"/>
    <xf numFmtId="0" fontId="11" fillId="0" borderId="11" xfId="0" applyFont="1" applyBorder="1"/>
    <xf numFmtId="0" fontId="11" fillId="0" borderId="12" xfId="0" applyFont="1" applyBorder="1" applyAlignment="1">
      <alignment wrapText="1"/>
    </xf>
    <xf numFmtId="0" fontId="16" fillId="0" borderId="0" xfId="1"/>
    <xf numFmtId="164" fontId="16" fillId="0" borderId="0" xfId="1" applyNumberFormat="1"/>
    <xf numFmtId="11" fontId="0" fillId="0" borderId="0" xfId="0" applyNumberFormat="1"/>
  </cellXfs>
  <cellStyles count="2">
    <cellStyle name="Normal" xfId="0" builtinId="0"/>
    <cellStyle name="Normal 2" xfId="1" xr:uid="{0896E940-46F1-427A-848F-AFC13A5CB29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B158-3E1D-49BF-B7B4-8A27617999DF}">
  <sheetPr>
    <tabColor rgb="FF92D050"/>
  </sheetPr>
  <dimension ref="A1:AC352"/>
  <sheetViews>
    <sheetView workbookViewId="0">
      <selection activeCell="B1" sqref="B1"/>
    </sheetView>
  </sheetViews>
  <sheetFormatPr defaultRowHeight="15"/>
  <cols>
    <col min="1" max="1" width="10.7109375" bestFit="1" customWidth="1"/>
    <col min="2" max="2" width="13.85546875" bestFit="1" customWidth="1"/>
    <col min="29" max="29" width="12.7109375" bestFit="1" customWidth="1"/>
  </cols>
  <sheetData>
    <row r="1" spans="1:2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t="s">
        <v>23</v>
      </c>
      <c r="AB1" t="s">
        <v>24</v>
      </c>
    </row>
    <row r="2" spans="1:29">
      <c r="A2" s="4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Z2" t="s">
        <v>49</v>
      </c>
      <c r="AB2" t="s">
        <v>50</v>
      </c>
    </row>
    <row r="3" spans="1:29">
      <c r="A3" s="4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W3" t="s">
        <v>52</v>
      </c>
      <c r="X3" t="s">
        <v>52</v>
      </c>
      <c r="Z3" t="s">
        <v>52</v>
      </c>
      <c r="AB3" t="s">
        <v>52</v>
      </c>
    </row>
    <row r="4" spans="1:29">
      <c r="A4" s="4"/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Z4" t="s">
        <v>53</v>
      </c>
      <c r="AB4" t="s">
        <v>54</v>
      </c>
    </row>
    <row r="5" spans="1:29">
      <c r="A5" s="4"/>
    </row>
    <row r="6" spans="1:29">
      <c r="A6" s="4">
        <v>35064</v>
      </c>
      <c r="B6">
        <v>1215.3699999999999</v>
      </c>
      <c r="C6">
        <v>773.23</v>
      </c>
      <c r="D6">
        <v>269.5</v>
      </c>
      <c r="E6">
        <v>331.94</v>
      </c>
      <c r="F6">
        <v>478.62</v>
      </c>
      <c r="G6">
        <v>44.12</v>
      </c>
      <c r="H6" t="s">
        <v>55</v>
      </c>
      <c r="I6">
        <v>98.85</v>
      </c>
      <c r="J6">
        <v>199.25</v>
      </c>
      <c r="K6">
        <v>47.21</v>
      </c>
      <c r="L6">
        <v>432.28</v>
      </c>
      <c r="M6">
        <v>1522.48</v>
      </c>
      <c r="N6">
        <v>620.47</v>
      </c>
      <c r="O6">
        <v>201.72</v>
      </c>
      <c r="P6">
        <v>1092.27</v>
      </c>
      <c r="Q6">
        <v>164</v>
      </c>
      <c r="R6" t="s">
        <v>55</v>
      </c>
      <c r="S6">
        <v>206.46</v>
      </c>
      <c r="T6">
        <v>557.14</v>
      </c>
      <c r="U6">
        <v>32.51</v>
      </c>
      <c r="V6">
        <v>89.19</v>
      </c>
      <c r="W6">
        <v>555.61</v>
      </c>
      <c r="X6">
        <v>165.17</v>
      </c>
      <c r="Z6">
        <v>1803.09</v>
      </c>
      <c r="AB6">
        <v>6.4</v>
      </c>
      <c r="AC6" s="21">
        <f>AB6/100/12</f>
        <v>5.3333333333333332E-3</v>
      </c>
    </row>
    <row r="7" spans="1:29">
      <c r="A7" s="4">
        <v>35095</v>
      </c>
      <c r="B7">
        <v>1257.32</v>
      </c>
      <c r="C7">
        <v>757.54</v>
      </c>
      <c r="D7">
        <v>264.25</v>
      </c>
      <c r="E7">
        <v>341.89</v>
      </c>
      <c r="F7">
        <v>460.44</v>
      </c>
      <c r="G7">
        <v>47.62</v>
      </c>
      <c r="H7" t="s">
        <v>55</v>
      </c>
      <c r="I7">
        <v>99.35</v>
      </c>
      <c r="J7">
        <v>223</v>
      </c>
      <c r="K7">
        <v>48.64</v>
      </c>
      <c r="L7">
        <v>417.39</v>
      </c>
      <c r="M7">
        <v>1449.73</v>
      </c>
      <c r="N7">
        <v>606.63</v>
      </c>
      <c r="O7">
        <v>201.72</v>
      </c>
      <c r="P7">
        <v>1047.3399999999999</v>
      </c>
      <c r="Q7">
        <v>172</v>
      </c>
      <c r="R7" t="s">
        <v>55</v>
      </c>
      <c r="S7">
        <v>203.8</v>
      </c>
      <c r="T7">
        <v>594.64</v>
      </c>
      <c r="U7">
        <v>34.01</v>
      </c>
      <c r="V7">
        <v>107.41</v>
      </c>
      <c r="W7">
        <v>561.91</v>
      </c>
      <c r="X7">
        <v>166.41</v>
      </c>
      <c r="Z7">
        <v>1841.96</v>
      </c>
      <c r="AB7">
        <v>6.11</v>
      </c>
      <c r="AC7" s="21">
        <f t="shared" ref="AC7:AC70" si="0">AB7/100/12</f>
        <v>5.0916666666666671E-3</v>
      </c>
    </row>
    <row r="8" spans="1:29">
      <c r="A8" s="4">
        <v>35124</v>
      </c>
      <c r="B8">
        <v>1226.0999999999999</v>
      </c>
      <c r="C8">
        <v>752.58</v>
      </c>
      <c r="D8">
        <v>269.75</v>
      </c>
      <c r="E8">
        <v>334.28</v>
      </c>
      <c r="F8">
        <v>463.47</v>
      </c>
      <c r="G8">
        <v>48.32</v>
      </c>
      <c r="H8" t="s">
        <v>55</v>
      </c>
      <c r="I8">
        <v>87.7</v>
      </c>
      <c r="J8">
        <v>217.5</v>
      </c>
      <c r="K8">
        <v>47.41</v>
      </c>
      <c r="L8">
        <v>402.5</v>
      </c>
      <c r="M8">
        <v>1434.14</v>
      </c>
      <c r="N8">
        <v>598.73</v>
      </c>
      <c r="O8">
        <v>199.69</v>
      </c>
      <c r="P8">
        <v>1069.03</v>
      </c>
      <c r="Q8">
        <v>181</v>
      </c>
      <c r="R8" t="s">
        <v>55</v>
      </c>
      <c r="S8">
        <v>197.7</v>
      </c>
      <c r="T8">
        <v>610.71</v>
      </c>
      <c r="U8">
        <v>33.909999999999997</v>
      </c>
      <c r="V8">
        <v>111.2</v>
      </c>
      <c r="W8">
        <v>552.91</v>
      </c>
      <c r="X8">
        <v>161.86000000000001</v>
      </c>
      <c r="Z8">
        <v>1840.77</v>
      </c>
      <c r="AB8">
        <v>6.1</v>
      </c>
      <c r="AC8" s="21">
        <f t="shared" si="0"/>
        <v>5.0833333333333329E-3</v>
      </c>
    </row>
    <row r="9" spans="1:29">
      <c r="A9" s="4">
        <v>35153</v>
      </c>
      <c r="B9">
        <v>1326.57</v>
      </c>
      <c r="C9">
        <v>783.97</v>
      </c>
      <c r="D9">
        <v>286.75</v>
      </c>
      <c r="E9">
        <v>282.81</v>
      </c>
      <c r="F9">
        <v>480.64</v>
      </c>
      <c r="G9">
        <v>50.31</v>
      </c>
      <c r="H9" t="s">
        <v>55</v>
      </c>
      <c r="I9">
        <v>88.7</v>
      </c>
      <c r="J9">
        <v>214.75</v>
      </c>
      <c r="K9">
        <v>49.66</v>
      </c>
      <c r="L9">
        <v>403.46</v>
      </c>
      <c r="M9">
        <v>1266.57</v>
      </c>
      <c r="N9">
        <v>562.16999999999996</v>
      </c>
      <c r="O9">
        <v>223.01</v>
      </c>
      <c r="P9">
        <v>1093.82</v>
      </c>
      <c r="Q9">
        <v>200</v>
      </c>
      <c r="R9" t="s">
        <v>55</v>
      </c>
      <c r="S9">
        <v>216.75</v>
      </c>
      <c r="T9">
        <v>597.32000000000005</v>
      </c>
      <c r="U9">
        <v>34.61</v>
      </c>
      <c r="V9">
        <v>116.14</v>
      </c>
      <c r="W9">
        <v>563.71</v>
      </c>
      <c r="X9">
        <v>161.24</v>
      </c>
      <c r="Z9">
        <v>1843.44</v>
      </c>
      <c r="AB9">
        <v>5.91</v>
      </c>
      <c r="AC9" s="21">
        <f t="shared" si="0"/>
        <v>4.9249999999999997E-3</v>
      </c>
    </row>
    <row r="10" spans="1:29">
      <c r="A10" s="4">
        <v>35185</v>
      </c>
      <c r="B10">
        <v>1358.76</v>
      </c>
      <c r="C10">
        <v>863.28</v>
      </c>
      <c r="D10">
        <v>299.75</v>
      </c>
      <c r="E10">
        <v>293.92</v>
      </c>
      <c r="F10">
        <v>483.16</v>
      </c>
      <c r="G10">
        <v>55.33</v>
      </c>
      <c r="H10" t="s">
        <v>55</v>
      </c>
      <c r="I10">
        <v>93.36</v>
      </c>
      <c r="J10">
        <v>217.75</v>
      </c>
      <c r="K10">
        <v>54.37</v>
      </c>
      <c r="L10">
        <v>426.04</v>
      </c>
      <c r="M10">
        <v>1348.41</v>
      </c>
      <c r="N10">
        <v>570.08000000000004</v>
      </c>
      <c r="O10">
        <v>233.14</v>
      </c>
      <c r="P10">
        <v>1196.07</v>
      </c>
      <c r="Q10">
        <v>204</v>
      </c>
      <c r="R10" t="s">
        <v>55</v>
      </c>
      <c r="S10">
        <v>226.65</v>
      </c>
      <c r="T10">
        <v>630.36</v>
      </c>
      <c r="U10">
        <v>45.91</v>
      </c>
      <c r="V10">
        <v>132.08000000000001</v>
      </c>
      <c r="W10">
        <v>589.83000000000004</v>
      </c>
      <c r="X10">
        <v>169.72</v>
      </c>
      <c r="Z10">
        <v>1914.61</v>
      </c>
      <c r="AB10">
        <v>5.91</v>
      </c>
      <c r="AC10" s="21">
        <f t="shared" si="0"/>
        <v>4.9249999999999997E-3</v>
      </c>
    </row>
    <row r="11" spans="1:29">
      <c r="A11" s="4">
        <v>35216</v>
      </c>
      <c r="B11">
        <v>1337.3</v>
      </c>
      <c r="C11">
        <v>830.65</v>
      </c>
      <c r="D11">
        <v>277.75</v>
      </c>
      <c r="E11">
        <v>303.57</v>
      </c>
      <c r="F11">
        <v>470.03</v>
      </c>
      <c r="G11">
        <v>52.52</v>
      </c>
      <c r="H11" t="s">
        <v>55</v>
      </c>
      <c r="I11">
        <v>100.35</v>
      </c>
      <c r="J11">
        <v>222.25</v>
      </c>
      <c r="K11">
        <v>52.33</v>
      </c>
      <c r="L11">
        <v>444.29</v>
      </c>
      <c r="M11">
        <v>1356.2</v>
      </c>
      <c r="N11">
        <v>598.73</v>
      </c>
      <c r="O11">
        <v>238.21</v>
      </c>
      <c r="P11">
        <v>1165.0899999999999</v>
      </c>
      <c r="Q11">
        <v>198</v>
      </c>
      <c r="R11" t="s">
        <v>55</v>
      </c>
      <c r="S11">
        <v>231.98</v>
      </c>
      <c r="T11">
        <v>617.86</v>
      </c>
      <c r="U11">
        <v>46.31</v>
      </c>
      <c r="V11">
        <v>120.69</v>
      </c>
      <c r="W11">
        <v>578.12</v>
      </c>
      <c r="X11">
        <v>150.68</v>
      </c>
      <c r="Z11">
        <v>1885.78</v>
      </c>
      <c r="AB11">
        <v>5.93</v>
      </c>
      <c r="AC11" s="21">
        <f t="shared" si="0"/>
        <v>4.9416666666666663E-3</v>
      </c>
    </row>
    <row r="12" spans="1:29">
      <c r="A12" s="4">
        <v>35244</v>
      </c>
      <c r="B12">
        <v>1388.02</v>
      </c>
      <c r="C12">
        <v>787.28</v>
      </c>
      <c r="D12">
        <v>282.25</v>
      </c>
      <c r="E12">
        <v>293.05</v>
      </c>
      <c r="F12">
        <v>472.56</v>
      </c>
      <c r="G12">
        <v>52.29</v>
      </c>
      <c r="H12" t="s">
        <v>55</v>
      </c>
      <c r="I12">
        <v>97.86</v>
      </c>
      <c r="J12">
        <v>244.25</v>
      </c>
      <c r="K12">
        <v>49.05</v>
      </c>
      <c r="L12">
        <v>451.98</v>
      </c>
      <c r="M12">
        <v>1280.8599999999999</v>
      </c>
      <c r="N12">
        <v>573.04</v>
      </c>
      <c r="O12">
        <v>239.23</v>
      </c>
      <c r="P12">
        <v>1124.8</v>
      </c>
      <c r="Q12">
        <v>215</v>
      </c>
      <c r="R12" t="s">
        <v>55</v>
      </c>
      <c r="S12">
        <v>246.46</v>
      </c>
      <c r="T12">
        <v>592.86</v>
      </c>
      <c r="U12">
        <v>48.81</v>
      </c>
      <c r="V12">
        <v>118.41</v>
      </c>
      <c r="W12">
        <v>561.01</v>
      </c>
      <c r="X12">
        <v>141.16</v>
      </c>
      <c r="Z12">
        <v>1856.33</v>
      </c>
      <c r="AB12">
        <v>5.65</v>
      </c>
      <c r="AC12" s="21">
        <f t="shared" si="0"/>
        <v>4.7083333333333335E-3</v>
      </c>
    </row>
    <row r="13" spans="1:29">
      <c r="A13" s="4">
        <v>35277</v>
      </c>
      <c r="B13">
        <v>1356.81</v>
      </c>
      <c r="C13">
        <v>767.45</v>
      </c>
      <c r="D13">
        <v>291.25</v>
      </c>
      <c r="E13">
        <v>294.8</v>
      </c>
      <c r="F13">
        <v>466.5</v>
      </c>
      <c r="G13">
        <v>50.89</v>
      </c>
      <c r="H13" t="s">
        <v>55</v>
      </c>
      <c r="I13">
        <v>97.36</v>
      </c>
      <c r="J13">
        <v>232.25</v>
      </c>
      <c r="K13">
        <v>47</v>
      </c>
      <c r="L13">
        <v>463.98</v>
      </c>
      <c r="M13">
        <v>1218.5</v>
      </c>
      <c r="N13">
        <v>585.89</v>
      </c>
      <c r="O13">
        <v>228.08</v>
      </c>
      <c r="P13">
        <v>1174.3800000000001</v>
      </c>
      <c r="Q13">
        <v>207</v>
      </c>
      <c r="R13" t="s">
        <v>55</v>
      </c>
      <c r="S13">
        <v>237.32</v>
      </c>
      <c r="T13">
        <v>536.61</v>
      </c>
      <c r="U13">
        <v>43.01</v>
      </c>
      <c r="V13">
        <v>125.63</v>
      </c>
      <c r="W13">
        <v>586.22</v>
      </c>
      <c r="X13">
        <v>145.71</v>
      </c>
      <c r="Z13">
        <v>1835.44</v>
      </c>
      <c r="AB13">
        <v>5.66</v>
      </c>
      <c r="AC13" s="21">
        <f t="shared" si="0"/>
        <v>4.7166666666666668E-3</v>
      </c>
    </row>
    <row r="14" spans="1:29">
      <c r="A14" s="4">
        <v>35307</v>
      </c>
      <c r="B14">
        <v>1494.34</v>
      </c>
      <c r="C14">
        <v>787.69</v>
      </c>
      <c r="D14">
        <v>311.25</v>
      </c>
      <c r="E14">
        <v>250.64</v>
      </c>
      <c r="F14">
        <v>481.14</v>
      </c>
      <c r="G14">
        <v>51.94</v>
      </c>
      <c r="H14" t="s">
        <v>55</v>
      </c>
      <c r="I14">
        <v>100.85</v>
      </c>
      <c r="J14">
        <v>249.12</v>
      </c>
      <c r="K14">
        <v>49.66</v>
      </c>
      <c r="L14">
        <v>473.11</v>
      </c>
      <c r="M14">
        <v>1263.97</v>
      </c>
      <c r="N14">
        <v>585.39</v>
      </c>
      <c r="O14">
        <v>243.28</v>
      </c>
      <c r="P14">
        <v>1192.97</v>
      </c>
      <c r="Q14">
        <v>230.5</v>
      </c>
      <c r="R14" t="s">
        <v>55</v>
      </c>
      <c r="S14">
        <v>249.7</v>
      </c>
      <c r="T14">
        <v>609.82000000000005</v>
      </c>
      <c r="U14">
        <v>43.51</v>
      </c>
      <c r="V14">
        <v>129.80000000000001</v>
      </c>
      <c r="W14">
        <v>613.69000000000005</v>
      </c>
      <c r="X14">
        <v>144.06</v>
      </c>
      <c r="Z14">
        <v>1915.98</v>
      </c>
      <c r="AB14">
        <v>5.65</v>
      </c>
      <c r="AC14" s="21">
        <f t="shared" si="0"/>
        <v>4.7083333333333335E-3</v>
      </c>
    </row>
    <row r="15" spans="1:29">
      <c r="A15" s="4">
        <v>35338</v>
      </c>
      <c r="B15">
        <v>1548.97</v>
      </c>
      <c r="C15">
        <v>808.34</v>
      </c>
      <c r="D15">
        <v>331.5</v>
      </c>
      <c r="E15">
        <v>248.88</v>
      </c>
      <c r="F15">
        <v>461.95</v>
      </c>
      <c r="G15">
        <v>55.91</v>
      </c>
      <c r="H15" t="s">
        <v>55</v>
      </c>
      <c r="I15">
        <v>101.02</v>
      </c>
      <c r="J15">
        <v>264.13</v>
      </c>
      <c r="K15">
        <v>45.36</v>
      </c>
      <c r="L15">
        <v>476.95</v>
      </c>
      <c r="M15">
        <v>1270.46</v>
      </c>
      <c r="N15">
        <v>593.29999999999995</v>
      </c>
      <c r="O15">
        <v>240.24</v>
      </c>
      <c r="P15">
        <v>1208.47</v>
      </c>
      <c r="Q15">
        <v>234.5</v>
      </c>
      <c r="R15" t="s">
        <v>55</v>
      </c>
      <c r="S15">
        <v>241.32</v>
      </c>
      <c r="T15">
        <v>608.04</v>
      </c>
      <c r="U15">
        <v>46.66</v>
      </c>
      <c r="V15">
        <v>121.45</v>
      </c>
      <c r="W15">
        <v>627.65</v>
      </c>
      <c r="X15">
        <v>141.16</v>
      </c>
      <c r="Z15">
        <v>1945</v>
      </c>
      <c r="AB15">
        <v>5.69</v>
      </c>
      <c r="AC15" s="21">
        <f t="shared" si="0"/>
        <v>4.7416666666666675E-3</v>
      </c>
    </row>
    <row r="16" spans="1:29">
      <c r="A16" s="4">
        <v>35369</v>
      </c>
      <c r="B16">
        <v>1630.9</v>
      </c>
      <c r="C16">
        <v>811.65</v>
      </c>
      <c r="D16">
        <v>330.5</v>
      </c>
      <c r="E16">
        <v>250.35</v>
      </c>
      <c r="F16">
        <v>444.28</v>
      </c>
      <c r="G16">
        <v>59.29</v>
      </c>
      <c r="H16" t="s">
        <v>55</v>
      </c>
      <c r="I16">
        <v>110.67</v>
      </c>
      <c r="J16">
        <v>291.25</v>
      </c>
      <c r="K16">
        <v>48.64</v>
      </c>
      <c r="L16">
        <v>495.2</v>
      </c>
      <c r="M16">
        <v>1323.72</v>
      </c>
      <c r="N16">
        <v>640.72</v>
      </c>
      <c r="O16">
        <v>240.75</v>
      </c>
      <c r="P16">
        <v>1182.1300000000001</v>
      </c>
      <c r="Q16">
        <v>228</v>
      </c>
      <c r="R16" t="s">
        <v>55</v>
      </c>
      <c r="S16">
        <v>248.93</v>
      </c>
      <c r="T16">
        <v>678.57</v>
      </c>
      <c r="U16">
        <v>48.26</v>
      </c>
      <c r="V16">
        <v>117.66</v>
      </c>
      <c r="W16">
        <v>644.76</v>
      </c>
      <c r="X16">
        <v>149.85</v>
      </c>
      <c r="Z16">
        <v>1956.9</v>
      </c>
      <c r="AB16">
        <v>5.9</v>
      </c>
      <c r="AC16" s="21">
        <f t="shared" si="0"/>
        <v>4.9166666666666673E-3</v>
      </c>
    </row>
    <row r="17" spans="1:29">
      <c r="A17" s="4">
        <v>35398</v>
      </c>
      <c r="B17">
        <v>1599.69</v>
      </c>
      <c r="C17">
        <v>826.93</v>
      </c>
      <c r="D17">
        <v>343.25</v>
      </c>
      <c r="E17">
        <v>277.55</v>
      </c>
      <c r="F17">
        <v>449.33</v>
      </c>
      <c r="G17">
        <v>59.88</v>
      </c>
      <c r="H17" t="s">
        <v>55</v>
      </c>
      <c r="I17">
        <v>113.33</v>
      </c>
      <c r="J17">
        <v>289.25</v>
      </c>
      <c r="K17">
        <v>52.74</v>
      </c>
      <c r="L17">
        <v>487.52</v>
      </c>
      <c r="M17">
        <v>1361.4</v>
      </c>
      <c r="N17">
        <v>652.08000000000004</v>
      </c>
      <c r="O17">
        <v>224.02</v>
      </c>
      <c r="P17">
        <v>1182.1300000000001</v>
      </c>
      <c r="Q17">
        <v>220.5</v>
      </c>
      <c r="R17" t="s">
        <v>55</v>
      </c>
      <c r="S17">
        <v>247.22</v>
      </c>
      <c r="T17">
        <v>656.25</v>
      </c>
      <c r="U17">
        <v>51.76</v>
      </c>
      <c r="V17">
        <v>113.86</v>
      </c>
      <c r="W17">
        <v>663.67</v>
      </c>
      <c r="X17">
        <v>161.86000000000001</v>
      </c>
      <c r="Z17">
        <v>1985.17</v>
      </c>
      <c r="AB17">
        <v>5.93</v>
      </c>
      <c r="AC17" s="21">
        <f t="shared" si="0"/>
        <v>4.9416666666666663E-3</v>
      </c>
    </row>
    <row r="18" spans="1:29">
      <c r="A18" s="4">
        <v>35430</v>
      </c>
      <c r="B18">
        <v>1607</v>
      </c>
      <c r="C18">
        <v>773.65</v>
      </c>
      <c r="D18">
        <v>350.25</v>
      </c>
      <c r="E18">
        <v>283.39</v>
      </c>
      <c r="F18">
        <v>461.95</v>
      </c>
      <c r="G18">
        <v>60.11</v>
      </c>
      <c r="H18" t="s">
        <v>55</v>
      </c>
      <c r="I18">
        <v>117.99</v>
      </c>
      <c r="J18">
        <v>320</v>
      </c>
      <c r="K18">
        <v>50.48</v>
      </c>
      <c r="L18">
        <v>471.67</v>
      </c>
      <c r="M18">
        <v>1464.02</v>
      </c>
      <c r="N18">
        <v>675.3</v>
      </c>
      <c r="O18">
        <v>237.2</v>
      </c>
      <c r="P18">
        <v>1247.2</v>
      </c>
      <c r="Q18">
        <v>254</v>
      </c>
      <c r="R18" t="s">
        <v>55</v>
      </c>
      <c r="S18">
        <v>240.55</v>
      </c>
      <c r="T18">
        <v>669.2</v>
      </c>
      <c r="U18">
        <v>53.01</v>
      </c>
      <c r="V18">
        <v>116.9</v>
      </c>
      <c r="W18">
        <v>669.97</v>
      </c>
      <c r="X18">
        <v>161.86000000000001</v>
      </c>
      <c r="Z18">
        <v>2013.66</v>
      </c>
      <c r="AB18">
        <v>5.97</v>
      </c>
      <c r="AC18" s="21">
        <f t="shared" si="0"/>
        <v>4.9749999999999994E-3</v>
      </c>
    </row>
    <row r="19" spans="1:29">
      <c r="A19" s="4">
        <v>35461</v>
      </c>
      <c r="B19">
        <v>1760.14</v>
      </c>
      <c r="C19">
        <v>751.76</v>
      </c>
      <c r="D19">
        <v>367.75</v>
      </c>
      <c r="E19">
        <v>283.69</v>
      </c>
      <c r="F19">
        <v>439.74</v>
      </c>
      <c r="G19">
        <v>56.03</v>
      </c>
      <c r="H19" t="s">
        <v>55</v>
      </c>
      <c r="I19">
        <v>118.99</v>
      </c>
      <c r="J19">
        <v>317.13</v>
      </c>
      <c r="K19">
        <v>55.3</v>
      </c>
      <c r="L19">
        <v>475.99</v>
      </c>
      <c r="M19">
        <v>1491.3</v>
      </c>
      <c r="N19">
        <v>689.13</v>
      </c>
      <c r="O19">
        <v>212.87</v>
      </c>
      <c r="P19">
        <v>1298.33</v>
      </c>
      <c r="Q19">
        <v>246.5</v>
      </c>
      <c r="R19" t="s">
        <v>55</v>
      </c>
      <c r="S19">
        <v>257.7</v>
      </c>
      <c r="T19">
        <v>678.13</v>
      </c>
      <c r="U19">
        <v>55.46</v>
      </c>
      <c r="V19">
        <v>137.01</v>
      </c>
      <c r="W19">
        <v>687.08</v>
      </c>
      <c r="X19">
        <v>172.62</v>
      </c>
      <c r="Z19">
        <v>2087.61</v>
      </c>
      <c r="AB19">
        <v>5.94</v>
      </c>
      <c r="AC19" s="21">
        <f t="shared" si="0"/>
        <v>4.9500000000000004E-3</v>
      </c>
    </row>
    <row r="20" spans="1:29">
      <c r="A20" s="4">
        <v>35489</v>
      </c>
      <c r="B20">
        <v>1760.63</v>
      </c>
      <c r="C20">
        <v>774.47</v>
      </c>
      <c r="D20">
        <v>339.75</v>
      </c>
      <c r="E20">
        <v>314.10000000000002</v>
      </c>
      <c r="F20">
        <v>462.96</v>
      </c>
      <c r="G20">
        <v>54.39</v>
      </c>
      <c r="H20" t="s">
        <v>55</v>
      </c>
      <c r="I20">
        <v>112.83</v>
      </c>
      <c r="J20">
        <v>319.38</v>
      </c>
      <c r="K20">
        <v>59.7</v>
      </c>
      <c r="L20">
        <v>476.47</v>
      </c>
      <c r="M20">
        <v>1500.39</v>
      </c>
      <c r="N20">
        <v>674.81</v>
      </c>
      <c r="O20">
        <v>212.36</v>
      </c>
      <c r="P20">
        <v>1366.5</v>
      </c>
      <c r="Q20">
        <v>261</v>
      </c>
      <c r="R20">
        <v>58.4</v>
      </c>
      <c r="S20">
        <v>257.89</v>
      </c>
      <c r="T20">
        <v>686.61</v>
      </c>
      <c r="U20">
        <v>61.76</v>
      </c>
      <c r="V20">
        <v>146.12</v>
      </c>
      <c r="W20">
        <v>711.39</v>
      </c>
      <c r="X20">
        <v>171.79</v>
      </c>
      <c r="Z20">
        <v>2107.86</v>
      </c>
      <c r="AB20">
        <v>5.9</v>
      </c>
      <c r="AC20" s="21">
        <f t="shared" si="0"/>
        <v>4.9166666666666673E-3</v>
      </c>
    </row>
    <row r="21" spans="1:29">
      <c r="A21" s="4">
        <v>35520</v>
      </c>
      <c r="B21">
        <v>1719.18</v>
      </c>
      <c r="C21">
        <v>795.95</v>
      </c>
      <c r="D21">
        <v>353.25</v>
      </c>
      <c r="E21">
        <v>303.27999999999997</v>
      </c>
      <c r="F21">
        <v>519.51</v>
      </c>
      <c r="G21">
        <v>53.22</v>
      </c>
      <c r="H21" t="s">
        <v>55</v>
      </c>
      <c r="I21">
        <v>116.33</v>
      </c>
      <c r="J21">
        <v>341.13</v>
      </c>
      <c r="K21">
        <v>57.04</v>
      </c>
      <c r="L21">
        <v>468.31</v>
      </c>
      <c r="M21">
        <v>1395.17</v>
      </c>
      <c r="N21">
        <v>663.44</v>
      </c>
      <c r="O21">
        <v>218.95</v>
      </c>
      <c r="P21">
        <v>1340.16</v>
      </c>
      <c r="Q21">
        <v>253.5</v>
      </c>
      <c r="R21">
        <v>56.4</v>
      </c>
      <c r="S21">
        <v>266.83999999999997</v>
      </c>
      <c r="T21">
        <v>650.89</v>
      </c>
      <c r="U21">
        <v>65.36</v>
      </c>
      <c r="V21">
        <v>141.19</v>
      </c>
      <c r="W21">
        <v>696.54</v>
      </c>
      <c r="X21">
        <v>173.45</v>
      </c>
      <c r="Z21">
        <v>2099.6999999999998</v>
      </c>
      <c r="AB21">
        <v>6.02</v>
      </c>
      <c r="AC21" s="21">
        <f t="shared" si="0"/>
        <v>5.0166666666666667E-3</v>
      </c>
    </row>
    <row r="22" spans="1:29">
      <c r="A22" s="4">
        <v>35550</v>
      </c>
      <c r="B22">
        <v>1813.79</v>
      </c>
      <c r="C22">
        <v>808.34</v>
      </c>
      <c r="D22">
        <v>354</v>
      </c>
      <c r="E22">
        <v>304.74</v>
      </c>
      <c r="F22">
        <v>514.97</v>
      </c>
      <c r="G22">
        <v>56.61</v>
      </c>
      <c r="H22" t="s">
        <v>55</v>
      </c>
      <c r="I22">
        <v>118.83</v>
      </c>
      <c r="J22">
        <v>327.75</v>
      </c>
      <c r="K22">
        <v>56.42</v>
      </c>
      <c r="L22">
        <v>470.71</v>
      </c>
      <c r="M22">
        <v>1518.58</v>
      </c>
      <c r="N22">
        <v>674.31</v>
      </c>
      <c r="O22">
        <v>214.9</v>
      </c>
      <c r="P22">
        <v>1395.93</v>
      </c>
      <c r="Q22">
        <v>252.5</v>
      </c>
      <c r="R22">
        <v>50.41</v>
      </c>
      <c r="S22">
        <v>254.46</v>
      </c>
      <c r="T22">
        <v>632.59</v>
      </c>
      <c r="U22">
        <v>64.16</v>
      </c>
      <c r="V22">
        <v>145.74</v>
      </c>
      <c r="W22">
        <v>721.75</v>
      </c>
      <c r="X22">
        <v>185.04</v>
      </c>
      <c r="Z22">
        <v>2135.31</v>
      </c>
      <c r="AB22">
        <v>6.13</v>
      </c>
      <c r="AC22" s="21">
        <f t="shared" si="0"/>
        <v>5.1083333333333336E-3</v>
      </c>
    </row>
    <row r="23" spans="1:29">
      <c r="A23" s="4">
        <v>35580</v>
      </c>
      <c r="B23">
        <v>1807.94</v>
      </c>
      <c r="C23">
        <v>866.58</v>
      </c>
      <c r="D23">
        <v>362.25</v>
      </c>
      <c r="E23">
        <v>320.24</v>
      </c>
      <c r="F23">
        <v>574.54</v>
      </c>
      <c r="G23">
        <v>58.13</v>
      </c>
      <c r="H23" t="s">
        <v>55</v>
      </c>
      <c r="I23">
        <v>124.98</v>
      </c>
      <c r="J23">
        <v>310.63</v>
      </c>
      <c r="K23">
        <v>55.5</v>
      </c>
      <c r="L23">
        <v>488.48</v>
      </c>
      <c r="M23">
        <v>1558.85</v>
      </c>
      <c r="N23">
        <v>676.78</v>
      </c>
      <c r="O23">
        <v>203.75</v>
      </c>
      <c r="P23">
        <v>1502.84</v>
      </c>
      <c r="Q23">
        <v>240</v>
      </c>
      <c r="R23">
        <v>56.85</v>
      </c>
      <c r="S23">
        <v>271.79000000000002</v>
      </c>
      <c r="T23">
        <v>640.63</v>
      </c>
      <c r="U23">
        <v>65.36</v>
      </c>
      <c r="V23">
        <v>156.75</v>
      </c>
      <c r="W23">
        <v>826.66</v>
      </c>
      <c r="X23">
        <v>187.52</v>
      </c>
      <c r="Z23">
        <v>2200.91</v>
      </c>
      <c r="AB23">
        <v>6.31</v>
      </c>
      <c r="AC23" s="21">
        <f t="shared" si="0"/>
        <v>5.2583333333333327E-3</v>
      </c>
    </row>
    <row r="24" spans="1:29">
      <c r="A24" s="4">
        <v>35611</v>
      </c>
      <c r="B24">
        <v>1937.18</v>
      </c>
      <c r="C24">
        <v>864.52</v>
      </c>
      <c r="D24">
        <v>373.25</v>
      </c>
      <c r="E24">
        <v>314.39999999999998</v>
      </c>
      <c r="F24">
        <v>593.73</v>
      </c>
      <c r="G24">
        <v>53.57</v>
      </c>
      <c r="H24" t="s">
        <v>55</v>
      </c>
      <c r="I24">
        <v>122.99</v>
      </c>
      <c r="J24">
        <v>334.13</v>
      </c>
      <c r="K24">
        <v>59.9</v>
      </c>
      <c r="L24">
        <v>478.39</v>
      </c>
      <c r="M24">
        <v>1453.63</v>
      </c>
      <c r="N24">
        <v>623.91999999999996</v>
      </c>
      <c r="O24">
        <v>197.16</v>
      </c>
      <c r="P24">
        <v>1448.61</v>
      </c>
      <c r="Q24">
        <v>246.5</v>
      </c>
      <c r="R24">
        <v>65.06</v>
      </c>
      <c r="S24">
        <v>259.79000000000002</v>
      </c>
      <c r="T24">
        <v>620.98</v>
      </c>
      <c r="U24">
        <v>65.959999999999994</v>
      </c>
      <c r="V24">
        <v>134.35</v>
      </c>
      <c r="W24">
        <v>763.17</v>
      </c>
      <c r="X24">
        <v>181.73</v>
      </c>
      <c r="Z24">
        <v>2184.52</v>
      </c>
      <c r="AB24">
        <v>6.49</v>
      </c>
      <c r="AC24" s="21">
        <f t="shared" si="0"/>
        <v>5.4083333333333336E-3</v>
      </c>
    </row>
    <row r="25" spans="1:29">
      <c r="A25" s="4">
        <v>35642</v>
      </c>
      <c r="B25">
        <v>1971.32</v>
      </c>
      <c r="C25">
        <v>816.6</v>
      </c>
      <c r="D25">
        <v>417.25</v>
      </c>
      <c r="E25">
        <v>301.82</v>
      </c>
      <c r="F25">
        <v>590.70000000000005</v>
      </c>
      <c r="G25">
        <v>54.74</v>
      </c>
      <c r="H25" t="s">
        <v>55</v>
      </c>
      <c r="I25">
        <v>137.13</v>
      </c>
      <c r="J25">
        <v>333.38</v>
      </c>
      <c r="K25">
        <v>62.97</v>
      </c>
      <c r="L25">
        <v>565.80999999999995</v>
      </c>
      <c r="M25">
        <v>1664.07</v>
      </c>
      <c r="N25">
        <v>678.26</v>
      </c>
      <c r="O25">
        <v>195.13</v>
      </c>
      <c r="P25">
        <v>1546.22</v>
      </c>
      <c r="Q25">
        <v>248.5</v>
      </c>
      <c r="R25">
        <v>79.28</v>
      </c>
      <c r="S25">
        <v>274.27</v>
      </c>
      <c r="T25">
        <v>608.04</v>
      </c>
      <c r="U25">
        <v>67.510000000000005</v>
      </c>
      <c r="V25">
        <v>133.97999999999999</v>
      </c>
      <c r="W25">
        <v>837.46</v>
      </c>
      <c r="X25">
        <v>212.77</v>
      </c>
      <c r="Z25">
        <v>2295.1799999999998</v>
      </c>
      <c r="AB25">
        <v>6.8</v>
      </c>
      <c r="AC25" s="21">
        <f t="shared" si="0"/>
        <v>5.6666666666666671E-3</v>
      </c>
    </row>
    <row r="26" spans="1:29">
      <c r="A26" s="4">
        <v>35671</v>
      </c>
      <c r="B26">
        <v>1907.92</v>
      </c>
      <c r="C26">
        <v>803.8</v>
      </c>
      <c r="D26">
        <v>431.25</v>
      </c>
      <c r="E26">
        <v>302.11</v>
      </c>
      <c r="F26">
        <v>551.82000000000005</v>
      </c>
      <c r="G26">
        <v>54.63</v>
      </c>
      <c r="H26" t="s">
        <v>55</v>
      </c>
      <c r="I26">
        <v>136.13</v>
      </c>
      <c r="J26">
        <v>361</v>
      </c>
      <c r="K26">
        <v>64.92</v>
      </c>
      <c r="L26">
        <v>562.45000000000005</v>
      </c>
      <c r="M26">
        <v>1522.48</v>
      </c>
      <c r="N26">
        <v>733.1</v>
      </c>
      <c r="O26">
        <v>238.72</v>
      </c>
      <c r="P26">
        <v>1445.51</v>
      </c>
      <c r="Q26">
        <v>276.5</v>
      </c>
      <c r="R26">
        <v>78.83</v>
      </c>
      <c r="S26">
        <v>276.17</v>
      </c>
      <c r="T26">
        <v>647.32000000000005</v>
      </c>
      <c r="U26">
        <v>71.27</v>
      </c>
      <c r="V26">
        <v>141.19</v>
      </c>
      <c r="W26">
        <v>808.65</v>
      </c>
      <c r="X26">
        <v>220.22</v>
      </c>
      <c r="Z26">
        <v>2276.7199999999998</v>
      </c>
      <c r="AB26">
        <v>6.97</v>
      </c>
      <c r="AC26" s="21">
        <f t="shared" si="0"/>
        <v>5.8083333333333329E-3</v>
      </c>
    </row>
    <row r="27" spans="1:29">
      <c r="A27" s="4">
        <v>35703</v>
      </c>
      <c r="B27">
        <v>1971.81</v>
      </c>
      <c r="C27">
        <v>818.26</v>
      </c>
      <c r="D27">
        <v>467.75</v>
      </c>
      <c r="E27">
        <v>317.61</v>
      </c>
      <c r="F27">
        <v>590.19000000000005</v>
      </c>
      <c r="G27">
        <v>59.76</v>
      </c>
      <c r="H27" t="s">
        <v>55</v>
      </c>
      <c r="I27">
        <v>156.6</v>
      </c>
      <c r="J27">
        <v>415.88</v>
      </c>
      <c r="K27">
        <v>68.09</v>
      </c>
      <c r="L27">
        <v>608.55999999999995</v>
      </c>
      <c r="M27">
        <v>1793.98</v>
      </c>
      <c r="N27">
        <v>794.85</v>
      </c>
      <c r="O27">
        <v>266.58999999999997</v>
      </c>
      <c r="P27">
        <v>1495.09</v>
      </c>
      <c r="Q27">
        <v>279.5</v>
      </c>
      <c r="R27">
        <v>82.61</v>
      </c>
      <c r="S27">
        <v>323.41000000000003</v>
      </c>
      <c r="T27">
        <v>699.55</v>
      </c>
      <c r="U27">
        <v>69.56</v>
      </c>
      <c r="V27">
        <v>141.57</v>
      </c>
      <c r="W27">
        <v>882.94</v>
      </c>
      <c r="X27">
        <v>234.3</v>
      </c>
      <c r="Z27">
        <v>2455.02</v>
      </c>
      <c r="AB27">
        <v>6.98</v>
      </c>
      <c r="AC27" s="21">
        <f t="shared" si="0"/>
        <v>5.816666666666667E-3</v>
      </c>
    </row>
    <row r="28" spans="1:29">
      <c r="A28" s="4">
        <v>35734</v>
      </c>
      <c r="B28">
        <v>1834.76</v>
      </c>
      <c r="C28">
        <v>634.45000000000005</v>
      </c>
      <c r="D28">
        <v>438</v>
      </c>
      <c r="E28">
        <v>305.04000000000002</v>
      </c>
      <c r="F28">
        <v>538.19000000000005</v>
      </c>
      <c r="G28">
        <v>49.96</v>
      </c>
      <c r="H28" t="s">
        <v>55</v>
      </c>
      <c r="I28">
        <v>158.85</v>
      </c>
      <c r="J28">
        <v>395.5</v>
      </c>
      <c r="K28">
        <v>66.56</v>
      </c>
      <c r="L28">
        <v>581.17999999999995</v>
      </c>
      <c r="M28">
        <v>1641.99</v>
      </c>
      <c r="N28">
        <v>829.92</v>
      </c>
      <c r="O28">
        <v>251.39</v>
      </c>
      <c r="P28">
        <v>1498.19</v>
      </c>
      <c r="Q28">
        <v>273</v>
      </c>
      <c r="R28">
        <v>74.39</v>
      </c>
      <c r="S28">
        <v>326.83</v>
      </c>
      <c r="T28">
        <v>696.43</v>
      </c>
      <c r="U28">
        <v>71.02</v>
      </c>
      <c r="V28">
        <v>140.05000000000001</v>
      </c>
      <c r="W28">
        <v>900.5</v>
      </c>
      <c r="X28">
        <v>232.64</v>
      </c>
      <c r="Z28">
        <v>2293.87</v>
      </c>
      <c r="AB28">
        <v>7</v>
      </c>
      <c r="AC28" s="21">
        <f t="shared" si="0"/>
        <v>5.8333333333333336E-3</v>
      </c>
    </row>
    <row r="29" spans="1:29">
      <c r="A29" s="4">
        <v>35762</v>
      </c>
      <c r="B29">
        <v>1843.54</v>
      </c>
      <c r="C29">
        <v>590.66</v>
      </c>
      <c r="D29">
        <v>405</v>
      </c>
      <c r="E29">
        <v>311.18</v>
      </c>
      <c r="F29">
        <v>542.23</v>
      </c>
      <c r="G29">
        <v>55.33</v>
      </c>
      <c r="H29" t="s">
        <v>55</v>
      </c>
      <c r="I29">
        <v>159.27000000000001</v>
      </c>
      <c r="J29">
        <v>404</v>
      </c>
      <c r="K29">
        <v>81.099999999999994</v>
      </c>
      <c r="L29">
        <v>585.02</v>
      </c>
      <c r="M29">
        <v>1769.3</v>
      </c>
      <c r="N29">
        <v>805.22</v>
      </c>
      <c r="O29">
        <v>230.1</v>
      </c>
      <c r="P29">
        <v>1433.12</v>
      </c>
      <c r="Q29">
        <v>265.5</v>
      </c>
      <c r="R29">
        <v>76.39</v>
      </c>
      <c r="S29">
        <v>310.83999999999997</v>
      </c>
      <c r="T29">
        <v>736.61</v>
      </c>
      <c r="U29">
        <v>76.17</v>
      </c>
      <c r="V29">
        <v>132.08000000000001</v>
      </c>
      <c r="W29">
        <v>867.18</v>
      </c>
      <c r="X29">
        <v>243.41</v>
      </c>
      <c r="Z29">
        <v>2288.64</v>
      </c>
      <c r="AB29">
        <v>7.25</v>
      </c>
      <c r="AC29" s="21">
        <f t="shared" si="0"/>
        <v>6.0416666666666665E-3</v>
      </c>
    </row>
    <row r="30" spans="1:29">
      <c r="A30" s="4">
        <v>35795</v>
      </c>
      <c r="B30">
        <v>2084.4699999999998</v>
      </c>
      <c r="C30">
        <v>618.75</v>
      </c>
      <c r="D30">
        <v>400</v>
      </c>
      <c r="E30">
        <v>324.05</v>
      </c>
      <c r="F30">
        <v>564.95000000000005</v>
      </c>
      <c r="G30">
        <v>54.86</v>
      </c>
      <c r="H30" t="s">
        <v>55</v>
      </c>
      <c r="I30">
        <v>164.76</v>
      </c>
      <c r="J30">
        <v>433.75</v>
      </c>
      <c r="K30">
        <v>89.91</v>
      </c>
      <c r="L30">
        <v>575.41999999999996</v>
      </c>
      <c r="M30">
        <v>2008.32</v>
      </c>
      <c r="N30">
        <v>838.81</v>
      </c>
      <c r="O30">
        <v>240.24</v>
      </c>
      <c r="P30">
        <v>1464.1</v>
      </c>
      <c r="Q30">
        <v>269.5</v>
      </c>
      <c r="R30">
        <v>79.5</v>
      </c>
      <c r="S30">
        <v>323.02</v>
      </c>
      <c r="T30">
        <v>706.25</v>
      </c>
      <c r="U30">
        <v>83.02</v>
      </c>
      <c r="V30">
        <v>135.49</v>
      </c>
      <c r="W30">
        <v>873.48</v>
      </c>
      <c r="X30">
        <v>239.27</v>
      </c>
      <c r="Z30">
        <v>2411</v>
      </c>
      <c r="AB30">
        <v>7.22</v>
      </c>
      <c r="AC30" s="21">
        <f t="shared" si="0"/>
        <v>6.0166666666666667E-3</v>
      </c>
    </row>
    <row r="31" spans="1:29">
      <c r="A31" s="4">
        <v>35825</v>
      </c>
      <c r="B31">
        <v>2389.7800000000002</v>
      </c>
      <c r="C31">
        <v>646.01</v>
      </c>
      <c r="D31">
        <v>413.5</v>
      </c>
      <c r="E31">
        <v>326.39</v>
      </c>
      <c r="F31">
        <v>554.35</v>
      </c>
      <c r="G31">
        <v>48.32</v>
      </c>
      <c r="H31" t="s">
        <v>55</v>
      </c>
      <c r="I31">
        <v>179.4</v>
      </c>
      <c r="J31">
        <v>397.5</v>
      </c>
      <c r="K31">
        <v>96.36</v>
      </c>
      <c r="L31">
        <v>557.16</v>
      </c>
      <c r="M31">
        <v>2260.34</v>
      </c>
      <c r="N31">
        <v>978.12</v>
      </c>
      <c r="O31">
        <v>228.08</v>
      </c>
      <c r="P31">
        <v>1598.9</v>
      </c>
      <c r="Q31">
        <v>265</v>
      </c>
      <c r="R31">
        <v>95.93</v>
      </c>
      <c r="S31">
        <v>364.93</v>
      </c>
      <c r="T31">
        <v>700.89</v>
      </c>
      <c r="U31">
        <v>98.77</v>
      </c>
      <c r="V31">
        <v>134.72999999999999</v>
      </c>
      <c r="W31">
        <v>1005.86</v>
      </c>
      <c r="X31">
        <v>239.27</v>
      </c>
      <c r="Z31">
        <v>2536.6799999999998</v>
      </c>
      <c r="AB31">
        <v>7.25</v>
      </c>
      <c r="AC31" s="21">
        <f t="shared" si="0"/>
        <v>6.0416666666666665E-3</v>
      </c>
    </row>
    <row r="32" spans="1:29">
      <c r="A32" s="4">
        <v>35853</v>
      </c>
      <c r="B32">
        <v>2575.1</v>
      </c>
      <c r="C32">
        <v>677.41</v>
      </c>
      <c r="D32">
        <v>419</v>
      </c>
      <c r="E32">
        <v>354.46</v>
      </c>
      <c r="F32">
        <v>621.5</v>
      </c>
      <c r="G32">
        <v>54.28</v>
      </c>
      <c r="H32" t="s">
        <v>55</v>
      </c>
      <c r="I32">
        <v>171.91</v>
      </c>
      <c r="J32">
        <v>477</v>
      </c>
      <c r="K32">
        <v>110.59</v>
      </c>
      <c r="L32">
        <v>557.64</v>
      </c>
      <c r="M32">
        <v>2442.1999999999998</v>
      </c>
      <c r="N32">
        <v>1084.83</v>
      </c>
      <c r="O32">
        <v>247.84</v>
      </c>
      <c r="P32">
        <v>1553.97</v>
      </c>
      <c r="Q32">
        <v>322</v>
      </c>
      <c r="R32">
        <v>95.93</v>
      </c>
      <c r="S32">
        <v>399.02</v>
      </c>
      <c r="T32">
        <v>808.04</v>
      </c>
      <c r="U32">
        <v>136.03</v>
      </c>
      <c r="V32">
        <v>154.85</v>
      </c>
      <c r="W32">
        <v>1024.32</v>
      </c>
      <c r="X32">
        <v>283.14999999999998</v>
      </c>
      <c r="Z32">
        <v>2683.4</v>
      </c>
      <c r="AB32">
        <v>7.28</v>
      </c>
      <c r="AC32" s="21">
        <f t="shared" si="0"/>
        <v>6.0666666666666673E-3</v>
      </c>
    </row>
    <row r="33" spans="1:29">
      <c r="A33" s="4">
        <v>35885</v>
      </c>
      <c r="B33">
        <v>2510.73</v>
      </c>
      <c r="C33">
        <v>662.54</v>
      </c>
      <c r="D33">
        <v>431</v>
      </c>
      <c r="E33">
        <v>356.22</v>
      </c>
      <c r="F33">
        <v>703</v>
      </c>
      <c r="G33">
        <v>65.13</v>
      </c>
      <c r="H33" t="s">
        <v>55</v>
      </c>
      <c r="I33">
        <v>199.37</v>
      </c>
      <c r="J33">
        <v>492</v>
      </c>
      <c r="K33">
        <v>128</v>
      </c>
      <c r="L33">
        <v>568.21</v>
      </c>
      <c r="M33">
        <v>2411.02</v>
      </c>
      <c r="N33">
        <v>1152.01</v>
      </c>
      <c r="O33">
        <v>274.7</v>
      </c>
      <c r="P33">
        <v>1623.68</v>
      </c>
      <c r="Q33">
        <v>340</v>
      </c>
      <c r="R33">
        <v>99.93</v>
      </c>
      <c r="S33">
        <v>426.26</v>
      </c>
      <c r="T33">
        <v>866.07</v>
      </c>
      <c r="U33">
        <v>136.53</v>
      </c>
      <c r="V33">
        <v>174.96</v>
      </c>
      <c r="W33">
        <v>966.23</v>
      </c>
      <c r="X33">
        <v>292.25</v>
      </c>
      <c r="Z33">
        <v>2781.66</v>
      </c>
      <c r="AB33">
        <v>7.26</v>
      </c>
      <c r="AC33" s="21">
        <f t="shared" si="0"/>
        <v>6.0499999999999998E-3</v>
      </c>
    </row>
    <row r="34" spans="1:29">
      <c r="A34" s="4">
        <v>35915</v>
      </c>
      <c r="B34">
        <v>2512.6799999999998</v>
      </c>
      <c r="C34">
        <v>709.21</v>
      </c>
      <c r="D34">
        <v>472.25</v>
      </c>
      <c r="E34">
        <v>329.9</v>
      </c>
      <c r="F34">
        <v>712</v>
      </c>
      <c r="G34">
        <v>65.13</v>
      </c>
      <c r="H34" t="s">
        <v>55</v>
      </c>
      <c r="I34">
        <v>186.39</v>
      </c>
      <c r="J34">
        <v>499.5</v>
      </c>
      <c r="K34">
        <v>134.13999999999999</v>
      </c>
      <c r="L34">
        <v>546.12</v>
      </c>
      <c r="M34">
        <v>2398.0300000000002</v>
      </c>
      <c r="N34">
        <v>1105.57</v>
      </c>
      <c r="O34">
        <v>297.51</v>
      </c>
      <c r="P34">
        <v>1619.04</v>
      </c>
      <c r="Q34">
        <v>379.5</v>
      </c>
      <c r="R34">
        <v>92.16</v>
      </c>
      <c r="S34">
        <v>413.69</v>
      </c>
      <c r="T34">
        <v>836.61</v>
      </c>
      <c r="U34">
        <v>125.53</v>
      </c>
      <c r="V34">
        <v>166.62</v>
      </c>
      <c r="W34">
        <v>961.73</v>
      </c>
      <c r="X34">
        <v>319.57</v>
      </c>
      <c r="Z34">
        <v>2788.99</v>
      </c>
      <c r="AB34">
        <v>7.2</v>
      </c>
      <c r="AC34" s="21">
        <f t="shared" si="0"/>
        <v>6.000000000000001E-3</v>
      </c>
    </row>
    <row r="35" spans="1:29">
      <c r="A35" s="4">
        <v>35944</v>
      </c>
      <c r="B35">
        <v>2427.8200000000002</v>
      </c>
      <c r="C35">
        <v>632.38</v>
      </c>
      <c r="D35">
        <v>449.5</v>
      </c>
      <c r="E35">
        <v>322.58</v>
      </c>
      <c r="F35">
        <v>692.5</v>
      </c>
      <c r="G35">
        <v>68.11</v>
      </c>
      <c r="H35" t="s">
        <v>55</v>
      </c>
      <c r="I35">
        <v>179.07</v>
      </c>
      <c r="J35">
        <v>543</v>
      </c>
      <c r="K35">
        <v>137.83000000000001</v>
      </c>
      <c r="L35">
        <v>524.5</v>
      </c>
      <c r="M35">
        <v>2686.42</v>
      </c>
      <c r="N35">
        <v>1099.6500000000001</v>
      </c>
      <c r="O35">
        <v>335.02</v>
      </c>
      <c r="P35">
        <v>1637.63</v>
      </c>
      <c r="Q35">
        <v>392</v>
      </c>
      <c r="R35">
        <v>87.49</v>
      </c>
      <c r="S35">
        <v>413.3</v>
      </c>
      <c r="T35">
        <v>1002.68</v>
      </c>
      <c r="U35">
        <v>148.03</v>
      </c>
      <c r="V35">
        <v>173.83</v>
      </c>
      <c r="W35">
        <v>865.38</v>
      </c>
      <c r="X35">
        <v>312.12</v>
      </c>
      <c r="Z35">
        <v>2802.18</v>
      </c>
      <c r="AB35">
        <v>7.21</v>
      </c>
      <c r="AC35" s="21">
        <f t="shared" si="0"/>
        <v>6.0083333333333334E-3</v>
      </c>
    </row>
    <row r="36" spans="1:29">
      <c r="A36" s="4">
        <v>35976</v>
      </c>
      <c r="B36">
        <v>2508.7800000000002</v>
      </c>
      <c r="C36">
        <v>557.62</v>
      </c>
      <c r="D36">
        <v>437</v>
      </c>
      <c r="E36">
        <v>350.95</v>
      </c>
      <c r="F36">
        <v>710</v>
      </c>
      <c r="G36">
        <v>57.78</v>
      </c>
      <c r="H36" t="s">
        <v>55</v>
      </c>
      <c r="I36">
        <v>194.71</v>
      </c>
      <c r="J36">
        <v>459</v>
      </c>
      <c r="K36">
        <v>155.75</v>
      </c>
      <c r="L36">
        <v>524.02</v>
      </c>
      <c r="M36">
        <v>2702.01</v>
      </c>
      <c r="N36">
        <v>1104.5899999999999</v>
      </c>
      <c r="O36">
        <v>285.85000000000002</v>
      </c>
      <c r="P36">
        <v>1513.68</v>
      </c>
      <c r="Q36">
        <v>392.75</v>
      </c>
      <c r="R36">
        <v>89.71</v>
      </c>
      <c r="S36">
        <v>367.59</v>
      </c>
      <c r="T36">
        <v>980.36</v>
      </c>
      <c r="U36">
        <v>169.04</v>
      </c>
      <c r="V36">
        <v>152.57</v>
      </c>
      <c r="W36">
        <v>834.31</v>
      </c>
      <c r="X36">
        <v>334.48</v>
      </c>
      <c r="Z36">
        <v>2743.46</v>
      </c>
      <c r="AB36">
        <v>7.43</v>
      </c>
      <c r="AC36" s="21">
        <f t="shared" si="0"/>
        <v>6.1916666666666656E-3</v>
      </c>
    </row>
    <row r="37" spans="1:29">
      <c r="A37" s="4">
        <v>36007</v>
      </c>
      <c r="B37">
        <v>2263.9499999999998</v>
      </c>
      <c r="C37">
        <v>568.36</v>
      </c>
      <c r="D37">
        <v>406.5</v>
      </c>
      <c r="E37">
        <v>395.41</v>
      </c>
      <c r="F37">
        <v>728</v>
      </c>
      <c r="G37">
        <v>55.44</v>
      </c>
      <c r="H37" t="s">
        <v>55</v>
      </c>
      <c r="I37">
        <v>187.23</v>
      </c>
      <c r="J37">
        <v>467</v>
      </c>
      <c r="K37">
        <v>172.95</v>
      </c>
      <c r="L37">
        <v>489.92</v>
      </c>
      <c r="M37">
        <v>2546.13</v>
      </c>
      <c r="N37">
        <v>1172.76</v>
      </c>
      <c r="O37">
        <v>285.35000000000002</v>
      </c>
      <c r="P37">
        <v>1245.6500000000001</v>
      </c>
      <c r="Q37">
        <v>408</v>
      </c>
      <c r="R37">
        <v>89.05</v>
      </c>
      <c r="S37">
        <v>352.74</v>
      </c>
      <c r="T37">
        <v>1000</v>
      </c>
      <c r="U37">
        <v>163.53</v>
      </c>
      <c r="V37">
        <v>125.63</v>
      </c>
      <c r="W37">
        <v>759.12</v>
      </c>
      <c r="X37">
        <v>352.69</v>
      </c>
      <c r="Z37">
        <v>2734.72</v>
      </c>
      <c r="AB37">
        <v>7.45</v>
      </c>
      <c r="AC37" s="21">
        <f t="shared" si="0"/>
        <v>6.2083333333333331E-3</v>
      </c>
    </row>
    <row r="38" spans="1:29">
      <c r="A38" s="4">
        <v>36038</v>
      </c>
      <c r="B38">
        <v>2277.6</v>
      </c>
      <c r="C38">
        <v>482.44</v>
      </c>
      <c r="D38">
        <v>376.75</v>
      </c>
      <c r="E38">
        <v>343.35</v>
      </c>
      <c r="F38">
        <v>605</v>
      </c>
      <c r="G38">
        <v>45.23</v>
      </c>
      <c r="H38" t="s">
        <v>55</v>
      </c>
      <c r="I38">
        <v>167.75</v>
      </c>
      <c r="J38">
        <v>382</v>
      </c>
      <c r="K38">
        <v>170.6</v>
      </c>
      <c r="L38">
        <v>494.72</v>
      </c>
      <c r="M38">
        <v>2203.1799999999998</v>
      </c>
      <c r="N38">
        <v>861.54</v>
      </c>
      <c r="O38">
        <v>239.73</v>
      </c>
      <c r="P38">
        <v>1264.24</v>
      </c>
      <c r="Q38">
        <v>327</v>
      </c>
      <c r="R38">
        <v>82.16</v>
      </c>
      <c r="S38">
        <v>373.31</v>
      </c>
      <c r="T38">
        <v>890.18</v>
      </c>
      <c r="U38">
        <v>129.53</v>
      </c>
      <c r="V38">
        <v>104.37</v>
      </c>
      <c r="W38">
        <v>754.62</v>
      </c>
      <c r="X38">
        <v>356</v>
      </c>
      <c r="Z38">
        <v>2440.84</v>
      </c>
      <c r="AB38">
        <v>7.41</v>
      </c>
      <c r="AC38" s="21">
        <f t="shared" si="0"/>
        <v>6.1749999999999999E-3</v>
      </c>
    </row>
    <row r="39" spans="1:29">
      <c r="A39" s="4">
        <v>36068</v>
      </c>
      <c r="B39">
        <v>2028.87</v>
      </c>
      <c r="C39">
        <v>579.51</v>
      </c>
      <c r="D39">
        <v>450</v>
      </c>
      <c r="E39">
        <v>438.25</v>
      </c>
      <c r="F39">
        <v>560</v>
      </c>
      <c r="G39">
        <v>47.39</v>
      </c>
      <c r="H39" t="s">
        <v>55</v>
      </c>
      <c r="I39">
        <v>166.76</v>
      </c>
      <c r="J39">
        <v>357</v>
      </c>
      <c r="K39">
        <v>139.88</v>
      </c>
      <c r="L39">
        <v>434.2</v>
      </c>
      <c r="M39">
        <v>1740.72</v>
      </c>
      <c r="N39">
        <v>900.56</v>
      </c>
      <c r="O39">
        <v>214.39</v>
      </c>
      <c r="P39">
        <v>1236.3499999999999</v>
      </c>
      <c r="Q39">
        <v>271.25</v>
      </c>
      <c r="R39">
        <v>101.04</v>
      </c>
      <c r="S39">
        <v>415.97</v>
      </c>
      <c r="T39">
        <v>977.68</v>
      </c>
      <c r="U39">
        <v>128.28</v>
      </c>
      <c r="V39">
        <v>138.15</v>
      </c>
      <c r="W39">
        <v>821.25</v>
      </c>
      <c r="X39">
        <v>362.62</v>
      </c>
      <c r="Z39">
        <v>2344.8200000000002</v>
      </c>
      <c r="AB39">
        <v>7.22</v>
      </c>
      <c r="AC39" s="21">
        <f t="shared" si="0"/>
        <v>6.0166666666666667E-3</v>
      </c>
    </row>
    <row r="40" spans="1:29">
      <c r="A40" s="4">
        <v>36098</v>
      </c>
      <c r="B40">
        <v>2237.61</v>
      </c>
      <c r="C40">
        <v>598.92999999999995</v>
      </c>
      <c r="D40">
        <v>438.5</v>
      </c>
      <c r="E40">
        <v>539.5</v>
      </c>
      <c r="F40">
        <v>645</v>
      </c>
      <c r="G40">
        <v>51.47</v>
      </c>
      <c r="H40" t="s">
        <v>55</v>
      </c>
      <c r="I40">
        <v>168.25</v>
      </c>
      <c r="J40">
        <v>444.5</v>
      </c>
      <c r="K40">
        <v>163.84</v>
      </c>
      <c r="L40">
        <v>425.08</v>
      </c>
      <c r="M40">
        <v>2057.6799999999998</v>
      </c>
      <c r="N40">
        <v>935.14</v>
      </c>
      <c r="O40">
        <v>279.77</v>
      </c>
      <c r="P40">
        <v>1126.3499999999999</v>
      </c>
      <c r="Q40">
        <v>297</v>
      </c>
      <c r="R40">
        <v>103.04</v>
      </c>
      <c r="S40">
        <v>399.59</v>
      </c>
      <c r="T40">
        <v>930.36</v>
      </c>
      <c r="U40">
        <v>128.28</v>
      </c>
      <c r="V40">
        <v>129.80000000000001</v>
      </c>
      <c r="W40">
        <v>758.67</v>
      </c>
      <c r="X40">
        <v>338.61</v>
      </c>
      <c r="Z40">
        <v>2504.85</v>
      </c>
      <c r="AB40">
        <v>6.99</v>
      </c>
      <c r="AC40" s="21">
        <f t="shared" si="0"/>
        <v>5.8250000000000003E-3</v>
      </c>
    </row>
    <row r="41" spans="1:29">
      <c r="A41" s="4">
        <v>36129</v>
      </c>
      <c r="B41">
        <v>2458.06</v>
      </c>
      <c r="C41">
        <v>586.53</v>
      </c>
      <c r="D41">
        <v>472.5</v>
      </c>
      <c r="E41">
        <v>555.75</v>
      </c>
      <c r="F41">
        <v>679</v>
      </c>
      <c r="G41">
        <v>57.19</v>
      </c>
      <c r="H41" t="s">
        <v>55</v>
      </c>
      <c r="I41">
        <v>178.74</v>
      </c>
      <c r="J41">
        <v>521</v>
      </c>
      <c r="K41">
        <v>183.29</v>
      </c>
      <c r="L41">
        <v>395.78</v>
      </c>
      <c r="M41">
        <v>2372.0500000000002</v>
      </c>
      <c r="N41">
        <v>949.47</v>
      </c>
      <c r="O41">
        <v>273.69</v>
      </c>
      <c r="P41">
        <v>1216.21</v>
      </c>
      <c r="Q41">
        <v>334</v>
      </c>
      <c r="R41">
        <v>111.7</v>
      </c>
      <c r="S41">
        <v>440.35</v>
      </c>
      <c r="T41">
        <v>973.22</v>
      </c>
      <c r="U41">
        <v>145.03</v>
      </c>
      <c r="V41">
        <v>122.21</v>
      </c>
      <c r="W41">
        <v>724.9</v>
      </c>
      <c r="X41">
        <v>398.85</v>
      </c>
      <c r="Z41">
        <v>2626.86</v>
      </c>
      <c r="AB41">
        <v>6.53</v>
      </c>
      <c r="AC41" s="21">
        <f t="shared" si="0"/>
        <v>5.4416666666666667E-3</v>
      </c>
    </row>
    <row r="42" spans="1:29">
      <c r="A42" s="4">
        <v>36160</v>
      </c>
      <c r="B42">
        <v>2552.67</v>
      </c>
      <c r="C42">
        <v>577.45000000000005</v>
      </c>
      <c r="D42">
        <v>448.75</v>
      </c>
      <c r="E42">
        <v>528.5</v>
      </c>
      <c r="F42">
        <v>684</v>
      </c>
      <c r="G42">
        <v>58.13</v>
      </c>
      <c r="H42" t="s">
        <v>55</v>
      </c>
      <c r="I42">
        <v>171</v>
      </c>
      <c r="J42">
        <v>509.5</v>
      </c>
      <c r="K42">
        <v>199.88</v>
      </c>
      <c r="L42">
        <v>396.02</v>
      </c>
      <c r="M42">
        <v>2494.16</v>
      </c>
      <c r="N42">
        <v>929.71</v>
      </c>
      <c r="O42">
        <v>238.72</v>
      </c>
      <c r="P42">
        <v>1067.48</v>
      </c>
      <c r="Q42">
        <v>365.75</v>
      </c>
      <c r="R42">
        <v>107.48</v>
      </c>
      <c r="S42">
        <v>495.58</v>
      </c>
      <c r="T42">
        <v>1065.18</v>
      </c>
      <c r="U42">
        <v>157.03</v>
      </c>
      <c r="V42">
        <v>114.24</v>
      </c>
      <c r="W42">
        <v>696.99</v>
      </c>
      <c r="X42">
        <v>397.19</v>
      </c>
      <c r="Z42">
        <v>2673.92</v>
      </c>
      <c r="AB42">
        <v>5.94</v>
      </c>
      <c r="AC42" s="21">
        <f t="shared" si="0"/>
        <v>4.9500000000000004E-3</v>
      </c>
    </row>
    <row r="43" spans="1:29">
      <c r="A43" s="4">
        <v>36189</v>
      </c>
      <c r="B43">
        <v>2721.42</v>
      </c>
      <c r="C43">
        <v>604.71</v>
      </c>
      <c r="D43">
        <v>411</v>
      </c>
      <c r="E43">
        <v>627</v>
      </c>
      <c r="F43">
        <v>672</v>
      </c>
      <c r="G43">
        <v>57.84</v>
      </c>
      <c r="H43" t="s">
        <v>55</v>
      </c>
      <c r="I43">
        <v>186.98</v>
      </c>
      <c r="J43">
        <v>462</v>
      </c>
      <c r="K43">
        <v>242.38</v>
      </c>
      <c r="L43">
        <v>346.07</v>
      </c>
      <c r="M43">
        <v>2798.14</v>
      </c>
      <c r="N43">
        <v>865.49</v>
      </c>
      <c r="O43">
        <v>239.73</v>
      </c>
      <c r="P43">
        <v>1107.76</v>
      </c>
      <c r="Q43">
        <v>458.5</v>
      </c>
      <c r="R43">
        <v>114.36</v>
      </c>
      <c r="S43">
        <v>475.78</v>
      </c>
      <c r="T43">
        <v>1200</v>
      </c>
      <c r="U43">
        <v>191.04</v>
      </c>
      <c r="V43">
        <v>110.82</v>
      </c>
      <c r="W43">
        <v>654.66</v>
      </c>
      <c r="X43">
        <v>409.19</v>
      </c>
      <c r="Z43">
        <v>2695.94</v>
      </c>
      <c r="AB43">
        <v>5.75</v>
      </c>
      <c r="AC43" s="21">
        <f t="shared" si="0"/>
        <v>4.7916666666666672E-3</v>
      </c>
    </row>
    <row r="44" spans="1:29">
      <c r="A44" s="4">
        <v>36217</v>
      </c>
      <c r="B44">
        <v>2532.19</v>
      </c>
      <c r="C44">
        <v>667.91</v>
      </c>
      <c r="D44">
        <v>444.5</v>
      </c>
      <c r="E44">
        <v>569.5</v>
      </c>
      <c r="F44">
        <v>689.5</v>
      </c>
      <c r="G44">
        <v>63.67</v>
      </c>
      <c r="H44" t="s">
        <v>55</v>
      </c>
      <c r="I44">
        <v>176.74</v>
      </c>
      <c r="J44">
        <v>396.5</v>
      </c>
      <c r="K44">
        <v>234.49</v>
      </c>
      <c r="L44">
        <v>403.22</v>
      </c>
      <c r="M44">
        <v>3164.47</v>
      </c>
      <c r="N44">
        <v>908.47</v>
      </c>
      <c r="O44">
        <v>229.6</v>
      </c>
      <c r="P44">
        <v>1234.81</v>
      </c>
      <c r="Q44">
        <v>494</v>
      </c>
      <c r="R44">
        <v>103.04</v>
      </c>
      <c r="S44">
        <v>599.58000000000004</v>
      </c>
      <c r="T44">
        <v>1225</v>
      </c>
      <c r="U44">
        <v>201.79</v>
      </c>
      <c r="V44">
        <v>128.66</v>
      </c>
      <c r="W44">
        <v>729.85</v>
      </c>
      <c r="X44">
        <v>373.39</v>
      </c>
      <c r="Z44">
        <v>2825.39</v>
      </c>
      <c r="AB44">
        <v>5.35</v>
      </c>
      <c r="AC44" s="21">
        <f t="shared" si="0"/>
        <v>4.4583333333333332E-3</v>
      </c>
    </row>
    <row r="45" spans="1:29">
      <c r="A45" s="4">
        <v>36250</v>
      </c>
      <c r="B45">
        <v>2856.02</v>
      </c>
      <c r="C45">
        <v>710.04</v>
      </c>
      <c r="D45">
        <v>524.25</v>
      </c>
      <c r="E45">
        <v>516</v>
      </c>
      <c r="F45">
        <v>696</v>
      </c>
      <c r="G45">
        <v>61.16</v>
      </c>
      <c r="H45" t="s">
        <v>55</v>
      </c>
      <c r="I45">
        <v>163.51</v>
      </c>
      <c r="J45">
        <v>414</v>
      </c>
      <c r="K45">
        <v>235.72</v>
      </c>
      <c r="L45">
        <v>391.94</v>
      </c>
      <c r="M45">
        <v>3502.22</v>
      </c>
      <c r="N45">
        <v>953.42</v>
      </c>
      <c r="O45">
        <v>246.32</v>
      </c>
      <c r="P45">
        <v>1293.68</v>
      </c>
      <c r="Q45">
        <v>537</v>
      </c>
      <c r="R45">
        <v>96.82</v>
      </c>
      <c r="S45">
        <v>593.48</v>
      </c>
      <c r="T45">
        <v>1259.82</v>
      </c>
      <c r="U45">
        <v>224.05</v>
      </c>
      <c r="V45">
        <v>135.49</v>
      </c>
      <c r="W45">
        <v>738.41</v>
      </c>
      <c r="X45">
        <v>374.01</v>
      </c>
      <c r="Z45">
        <v>2894.79</v>
      </c>
      <c r="AB45">
        <v>5.13</v>
      </c>
      <c r="AC45" s="21">
        <f t="shared" si="0"/>
        <v>4.2750000000000002E-3</v>
      </c>
    </row>
    <row r="46" spans="1:29">
      <c r="A46" s="4">
        <v>36280</v>
      </c>
      <c r="B46">
        <v>2373.19</v>
      </c>
      <c r="C46">
        <v>896.74</v>
      </c>
      <c r="D46">
        <v>589.5</v>
      </c>
      <c r="E46">
        <v>521.5</v>
      </c>
      <c r="F46">
        <v>717.5</v>
      </c>
      <c r="G46">
        <v>67.23</v>
      </c>
      <c r="H46" t="s">
        <v>55</v>
      </c>
      <c r="I46">
        <v>184.48</v>
      </c>
      <c r="J46">
        <v>465</v>
      </c>
      <c r="K46">
        <v>234.49</v>
      </c>
      <c r="L46">
        <v>407.79</v>
      </c>
      <c r="M46">
        <v>3808.79</v>
      </c>
      <c r="N46">
        <v>969.72</v>
      </c>
      <c r="O46">
        <v>269.13</v>
      </c>
      <c r="P46">
        <v>1433.12</v>
      </c>
      <c r="Q46">
        <v>549</v>
      </c>
      <c r="R46">
        <v>112.14</v>
      </c>
      <c r="S46">
        <v>708.52</v>
      </c>
      <c r="T46">
        <v>1180.3599999999999</v>
      </c>
      <c r="U46">
        <v>208.79</v>
      </c>
      <c r="V46">
        <v>147.26</v>
      </c>
      <c r="W46">
        <v>732.55</v>
      </c>
      <c r="X46">
        <v>356.21</v>
      </c>
      <c r="Z46">
        <v>3028.4</v>
      </c>
      <c r="AB46">
        <v>5.13</v>
      </c>
      <c r="AC46" s="21">
        <f t="shared" si="0"/>
        <v>4.2750000000000002E-3</v>
      </c>
    </row>
    <row r="47" spans="1:29">
      <c r="A47" s="4">
        <v>36311</v>
      </c>
      <c r="B47">
        <v>2420.02</v>
      </c>
      <c r="C47">
        <v>755.89</v>
      </c>
      <c r="D47">
        <v>558.5</v>
      </c>
      <c r="E47">
        <v>571</v>
      </c>
      <c r="F47">
        <v>656.5</v>
      </c>
      <c r="G47">
        <v>61.28</v>
      </c>
      <c r="H47" t="s">
        <v>55</v>
      </c>
      <c r="I47">
        <v>181.48</v>
      </c>
      <c r="J47">
        <v>411.75</v>
      </c>
      <c r="K47">
        <v>243.5</v>
      </c>
      <c r="L47">
        <v>378.49</v>
      </c>
      <c r="M47">
        <v>3445.06</v>
      </c>
      <c r="N47">
        <v>901.06</v>
      </c>
      <c r="O47">
        <v>298.52999999999997</v>
      </c>
      <c r="P47">
        <v>1414.53</v>
      </c>
      <c r="Q47">
        <v>504</v>
      </c>
      <c r="R47">
        <v>111.87</v>
      </c>
      <c r="S47">
        <v>597.66999999999996</v>
      </c>
      <c r="T47">
        <v>1062.5</v>
      </c>
      <c r="U47">
        <v>215.8</v>
      </c>
      <c r="V47">
        <v>135.87</v>
      </c>
      <c r="W47">
        <v>803.24</v>
      </c>
      <c r="X47">
        <v>351.03</v>
      </c>
      <c r="Z47">
        <v>2889.65</v>
      </c>
      <c r="AB47">
        <v>5.14</v>
      </c>
      <c r="AC47" s="21">
        <f t="shared" si="0"/>
        <v>4.2833333333333326E-3</v>
      </c>
    </row>
    <row r="48" spans="1:29">
      <c r="A48" s="4">
        <v>36341</v>
      </c>
      <c r="B48">
        <v>2393.6799999999998</v>
      </c>
      <c r="C48">
        <v>878.56</v>
      </c>
      <c r="D48">
        <v>568.5</v>
      </c>
      <c r="E48">
        <v>596.5</v>
      </c>
      <c r="F48">
        <v>662.5</v>
      </c>
      <c r="G48">
        <v>62.68</v>
      </c>
      <c r="H48" t="s">
        <v>55</v>
      </c>
      <c r="I48">
        <v>163.01</v>
      </c>
      <c r="J48">
        <v>411.75</v>
      </c>
      <c r="K48">
        <v>256</v>
      </c>
      <c r="L48">
        <v>352.55</v>
      </c>
      <c r="M48">
        <v>3356.73</v>
      </c>
      <c r="N48">
        <v>905.5</v>
      </c>
      <c r="O48">
        <v>318.8</v>
      </c>
      <c r="P48">
        <v>1461.01</v>
      </c>
      <c r="Q48">
        <v>536.5</v>
      </c>
      <c r="R48">
        <v>131.77000000000001</v>
      </c>
      <c r="S48">
        <v>556.15</v>
      </c>
      <c r="T48">
        <v>1150.8900000000001</v>
      </c>
      <c r="U48">
        <v>225.55</v>
      </c>
      <c r="V48">
        <v>138.91</v>
      </c>
      <c r="W48">
        <v>768.12</v>
      </c>
      <c r="X48">
        <v>365.52</v>
      </c>
      <c r="Z48">
        <v>2946.17</v>
      </c>
      <c r="AB48">
        <v>4.8600000000000003</v>
      </c>
      <c r="AC48" s="21">
        <f t="shared" si="0"/>
        <v>4.0500000000000006E-3</v>
      </c>
    </row>
    <row r="49" spans="1:29">
      <c r="A49" s="4">
        <v>36371</v>
      </c>
      <c r="B49">
        <v>2239.56</v>
      </c>
      <c r="C49">
        <v>966.96</v>
      </c>
      <c r="D49">
        <v>603.5</v>
      </c>
      <c r="E49">
        <v>520</v>
      </c>
      <c r="F49">
        <v>627.5</v>
      </c>
      <c r="G49">
        <v>60.05</v>
      </c>
      <c r="H49" t="s">
        <v>55</v>
      </c>
      <c r="I49">
        <v>162.01</v>
      </c>
      <c r="J49">
        <v>407</v>
      </c>
      <c r="K49">
        <v>269.51</v>
      </c>
      <c r="L49">
        <v>365.04</v>
      </c>
      <c r="M49">
        <v>3330.75</v>
      </c>
      <c r="N49">
        <v>849.19</v>
      </c>
      <c r="O49">
        <v>338.06</v>
      </c>
      <c r="P49">
        <v>1464.1</v>
      </c>
      <c r="Q49">
        <v>553</v>
      </c>
      <c r="R49">
        <v>124.25</v>
      </c>
      <c r="S49">
        <v>526.82000000000005</v>
      </c>
      <c r="T49">
        <v>1121.43</v>
      </c>
      <c r="U49">
        <v>256.55</v>
      </c>
      <c r="V49">
        <v>134.72999999999999</v>
      </c>
      <c r="W49">
        <v>746.96</v>
      </c>
      <c r="X49">
        <v>343.58</v>
      </c>
      <c r="Z49">
        <v>2925.14</v>
      </c>
      <c r="AB49">
        <v>4.9400000000000004</v>
      </c>
      <c r="AC49" s="21">
        <f t="shared" si="0"/>
        <v>4.1166666666666669E-3</v>
      </c>
    </row>
    <row r="50" spans="1:29">
      <c r="A50" s="4">
        <v>36403</v>
      </c>
      <c r="B50">
        <v>2409.29</v>
      </c>
      <c r="C50">
        <v>925.24</v>
      </c>
      <c r="D50">
        <v>577.5</v>
      </c>
      <c r="E50">
        <v>523.5</v>
      </c>
      <c r="F50">
        <v>630</v>
      </c>
      <c r="G50">
        <v>57.72</v>
      </c>
      <c r="H50" t="s">
        <v>55</v>
      </c>
      <c r="I50">
        <v>183.98</v>
      </c>
      <c r="J50">
        <v>454.25</v>
      </c>
      <c r="K50">
        <v>256.81</v>
      </c>
      <c r="L50">
        <v>399.14</v>
      </c>
      <c r="M50">
        <v>3356.73</v>
      </c>
      <c r="N50">
        <v>915.38</v>
      </c>
      <c r="O50">
        <v>327.92</v>
      </c>
      <c r="P50">
        <v>1541.57</v>
      </c>
      <c r="Q50">
        <v>583</v>
      </c>
      <c r="R50">
        <v>146.58000000000001</v>
      </c>
      <c r="S50">
        <v>570.25</v>
      </c>
      <c r="T50">
        <v>1146.43</v>
      </c>
      <c r="U50">
        <v>273.06</v>
      </c>
      <c r="V50">
        <v>140.05000000000001</v>
      </c>
      <c r="W50">
        <v>787.49</v>
      </c>
      <c r="X50">
        <v>343.79</v>
      </c>
      <c r="Z50">
        <v>2939.11</v>
      </c>
      <c r="AB50">
        <v>4.83</v>
      </c>
      <c r="AC50" s="21">
        <f t="shared" si="0"/>
        <v>4.0249999999999999E-3</v>
      </c>
    </row>
    <row r="51" spans="1:29">
      <c r="A51" s="4">
        <v>36433</v>
      </c>
      <c r="B51">
        <v>2484.39</v>
      </c>
      <c r="C51">
        <v>869.89</v>
      </c>
      <c r="D51">
        <v>554.5</v>
      </c>
      <c r="E51">
        <v>521</v>
      </c>
      <c r="F51">
        <v>620.5</v>
      </c>
      <c r="G51">
        <v>49.2</v>
      </c>
      <c r="H51" t="s">
        <v>55</v>
      </c>
      <c r="I51">
        <v>189.47</v>
      </c>
      <c r="J51">
        <v>400.25</v>
      </c>
      <c r="K51">
        <v>294.5</v>
      </c>
      <c r="L51">
        <v>303.08</v>
      </c>
      <c r="M51">
        <v>3385.31</v>
      </c>
      <c r="N51">
        <v>926.25</v>
      </c>
      <c r="O51">
        <v>292.95</v>
      </c>
      <c r="P51">
        <v>1487.34</v>
      </c>
      <c r="Q51">
        <v>565</v>
      </c>
      <c r="R51">
        <v>147.46</v>
      </c>
      <c r="S51">
        <v>495.97</v>
      </c>
      <c r="T51">
        <v>1163.3900000000001</v>
      </c>
      <c r="U51">
        <v>272.76</v>
      </c>
      <c r="V51">
        <v>110.82</v>
      </c>
      <c r="W51">
        <v>736.61</v>
      </c>
      <c r="X51">
        <v>347.93</v>
      </c>
      <c r="Z51">
        <v>2826.11</v>
      </c>
      <c r="AB51">
        <v>5.2</v>
      </c>
      <c r="AC51" s="21">
        <f t="shared" si="0"/>
        <v>4.333333333333334E-3</v>
      </c>
    </row>
    <row r="52" spans="1:29">
      <c r="A52" s="4">
        <v>36462</v>
      </c>
      <c r="B52">
        <v>2684.35</v>
      </c>
      <c r="C52">
        <v>859.97</v>
      </c>
      <c r="D52">
        <v>590.5</v>
      </c>
      <c r="E52">
        <v>403</v>
      </c>
      <c r="F52">
        <v>615</v>
      </c>
      <c r="G52">
        <v>50.42</v>
      </c>
      <c r="H52" t="s">
        <v>55</v>
      </c>
      <c r="I52">
        <v>180.73</v>
      </c>
      <c r="J52">
        <v>355.5</v>
      </c>
      <c r="K52">
        <v>289.79000000000002</v>
      </c>
      <c r="L52">
        <v>268.98</v>
      </c>
      <c r="M52">
        <v>3642.52</v>
      </c>
      <c r="N52">
        <v>875.86</v>
      </c>
      <c r="O52">
        <v>303.58999999999997</v>
      </c>
      <c r="P52">
        <v>1392.84</v>
      </c>
      <c r="Q52">
        <v>660.5</v>
      </c>
      <c r="R52">
        <v>156.31</v>
      </c>
      <c r="S52">
        <v>506.25</v>
      </c>
      <c r="T52">
        <v>1220.54</v>
      </c>
      <c r="U52">
        <v>312.17</v>
      </c>
      <c r="V52">
        <v>108.55</v>
      </c>
      <c r="W52">
        <v>684.38</v>
      </c>
      <c r="X52">
        <v>376.28</v>
      </c>
      <c r="Z52">
        <v>2904.38</v>
      </c>
      <c r="AB52">
        <v>5.34</v>
      </c>
      <c r="AC52" s="21">
        <f t="shared" si="0"/>
        <v>4.45E-3</v>
      </c>
    </row>
    <row r="53" spans="1:29">
      <c r="A53" s="4">
        <v>36494</v>
      </c>
      <c r="B53">
        <v>2729.22</v>
      </c>
      <c r="C53">
        <v>1016.11</v>
      </c>
      <c r="D53">
        <v>638</v>
      </c>
      <c r="E53">
        <v>394.5</v>
      </c>
      <c r="F53">
        <v>568</v>
      </c>
      <c r="G53">
        <v>44.47</v>
      </c>
      <c r="H53" t="s">
        <v>55</v>
      </c>
      <c r="I53">
        <v>169.25</v>
      </c>
      <c r="J53">
        <v>358.75</v>
      </c>
      <c r="K53">
        <v>302.33</v>
      </c>
      <c r="L53">
        <v>241.6</v>
      </c>
      <c r="M53">
        <v>3146.28</v>
      </c>
      <c r="N53">
        <v>938.6</v>
      </c>
      <c r="O53">
        <v>335.52</v>
      </c>
      <c r="P53">
        <v>1417.63</v>
      </c>
      <c r="Q53">
        <v>920.5</v>
      </c>
      <c r="R53">
        <v>164.49</v>
      </c>
      <c r="S53">
        <v>441.11</v>
      </c>
      <c r="T53">
        <v>1337.5</v>
      </c>
      <c r="U53">
        <v>433.19</v>
      </c>
      <c r="V53">
        <v>114.24</v>
      </c>
      <c r="W53">
        <v>652.86</v>
      </c>
      <c r="X53">
        <v>398.64</v>
      </c>
      <c r="Z53">
        <v>3086.9</v>
      </c>
      <c r="AB53">
        <v>5.37</v>
      </c>
      <c r="AC53" s="21">
        <f t="shared" si="0"/>
        <v>4.4749999999999998E-3</v>
      </c>
    </row>
    <row r="54" spans="1:29">
      <c r="A54" s="4">
        <v>36525</v>
      </c>
      <c r="B54">
        <v>2504.88</v>
      </c>
      <c r="C54">
        <v>1235.03</v>
      </c>
      <c r="D54">
        <v>622.5</v>
      </c>
      <c r="E54">
        <v>351.75</v>
      </c>
      <c r="F54">
        <v>498</v>
      </c>
      <c r="G54">
        <v>49.96</v>
      </c>
      <c r="H54" t="s">
        <v>55</v>
      </c>
      <c r="I54">
        <v>187.97</v>
      </c>
      <c r="J54">
        <v>410</v>
      </c>
      <c r="K54">
        <v>314.11</v>
      </c>
      <c r="L54">
        <v>283.14</v>
      </c>
      <c r="M54">
        <v>2852.7</v>
      </c>
      <c r="N54">
        <v>985.53</v>
      </c>
      <c r="O54">
        <v>345.66</v>
      </c>
      <c r="P54">
        <v>1327.77</v>
      </c>
      <c r="Q54">
        <v>981</v>
      </c>
      <c r="R54">
        <v>155.19999999999999</v>
      </c>
      <c r="S54">
        <v>523.39</v>
      </c>
      <c r="T54">
        <v>1789.29</v>
      </c>
      <c r="U54">
        <v>755.66</v>
      </c>
      <c r="V54">
        <v>101.71</v>
      </c>
      <c r="W54">
        <v>624.95000000000005</v>
      </c>
      <c r="X54">
        <v>389.95</v>
      </c>
      <c r="Z54">
        <v>3242.06</v>
      </c>
      <c r="AB54">
        <v>5.39</v>
      </c>
      <c r="AC54" s="21">
        <f t="shared" si="0"/>
        <v>4.4916666666666664E-3</v>
      </c>
    </row>
    <row r="55" spans="1:29">
      <c r="A55" s="4">
        <v>36556</v>
      </c>
      <c r="B55">
        <v>2216.15</v>
      </c>
      <c r="C55">
        <v>954.98</v>
      </c>
      <c r="D55">
        <v>544</v>
      </c>
      <c r="E55">
        <v>272.75</v>
      </c>
      <c r="F55">
        <v>457.5</v>
      </c>
      <c r="G55">
        <v>48.79</v>
      </c>
      <c r="H55" t="s">
        <v>55</v>
      </c>
      <c r="I55">
        <v>163.01</v>
      </c>
      <c r="J55">
        <v>332</v>
      </c>
      <c r="K55">
        <v>346.62</v>
      </c>
      <c r="L55">
        <v>262.01</v>
      </c>
      <c r="M55">
        <v>2603.2800000000002</v>
      </c>
      <c r="N55">
        <v>808.68</v>
      </c>
      <c r="O55">
        <v>313.22000000000003</v>
      </c>
      <c r="P55">
        <v>1149.5899999999999</v>
      </c>
      <c r="Q55">
        <v>983.5</v>
      </c>
      <c r="R55">
        <v>166.92</v>
      </c>
      <c r="S55">
        <v>360.74</v>
      </c>
      <c r="T55">
        <v>1867.86</v>
      </c>
      <c r="U55">
        <v>743.66</v>
      </c>
      <c r="V55">
        <v>88.81</v>
      </c>
      <c r="W55">
        <v>610.54</v>
      </c>
      <c r="X55">
        <v>351.86</v>
      </c>
      <c r="Z55">
        <v>2975.87</v>
      </c>
      <c r="AB55">
        <v>5.84</v>
      </c>
      <c r="AC55" s="21">
        <f t="shared" si="0"/>
        <v>4.8666666666666667E-3</v>
      </c>
    </row>
    <row r="56" spans="1:29">
      <c r="A56" s="4">
        <v>36585</v>
      </c>
      <c r="B56">
        <v>2008.39</v>
      </c>
      <c r="C56">
        <v>774.89</v>
      </c>
      <c r="D56">
        <v>487.5</v>
      </c>
      <c r="E56">
        <v>260.5</v>
      </c>
      <c r="F56">
        <v>483.5</v>
      </c>
      <c r="G56">
        <v>48.15</v>
      </c>
      <c r="H56" t="s">
        <v>55</v>
      </c>
      <c r="I56">
        <v>171.25</v>
      </c>
      <c r="J56">
        <v>313.5</v>
      </c>
      <c r="K56">
        <v>363.77</v>
      </c>
      <c r="L56">
        <v>218.54</v>
      </c>
      <c r="M56">
        <v>2164.21</v>
      </c>
      <c r="N56">
        <v>746.44</v>
      </c>
      <c r="O56">
        <v>291.43</v>
      </c>
      <c r="P56">
        <v>997.76</v>
      </c>
      <c r="Q56">
        <v>1221.5</v>
      </c>
      <c r="R56">
        <v>189.03</v>
      </c>
      <c r="S56">
        <v>363.78</v>
      </c>
      <c r="T56">
        <v>1876.79</v>
      </c>
      <c r="U56">
        <v>797.67</v>
      </c>
      <c r="V56">
        <v>102.85</v>
      </c>
      <c r="W56">
        <v>621.79</v>
      </c>
      <c r="X56">
        <v>406.5</v>
      </c>
      <c r="Z56">
        <v>2989.43</v>
      </c>
      <c r="AB56">
        <v>5.98</v>
      </c>
      <c r="AC56" s="21">
        <f t="shared" si="0"/>
        <v>4.9833333333333335E-3</v>
      </c>
    </row>
    <row r="57" spans="1:29">
      <c r="A57" s="4">
        <v>36616</v>
      </c>
      <c r="B57">
        <v>2476.59</v>
      </c>
      <c r="C57">
        <v>869.48</v>
      </c>
      <c r="D57">
        <v>573.5</v>
      </c>
      <c r="E57">
        <v>345.25</v>
      </c>
      <c r="F57">
        <v>471</v>
      </c>
      <c r="G57">
        <v>47.45</v>
      </c>
      <c r="H57" t="s">
        <v>55</v>
      </c>
      <c r="I57">
        <v>208.44</v>
      </c>
      <c r="J57">
        <v>354</v>
      </c>
      <c r="K57">
        <v>356.86</v>
      </c>
      <c r="L57">
        <v>240.64</v>
      </c>
      <c r="M57">
        <v>2398.0300000000002</v>
      </c>
      <c r="N57">
        <v>864.5</v>
      </c>
      <c r="O57">
        <v>302.07</v>
      </c>
      <c r="P57">
        <v>1247.2</v>
      </c>
      <c r="Q57">
        <v>1102</v>
      </c>
      <c r="R57">
        <v>211.8</v>
      </c>
      <c r="S57">
        <v>392.35</v>
      </c>
      <c r="T57">
        <v>1947.32</v>
      </c>
      <c r="U57">
        <v>703.65</v>
      </c>
      <c r="V57">
        <v>111.58</v>
      </c>
      <c r="W57">
        <v>674.47</v>
      </c>
      <c r="X57">
        <v>474.39</v>
      </c>
      <c r="Z57">
        <v>3110.56</v>
      </c>
      <c r="AB57">
        <v>5.88</v>
      </c>
      <c r="AC57" s="21">
        <f t="shared" si="0"/>
        <v>4.8999999999999998E-3</v>
      </c>
    </row>
    <row r="58" spans="1:29">
      <c r="A58" s="4">
        <v>36644</v>
      </c>
      <c r="B58">
        <v>2622.9</v>
      </c>
      <c r="C58">
        <v>821.97</v>
      </c>
      <c r="D58">
        <v>554.5</v>
      </c>
      <c r="E58">
        <v>388.25</v>
      </c>
      <c r="F58">
        <v>519.5</v>
      </c>
      <c r="G58">
        <v>55.5</v>
      </c>
      <c r="H58" t="s">
        <v>55</v>
      </c>
      <c r="I58">
        <v>218.68</v>
      </c>
      <c r="J58">
        <v>394</v>
      </c>
      <c r="K58">
        <v>301.56</v>
      </c>
      <c r="L58">
        <v>225.51</v>
      </c>
      <c r="M58">
        <v>2588.9899999999998</v>
      </c>
      <c r="N58">
        <v>907.48</v>
      </c>
      <c r="O58">
        <v>293.45999999999998</v>
      </c>
      <c r="P58">
        <v>1306.07</v>
      </c>
      <c r="Q58">
        <v>1034</v>
      </c>
      <c r="R58">
        <v>201.63</v>
      </c>
      <c r="S58">
        <v>400.54</v>
      </c>
      <c r="T58">
        <v>1974.11</v>
      </c>
      <c r="U58">
        <v>711.15</v>
      </c>
      <c r="V58">
        <v>119.55</v>
      </c>
      <c r="W58">
        <v>697.44</v>
      </c>
      <c r="X58">
        <v>436.72</v>
      </c>
      <c r="Z58">
        <v>3001.92</v>
      </c>
      <c r="AB58">
        <v>6.06</v>
      </c>
      <c r="AC58" s="21">
        <f t="shared" si="0"/>
        <v>5.0499999999999998E-3</v>
      </c>
    </row>
    <row r="59" spans="1:29">
      <c r="A59" s="4">
        <v>36677</v>
      </c>
      <c r="B59">
        <v>2748.73</v>
      </c>
      <c r="C59">
        <v>815.37</v>
      </c>
      <c r="D59">
        <v>608.5</v>
      </c>
      <c r="E59">
        <v>391</v>
      </c>
      <c r="F59">
        <v>572</v>
      </c>
      <c r="G59">
        <v>57.43</v>
      </c>
      <c r="H59" t="s">
        <v>55</v>
      </c>
      <c r="I59">
        <v>201.7</v>
      </c>
      <c r="J59">
        <v>419.5</v>
      </c>
      <c r="K59">
        <v>312.31</v>
      </c>
      <c r="L59">
        <v>239.2</v>
      </c>
      <c r="M59">
        <v>2857.9</v>
      </c>
      <c r="N59">
        <v>1003.81</v>
      </c>
      <c r="O59">
        <v>324.37</v>
      </c>
      <c r="P59">
        <v>1276.6400000000001</v>
      </c>
      <c r="Q59">
        <v>813</v>
      </c>
      <c r="R59">
        <v>214.01</v>
      </c>
      <c r="S59">
        <v>470.82</v>
      </c>
      <c r="T59">
        <v>1800</v>
      </c>
      <c r="U59">
        <v>648.64</v>
      </c>
      <c r="V59">
        <v>115.38</v>
      </c>
      <c r="W59">
        <v>711.39</v>
      </c>
      <c r="X59">
        <v>426.37</v>
      </c>
      <c r="Z59">
        <v>3017.23</v>
      </c>
      <c r="AB59">
        <v>5.97</v>
      </c>
      <c r="AC59" s="21">
        <f t="shared" si="0"/>
        <v>4.9749999999999994E-3</v>
      </c>
    </row>
    <row r="60" spans="1:29">
      <c r="A60" s="4">
        <v>36707</v>
      </c>
      <c r="B60">
        <v>3009.17</v>
      </c>
      <c r="C60">
        <v>892.19</v>
      </c>
      <c r="D60">
        <v>634</v>
      </c>
      <c r="E60">
        <v>441</v>
      </c>
      <c r="F60">
        <v>593</v>
      </c>
      <c r="G60">
        <v>54.74</v>
      </c>
      <c r="H60" t="s">
        <v>55</v>
      </c>
      <c r="I60">
        <v>205.2</v>
      </c>
      <c r="J60">
        <v>412</v>
      </c>
      <c r="K60">
        <v>273.39999999999998</v>
      </c>
      <c r="L60">
        <v>223.11</v>
      </c>
      <c r="M60">
        <v>2873.48</v>
      </c>
      <c r="N60">
        <v>1086.8</v>
      </c>
      <c r="O60">
        <v>358.84</v>
      </c>
      <c r="P60">
        <v>1375.79</v>
      </c>
      <c r="Q60">
        <v>965</v>
      </c>
      <c r="R60">
        <v>195</v>
      </c>
      <c r="S60">
        <v>458.25</v>
      </c>
      <c r="T60">
        <v>1875</v>
      </c>
      <c r="U60">
        <v>535.11</v>
      </c>
      <c r="V60">
        <v>115</v>
      </c>
      <c r="W60">
        <v>711.39</v>
      </c>
      <c r="X60">
        <v>431.34</v>
      </c>
      <c r="Z60">
        <v>3029.74</v>
      </c>
      <c r="AB60">
        <v>5.8</v>
      </c>
      <c r="AC60" s="21">
        <f t="shared" si="0"/>
        <v>4.8333333333333327E-3</v>
      </c>
    </row>
    <row r="61" spans="1:29">
      <c r="A61" s="4">
        <v>36738</v>
      </c>
      <c r="B61">
        <v>2805.3</v>
      </c>
      <c r="C61">
        <v>885.58</v>
      </c>
      <c r="D61">
        <v>584</v>
      </c>
      <c r="E61">
        <v>400</v>
      </c>
      <c r="F61">
        <v>586</v>
      </c>
      <c r="G61">
        <v>54.63</v>
      </c>
      <c r="H61" t="s">
        <v>55</v>
      </c>
      <c r="I61">
        <v>219.68</v>
      </c>
      <c r="J61">
        <v>450</v>
      </c>
      <c r="K61">
        <v>302.07</v>
      </c>
      <c r="L61">
        <v>209.42</v>
      </c>
      <c r="M61">
        <v>2950.55</v>
      </c>
      <c r="N61">
        <v>1036.4100000000001</v>
      </c>
      <c r="O61">
        <v>394.32</v>
      </c>
      <c r="P61">
        <v>1321.57</v>
      </c>
      <c r="Q61">
        <v>905.5</v>
      </c>
      <c r="R61">
        <v>199.86</v>
      </c>
      <c r="S61">
        <v>426.64</v>
      </c>
      <c r="T61">
        <v>1632.15</v>
      </c>
      <c r="U61">
        <v>559.12</v>
      </c>
      <c r="V61">
        <v>103.99</v>
      </c>
      <c r="W61">
        <v>696.99</v>
      </c>
      <c r="X61">
        <v>453.69</v>
      </c>
      <c r="Z61">
        <v>3062.41</v>
      </c>
      <c r="AB61">
        <v>5.93</v>
      </c>
      <c r="AC61" s="21">
        <f t="shared" si="0"/>
        <v>4.9416666666666663E-3</v>
      </c>
    </row>
    <row r="62" spans="1:29">
      <c r="A62" s="4">
        <v>36769</v>
      </c>
      <c r="B62">
        <v>3062.82</v>
      </c>
      <c r="C62">
        <v>907.89</v>
      </c>
      <c r="D62">
        <v>630.5</v>
      </c>
      <c r="E62">
        <v>443</v>
      </c>
      <c r="F62">
        <v>588</v>
      </c>
      <c r="G62">
        <v>44.59</v>
      </c>
      <c r="H62" t="s">
        <v>55</v>
      </c>
      <c r="I62">
        <v>216.43</v>
      </c>
      <c r="J62">
        <v>429</v>
      </c>
      <c r="K62">
        <v>284.92</v>
      </c>
      <c r="L62">
        <v>199.33</v>
      </c>
      <c r="M62">
        <v>3489.05</v>
      </c>
      <c r="N62">
        <v>1047.28</v>
      </c>
      <c r="O62">
        <v>392.8</v>
      </c>
      <c r="P62">
        <v>1347.91</v>
      </c>
      <c r="Q62">
        <v>978</v>
      </c>
      <c r="R62">
        <v>198.98</v>
      </c>
      <c r="S62">
        <v>380.93</v>
      </c>
      <c r="T62">
        <v>1990</v>
      </c>
      <c r="U62">
        <v>635.63</v>
      </c>
      <c r="V62">
        <v>123.73</v>
      </c>
      <c r="W62">
        <v>741.56</v>
      </c>
      <c r="X62">
        <v>466.94</v>
      </c>
      <c r="Z62">
        <v>3207.99</v>
      </c>
      <c r="AB62">
        <v>5.93</v>
      </c>
      <c r="AC62" s="21">
        <f t="shared" si="0"/>
        <v>4.9416666666666663E-3</v>
      </c>
    </row>
    <row r="63" spans="1:29">
      <c r="A63" s="4">
        <v>36798</v>
      </c>
      <c r="B63">
        <v>3456.88</v>
      </c>
      <c r="C63">
        <v>810.41</v>
      </c>
      <c r="D63">
        <v>602</v>
      </c>
      <c r="E63">
        <v>437</v>
      </c>
      <c r="F63">
        <v>604.5</v>
      </c>
      <c r="G63">
        <v>39.799999999999997</v>
      </c>
      <c r="H63" t="s">
        <v>55</v>
      </c>
      <c r="I63">
        <v>248.14</v>
      </c>
      <c r="J63">
        <v>365</v>
      </c>
      <c r="K63">
        <v>258.56</v>
      </c>
      <c r="L63">
        <v>195.01</v>
      </c>
      <c r="M63">
        <v>4005.12</v>
      </c>
      <c r="N63">
        <v>948.48</v>
      </c>
      <c r="O63">
        <v>384.18</v>
      </c>
      <c r="P63">
        <v>1290.58</v>
      </c>
      <c r="Q63">
        <v>810</v>
      </c>
      <c r="R63">
        <v>192.12</v>
      </c>
      <c r="S63">
        <v>336.74</v>
      </c>
      <c r="T63">
        <v>1879</v>
      </c>
      <c r="U63">
        <v>504.11</v>
      </c>
      <c r="V63">
        <v>112.72</v>
      </c>
      <c r="W63">
        <v>694.73</v>
      </c>
      <c r="X63">
        <v>480.6</v>
      </c>
      <c r="Z63">
        <v>3029.36</v>
      </c>
      <c r="AB63">
        <v>5.89</v>
      </c>
      <c r="AC63" s="21">
        <f t="shared" si="0"/>
        <v>4.9083333333333331E-3</v>
      </c>
    </row>
    <row r="64" spans="1:29">
      <c r="A64" s="4">
        <v>36830</v>
      </c>
      <c r="B64">
        <v>3148.65</v>
      </c>
      <c r="C64">
        <v>921.11</v>
      </c>
      <c r="D64">
        <v>584.5</v>
      </c>
      <c r="E64">
        <v>483</v>
      </c>
      <c r="F64">
        <v>650.5</v>
      </c>
      <c r="G64">
        <v>41.79</v>
      </c>
      <c r="H64" t="s">
        <v>55</v>
      </c>
      <c r="I64">
        <v>262.36</v>
      </c>
      <c r="J64">
        <v>391.5</v>
      </c>
      <c r="K64">
        <v>293.63</v>
      </c>
      <c r="L64">
        <v>184.44</v>
      </c>
      <c r="M64">
        <v>4338.88</v>
      </c>
      <c r="N64">
        <v>910.94</v>
      </c>
      <c r="O64">
        <v>400.4</v>
      </c>
      <c r="P64">
        <v>1267.3399999999999</v>
      </c>
      <c r="Q64">
        <v>925</v>
      </c>
      <c r="R64">
        <v>209.59</v>
      </c>
      <c r="S64">
        <v>313.88</v>
      </c>
      <c r="T64">
        <v>1849</v>
      </c>
      <c r="U64">
        <v>503.11</v>
      </c>
      <c r="V64">
        <v>137.01</v>
      </c>
      <c r="W64">
        <v>639.35</v>
      </c>
      <c r="X64">
        <v>494.68</v>
      </c>
      <c r="Z64">
        <v>3078.21</v>
      </c>
      <c r="AB64">
        <v>5.94</v>
      </c>
      <c r="AC64" s="21">
        <f t="shared" si="0"/>
        <v>4.9500000000000004E-3</v>
      </c>
    </row>
    <row r="65" spans="1:29">
      <c r="A65" s="4">
        <v>36860</v>
      </c>
      <c r="B65">
        <v>3600</v>
      </c>
      <c r="C65">
        <v>871.54</v>
      </c>
      <c r="D65">
        <v>548.5</v>
      </c>
      <c r="E65">
        <v>501</v>
      </c>
      <c r="F65">
        <v>732</v>
      </c>
      <c r="G65">
        <v>47.62</v>
      </c>
      <c r="H65" t="s">
        <v>55</v>
      </c>
      <c r="I65">
        <v>282.58999999999997</v>
      </c>
      <c r="J65">
        <v>362</v>
      </c>
      <c r="K65">
        <v>247.04</v>
      </c>
      <c r="L65">
        <v>187.8</v>
      </c>
      <c r="M65">
        <v>4066.82</v>
      </c>
      <c r="N65">
        <v>1052.22</v>
      </c>
      <c r="O65">
        <v>434.86</v>
      </c>
      <c r="P65">
        <v>1375.79</v>
      </c>
      <c r="Q65">
        <v>766</v>
      </c>
      <c r="R65">
        <v>212.24</v>
      </c>
      <c r="S65">
        <v>350.45</v>
      </c>
      <c r="T65">
        <v>1578</v>
      </c>
      <c r="U65">
        <v>388.08</v>
      </c>
      <c r="V65">
        <v>134.35</v>
      </c>
      <c r="W65">
        <v>746.51</v>
      </c>
      <c r="X65">
        <v>513.29999999999995</v>
      </c>
      <c r="Z65">
        <v>2945.06</v>
      </c>
      <c r="AB65">
        <v>5.9160000000000004</v>
      </c>
      <c r="AC65" s="21">
        <f t="shared" si="0"/>
        <v>4.9300000000000004E-3</v>
      </c>
    </row>
    <row r="66" spans="1:29">
      <c r="A66" s="4">
        <v>36889</v>
      </c>
      <c r="B66">
        <v>3375</v>
      </c>
      <c r="C66">
        <v>973.15</v>
      </c>
      <c r="D66">
        <v>540</v>
      </c>
      <c r="E66">
        <v>509.75</v>
      </c>
      <c r="F66">
        <v>750</v>
      </c>
      <c r="G66">
        <v>46.28</v>
      </c>
      <c r="H66" t="s">
        <v>55</v>
      </c>
      <c r="I66">
        <v>272.35000000000002</v>
      </c>
      <c r="J66">
        <v>382</v>
      </c>
      <c r="K66">
        <v>251.39</v>
      </c>
      <c r="L66">
        <v>178.68</v>
      </c>
      <c r="M66">
        <v>4437.04</v>
      </c>
      <c r="N66">
        <v>1069.02</v>
      </c>
      <c r="O66">
        <v>416.11</v>
      </c>
      <c r="P66">
        <v>1430.02</v>
      </c>
      <c r="Q66">
        <v>872</v>
      </c>
      <c r="R66">
        <v>229.26</v>
      </c>
      <c r="S66">
        <v>379.21</v>
      </c>
      <c r="T66">
        <v>1590</v>
      </c>
      <c r="U66">
        <v>306.81</v>
      </c>
      <c r="V66">
        <v>135.49</v>
      </c>
      <c r="W66">
        <v>758.67</v>
      </c>
      <c r="X66">
        <v>503.78</v>
      </c>
      <c r="Z66">
        <v>2983.81</v>
      </c>
      <c r="AB66">
        <v>5.8810000000000002</v>
      </c>
      <c r="AC66" s="21">
        <f t="shared" si="0"/>
        <v>4.9008333333333334E-3</v>
      </c>
    </row>
    <row r="67" spans="1:29">
      <c r="A67" s="4">
        <v>36922</v>
      </c>
      <c r="B67">
        <v>2972</v>
      </c>
      <c r="C67">
        <v>984.72</v>
      </c>
      <c r="D67">
        <v>588.5</v>
      </c>
      <c r="E67">
        <v>493</v>
      </c>
      <c r="F67">
        <v>657.5</v>
      </c>
      <c r="G67">
        <v>46.69</v>
      </c>
      <c r="H67" t="s">
        <v>55</v>
      </c>
      <c r="I67">
        <v>240.65</v>
      </c>
      <c r="J67">
        <v>296</v>
      </c>
      <c r="K67">
        <v>247.8</v>
      </c>
      <c r="L67">
        <v>209.9</v>
      </c>
      <c r="M67">
        <v>4563.25</v>
      </c>
      <c r="N67">
        <v>989.98</v>
      </c>
      <c r="O67">
        <v>455.14</v>
      </c>
      <c r="P67">
        <v>1526.08</v>
      </c>
      <c r="Q67">
        <v>882</v>
      </c>
      <c r="R67">
        <v>221.08</v>
      </c>
      <c r="S67">
        <v>346.64</v>
      </c>
      <c r="T67">
        <v>1629</v>
      </c>
      <c r="U67">
        <v>380.83</v>
      </c>
      <c r="V67">
        <v>128.28</v>
      </c>
      <c r="W67">
        <v>824.86</v>
      </c>
      <c r="X67">
        <v>516.62</v>
      </c>
      <c r="Z67">
        <v>3030.05</v>
      </c>
      <c r="AB67">
        <v>5.8860000000000001</v>
      </c>
      <c r="AC67" s="21">
        <f t="shared" si="0"/>
        <v>4.9050000000000005E-3</v>
      </c>
    </row>
    <row r="68" spans="1:29">
      <c r="A68" s="4">
        <v>36950</v>
      </c>
      <c r="B68">
        <v>3149</v>
      </c>
      <c r="C68">
        <v>1053.28</v>
      </c>
      <c r="D68">
        <v>573</v>
      </c>
      <c r="E68">
        <v>556.75</v>
      </c>
      <c r="F68">
        <v>702.5</v>
      </c>
      <c r="G68">
        <v>46.8</v>
      </c>
      <c r="H68">
        <v>556.12</v>
      </c>
      <c r="I68">
        <v>262.12</v>
      </c>
      <c r="J68">
        <v>294</v>
      </c>
      <c r="K68">
        <v>192.25</v>
      </c>
      <c r="L68">
        <v>233.43</v>
      </c>
      <c r="M68">
        <v>4263.1499999999996</v>
      </c>
      <c r="N68">
        <v>992.94</v>
      </c>
      <c r="O68">
        <v>460.71</v>
      </c>
      <c r="P68">
        <v>1563.26</v>
      </c>
      <c r="Q68">
        <v>812</v>
      </c>
      <c r="R68">
        <v>207.82</v>
      </c>
      <c r="S68">
        <v>376.35</v>
      </c>
      <c r="T68">
        <v>1515</v>
      </c>
      <c r="U68">
        <v>291.06</v>
      </c>
      <c r="V68">
        <v>156.37</v>
      </c>
      <c r="W68">
        <v>784.33</v>
      </c>
      <c r="X68">
        <v>485.16</v>
      </c>
      <c r="Z68">
        <v>2868</v>
      </c>
      <c r="AB68">
        <v>5.68</v>
      </c>
      <c r="AC68" s="21">
        <f t="shared" si="0"/>
        <v>4.7333333333333333E-3</v>
      </c>
    </row>
    <row r="69" spans="1:29">
      <c r="A69" s="4">
        <v>36980</v>
      </c>
      <c r="B69">
        <v>3360</v>
      </c>
      <c r="C69">
        <v>1011.98</v>
      </c>
      <c r="D69">
        <v>582</v>
      </c>
      <c r="E69">
        <v>519</v>
      </c>
      <c r="F69">
        <v>707</v>
      </c>
      <c r="G69">
        <v>51.01</v>
      </c>
      <c r="H69">
        <v>505.74</v>
      </c>
      <c r="I69">
        <v>250.63</v>
      </c>
      <c r="J69">
        <v>314</v>
      </c>
      <c r="K69">
        <v>197.63</v>
      </c>
      <c r="L69">
        <v>255.53</v>
      </c>
      <c r="M69">
        <v>4484.72</v>
      </c>
      <c r="N69">
        <v>957.87</v>
      </c>
      <c r="O69">
        <v>428.78</v>
      </c>
      <c r="P69">
        <v>1547.77</v>
      </c>
      <c r="Q69">
        <v>747</v>
      </c>
      <c r="R69">
        <v>209.59</v>
      </c>
      <c r="S69">
        <v>346.64</v>
      </c>
      <c r="T69">
        <v>1230</v>
      </c>
      <c r="U69">
        <v>247.05</v>
      </c>
      <c r="V69">
        <v>150.66999999999999</v>
      </c>
      <c r="W69">
        <v>792.44</v>
      </c>
      <c r="X69">
        <v>450.38</v>
      </c>
      <c r="Z69">
        <v>2711.4</v>
      </c>
      <c r="AB69">
        <v>5.5739999999999998</v>
      </c>
      <c r="AC69" s="21">
        <f t="shared" si="0"/>
        <v>4.6449999999999998E-3</v>
      </c>
    </row>
    <row r="70" spans="1:29">
      <c r="A70" s="4">
        <v>37011</v>
      </c>
      <c r="B70">
        <v>3254</v>
      </c>
      <c r="C70">
        <v>1169.76</v>
      </c>
      <c r="D70">
        <v>627</v>
      </c>
      <c r="E70">
        <v>567</v>
      </c>
      <c r="F70">
        <v>735</v>
      </c>
      <c r="G70">
        <v>49.72</v>
      </c>
      <c r="H70">
        <v>540</v>
      </c>
      <c r="I70">
        <v>249.63</v>
      </c>
      <c r="J70">
        <v>331</v>
      </c>
      <c r="K70">
        <v>217.34</v>
      </c>
      <c r="L70">
        <v>257.45</v>
      </c>
      <c r="M70">
        <v>4540.8100000000004</v>
      </c>
      <c r="N70">
        <v>958.36</v>
      </c>
      <c r="O70">
        <v>417.12</v>
      </c>
      <c r="P70">
        <v>1603.54</v>
      </c>
      <c r="Q70">
        <v>837.5</v>
      </c>
      <c r="R70">
        <v>209.37</v>
      </c>
      <c r="S70">
        <v>342.83</v>
      </c>
      <c r="T70">
        <v>1473</v>
      </c>
      <c r="U70">
        <v>295.81</v>
      </c>
      <c r="V70">
        <v>152.19</v>
      </c>
      <c r="W70">
        <v>802.34</v>
      </c>
      <c r="X70">
        <v>442.93</v>
      </c>
      <c r="Z70">
        <v>2869.04</v>
      </c>
      <c r="AB70">
        <v>5.4130000000000003</v>
      </c>
      <c r="AC70" s="21">
        <f t="shared" si="0"/>
        <v>4.5108333333333337E-3</v>
      </c>
    </row>
    <row r="71" spans="1:29">
      <c r="A71" s="4">
        <v>37042</v>
      </c>
      <c r="B71">
        <v>3325</v>
      </c>
      <c r="C71">
        <v>1160.68</v>
      </c>
      <c r="D71">
        <v>622</v>
      </c>
      <c r="E71">
        <v>540</v>
      </c>
      <c r="F71">
        <v>760</v>
      </c>
      <c r="G71">
        <v>55.44</v>
      </c>
      <c r="H71">
        <v>524.89</v>
      </c>
      <c r="I71">
        <v>248.64</v>
      </c>
      <c r="J71">
        <v>350</v>
      </c>
      <c r="K71">
        <v>185.6</v>
      </c>
      <c r="L71">
        <v>240.64</v>
      </c>
      <c r="M71">
        <v>4543.62</v>
      </c>
      <c r="N71">
        <v>912.91</v>
      </c>
      <c r="O71">
        <v>457.16</v>
      </c>
      <c r="P71">
        <v>1591.15</v>
      </c>
      <c r="Q71">
        <v>767</v>
      </c>
      <c r="R71">
        <v>216</v>
      </c>
      <c r="S71">
        <v>339.02</v>
      </c>
      <c r="T71">
        <v>1308</v>
      </c>
      <c r="U71">
        <v>285.06</v>
      </c>
      <c r="V71">
        <v>148.78</v>
      </c>
      <c r="W71">
        <v>778.93</v>
      </c>
      <c r="X71">
        <v>466.11</v>
      </c>
      <c r="Z71">
        <v>2811.22</v>
      </c>
      <c r="AB71">
        <v>5.2560000000000002</v>
      </c>
      <c r="AC71" s="21">
        <f t="shared" ref="AC71:AC134" si="1">AB71/100/12</f>
        <v>4.3800000000000002E-3</v>
      </c>
    </row>
    <row r="72" spans="1:29">
      <c r="A72" s="4">
        <v>37071</v>
      </c>
      <c r="B72">
        <v>3313</v>
      </c>
      <c r="C72">
        <v>1042.54</v>
      </c>
      <c r="D72">
        <v>584.5</v>
      </c>
      <c r="E72">
        <v>540</v>
      </c>
      <c r="F72">
        <v>780</v>
      </c>
      <c r="G72">
        <v>54.74</v>
      </c>
      <c r="H72">
        <v>573.24</v>
      </c>
      <c r="I72">
        <v>256.12</v>
      </c>
      <c r="J72">
        <v>340.5</v>
      </c>
      <c r="K72">
        <v>161.28</v>
      </c>
      <c r="L72">
        <v>251.68</v>
      </c>
      <c r="M72">
        <v>4394.97</v>
      </c>
      <c r="N72">
        <v>971.21</v>
      </c>
      <c r="O72">
        <v>492.64</v>
      </c>
      <c r="P72">
        <v>1487.34</v>
      </c>
      <c r="Q72">
        <v>700</v>
      </c>
      <c r="R72">
        <v>200.96</v>
      </c>
      <c r="S72">
        <v>293.12</v>
      </c>
      <c r="T72">
        <v>1172</v>
      </c>
      <c r="U72">
        <v>254.05</v>
      </c>
      <c r="V72">
        <v>148.02000000000001</v>
      </c>
      <c r="W72">
        <v>787.04</v>
      </c>
      <c r="X72">
        <v>433.82</v>
      </c>
      <c r="Z72">
        <v>2728.12</v>
      </c>
      <c r="AB72">
        <v>5.2130000000000001</v>
      </c>
      <c r="AC72" s="21">
        <f t="shared" si="1"/>
        <v>4.3441666666666672E-3</v>
      </c>
    </row>
    <row r="73" spans="1:29">
      <c r="A73" s="4">
        <v>37103</v>
      </c>
      <c r="B73">
        <v>3484</v>
      </c>
      <c r="C73">
        <v>974.8</v>
      </c>
      <c r="D73">
        <v>583.5</v>
      </c>
      <c r="E73">
        <v>563</v>
      </c>
      <c r="F73">
        <v>721</v>
      </c>
      <c r="G73">
        <v>52.35</v>
      </c>
      <c r="H73">
        <v>528.41</v>
      </c>
      <c r="I73">
        <v>250.63</v>
      </c>
      <c r="J73">
        <v>374.25</v>
      </c>
      <c r="K73">
        <v>157.18</v>
      </c>
      <c r="L73">
        <v>237.52</v>
      </c>
      <c r="M73">
        <v>4487.5200000000004</v>
      </c>
      <c r="N73">
        <v>978.12</v>
      </c>
      <c r="O73">
        <v>466.29</v>
      </c>
      <c r="P73">
        <v>1513.68</v>
      </c>
      <c r="Q73">
        <v>745</v>
      </c>
      <c r="R73">
        <v>196.76</v>
      </c>
      <c r="S73">
        <v>303.98</v>
      </c>
      <c r="T73">
        <v>1073</v>
      </c>
      <c r="U73">
        <v>235.05</v>
      </c>
      <c r="V73">
        <v>133.03</v>
      </c>
      <c r="W73">
        <v>790.64</v>
      </c>
      <c r="X73">
        <v>393.26</v>
      </c>
      <c r="Z73">
        <v>2663.92</v>
      </c>
      <c r="AB73">
        <v>5.1639999999999997</v>
      </c>
      <c r="AC73" s="21">
        <f t="shared" si="1"/>
        <v>4.3033333333333335E-3</v>
      </c>
    </row>
    <row r="74" spans="1:29">
      <c r="A74" s="4">
        <v>37134</v>
      </c>
      <c r="B74">
        <v>3327</v>
      </c>
      <c r="C74">
        <v>1024.3699999999999</v>
      </c>
      <c r="D74">
        <v>584.5</v>
      </c>
      <c r="E74">
        <v>589</v>
      </c>
      <c r="F74">
        <v>695</v>
      </c>
      <c r="G74">
        <v>50.89</v>
      </c>
      <c r="H74">
        <v>528.91999999999996</v>
      </c>
      <c r="I74">
        <v>260.12</v>
      </c>
      <c r="J74">
        <v>330</v>
      </c>
      <c r="K74">
        <v>140.80000000000001</v>
      </c>
      <c r="L74">
        <v>259.85000000000002</v>
      </c>
      <c r="M74">
        <v>4824.09</v>
      </c>
      <c r="N74">
        <v>1006.77</v>
      </c>
      <c r="O74">
        <v>461.73</v>
      </c>
      <c r="P74">
        <v>1532.27</v>
      </c>
      <c r="Q74">
        <v>688</v>
      </c>
      <c r="R74">
        <v>199.86</v>
      </c>
      <c r="S74">
        <v>277.19</v>
      </c>
      <c r="T74">
        <v>980</v>
      </c>
      <c r="U74">
        <v>208.04</v>
      </c>
      <c r="V74">
        <v>148.78</v>
      </c>
      <c r="W74">
        <v>810</v>
      </c>
      <c r="X74">
        <v>388.29</v>
      </c>
      <c r="Z74">
        <v>2590.17</v>
      </c>
      <c r="AB74">
        <v>4.8719999999999999</v>
      </c>
      <c r="AC74" s="21">
        <f t="shared" si="1"/>
        <v>4.0600000000000002E-3</v>
      </c>
    </row>
    <row r="75" spans="1:29">
      <c r="A75" s="4">
        <v>37162</v>
      </c>
      <c r="B75">
        <v>3165</v>
      </c>
      <c r="C75">
        <v>883.93</v>
      </c>
      <c r="D75">
        <v>562</v>
      </c>
      <c r="E75">
        <v>601</v>
      </c>
      <c r="F75">
        <v>714.5</v>
      </c>
      <c r="G75">
        <v>30.35</v>
      </c>
      <c r="H75">
        <v>478.04</v>
      </c>
      <c r="I75">
        <v>255.62</v>
      </c>
      <c r="J75">
        <v>331</v>
      </c>
      <c r="K75">
        <v>153.6</v>
      </c>
      <c r="L75">
        <v>244.96</v>
      </c>
      <c r="M75">
        <v>4201.45</v>
      </c>
      <c r="N75">
        <v>829.43</v>
      </c>
      <c r="O75">
        <v>461.22</v>
      </c>
      <c r="P75">
        <v>1321.57</v>
      </c>
      <c r="Q75">
        <v>495</v>
      </c>
      <c r="R75">
        <v>188.36</v>
      </c>
      <c r="S75">
        <v>230.06</v>
      </c>
      <c r="T75">
        <v>729</v>
      </c>
      <c r="U75">
        <v>163.53</v>
      </c>
      <c r="V75">
        <v>125.63</v>
      </c>
      <c r="W75">
        <v>748.76</v>
      </c>
      <c r="X75">
        <v>356</v>
      </c>
      <c r="Z75">
        <v>2340.48</v>
      </c>
      <c r="AB75">
        <v>4.5430000000000001</v>
      </c>
      <c r="AC75" s="21">
        <f t="shared" si="1"/>
        <v>3.7858333333333333E-3</v>
      </c>
    </row>
    <row r="76" spans="1:29">
      <c r="A76" s="4">
        <v>37195</v>
      </c>
      <c r="B76">
        <v>3101</v>
      </c>
      <c r="C76">
        <v>921.93</v>
      </c>
      <c r="D76">
        <v>555</v>
      </c>
      <c r="E76">
        <v>600</v>
      </c>
      <c r="F76">
        <v>686.5</v>
      </c>
      <c r="G76">
        <v>34.9</v>
      </c>
      <c r="H76">
        <v>505.24</v>
      </c>
      <c r="I76">
        <v>242.14</v>
      </c>
      <c r="J76">
        <v>334</v>
      </c>
      <c r="K76">
        <v>162.81</v>
      </c>
      <c r="L76">
        <v>275.7</v>
      </c>
      <c r="M76">
        <v>4613.7299999999996</v>
      </c>
      <c r="N76">
        <v>815.1</v>
      </c>
      <c r="O76">
        <v>435.88</v>
      </c>
      <c r="P76">
        <v>1428.47</v>
      </c>
      <c r="Q76">
        <v>622.5</v>
      </c>
      <c r="R76">
        <v>193.67</v>
      </c>
      <c r="S76">
        <v>237.48</v>
      </c>
      <c r="T76">
        <v>823</v>
      </c>
      <c r="U76">
        <v>211.04</v>
      </c>
      <c r="V76">
        <v>110.63</v>
      </c>
      <c r="W76">
        <v>748.31</v>
      </c>
      <c r="X76">
        <v>404.02</v>
      </c>
      <c r="Z76">
        <v>2413.5</v>
      </c>
      <c r="AB76">
        <v>4.2469999999999999</v>
      </c>
      <c r="AC76" s="21">
        <f t="shared" si="1"/>
        <v>3.5391666666666666E-3</v>
      </c>
    </row>
    <row r="77" spans="1:29">
      <c r="A77" s="4">
        <v>37225</v>
      </c>
      <c r="B77">
        <v>3135</v>
      </c>
      <c r="C77">
        <v>1086.33</v>
      </c>
      <c r="D77">
        <v>518.5</v>
      </c>
      <c r="E77">
        <v>565</v>
      </c>
      <c r="F77">
        <v>750</v>
      </c>
      <c r="G77">
        <v>37.99</v>
      </c>
      <c r="H77">
        <v>506.25</v>
      </c>
      <c r="I77">
        <v>240.15</v>
      </c>
      <c r="J77">
        <v>319</v>
      </c>
      <c r="K77">
        <v>184.32</v>
      </c>
      <c r="L77">
        <v>334.78</v>
      </c>
      <c r="M77">
        <v>4557.6400000000003</v>
      </c>
      <c r="N77">
        <v>825.48</v>
      </c>
      <c r="O77">
        <v>479.46</v>
      </c>
      <c r="P77">
        <v>1420.72</v>
      </c>
      <c r="Q77">
        <v>685</v>
      </c>
      <c r="R77">
        <v>188.36</v>
      </c>
      <c r="S77">
        <v>296.85000000000002</v>
      </c>
      <c r="T77">
        <v>827</v>
      </c>
      <c r="U77">
        <v>238.8</v>
      </c>
      <c r="V77">
        <v>120.31</v>
      </c>
      <c r="W77">
        <v>720.4</v>
      </c>
      <c r="X77">
        <v>366.76</v>
      </c>
      <c r="Z77">
        <v>2514.0700000000002</v>
      </c>
      <c r="AB77">
        <v>3.927</v>
      </c>
      <c r="AC77" s="21">
        <f t="shared" si="1"/>
        <v>3.2724999999999998E-3</v>
      </c>
    </row>
    <row r="78" spans="1:29">
      <c r="A78" s="4">
        <v>37256</v>
      </c>
      <c r="B78">
        <v>3098</v>
      </c>
      <c r="C78">
        <v>1087.1500000000001</v>
      </c>
      <c r="D78">
        <v>534</v>
      </c>
      <c r="E78">
        <v>582.5</v>
      </c>
      <c r="F78">
        <v>785</v>
      </c>
      <c r="G78">
        <v>38.869999999999997</v>
      </c>
      <c r="H78">
        <v>518.84</v>
      </c>
      <c r="I78">
        <v>248.64</v>
      </c>
      <c r="J78">
        <v>309.5</v>
      </c>
      <c r="K78">
        <v>184.06</v>
      </c>
      <c r="L78">
        <v>346.79</v>
      </c>
      <c r="M78">
        <v>4689.46</v>
      </c>
      <c r="N78">
        <v>834.86</v>
      </c>
      <c r="O78">
        <v>446.01</v>
      </c>
      <c r="P78">
        <v>1374.24</v>
      </c>
      <c r="Q78">
        <v>760</v>
      </c>
      <c r="R78">
        <v>196.32</v>
      </c>
      <c r="S78">
        <v>297.58999999999997</v>
      </c>
      <c r="T78">
        <v>791</v>
      </c>
      <c r="U78">
        <v>228.55</v>
      </c>
      <c r="V78">
        <v>129.04</v>
      </c>
      <c r="W78">
        <v>705.54</v>
      </c>
      <c r="X78">
        <v>354.35</v>
      </c>
      <c r="Z78">
        <v>2523.88</v>
      </c>
      <c r="AB78">
        <v>3.98</v>
      </c>
      <c r="AC78" s="21">
        <f t="shared" si="1"/>
        <v>3.316666666666667E-3</v>
      </c>
    </row>
    <row r="79" spans="1:29">
      <c r="A79" s="4">
        <v>37287</v>
      </c>
      <c r="B79">
        <v>3250</v>
      </c>
      <c r="C79">
        <v>1148.29</v>
      </c>
      <c r="D79">
        <v>548</v>
      </c>
      <c r="E79">
        <v>620</v>
      </c>
      <c r="F79">
        <v>824</v>
      </c>
      <c r="G79">
        <v>36.880000000000003</v>
      </c>
      <c r="H79">
        <v>523.88</v>
      </c>
      <c r="I79">
        <v>234.41</v>
      </c>
      <c r="J79">
        <v>340</v>
      </c>
      <c r="K79">
        <v>155.9</v>
      </c>
      <c r="L79">
        <v>367.92</v>
      </c>
      <c r="M79">
        <v>5006.3900000000003</v>
      </c>
      <c r="N79">
        <v>816.09</v>
      </c>
      <c r="O79">
        <v>476.42</v>
      </c>
      <c r="P79">
        <v>1541.57</v>
      </c>
      <c r="Q79">
        <v>690</v>
      </c>
      <c r="R79">
        <v>202.95</v>
      </c>
      <c r="S79">
        <v>292.20999999999998</v>
      </c>
      <c r="T79">
        <v>818</v>
      </c>
      <c r="U79">
        <v>240.8</v>
      </c>
      <c r="V79">
        <v>144.22</v>
      </c>
      <c r="W79">
        <v>759.57</v>
      </c>
      <c r="X79">
        <v>371.73</v>
      </c>
      <c r="Z79">
        <v>2496.02</v>
      </c>
      <c r="AB79">
        <v>3.9590000000000001</v>
      </c>
      <c r="AC79" s="21">
        <f t="shared" si="1"/>
        <v>3.2991666666666668E-3</v>
      </c>
    </row>
    <row r="80" spans="1:29">
      <c r="A80" s="4">
        <v>37315</v>
      </c>
      <c r="B80">
        <v>3576</v>
      </c>
      <c r="C80">
        <v>1174.72</v>
      </c>
      <c r="D80">
        <v>582.5</v>
      </c>
      <c r="E80">
        <v>649</v>
      </c>
      <c r="F80">
        <v>840</v>
      </c>
      <c r="G80">
        <v>37.58</v>
      </c>
      <c r="H80">
        <v>485.59</v>
      </c>
      <c r="I80">
        <v>251.63</v>
      </c>
      <c r="J80">
        <v>318</v>
      </c>
      <c r="K80">
        <v>136.96</v>
      </c>
      <c r="L80">
        <v>361.2</v>
      </c>
      <c r="M80">
        <v>4857.74</v>
      </c>
      <c r="N80">
        <v>708.89</v>
      </c>
      <c r="O80">
        <v>509.88</v>
      </c>
      <c r="P80">
        <v>1698.05</v>
      </c>
      <c r="Q80">
        <v>744</v>
      </c>
      <c r="R80">
        <v>187.48</v>
      </c>
      <c r="S80">
        <v>281.27</v>
      </c>
      <c r="T80">
        <v>780</v>
      </c>
      <c r="U80">
        <v>207.29</v>
      </c>
      <c r="V80">
        <v>148.4</v>
      </c>
      <c r="W80">
        <v>792.44</v>
      </c>
      <c r="X80">
        <v>382.7</v>
      </c>
      <c r="Z80">
        <v>2466.98</v>
      </c>
      <c r="AB80">
        <v>3.98</v>
      </c>
      <c r="AC80" s="21">
        <f t="shared" si="1"/>
        <v>3.316666666666667E-3</v>
      </c>
    </row>
    <row r="81" spans="1:29">
      <c r="A81" s="4">
        <v>37344</v>
      </c>
      <c r="B81">
        <v>3487</v>
      </c>
      <c r="C81">
        <v>1146.6300000000001</v>
      </c>
      <c r="D81">
        <v>625</v>
      </c>
      <c r="E81">
        <v>675</v>
      </c>
      <c r="F81">
        <v>918</v>
      </c>
      <c r="G81">
        <v>44</v>
      </c>
      <c r="H81">
        <v>473.5</v>
      </c>
      <c r="I81">
        <v>240.65</v>
      </c>
      <c r="J81">
        <v>335</v>
      </c>
      <c r="K81">
        <v>132.86000000000001</v>
      </c>
      <c r="L81">
        <v>368.46</v>
      </c>
      <c r="M81">
        <v>5070.8999999999996</v>
      </c>
      <c r="N81">
        <v>732.11</v>
      </c>
      <c r="O81">
        <v>537.24</v>
      </c>
      <c r="P81">
        <v>1750.73</v>
      </c>
      <c r="Q81">
        <v>802</v>
      </c>
      <c r="R81">
        <v>201.19</v>
      </c>
      <c r="S81">
        <v>287.20999999999998</v>
      </c>
      <c r="T81">
        <v>902</v>
      </c>
      <c r="U81">
        <v>226.05</v>
      </c>
      <c r="V81">
        <v>148.78</v>
      </c>
      <c r="W81">
        <v>804.14</v>
      </c>
      <c r="X81">
        <v>383.53</v>
      </c>
      <c r="Z81">
        <v>2557.4</v>
      </c>
      <c r="AB81">
        <v>3.9980000000000002</v>
      </c>
      <c r="AC81" s="21">
        <f t="shared" si="1"/>
        <v>3.3316666666666668E-3</v>
      </c>
    </row>
    <row r="82" spans="1:29">
      <c r="A82" s="4">
        <v>37376</v>
      </c>
      <c r="B82">
        <v>3215</v>
      </c>
      <c r="C82">
        <v>1053.28</v>
      </c>
      <c r="D82">
        <v>585.5</v>
      </c>
      <c r="E82">
        <v>702</v>
      </c>
      <c r="F82">
        <v>911</v>
      </c>
      <c r="G82">
        <v>44.35</v>
      </c>
      <c r="H82">
        <v>430.18</v>
      </c>
      <c r="I82">
        <v>262.61</v>
      </c>
      <c r="J82">
        <v>349</v>
      </c>
      <c r="K82">
        <v>113.41</v>
      </c>
      <c r="L82">
        <v>379.7</v>
      </c>
      <c r="M82">
        <v>5519.65</v>
      </c>
      <c r="N82">
        <v>697.53</v>
      </c>
      <c r="O82">
        <v>545.35</v>
      </c>
      <c r="P82">
        <v>1870.03</v>
      </c>
      <c r="Q82">
        <v>728</v>
      </c>
      <c r="R82">
        <v>186.82</v>
      </c>
      <c r="S82">
        <v>284.61</v>
      </c>
      <c r="T82">
        <v>826</v>
      </c>
      <c r="U82">
        <v>198.04</v>
      </c>
      <c r="V82">
        <v>159.4</v>
      </c>
      <c r="W82">
        <v>858.17</v>
      </c>
      <c r="X82">
        <v>407.33</v>
      </c>
      <c r="Z82">
        <v>2512.04</v>
      </c>
      <c r="AB82">
        <v>4.0220000000000002</v>
      </c>
      <c r="AC82" s="21">
        <f t="shared" si="1"/>
        <v>3.3516666666666673E-3</v>
      </c>
    </row>
    <row r="83" spans="1:29">
      <c r="A83" s="4">
        <v>37407</v>
      </c>
      <c r="B83">
        <v>3006</v>
      </c>
      <c r="C83">
        <v>1075.5899999999999</v>
      </c>
      <c r="D83">
        <v>585</v>
      </c>
      <c r="E83">
        <v>819</v>
      </c>
      <c r="F83">
        <v>860</v>
      </c>
      <c r="G83">
        <v>43.42</v>
      </c>
      <c r="H83">
        <v>431.19</v>
      </c>
      <c r="I83">
        <v>257.62</v>
      </c>
      <c r="J83">
        <v>384</v>
      </c>
      <c r="K83">
        <v>105.73</v>
      </c>
      <c r="L83">
        <v>362.48</v>
      </c>
      <c r="M83">
        <v>5581.36</v>
      </c>
      <c r="N83">
        <v>631.33000000000004</v>
      </c>
      <c r="O83">
        <v>530.15</v>
      </c>
      <c r="P83">
        <v>1947.49</v>
      </c>
      <c r="Q83">
        <v>712</v>
      </c>
      <c r="R83">
        <v>183.94</v>
      </c>
      <c r="S83">
        <v>270.32</v>
      </c>
      <c r="T83">
        <v>846.5</v>
      </c>
      <c r="U83">
        <v>175.54</v>
      </c>
      <c r="V83">
        <v>151.81</v>
      </c>
      <c r="W83">
        <v>881.59</v>
      </c>
      <c r="X83">
        <v>413.96</v>
      </c>
      <c r="Z83">
        <v>2475.5700000000002</v>
      </c>
      <c r="AB83">
        <v>4.0039999999999996</v>
      </c>
      <c r="AC83" s="21">
        <f t="shared" si="1"/>
        <v>3.3366666666666662E-3</v>
      </c>
    </row>
    <row r="84" spans="1:29">
      <c r="A84" s="4">
        <v>37435</v>
      </c>
      <c r="B84">
        <v>2716</v>
      </c>
      <c r="C84">
        <v>993.8</v>
      </c>
      <c r="D84">
        <v>551</v>
      </c>
      <c r="E84">
        <v>705</v>
      </c>
      <c r="F84">
        <v>852</v>
      </c>
      <c r="G84">
        <v>37.82</v>
      </c>
      <c r="H84">
        <v>400.97</v>
      </c>
      <c r="I84">
        <v>238.15</v>
      </c>
      <c r="J84">
        <v>335</v>
      </c>
      <c r="K84">
        <v>92.16</v>
      </c>
      <c r="L84">
        <v>356.51</v>
      </c>
      <c r="M84">
        <v>5216.75</v>
      </c>
      <c r="N84">
        <v>521.16999999999996</v>
      </c>
      <c r="O84">
        <v>526.09</v>
      </c>
      <c r="P84">
        <v>1715.09</v>
      </c>
      <c r="Q84">
        <v>554</v>
      </c>
      <c r="R84">
        <v>179.52</v>
      </c>
      <c r="S84">
        <v>234.7</v>
      </c>
      <c r="T84">
        <v>652.5</v>
      </c>
      <c r="U84">
        <v>169.54</v>
      </c>
      <c r="V84">
        <v>136.63</v>
      </c>
      <c r="W84">
        <v>777.13</v>
      </c>
      <c r="X84">
        <v>385.81</v>
      </c>
      <c r="Z84">
        <v>2263.11</v>
      </c>
      <c r="AB84">
        <v>3.8919999999999999</v>
      </c>
      <c r="AC84" s="21">
        <f t="shared" si="1"/>
        <v>3.2433333333333329E-3</v>
      </c>
    </row>
    <row r="85" spans="1:29">
      <c r="A85" s="4">
        <v>37468</v>
      </c>
      <c r="B85">
        <v>2290</v>
      </c>
      <c r="C85">
        <v>908.72</v>
      </c>
      <c r="D85">
        <v>497</v>
      </c>
      <c r="E85">
        <v>719</v>
      </c>
      <c r="F85">
        <v>776</v>
      </c>
      <c r="G85">
        <v>34.14</v>
      </c>
      <c r="H85">
        <v>317.85000000000002</v>
      </c>
      <c r="I85">
        <v>218.43</v>
      </c>
      <c r="J85">
        <v>298</v>
      </c>
      <c r="K85">
        <v>99.33</v>
      </c>
      <c r="L85">
        <v>325.18</v>
      </c>
      <c r="M85">
        <v>4711.8999999999996</v>
      </c>
      <c r="N85">
        <v>419.9</v>
      </c>
      <c r="O85">
        <v>456.15</v>
      </c>
      <c r="P85">
        <v>1732.14</v>
      </c>
      <c r="Q85">
        <v>485</v>
      </c>
      <c r="R85">
        <v>143.69999999999999</v>
      </c>
      <c r="S85">
        <v>190.17</v>
      </c>
      <c r="T85">
        <v>615</v>
      </c>
      <c r="U85">
        <v>133.53</v>
      </c>
      <c r="V85">
        <v>116.9</v>
      </c>
      <c r="W85">
        <v>738.41</v>
      </c>
      <c r="X85">
        <v>365.73</v>
      </c>
      <c r="Z85">
        <v>2050.81</v>
      </c>
      <c r="AB85">
        <v>3.9039999999999999</v>
      </c>
      <c r="AC85" s="21">
        <f t="shared" si="1"/>
        <v>3.2533333333333333E-3</v>
      </c>
    </row>
    <row r="86" spans="1:29">
      <c r="A86" s="4">
        <v>37498</v>
      </c>
      <c r="B86">
        <v>1822</v>
      </c>
      <c r="C86">
        <v>936.8</v>
      </c>
      <c r="D86">
        <v>500.5</v>
      </c>
      <c r="E86">
        <v>751</v>
      </c>
      <c r="F86">
        <v>782</v>
      </c>
      <c r="G86">
        <v>32.86</v>
      </c>
      <c r="H86">
        <v>330.95</v>
      </c>
      <c r="I86">
        <v>211.19</v>
      </c>
      <c r="J86">
        <v>306</v>
      </c>
      <c r="K86">
        <v>105.98</v>
      </c>
      <c r="L86">
        <v>327.57</v>
      </c>
      <c r="M86">
        <v>4327.66</v>
      </c>
      <c r="N86">
        <v>493.01</v>
      </c>
      <c r="O86">
        <v>472.37</v>
      </c>
      <c r="P86">
        <v>1589.6</v>
      </c>
      <c r="Q86">
        <v>476</v>
      </c>
      <c r="R86">
        <v>166.25</v>
      </c>
      <c r="S86">
        <v>209.08</v>
      </c>
      <c r="T86">
        <v>642</v>
      </c>
      <c r="U86">
        <v>129.03</v>
      </c>
      <c r="V86">
        <v>130.56</v>
      </c>
      <c r="W86">
        <v>718.6</v>
      </c>
      <c r="X86">
        <v>373.8</v>
      </c>
      <c r="Z86">
        <v>2046.21</v>
      </c>
      <c r="AB86">
        <v>3.9329999999999998</v>
      </c>
      <c r="AC86" s="21">
        <f t="shared" si="1"/>
        <v>3.2774999999999996E-3</v>
      </c>
    </row>
    <row r="87" spans="1:29">
      <c r="A87" s="4">
        <v>37529</v>
      </c>
      <c r="B87">
        <v>1928</v>
      </c>
      <c r="C87">
        <v>844.28</v>
      </c>
      <c r="D87">
        <v>425</v>
      </c>
      <c r="E87">
        <v>649</v>
      </c>
      <c r="F87">
        <v>789</v>
      </c>
      <c r="G87">
        <v>23.34</v>
      </c>
      <c r="H87">
        <v>266.98</v>
      </c>
      <c r="I87">
        <v>205.45</v>
      </c>
      <c r="J87">
        <v>192</v>
      </c>
      <c r="K87">
        <v>83.45</v>
      </c>
      <c r="L87">
        <v>307.01</v>
      </c>
      <c r="M87">
        <v>3365.64</v>
      </c>
      <c r="N87">
        <v>353.21</v>
      </c>
      <c r="O87">
        <v>447.03</v>
      </c>
      <c r="P87">
        <v>1402.13</v>
      </c>
      <c r="Q87">
        <v>426.5</v>
      </c>
      <c r="R87">
        <v>146.58000000000001</v>
      </c>
      <c r="S87">
        <v>202.45</v>
      </c>
      <c r="T87">
        <v>509.5</v>
      </c>
      <c r="U87">
        <v>112.52</v>
      </c>
      <c r="V87">
        <v>135.87</v>
      </c>
      <c r="W87">
        <v>670.4</v>
      </c>
      <c r="X87">
        <v>373.8</v>
      </c>
      <c r="Z87">
        <v>1801.48</v>
      </c>
      <c r="AB87">
        <v>3.8740000000000001</v>
      </c>
      <c r="AC87" s="21">
        <f t="shared" si="1"/>
        <v>3.2283333333333335E-3</v>
      </c>
    </row>
    <row r="88" spans="1:29">
      <c r="A88" s="4">
        <v>37560</v>
      </c>
      <c r="B88">
        <v>2385</v>
      </c>
      <c r="C88">
        <v>954.15</v>
      </c>
      <c r="D88">
        <v>410</v>
      </c>
      <c r="E88">
        <v>654</v>
      </c>
      <c r="F88">
        <v>720.5</v>
      </c>
      <c r="G88">
        <v>24.34</v>
      </c>
      <c r="H88">
        <v>285.36</v>
      </c>
      <c r="I88">
        <v>197.96</v>
      </c>
      <c r="J88">
        <v>186.25</v>
      </c>
      <c r="K88">
        <v>105.21</v>
      </c>
      <c r="L88">
        <v>357.94</v>
      </c>
      <c r="M88">
        <v>4218.2700000000004</v>
      </c>
      <c r="N88">
        <v>484.12</v>
      </c>
      <c r="O88">
        <v>461.22</v>
      </c>
      <c r="P88">
        <v>1513.68</v>
      </c>
      <c r="Q88">
        <v>433.5</v>
      </c>
      <c r="R88">
        <v>160.94999999999999</v>
      </c>
      <c r="S88">
        <v>219.65</v>
      </c>
      <c r="T88">
        <v>682</v>
      </c>
      <c r="U88">
        <v>146.03</v>
      </c>
      <c r="V88">
        <v>144.6</v>
      </c>
      <c r="W88">
        <v>694.41</v>
      </c>
      <c r="X88">
        <v>376.7</v>
      </c>
      <c r="Z88">
        <v>1938.71</v>
      </c>
      <c r="AB88">
        <v>3.863</v>
      </c>
      <c r="AC88" s="21">
        <f t="shared" si="1"/>
        <v>3.2191666666666666E-3</v>
      </c>
    </row>
    <row r="89" spans="1:29">
      <c r="A89" s="4">
        <v>37589</v>
      </c>
      <c r="B89">
        <v>2446</v>
      </c>
      <c r="C89">
        <v>1075.5899999999999</v>
      </c>
      <c r="D89">
        <v>418.5</v>
      </c>
      <c r="E89">
        <v>580</v>
      </c>
      <c r="F89">
        <v>669.5</v>
      </c>
      <c r="G89">
        <v>30.35</v>
      </c>
      <c r="H89">
        <v>317.85000000000002</v>
      </c>
      <c r="I89">
        <v>202.7</v>
      </c>
      <c r="J89">
        <v>169.25</v>
      </c>
      <c r="K89">
        <v>124.93</v>
      </c>
      <c r="L89">
        <v>328.05</v>
      </c>
      <c r="M89">
        <v>4622.1499999999996</v>
      </c>
      <c r="N89">
        <v>541.91999999999996</v>
      </c>
      <c r="O89">
        <v>432.84</v>
      </c>
      <c r="P89">
        <v>1527.63</v>
      </c>
      <c r="Q89">
        <v>544.5</v>
      </c>
      <c r="R89">
        <v>149.44999999999999</v>
      </c>
      <c r="S89">
        <v>217.93</v>
      </c>
      <c r="T89">
        <v>739.5</v>
      </c>
      <c r="U89">
        <v>156.78</v>
      </c>
      <c r="V89">
        <v>135.87</v>
      </c>
      <c r="W89">
        <v>701.21</v>
      </c>
      <c r="X89">
        <v>357.04</v>
      </c>
      <c r="Z89">
        <v>2002.97</v>
      </c>
      <c r="AB89">
        <v>3.8610000000000002</v>
      </c>
      <c r="AC89" s="21">
        <f t="shared" si="1"/>
        <v>3.2175000000000003E-3</v>
      </c>
    </row>
    <row r="90" spans="1:29">
      <c r="A90" s="4">
        <v>37621</v>
      </c>
      <c r="B90">
        <v>2220</v>
      </c>
      <c r="C90">
        <v>1024.3699999999999</v>
      </c>
      <c r="D90">
        <v>427</v>
      </c>
      <c r="E90">
        <v>620.5</v>
      </c>
      <c r="F90">
        <v>675</v>
      </c>
      <c r="G90">
        <v>24.98</v>
      </c>
      <c r="H90">
        <v>332.46</v>
      </c>
      <c r="I90">
        <v>193.72</v>
      </c>
      <c r="J90">
        <v>124</v>
      </c>
      <c r="K90">
        <v>115.97</v>
      </c>
      <c r="L90">
        <v>301.27</v>
      </c>
      <c r="M90">
        <v>4173.3999999999996</v>
      </c>
      <c r="N90">
        <v>437.68</v>
      </c>
      <c r="O90">
        <v>385.19</v>
      </c>
      <c r="P90">
        <v>1459.46</v>
      </c>
      <c r="Q90">
        <v>474.5</v>
      </c>
      <c r="R90">
        <v>151.22</v>
      </c>
      <c r="S90">
        <v>218.67</v>
      </c>
      <c r="T90">
        <v>574.5</v>
      </c>
      <c r="U90">
        <v>133.03</v>
      </c>
      <c r="V90">
        <v>128.66</v>
      </c>
      <c r="W90">
        <v>711.17</v>
      </c>
      <c r="X90">
        <v>377.94</v>
      </c>
      <c r="Z90">
        <v>1893.73</v>
      </c>
      <c r="AB90">
        <v>3.9620000000000002</v>
      </c>
      <c r="AC90" s="21">
        <f t="shared" si="1"/>
        <v>3.3016666666666667E-3</v>
      </c>
    </row>
    <row r="91" spans="1:29">
      <c r="A91" s="4">
        <v>37652</v>
      </c>
      <c r="B91">
        <v>2055</v>
      </c>
      <c r="C91">
        <v>918.63</v>
      </c>
      <c r="D91">
        <v>382</v>
      </c>
      <c r="E91">
        <v>575</v>
      </c>
      <c r="F91">
        <v>621</v>
      </c>
      <c r="G91">
        <v>22.82</v>
      </c>
      <c r="H91">
        <v>292.41000000000003</v>
      </c>
      <c r="I91">
        <v>165.26</v>
      </c>
      <c r="J91">
        <v>113.75</v>
      </c>
      <c r="K91">
        <v>111.61</v>
      </c>
      <c r="L91">
        <v>284.52999999999997</v>
      </c>
      <c r="M91">
        <v>3755.5</v>
      </c>
      <c r="N91">
        <v>388.04</v>
      </c>
      <c r="O91">
        <v>349.72</v>
      </c>
      <c r="P91">
        <v>1408.33</v>
      </c>
      <c r="Q91">
        <v>426</v>
      </c>
      <c r="R91">
        <v>136.85</v>
      </c>
      <c r="S91">
        <v>189.18</v>
      </c>
      <c r="T91">
        <v>543.5</v>
      </c>
      <c r="U91">
        <v>118.02</v>
      </c>
      <c r="V91">
        <v>124.87</v>
      </c>
      <c r="W91">
        <v>656.36</v>
      </c>
      <c r="X91">
        <v>328.68</v>
      </c>
      <c r="Z91">
        <v>1722.28</v>
      </c>
      <c r="AB91">
        <v>3.9220000000000002</v>
      </c>
      <c r="AC91" s="21">
        <f t="shared" si="1"/>
        <v>3.2683333333333336E-3</v>
      </c>
    </row>
    <row r="92" spans="1:29">
      <c r="A92" s="4">
        <v>37680</v>
      </c>
      <c r="B92">
        <v>2048</v>
      </c>
      <c r="C92">
        <v>1061.54</v>
      </c>
      <c r="D92">
        <v>400</v>
      </c>
      <c r="E92">
        <v>620</v>
      </c>
      <c r="F92">
        <v>630</v>
      </c>
      <c r="G92">
        <v>18.559999999999999</v>
      </c>
      <c r="H92">
        <v>277.05</v>
      </c>
      <c r="I92">
        <v>161.76</v>
      </c>
      <c r="J92">
        <v>110</v>
      </c>
      <c r="K92">
        <v>116.48</v>
      </c>
      <c r="L92">
        <v>292.19</v>
      </c>
      <c r="M92">
        <v>4075.23</v>
      </c>
      <c r="N92">
        <v>391</v>
      </c>
      <c r="O92">
        <v>390.26</v>
      </c>
      <c r="P92">
        <v>1518.33</v>
      </c>
      <c r="Q92">
        <v>390.75</v>
      </c>
      <c r="R92">
        <v>124.69</v>
      </c>
      <c r="S92">
        <v>224.81</v>
      </c>
      <c r="T92">
        <v>480</v>
      </c>
      <c r="U92">
        <v>133.78</v>
      </c>
      <c r="V92">
        <v>137.01</v>
      </c>
      <c r="W92">
        <v>674.03</v>
      </c>
      <c r="X92">
        <v>337.79</v>
      </c>
      <c r="Z92">
        <v>1759.08</v>
      </c>
      <c r="AB92">
        <v>3.6779999999999999</v>
      </c>
      <c r="AC92" s="21">
        <f t="shared" si="1"/>
        <v>3.065E-3</v>
      </c>
    </row>
    <row r="93" spans="1:29">
      <c r="A93" s="4">
        <v>37711</v>
      </c>
      <c r="B93">
        <v>2157</v>
      </c>
      <c r="C93">
        <v>973.98</v>
      </c>
      <c r="D93">
        <v>401.25</v>
      </c>
      <c r="E93">
        <v>591.5</v>
      </c>
      <c r="F93">
        <v>649</v>
      </c>
      <c r="G93">
        <v>16.52</v>
      </c>
      <c r="H93">
        <v>272.27</v>
      </c>
      <c r="I93">
        <v>177.99</v>
      </c>
      <c r="J93">
        <v>112</v>
      </c>
      <c r="K93">
        <v>115.71</v>
      </c>
      <c r="L93">
        <v>269.70999999999998</v>
      </c>
      <c r="M93">
        <v>3996.7</v>
      </c>
      <c r="N93">
        <v>347.78</v>
      </c>
      <c r="O93">
        <v>389.25</v>
      </c>
      <c r="P93">
        <v>1332.41</v>
      </c>
      <c r="Q93">
        <v>341</v>
      </c>
      <c r="R93">
        <v>127.57</v>
      </c>
      <c r="S93">
        <v>226.04</v>
      </c>
      <c r="T93">
        <v>480.5</v>
      </c>
      <c r="U93">
        <v>115.02</v>
      </c>
      <c r="V93">
        <v>133.22</v>
      </c>
      <c r="W93">
        <v>663.61</v>
      </c>
      <c r="X93">
        <v>320.82</v>
      </c>
      <c r="Z93">
        <v>1735.72</v>
      </c>
      <c r="AB93">
        <v>3.609</v>
      </c>
      <c r="AC93" s="21">
        <f t="shared" si="1"/>
        <v>3.0074999999999998E-3</v>
      </c>
    </row>
    <row r="94" spans="1:29">
      <c r="A94" s="4">
        <v>37741</v>
      </c>
      <c r="B94">
        <v>2455</v>
      </c>
      <c r="C94">
        <v>988.02</v>
      </c>
      <c r="D94">
        <v>396.5</v>
      </c>
      <c r="E94">
        <v>600</v>
      </c>
      <c r="F94">
        <v>694</v>
      </c>
      <c r="G94">
        <v>21.18</v>
      </c>
      <c r="H94">
        <v>290.14999999999998</v>
      </c>
      <c r="I94">
        <v>197.71</v>
      </c>
      <c r="J94">
        <v>127</v>
      </c>
      <c r="K94">
        <v>126.46</v>
      </c>
      <c r="L94">
        <v>278.8</v>
      </c>
      <c r="M94">
        <v>4602.5200000000004</v>
      </c>
      <c r="N94">
        <v>434.72</v>
      </c>
      <c r="O94">
        <v>456.66</v>
      </c>
      <c r="P94">
        <v>1409.88</v>
      </c>
      <c r="Q94">
        <v>445.25</v>
      </c>
      <c r="R94">
        <v>147.02000000000001</v>
      </c>
      <c r="S94">
        <v>240.29</v>
      </c>
      <c r="T94">
        <v>521.5</v>
      </c>
      <c r="U94">
        <v>138.78</v>
      </c>
      <c r="V94">
        <v>148.78</v>
      </c>
      <c r="W94">
        <v>685.8</v>
      </c>
      <c r="X94">
        <v>340.27</v>
      </c>
      <c r="Z94">
        <v>1891.5</v>
      </c>
      <c r="AB94">
        <v>3.609</v>
      </c>
      <c r="AC94" s="21">
        <f t="shared" si="1"/>
        <v>3.0074999999999998E-3</v>
      </c>
    </row>
    <row r="95" spans="1:29">
      <c r="A95" s="4">
        <v>37771</v>
      </c>
      <c r="B95">
        <v>2473</v>
      </c>
      <c r="C95">
        <v>988.02</v>
      </c>
      <c r="D95">
        <v>418</v>
      </c>
      <c r="E95">
        <v>655.5</v>
      </c>
      <c r="F95">
        <v>655</v>
      </c>
      <c r="G95">
        <v>28.89</v>
      </c>
      <c r="H95">
        <v>336.49</v>
      </c>
      <c r="I95">
        <v>203.95</v>
      </c>
      <c r="J95">
        <v>129.5</v>
      </c>
      <c r="K95">
        <v>135.68</v>
      </c>
      <c r="L95">
        <v>273.54000000000002</v>
      </c>
      <c r="M95">
        <v>4445.45</v>
      </c>
      <c r="N95">
        <v>439.66</v>
      </c>
      <c r="O95">
        <v>456.15</v>
      </c>
      <c r="P95">
        <v>1571.78</v>
      </c>
      <c r="Q95">
        <v>490</v>
      </c>
      <c r="R95">
        <v>157.19</v>
      </c>
      <c r="S95">
        <v>251.34</v>
      </c>
      <c r="T95">
        <v>570</v>
      </c>
      <c r="U95">
        <v>160.28</v>
      </c>
      <c r="V95">
        <v>161.30000000000001</v>
      </c>
      <c r="W95">
        <v>738.35</v>
      </c>
      <c r="X95">
        <v>326.61</v>
      </c>
      <c r="Z95">
        <v>1968.83</v>
      </c>
      <c r="AB95">
        <v>3.637</v>
      </c>
      <c r="AC95" s="21">
        <f t="shared" si="1"/>
        <v>3.0308333333333333E-3</v>
      </c>
    </row>
    <row r="96" spans="1:29">
      <c r="A96" s="4">
        <v>37802</v>
      </c>
      <c r="B96">
        <v>2430</v>
      </c>
      <c r="C96">
        <v>941.76</v>
      </c>
      <c r="D96">
        <v>420.25</v>
      </c>
      <c r="E96">
        <v>687.5</v>
      </c>
      <c r="F96">
        <v>647</v>
      </c>
      <c r="G96">
        <v>29.94</v>
      </c>
      <c r="H96">
        <v>329.19</v>
      </c>
      <c r="I96">
        <v>218.93</v>
      </c>
      <c r="J96">
        <v>142.5</v>
      </c>
      <c r="K96">
        <v>121.34</v>
      </c>
      <c r="L96">
        <v>301.99</v>
      </c>
      <c r="M96">
        <v>4767.99</v>
      </c>
      <c r="N96">
        <v>415.7</v>
      </c>
      <c r="O96">
        <v>430.56</v>
      </c>
      <c r="P96">
        <v>1535.37</v>
      </c>
      <c r="Q96">
        <v>475</v>
      </c>
      <c r="R96">
        <v>155.41999999999999</v>
      </c>
      <c r="S96">
        <v>272.47000000000003</v>
      </c>
      <c r="T96">
        <v>566</v>
      </c>
      <c r="U96">
        <v>162.03</v>
      </c>
      <c r="V96">
        <v>152.57</v>
      </c>
      <c r="W96">
        <v>708</v>
      </c>
      <c r="X96">
        <v>340.27</v>
      </c>
      <c r="Z96">
        <v>1971.26</v>
      </c>
      <c r="AB96">
        <v>3.6549999999999998</v>
      </c>
      <c r="AC96" s="21">
        <f t="shared" si="1"/>
        <v>3.0458333333333331E-3</v>
      </c>
    </row>
    <row r="97" spans="1:29">
      <c r="A97" s="4">
        <v>37833</v>
      </c>
      <c r="B97">
        <v>2483</v>
      </c>
      <c r="C97">
        <v>1065.67</v>
      </c>
      <c r="D97">
        <v>426</v>
      </c>
      <c r="E97">
        <v>634</v>
      </c>
      <c r="F97">
        <v>635.5</v>
      </c>
      <c r="G97">
        <v>35.6</v>
      </c>
      <c r="H97">
        <v>336.49</v>
      </c>
      <c r="I97">
        <v>214.93</v>
      </c>
      <c r="J97">
        <v>154.25</v>
      </c>
      <c r="K97">
        <v>120.83</v>
      </c>
      <c r="L97">
        <v>298.39999999999998</v>
      </c>
      <c r="M97">
        <v>4927.8599999999997</v>
      </c>
      <c r="N97">
        <v>509.81</v>
      </c>
      <c r="O97">
        <v>439.17</v>
      </c>
      <c r="P97">
        <v>1648.47</v>
      </c>
      <c r="Q97">
        <v>552</v>
      </c>
      <c r="R97">
        <v>156.75</v>
      </c>
      <c r="S97">
        <v>280.5</v>
      </c>
      <c r="T97">
        <v>583</v>
      </c>
      <c r="U97">
        <v>184.29</v>
      </c>
      <c r="V97">
        <v>164.15</v>
      </c>
      <c r="W97">
        <v>743.33</v>
      </c>
      <c r="X97">
        <v>319.57</v>
      </c>
      <c r="Z97">
        <v>2045.82</v>
      </c>
      <c r="AB97">
        <v>3.4039999999999999</v>
      </c>
      <c r="AC97" s="21">
        <f t="shared" si="1"/>
        <v>2.8366666666666666E-3</v>
      </c>
    </row>
    <row r="98" spans="1:29">
      <c r="A98" s="4">
        <v>37862</v>
      </c>
      <c r="B98">
        <v>2430</v>
      </c>
      <c r="C98">
        <v>1149.1099999999999</v>
      </c>
      <c r="D98">
        <v>429</v>
      </c>
      <c r="E98">
        <v>639</v>
      </c>
      <c r="F98">
        <v>678</v>
      </c>
      <c r="G98">
        <v>39.630000000000003</v>
      </c>
      <c r="H98">
        <v>352.86</v>
      </c>
      <c r="I98">
        <v>215.68</v>
      </c>
      <c r="J98">
        <v>170.75</v>
      </c>
      <c r="K98">
        <v>118.53</v>
      </c>
      <c r="L98">
        <v>291.23</v>
      </c>
      <c r="M98">
        <v>4414.6000000000004</v>
      </c>
      <c r="N98">
        <v>495.48</v>
      </c>
      <c r="O98">
        <v>466.29</v>
      </c>
      <c r="P98">
        <v>1699.6</v>
      </c>
      <c r="Q98">
        <v>576.5</v>
      </c>
      <c r="R98">
        <v>157.19</v>
      </c>
      <c r="S98">
        <v>272</v>
      </c>
      <c r="T98">
        <v>618</v>
      </c>
      <c r="U98">
        <v>169.04</v>
      </c>
      <c r="V98">
        <v>173.07</v>
      </c>
      <c r="W98">
        <v>774.59</v>
      </c>
      <c r="X98">
        <v>320.61</v>
      </c>
      <c r="Z98">
        <v>2064.7399999999998</v>
      </c>
      <c r="AB98">
        <v>3.569</v>
      </c>
      <c r="AC98" s="21">
        <f t="shared" si="1"/>
        <v>2.9741666666666666E-3</v>
      </c>
    </row>
    <row r="99" spans="1:29">
      <c r="A99" s="4">
        <v>37894</v>
      </c>
      <c r="B99">
        <v>2542</v>
      </c>
      <c r="C99">
        <v>1059.8900000000001</v>
      </c>
      <c r="D99">
        <v>413</v>
      </c>
      <c r="E99">
        <v>646.5</v>
      </c>
      <c r="F99">
        <v>649.5</v>
      </c>
      <c r="G99">
        <v>37.58</v>
      </c>
      <c r="H99">
        <v>349.59</v>
      </c>
      <c r="I99">
        <v>240.65</v>
      </c>
      <c r="J99">
        <v>168</v>
      </c>
      <c r="K99">
        <v>122.88</v>
      </c>
      <c r="L99">
        <v>292.66000000000003</v>
      </c>
      <c r="M99">
        <v>4291.2</v>
      </c>
      <c r="N99">
        <v>461.4</v>
      </c>
      <c r="O99">
        <v>462.23</v>
      </c>
      <c r="P99">
        <v>1688.76</v>
      </c>
      <c r="Q99">
        <v>507.5</v>
      </c>
      <c r="R99">
        <v>160.51</v>
      </c>
      <c r="S99">
        <v>261</v>
      </c>
      <c r="T99">
        <v>570.25</v>
      </c>
      <c r="U99">
        <v>164.28</v>
      </c>
      <c r="V99">
        <v>175.72</v>
      </c>
      <c r="W99">
        <v>763.26</v>
      </c>
      <c r="X99">
        <v>319.16000000000003</v>
      </c>
      <c r="Z99">
        <v>2027.72</v>
      </c>
      <c r="AB99">
        <v>3.6339999999999999</v>
      </c>
      <c r="AC99" s="21">
        <f t="shared" si="1"/>
        <v>3.028333333333333E-3</v>
      </c>
    </row>
    <row r="100" spans="1:29">
      <c r="A100" s="4">
        <v>37925</v>
      </c>
      <c r="B100">
        <v>2768</v>
      </c>
      <c r="C100">
        <v>1180.5</v>
      </c>
      <c r="D100">
        <v>409</v>
      </c>
      <c r="E100">
        <v>712.5</v>
      </c>
      <c r="F100">
        <v>693</v>
      </c>
      <c r="G100">
        <v>44.3</v>
      </c>
      <c r="H100">
        <v>342.28</v>
      </c>
      <c r="I100">
        <v>235.9</v>
      </c>
      <c r="J100">
        <v>183</v>
      </c>
      <c r="K100">
        <v>126.72</v>
      </c>
      <c r="L100">
        <v>275.20999999999998</v>
      </c>
      <c r="M100">
        <v>4428.63</v>
      </c>
      <c r="N100">
        <v>477.7</v>
      </c>
      <c r="O100">
        <v>466.29</v>
      </c>
      <c r="P100">
        <v>1845.24</v>
      </c>
      <c r="Q100">
        <v>561.5</v>
      </c>
      <c r="R100">
        <v>163.16</v>
      </c>
      <c r="S100">
        <v>282.5</v>
      </c>
      <c r="T100">
        <v>610</v>
      </c>
      <c r="U100">
        <v>186.54</v>
      </c>
      <c r="V100">
        <v>170.03</v>
      </c>
      <c r="W100">
        <v>816.26</v>
      </c>
      <c r="X100">
        <v>311.5</v>
      </c>
      <c r="Z100">
        <v>2125.37</v>
      </c>
      <c r="AB100">
        <v>3.7490000000000001</v>
      </c>
      <c r="AC100" s="21">
        <f t="shared" si="1"/>
        <v>3.124166666666667E-3</v>
      </c>
    </row>
    <row r="101" spans="1:29">
      <c r="A101" s="4">
        <v>37953</v>
      </c>
      <c r="B101">
        <v>2639</v>
      </c>
      <c r="C101">
        <v>1147.46</v>
      </c>
      <c r="D101">
        <v>405.75</v>
      </c>
      <c r="E101">
        <v>729.5</v>
      </c>
      <c r="F101">
        <v>725</v>
      </c>
      <c r="G101">
        <v>41.61</v>
      </c>
      <c r="H101">
        <v>352.11</v>
      </c>
      <c r="I101">
        <v>248.39</v>
      </c>
      <c r="J101">
        <v>174.25</v>
      </c>
      <c r="K101">
        <v>136.69999999999999</v>
      </c>
      <c r="L101">
        <v>256.8</v>
      </c>
      <c r="M101">
        <v>4552.03</v>
      </c>
      <c r="N101">
        <v>457.44</v>
      </c>
      <c r="O101">
        <v>449.82</v>
      </c>
      <c r="P101">
        <v>1924.25</v>
      </c>
      <c r="Q101">
        <v>557</v>
      </c>
      <c r="R101">
        <v>167.36</v>
      </c>
      <c r="S101">
        <v>275.75</v>
      </c>
      <c r="T101">
        <v>648</v>
      </c>
      <c r="U101">
        <v>181.29</v>
      </c>
      <c r="V101">
        <v>181.42</v>
      </c>
      <c r="W101">
        <v>869.71</v>
      </c>
      <c r="X101">
        <v>325.37</v>
      </c>
      <c r="Z101">
        <v>2146.7199999999998</v>
      </c>
      <c r="AB101">
        <v>3.8</v>
      </c>
      <c r="AC101" s="21">
        <f t="shared" si="1"/>
        <v>3.1666666666666666E-3</v>
      </c>
    </row>
    <row r="102" spans="1:29">
      <c r="A102" s="4">
        <v>37986</v>
      </c>
      <c r="B102">
        <v>2680</v>
      </c>
      <c r="C102">
        <v>1274.68</v>
      </c>
      <c r="D102">
        <v>453</v>
      </c>
      <c r="E102">
        <v>770</v>
      </c>
      <c r="F102">
        <v>735</v>
      </c>
      <c r="G102">
        <v>41.38</v>
      </c>
      <c r="H102">
        <v>382.83</v>
      </c>
      <c r="I102">
        <v>257.37</v>
      </c>
      <c r="J102">
        <v>168.25</v>
      </c>
      <c r="K102">
        <v>141.82</v>
      </c>
      <c r="L102">
        <v>276.41000000000003</v>
      </c>
      <c r="M102">
        <v>4616.54</v>
      </c>
      <c r="N102">
        <v>484.37</v>
      </c>
      <c r="O102">
        <v>432.58</v>
      </c>
      <c r="P102">
        <v>2006.37</v>
      </c>
      <c r="Q102">
        <v>548.5</v>
      </c>
      <c r="R102">
        <v>186.59</v>
      </c>
      <c r="S102">
        <v>278.5</v>
      </c>
      <c r="T102">
        <v>622</v>
      </c>
      <c r="U102">
        <v>175.79</v>
      </c>
      <c r="V102">
        <v>202.67</v>
      </c>
      <c r="W102">
        <v>898.7</v>
      </c>
      <c r="X102">
        <v>331.37</v>
      </c>
      <c r="Z102">
        <v>2207.38</v>
      </c>
      <c r="AB102">
        <v>3.85</v>
      </c>
      <c r="AC102" s="21">
        <f t="shared" si="1"/>
        <v>3.2083333333333334E-3</v>
      </c>
    </row>
    <row r="103" spans="1:29">
      <c r="A103" s="4">
        <v>38016</v>
      </c>
      <c r="B103">
        <v>2602</v>
      </c>
      <c r="C103">
        <v>1206.1099999999999</v>
      </c>
      <c r="D103">
        <v>428.25</v>
      </c>
      <c r="E103">
        <v>765</v>
      </c>
      <c r="F103">
        <v>720</v>
      </c>
      <c r="G103">
        <v>43.07</v>
      </c>
      <c r="H103">
        <v>371</v>
      </c>
      <c r="I103">
        <v>238.15</v>
      </c>
      <c r="J103">
        <v>164.5</v>
      </c>
      <c r="K103">
        <v>140.80000000000001</v>
      </c>
      <c r="L103">
        <v>258.70999999999998</v>
      </c>
      <c r="M103">
        <v>4543.62</v>
      </c>
      <c r="N103">
        <v>506.35</v>
      </c>
      <c r="O103">
        <v>440.95</v>
      </c>
      <c r="P103">
        <v>1887.07</v>
      </c>
      <c r="Q103">
        <v>606.5</v>
      </c>
      <c r="R103">
        <v>180.18</v>
      </c>
      <c r="S103">
        <v>277.75</v>
      </c>
      <c r="T103">
        <v>615.5</v>
      </c>
      <c r="U103">
        <v>195.54</v>
      </c>
      <c r="V103">
        <v>184.07</v>
      </c>
      <c r="W103">
        <v>906.86</v>
      </c>
      <c r="X103">
        <v>324.54000000000002</v>
      </c>
      <c r="Z103">
        <v>2187.1</v>
      </c>
      <c r="AB103">
        <v>3.93</v>
      </c>
      <c r="AC103" s="21">
        <f t="shared" si="1"/>
        <v>3.2750000000000001E-3</v>
      </c>
    </row>
    <row r="104" spans="1:29">
      <c r="A104" s="4">
        <v>38044</v>
      </c>
      <c r="B104">
        <v>2552</v>
      </c>
      <c r="C104">
        <v>1190.42</v>
      </c>
      <c r="D104">
        <v>432.75</v>
      </c>
      <c r="E104">
        <v>822</v>
      </c>
      <c r="F104">
        <v>745</v>
      </c>
      <c r="G104">
        <v>51.36</v>
      </c>
      <c r="H104">
        <v>369.23</v>
      </c>
      <c r="I104">
        <v>257.12</v>
      </c>
      <c r="J104">
        <v>190.25</v>
      </c>
      <c r="K104">
        <v>137.47</v>
      </c>
      <c r="L104">
        <v>280.23</v>
      </c>
      <c r="M104">
        <v>4779.21</v>
      </c>
      <c r="N104">
        <v>557.23</v>
      </c>
      <c r="O104">
        <v>452.1</v>
      </c>
      <c r="P104">
        <v>2060.59</v>
      </c>
      <c r="Q104">
        <v>602</v>
      </c>
      <c r="R104">
        <v>189.69</v>
      </c>
      <c r="S104">
        <v>299.5</v>
      </c>
      <c r="T104">
        <v>620</v>
      </c>
      <c r="U104">
        <v>192.79</v>
      </c>
      <c r="V104">
        <v>205.33</v>
      </c>
      <c r="W104">
        <v>998.36</v>
      </c>
      <c r="X104">
        <v>356.83</v>
      </c>
      <c r="Z104">
        <v>2243.41</v>
      </c>
      <c r="AB104">
        <v>4.04</v>
      </c>
      <c r="AC104" s="21">
        <f t="shared" si="1"/>
        <v>3.3666666666666667E-3</v>
      </c>
    </row>
    <row r="105" spans="1:29">
      <c r="A105" s="4">
        <v>38077</v>
      </c>
      <c r="B105">
        <v>2523</v>
      </c>
      <c r="C105">
        <v>1108.6300000000001</v>
      </c>
      <c r="D105">
        <v>456</v>
      </c>
      <c r="E105">
        <v>818.5</v>
      </c>
      <c r="F105">
        <v>709</v>
      </c>
      <c r="G105">
        <v>53.7</v>
      </c>
      <c r="H105">
        <v>361.17</v>
      </c>
      <c r="I105">
        <v>245.39</v>
      </c>
      <c r="J105">
        <v>201</v>
      </c>
      <c r="K105">
        <v>131.84</v>
      </c>
      <c r="L105">
        <v>266.36</v>
      </c>
      <c r="M105">
        <v>4650.1899999999996</v>
      </c>
      <c r="N105">
        <v>521.66999999999996</v>
      </c>
      <c r="O105">
        <v>457.92</v>
      </c>
      <c r="P105">
        <v>2107.0700000000002</v>
      </c>
      <c r="Q105">
        <v>550.5</v>
      </c>
      <c r="R105">
        <v>201.85</v>
      </c>
      <c r="S105">
        <v>288.5</v>
      </c>
      <c r="T105">
        <v>618.5</v>
      </c>
      <c r="U105">
        <v>180.29</v>
      </c>
      <c r="V105">
        <v>225.06</v>
      </c>
      <c r="W105">
        <v>987.49</v>
      </c>
      <c r="X105">
        <v>356</v>
      </c>
      <c r="Z105">
        <v>2196.9699999999998</v>
      </c>
      <c r="AB105">
        <v>4.16</v>
      </c>
      <c r="AC105" s="21">
        <f t="shared" si="1"/>
        <v>3.4666666666666665E-3</v>
      </c>
    </row>
    <row r="106" spans="1:29">
      <c r="A106" s="4">
        <v>38107</v>
      </c>
      <c r="B106">
        <v>2637</v>
      </c>
      <c r="C106">
        <v>1021.89</v>
      </c>
      <c r="D106">
        <v>487.5</v>
      </c>
      <c r="E106">
        <v>855</v>
      </c>
      <c r="F106">
        <v>756.5</v>
      </c>
      <c r="G106">
        <v>55.25</v>
      </c>
      <c r="H106">
        <v>357.65</v>
      </c>
      <c r="I106">
        <v>248.39</v>
      </c>
      <c r="J106">
        <v>209.75</v>
      </c>
      <c r="K106">
        <v>140.29</v>
      </c>
      <c r="L106">
        <v>264.20999999999998</v>
      </c>
      <c r="M106">
        <v>4748.3599999999997</v>
      </c>
      <c r="N106">
        <v>544.39</v>
      </c>
      <c r="O106">
        <v>477.69</v>
      </c>
      <c r="P106">
        <v>2068.34</v>
      </c>
      <c r="Q106">
        <v>556</v>
      </c>
      <c r="R106">
        <v>193.23</v>
      </c>
      <c r="S106">
        <v>283.25</v>
      </c>
      <c r="T106">
        <v>658</v>
      </c>
      <c r="U106">
        <v>172.79</v>
      </c>
      <c r="V106">
        <v>214.06</v>
      </c>
      <c r="W106">
        <v>992.92</v>
      </c>
      <c r="X106">
        <v>354.14</v>
      </c>
      <c r="Z106">
        <v>2237.34</v>
      </c>
      <c r="AB106">
        <v>4.22</v>
      </c>
      <c r="AC106" s="21">
        <f t="shared" si="1"/>
        <v>3.5166666666666662E-3</v>
      </c>
    </row>
    <row r="107" spans="1:29">
      <c r="A107" s="4">
        <v>38138</v>
      </c>
      <c r="B107">
        <v>2541</v>
      </c>
      <c r="C107">
        <v>1085.5</v>
      </c>
      <c r="D107">
        <v>477.75</v>
      </c>
      <c r="E107">
        <v>800</v>
      </c>
      <c r="F107">
        <v>724</v>
      </c>
      <c r="G107">
        <v>53.88</v>
      </c>
      <c r="H107">
        <v>342.54</v>
      </c>
      <c r="I107">
        <v>248.64</v>
      </c>
      <c r="J107">
        <v>205.75</v>
      </c>
      <c r="K107">
        <v>131.33000000000001</v>
      </c>
      <c r="L107">
        <v>343.83</v>
      </c>
      <c r="M107">
        <v>4619.34</v>
      </c>
      <c r="N107">
        <v>526.11</v>
      </c>
      <c r="O107">
        <v>465.27</v>
      </c>
      <c r="P107">
        <v>2091.58</v>
      </c>
      <c r="Q107">
        <v>544</v>
      </c>
      <c r="R107">
        <v>188.14</v>
      </c>
      <c r="S107">
        <v>286</v>
      </c>
      <c r="T107">
        <v>665</v>
      </c>
      <c r="U107">
        <v>176.79</v>
      </c>
      <c r="V107">
        <v>192.8</v>
      </c>
      <c r="W107">
        <v>1059.96</v>
      </c>
      <c r="X107">
        <v>357.86</v>
      </c>
      <c r="Z107">
        <v>2201.81</v>
      </c>
      <c r="AB107">
        <v>4.4400000000000004</v>
      </c>
      <c r="AC107" s="21">
        <f t="shared" si="1"/>
        <v>3.7000000000000002E-3</v>
      </c>
    </row>
    <row r="108" spans="1:29">
      <c r="A108" s="4">
        <v>38168</v>
      </c>
      <c r="B108">
        <v>2474</v>
      </c>
      <c r="C108">
        <v>1095.4100000000001</v>
      </c>
      <c r="D108">
        <v>487</v>
      </c>
      <c r="E108">
        <v>854.5</v>
      </c>
      <c r="F108">
        <v>743.5</v>
      </c>
      <c r="G108">
        <v>60.08</v>
      </c>
      <c r="H108">
        <v>339.01</v>
      </c>
      <c r="I108">
        <v>265.86</v>
      </c>
      <c r="J108">
        <v>219.25</v>
      </c>
      <c r="K108">
        <v>123.65</v>
      </c>
      <c r="L108">
        <v>346.94</v>
      </c>
      <c r="M108">
        <v>4453.87</v>
      </c>
      <c r="N108">
        <v>562.16999999999996</v>
      </c>
      <c r="O108">
        <v>466.03</v>
      </c>
      <c r="P108">
        <v>2158.1999999999998</v>
      </c>
      <c r="Q108">
        <v>560</v>
      </c>
      <c r="R108">
        <v>198.53</v>
      </c>
      <c r="S108">
        <v>286.25</v>
      </c>
      <c r="T108">
        <v>670</v>
      </c>
      <c r="U108">
        <v>186.54</v>
      </c>
      <c r="V108">
        <v>195.08</v>
      </c>
      <c r="W108">
        <v>1050</v>
      </c>
      <c r="X108">
        <v>352.28</v>
      </c>
      <c r="Z108">
        <v>2228.67</v>
      </c>
      <c r="AB108">
        <v>4.53</v>
      </c>
      <c r="AC108" s="21">
        <f t="shared" si="1"/>
        <v>3.7750000000000001E-3</v>
      </c>
    </row>
    <row r="109" spans="1:29">
      <c r="A109" s="4">
        <v>38198</v>
      </c>
      <c r="B109">
        <v>2461</v>
      </c>
      <c r="C109">
        <v>1183.81</v>
      </c>
      <c r="D109">
        <v>516</v>
      </c>
      <c r="E109">
        <v>836</v>
      </c>
      <c r="F109">
        <v>681.5</v>
      </c>
      <c r="G109">
        <v>57.58</v>
      </c>
      <c r="H109">
        <v>322.13</v>
      </c>
      <c r="I109">
        <v>254.13</v>
      </c>
      <c r="J109">
        <v>213.75</v>
      </c>
      <c r="K109">
        <v>122.11</v>
      </c>
      <c r="L109">
        <v>331.88</v>
      </c>
      <c r="M109">
        <v>4336.07</v>
      </c>
      <c r="N109">
        <v>553.28</v>
      </c>
      <c r="O109">
        <v>446.01</v>
      </c>
      <c r="P109">
        <v>2144.25</v>
      </c>
      <c r="Q109">
        <v>508.5</v>
      </c>
      <c r="R109">
        <v>209.15</v>
      </c>
      <c r="S109">
        <v>284</v>
      </c>
      <c r="T109">
        <v>616.5</v>
      </c>
      <c r="U109">
        <v>172.79</v>
      </c>
      <c r="V109">
        <v>189.01</v>
      </c>
      <c r="W109">
        <v>1026.44</v>
      </c>
      <c r="X109">
        <v>360.35</v>
      </c>
      <c r="Z109">
        <v>2192.2199999999998</v>
      </c>
      <c r="AB109">
        <v>4.66</v>
      </c>
      <c r="AC109" s="21">
        <f t="shared" si="1"/>
        <v>3.8833333333333337E-3</v>
      </c>
    </row>
    <row r="110" spans="1:29">
      <c r="A110" s="4">
        <v>38230</v>
      </c>
      <c r="B110">
        <v>2555</v>
      </c>
      <c r="C110">
        <v>1139.2</v>
      </c>
      <c r="D110">
        <v>492.75</v>
      </c>
      <c r="E110">
        <v>837.5</v>
      </c>
      <c r="F110">
        <v>683.5</v>
      </c>
      <c r="G110">
        <v>55.31</v>
      </c>
      <c r="H110">
        <v>313.07</v>
      </c>
      <c r="I110">
        <v>265.61</v>
      </c>
      <c r="J110">
        <v>200.5</v>
      </c>
      <c r="K110">
        <v>129.28</v>
      </c>
      <c r="L110">
        <v>336.66</v>
      </c>
      <c r="M110">
        <v>4338.88</v>
      </c>
      <c r="N110">
        <v>524.63</v>
      </c>
      <c r="O110">
        <v>429.8</v>
      </c>
      <c r="P110">
        <v>2272.85</v>
      </c>
      <c r="Q110">
        <v>496</v>
      </c>
      <c r="R110">
        <v>217.55</v>
      </c>
      <c r="S110">
        <v>277</v>
      </c>
      <c r="T110">
        <v>619.5</v>
      </c>
      <c r="U110">
        <v>163.53</v>
      </c>
      <c r="V110">
        <v>207.98</v>
      </c>
      <c r="W110">
        <v>1041.8399999999999</v>
      </c>
      <c r="X110">
        <v>383.94</v>
      </c>
      <c r="Z110">
        <v>2214.19</v>
      </c>
      <c r="AB110">
        <v>4.7300000000000004</v>
      </c>
      <c r="AC110" s="21">
        <f t="shared" si="1"/>
        <v>3.9416666666666671E-3</v>
      </c>
    </row>
    <row r="111" spans="1:29">
      <c r="A111" s="4">
        <v>38260</v>
      </c>
      <c r="B111">
        <v>2265</v>
      </c>
      <c r="C111">
        <v>1227.5899999999999</v>
      </c>
      <c r="D111">
        <v>527.5</v>
      </c>
      <c r="E111">
        <v>801</v>
      </c>
      <c r="F111">
        <v>690</v>
      </c>
      <c r="G111">
        <v>60.44</v>
      </c>
      <c r="H111">
        <v>222.14</v>
      </c>
      <c r="I111">
        <v>284.83</v>
      </c>
      <c r="J111">
        <v>224.75</v>
      </c>
      <c r="K111">
        <v>135.41999999999999</v>
      </c>
      <c r="L111">
        <v>328.05</v>
      </c>
      <c r="M111">
        <v>4476.3</v>
      </c>
      <c r="N111">
        <v>540.92999999999995</v>
      </c>
      <c r="O111">
        <v>421.94</v>
      </c>
      <c r="P111">
        <v>2243.41</v>
      </c>
      <c r="Q111">
        <v>514.5</v>
      </c>
      <c r="R111">
        <v>221.97</v>
      </c>
      <c r="S111">
        <v>308.25</v>
      </c>
      <c r="T111">
        <v>591</v>
      </c>
      <c r="U111">
        <v>162.28</v>
      </c>
      <c r="V111">
        <v>199.82</v>
      </c>
      <c r="W111">
        <v>1062.68</v>
      </c>
      <c r="X111">
        <v>386.01</v>
      </c>
      <c r="Z111">
        <v>2271.67</v>
      </c>
      <c r="AB111">
        <v>4.7300000000000004</v>
      </c>
      <c r="AC111" s="21">
        <f t="shared" si="1"/>
        <v>3.9416666666666671E-3</v>
      </c>
    </row>
    <row r="112" spans="1:29">
      <c r="A112" s="4">
        <v>38289</v>
      </c>
      <c r="B112">
        <v>2232</v>
      </c>
      <c r="C112">
        <v>1176.3699999999999</v>
      </c>
      <c r="D112">
        <v>527.5</v>
      </c>
      <c r="E112">
        <v>820</v>
      </c>
      <c r="F112">
        <v>728.5</v>
      </c>
      <c r="G112">
        <v>62.67</v>
      </c>
      <c r="H112">
        <v>226.68</v>
      </c>
      <c r="I112">
        <v>286.58</v>
      </c>
      <c r="J112">
        <v>238.25</v>
      </c>
      <c r="K112">
        <v>142.85</v>
      </c>
      <c r="L112">
        <v>343.35</v>
      </c>
      <c r="M112">
        <v>4501.55</v>
      </c>
      <c r="N112">
        <v>538.46</v>
      </c>
      <c r="O112">
        <v>418.39</v>
      </c>
      <c r="P112">
        <v>2271.3000000000002</v>
      </c>
      <c r="Q112">
        <v>546.5</v>
      </c>
      <c r="R112">
        <v>214.33</v>
      </c>
      <c r="S112">
        <v>302.25</v>
      </c>
      <c r="T112">
        <v>598</v>
      </c>
      <c r="U112">
        <v>183.54</v>
      </c>
      <c r="V112">
        <v>175.72</v>
      </c>
      <c r="W112">
        <v>1080.8</v>
      </c>
      <c r="X112">
        <v>392.02</v>
      </c>
      <c r="Z112">
        <v>2297.66</v>
      </c>
      <c r="AB112">
        <v>4.7300000000000004</v>
      </c>
      <c r="AC112" s="21">
        <f t="shared" si="1"/>
        <v>3.9416666666666671E-3</v>
      </c>
    </row>
    <row r="113" spans="1:29">
      <c r="A113" s="4">
        <v>38321</v>
      </c>
      <c r="B113">
        <v>2045</v>
      </c>
      <c r="C113">
        <v>1266.42</v>
      </c>
      <c r="D113">
        <v>534</v>
      </c>
      <c r="E113">
        <v>879</v>
      </c>
      <c r="F113">
        <v>732</v>
      </c>
      <c r="G113">
        <v>63.64</v>
      </c>
      <c r="H113">
        <v>230.96</v>
      </c>
      <c r="I113">
        <v>301.06</v>
      </c>
      <c r="J113">
        <v>245.25</v>
      </c>
      <c r="K113">
        <v>145.41</v>
      </c>
      <c r="L113">
        <v>313.94</v>
      </c>
      <c r="M113">
        <v>4509.96</v>
      </c>
      <c r="N113">
        <v>572.54999999999995</v>
      </c>
      <c r="O113">
        <v>452.6</v>
      </c>
      <c r="P113">
        <v>2466.5100000000002</v>
      </c>
      <c r="Q113">
        <v>578</v>
      </c>
      <c r="R113">
        <v>220.56</v>
      </c>
      <c r="S113">
        <v>288</v>
      </c>
      <c r="T113">
        <v>614</v>
      </c>
      <c r="U113">
        <v>193.04</v>
      </c>
      <c r="V113">
        <v>176.1</v>
      </c>
      <c r="W113">
        <v>1164.1500000000001</v>
      </c>
      <c r="X113">
        <v>396.36</v>
      </c>
      <c r="Z113">
        <v>2345.21</v>
      </c>
      <c r="AB113">
        <v>4.7300000000000004</v>
      </c>
      <c r="AC113" s="21">
        <f t="shared" si="1"/>
        <v>3.9416666666666671E-3</v>
      </c>
    </row>
    <row r="114" spans="1:29">
      <c r="A114" s="4">
        <v>38352</v>
      </c>
      <c r="B114">
        <v>1889</v>
      </c>
      <c r="C114">
        <v>1266.42</v>
      </c>
      <c r="D114">
        <v>508</v>
      </c>
      <c r="E114">
        <v>897.5</v>
      </c>
      <c r="F114">
        <v>743</v>
      </c>
      <c r="G114">
        <v>59.71</v>
      </c>
      <c r="H114">
        <v>248.09</v>
      </c>
      <c r="I114">
        <v>321.27999999999997</v>
      </c>
      <c r="J114">
        <v>230.5</v>
      </c>
      <c r="K114">
        <v>144.63999999999999</v>
      </c>
      <c r="L114">
        <v>328.05</v>
      </c>
      <c r="M114">
        <v>4913.84</v>
      </c>
      <c r="N114">
        <v>620.47</v>
      </c>
      <c r="O114">
        <v>440.44</v>
      </c>
      <c r="P114">
        <v>2691.16</v>
      </c>
      <c r="Q114">
        <v>573</v>
      </c>
      <c r="R114">
        <v>210.32</v>
      </c>
      <c r="S114">
        <v>309.75</v>
      </c>
      <c r="T114">
        <v>628.5</v>
      </c>
      <c r="U114">
        <v>202.29</v>
      </c>
      <c r="V114">
        <v>206.47</v>
      </c>
      <c r="W114">
        <v>1268.33</v>
      </c>
      <c r="X114">
        <v>410.64</v>
      </c>
      <c r="Z114">
        <v>2410.75</v>
      </c>
      <c r="AB114">
        <v>4.7370000000000001</v>
      </c>
      <c r="AC114" s="21">
        <f t="shared" si="1"/>
        <v>3.9475000000000005E-3</v>
      </c>
    </row>
    <row r="115" spans="1:29">
      <c r="A115" s="4">
        <v>38383</v>
      </c>
      <c r="B115">
        <v>1990</v>
      </c>
      <c r="C115">
        <v>1363.07</v>
      </c>
      <c r="D115">
        <v>523</v>
      </c>
      <c r="E115">
        <v>920</v>
      </c>
      <c r="F115">
        <v>723.5</v>
      </c>
      <c r="G115">
        <v>63.09</v>
      </c>
      <c r="H115">
        <v>242.8</v>
      </c>
      <c r="I115">
        <v>307.8</v>
      </c>
      <c r="J115">
        <v>245.5</v>
      </c>
      <c r="K115">
        <v>140.29</v>
      </c>
      <c r="L115">
        <v>345.27</v>
      </c>
      <c r="M115">
        <v>4939.08</v>
      </c>
      <c r="N115">
        <v>627.38</v>
      </c>
      <c r="O115">
        <v>449.56</v>
      </c>
      <c r="P115">
        <v>2626.09</v>
      </c>
      <c r="Q115">
        <v>577.5</v>
      </c>
      <c r="R115">
        <v>207.65</v>
      </c>
      <c r="S115">
        <v>305</v>
      </c>
      <c r="T115">
        <v>616</v>
      </c>
      <c r="U115">
        <v>197.54</v>
      </c>
      <c r="V115">
        <v>217.47</v>
      </c>
      <c r="W115">
        <v>1247.49</v>
      </c>
      <c r="X115">
        <v>427.41</v>
      </c>
      <c r="Z115">
        <v>2441.2199999999998</v>
      </c>
      <c r="AB115">
        <v>4.718</v>
      </c>
      <c r="AC115" s="21">
        <f t="shared" si="1"/>
        <v>3.9316666666666666E-3</v>
      </c>
    </row>
    <row r="116" spans="1:29">
      <c r="A116" s="4">
        <v>38411</v>
      </c>
      <c r="B116">
        <v>2050</v>
      </c>
      <c r="C116">
        <v>1515.9</v>
      </c>
      <c r="D116">
        <v>562</v>
      </c>
      <c r="E116">
        <v>955</v>
      </c>
      <c r="F116">
        <v>740.5</v>
      </c>
      <c r="G116">
        <v>62.85</v>
      </c>
      <c r="H116">
        <v>252.37</v>
      </c>
      <c r="I116">
        <v>304.8</v>
      </c>
      <c r="J116">
        <v>256</v>
      </c>
      <c r="K116">
        <v>139.52000000000001</v>
      </c>
      <c r="L116">
        <v>335.23</v>
      </c>
      <c r="M116">
        <v>5000.78</v>
      </c>
      <c r="N116">
        <v>640.23</v>
      </c>
      <c r="O116">
        <v>507.09</v>
      </c>
      <c r="P116">
        <v>2742.29</v>
      </c>
      <c r="Q116">
        <v>599</v>
      </c>
      <c r="R116">
        <v>210.54</v>
      </c>
      <c r="S116">
        <v>291.5</v>
      </c>
      <c r="T116">
        <v>638</v>
      </c>
      <c r="U116">
        <v>206.54</v>
      </c>
      <c r="V116">
        <v>227.72</v>
      </c>
      <c r="W116">
        <v>1245.68</v>
      </c>
      <c r="X116">
        <v>417.68</v>
      </c>
      <c r="Z116">
        <v>2495.46</v>
      </c>
      <c r="AB116">
        <v>4.75</v>
      </c>
      <c r="AC116" s="21">
        <f t="shared" si="1"/>
        <v>3.9583333333333337E-3</v>
      </c>
    </row>
    <row r="117" spans="1:29">
      <c r="A117" s="4">
        <v>38442</v>
      </c>
      <c r="B117">
        <v>2086</v>
      </c>
      <c r="C117">
        <v>1413.46</v>
      </c>
      <c r="D117">
        <v>548.5</v>
      </c>
      <c r="E117">
        <v>933</v>
      </c>
      <c r="F117">
        <v>746</v>
      </c>
      <c r="G117">
        <v>60.17</v>
      </c>
      <c r="H117">
        <v>243.3</v>
      </c>
      <c r="I117">
        <v>316.04000000000002</v>
      </c>
      <c r="J117">
        <v>259.5</v>
      </c>
      <c r="K117">
        <v>143.87</v>
      </c>
      <c r="L117">
        <v>330.92</v>
      </c>
      <c r="M117">
        <v>4723.12</v>
      </c>
      <c r="N117">
        <v>627.38</v>
      </c>
      <c r="O117">
        <v>524.07000000000005</v>
      </c>
      <c r="P117">
        <v>2576.5100000000002</v>
      </c>
      <c r="Q117">
        <v>602.5</v>
      </c>
      <c r="R117">
        <v>205.42</v>
      </c>
      <c r="S117">
        <v>288.75</v>
      </c>
      <c r="T117">
        <v>645</v>
      </c>
      <c r="U117">
        <v>201.29</v>
      </c>
      <c r="V117">
        <v>232.27</v>
      </c>
      <c r="W117">
        <v>1171.3900000000001</v>
      </c>
      <c r="X117">
        <v>405.88</v>
      </c>
      <c r="Z117">
        <v>2457.73</v>
      </c>
      <c r="AB117">
        <v>4.7480000000000002</v>
      </c>
      <c r="AC117" s="21">
        <f t="shared" si="1"/>
        <v>3.9566666666666665E-3</v>
      </c>
    </row>
    <row r="118" spans="1:29">
      <c r="A118" s="4">
        <v>38471</v>
      </c>
      <c r="B118">
        <v>2281</v>
      </c>
      <c r="C118">
        <v>1306.07</v>
      </c>
      <c r="D118">
        <v>534</v>
      </c>
      <c r="E118">
        <v>978</v>
      </c>
      <c r="F118">
        <v>774</v>
      </c>
      <c r="G118">
        <v>58.44</v>
      </c>
      <c r="H118">
        <v>234.99</v>
      </c>
      <c r="I118">
        <v>307.55</v>
      </c>
      <c r="J118">
        <v>255.25</v>
      </c>
      <c r="K118">
        <v>139.52000000000001</v>
      </c>
      <c r="L118">
        <v>321.83999999999997</v>
      </c>
      <c r="M118">
        <v>4414.6000000000004</v>
      </c>
      <c r="N118">
        <v>581.92999999999995</v>
      </c>
      <c r="O118">
        <v>513.92999999999995</v>
      </c>
      <c r="P118">
        <v>2632.29</v>
      </c>
      <c r="Q118">
        <v>566.5</v>
      </c>
      <c r="R118">
        <v>197.63</v>
      </c>
      <c r="S118">
        <v>245.5</v>
      </c>
      <c r="T118">
        <v>635</v>
      </c>
      <c r="U118">
        <v>195.54</v>
      </c>
      <c r="V118">
        <v>217.28</v>
      </c>
      <c r="W118">
        <v>1203.0999999999999</v>
      </c>
      <c r="X118">
        <v>426.17</v>
      </c>
      <c r="Z118">
        <v>2397.0500000000002</v>
      </c>
      <c r="AB118">
        <v>4.75</v>
      </c>
      <c r="AC118" s="21">
        <f t="shared" si="1"/>
        <v>3.9583333333333337E-3</v>
      </c>
    </row>
    <row r="119" spans="1:29">
      <c r="A119" s="4">
        <v>38503</v>
      </c>
      <c r="B119">
        <v>2335</v>
      </c>
      <c r="C119">
        <v>1348.2</v>
      </c>
      <c r="D119">
        <v>551</v>
      </c>
      <c r="E119">
        <v>1044</v>
      </c>
      <c r="F119">
        <v>790.5</v>
      </c>
      <c r="G119">
        <v>66.89</v>
      </c>
      <c r="H119">
        <v>218.62</v>
      </c>
      <c r="I119">
        <v>312.54000000000002</v>
      </c>
      <c r="J119">
        <v>269.25</v>
      </c>
      <c r="K119">
        <v>142.08000000000001</v>
      </c>
      <c r="L119">
        <v>322.79000000000002</v>
      </c>
      <c r="M119">
        <v>4532.3999999999996</v>
      </c>
      <c r="N119">
        <v>608.61</v>
      </c>
      <c r="O119">
        <v>545.35</v>
      </c>
      <c r="P119">
        <v>2810.46</v>
      </c>
      <c r="Q119">
        <v>588</v>
      </c>
      <c r="R119">
        <v>206.54</v>
      </c>
      <c r="S119">
        <v>257</v>
      </c>
      <c r="T119">
        <v>659</v>
      </c>
      <c r="U119">
        <v>216.05</v>
      </c>
      <c r="V119">
        <v>240.43</v>
      </c>
      <c r="W119">
        <v>1293.7</v>
      </c>
      <c r="X119">
        <v>445</v>
      </c>
      <c r="Z119">
        <v>2483.35</v>
      </c>
      <c r="AB119">
        <v>4.7370000000000001</v>
      </c>
      <c r="AC119" s="21">
        <f t="shared" si="1"/>
        <v>3.9475000000000005E-3</v>
      </c>
    </row>
    <row r="120" spans="1:29">
      <c r="A120" s="4">
        <v>38533</v>
      </c>
      <c r="B120">
        <v>2311</v>
      </c>
      <c r="C120">
        <v>1410.98</v>
      </c>
      <c r="D120">
        <v>581</v>
      </c>
      <c r="E120">
        <v>1076</v>
      </c>
      <c r="F120">
        <v>823</v>
      </c>
      <c r="G120">
        <v>70.83</v>
      </c>
      <c r="H120">
        <v>236.25</v>
      </c>
      <c r="I120">
        <v>318.27999999999997</v>
      </c>
      <c r="J120">
        <v>287</v>
      </c>
      <c r="K120">
        <v>139.26</v>
      </c>
      <c r="L120">
        <v>344.79</v>
      </c>
      <c r="M120">
        <v>4728.72</v>
      </c>
      <c r="N120">
        <v>614.54</v>
      </c>
      <c r="O120">
        <v>521</v>
      </c>
      <c r="P120">
        <v>2756.24</v>
      </c>
      <c r="Q120">
        <v>574.5</v>
      </c>
      <c r="R120">
        <v>206.31</v>
      </c>
      <c r="S120">
        <v>246</v>
      </c>
      <c r="T120">
        <v>657.5</v>
      </c>
      <c r="U120">
        <v>223.8</v>
      </c>
      <c r="V120">
        <v>256.38</v>
      </c>
      <c r="W120">
        <v>1259.27</v>
      </c>
      <c r="X120">
        <v>447.9</v>
      </c>
      <c r="Z120">
        <v>2560.17</v>
      </c>
      <c r="AB120">
        <v>4.7060000000000004</v>
      </c>
      <c r="AC120" s="21">
        <f t="shared" si="1"/>
        <v>3.9216666666666671E-3</v>
      </c>
    </row>
    <row r="121" spans="1:29">
      <c r="A121" s="4">
        <v>38562</v>
      </c>
      <c r="B121">
        <v>2558</v>
      </c>
      <c r="C121">
        <v>1566.29</v>
      </c>
      <c r="D121">
        <v>629.5</v>
      </c>
      <c r="E121">
        <v>1137</v>
      </c>
      <c r="F121">
        <v>786</v>
      </c>
      <c r="G121">
        <v>82.49</v>
      </c>
      <c r="H121">
        <v>247.58</v>
      </c>
      <c r="I121">
        <v>325.02</v>
      </c>
      <c r="J121">
        <v>308</v>
      </c>
      <c r="K121">
        <v>150.01</v>
      </c>
      <c r="L121">
        <v>342.4</v>
      </c>
      <c r="M121">
        <v>4751.16</v>
      </c>
      <c r="N121">
        <v>646.15</v>
      </c>
      <c r="O121">
        <v>521.5</v>
      </c>
      <c r="P121">
        <v>2655.53</v>
      </c>
      <c r="Q121">
        <v>603</v>
      </c>
      <c r="R121">
        <v>208.76</v>
      </c>
      <c r="S121">
        <v>257.75</v>
      </c>
      <c r="T121">
        <v>681</v>
      </c>
      <c r="U121">
        <v>231.55</v>
      </c>
      <c r="V121">
        <v>257.7</v>
      </c>
      <c r="W121">
        <v>1261.99</v>
      </c>
      <c r="X121">
        <v>433.82</v>
      </c>
      <c r="Z121">
        <v>2644.75</v>
      </c>
      <c r="AB121">
        <v>4.54</v>
      </c>
      <c r="AC121" s="21">
        <f t="shared" si="1"/>
        <v>3.7833333333333334E-3</v>
      </c>
    </row>
    <row r="122" spans="1:29">
      <c r="A122" s="4">
        <v>38595</v>
      </c>
      <c r="B122">
        <v>2530</v>
      </c>
      <c r="C122">
        <v>1618.34</v>
      </c>
      <c r="D122">
        <v>632</v>
      </c>
      <c r="E122">
        <v>1116</v>
      </c>
      <c r="F122">
        <v>792</v>
      </c>
      <c r="G122">
        <v>83.23</v>
      </c>
      <c r="H122">
        <v>251.11</v>
      </c>
      <c r="I122">
        <v>325.77</v>
      </c>
      <c r="J122">
        <v>327.25</v>
      </c>
      <c r="K122">
        <v>155.38999999999999</v>
      </c>
      <c r="L122">
        <v>341.2</v>
      </c>
      <c r="M122">
        <v>4546.42</v>
      </c>
      <c r="N122">
        <v>605.15</v>
      </c>
      <c r="O122">
        <v>545.5</v>
      </c>
      <c r="P122">
        <v>2785.67</v>
      </c>
      <c r="Q122">
        <v>573</v>
      </c>
      <c r="R122">
        <v>222.34</v>
      </c>
      <c r="S122">
        <v>251.25</v>
      </c>
      <c r="T122">
        <v>668</v>
      </c>
      <c r="U122">
        <v>228.55</v>
      </c>
      <c r="V122">
        <v>242.71</v>
      </c>
      <c r="W122">
        <v>1285.54</v>
      </c>
      <c r="X122">
        <v>434.62</v>
      </c>
      <c r="Z122">
        <v>2659.21</v>
      </c>
      <c r="AB122">
        <v>4.4820000000000002</v>
      </c>
      <c r="AC122" s="21">
        <f t="shared" si="1"/>
        <v>3.735E-3</v>
      </c>
    </row>
    <row r="123" spans="1:29">
      <c r="A123" s="4">
        <v>38625</v>
      </c>
      <c r="B123">
        <v>2635</v>
      </c>
      <c r="C123">
        <v>1914.91</v>
      </c>
      <c r="D123">
        <v>673.5</v>
      </c>
      <c r="E123">
        <v>1191</v>
      </c>
      <c r="F123">
        <v>815</v>
      </c>
      <c r="G123">
        <v>92.1</v>
      </c>
      <c r="H123">
        <v>207.79</v>
      </c>
      <c r="I123">
        <v>309.05</v>
      </c>
      <c r="J123">
        <v>343.5</v>
      </c>
      <c r="K123">
        <v>151.04</v>
      </c>
      <c r="L123">
        <v>358.42</v>
      </c>
      <c r="M123">
        <v>4512.7700000000004</v>
      </c>
      <c r="N123">
        <v>615.03</v>
      </c>
      <c r="O123">
        <v>568</v>
      </c>
      <c r="P123">
        <v>2886.38</v>
      </c>
      <c r="Q123">
        <v>577</v>
      </c>
      <c r="R123">
        <v>219</v>
      </c>
      <c r="S123">
        <v>216</v>
      </c>
      <c r="T123">
        <v>659</v>
      </c>
      <c r="U123">
        <v>230.55</v>
      </c>
      <c r="V123">
        <v>246.13</v>
      </c>
      <c r="W123">
        <v>1339.9</v>
      </c>
      <c r="X123">
        <v>440.84</v>
      </c>
      <c r="Z123">
        <v>2745.79</v>
      </c>
      <c r="AB123">
        <v>4.4870000000000001</v>
      </c>
      <c r="AC123" s="21">
        <f t="shared" si="1"/>
        <v>3.7391666666666667E-3</v>
      </c>
    </row>
    <row r="124" spans="1:29">
      <c r="A124" s="4">
        <v>38656</v>
      </c>
      <c r="B124">
        <v>2533</v>
      </c>
      <c r="C124">
        <v>1779.43</v>
      </c>
      <c r="D124">
        <v>624</v>
      </c>
      <c r="E124">
        <v>1243</v>
      </c>
      <c r="F124">
        <v>835</v>
      </c>
      <c r="G124">
        <v>90.83</v>
      </c>
      <c r="H124">
        <v>191.42</v>
      </c>
      <c r="I124">
        <v>300.31</v>
      </c>
      <c r="J124">
        <v>330.5</v>
      </c>
      <c r="K124">
        <v>151.81</v>
      </c>
      <c r="L124">
        <v>399.31</v>
      </c>
      <c r="M124">
        <v>4386.55</v>
      </c>
      <c r="N124">
        <v>659</v>
      </c>
      <c r="O124">
        <v>565</v>
      </c>
      <c r="P124">
        <v>2763.98</v>
      </c>
      <c r="Q124">
        <v>555</v>
      </c>
      <c r="R124">
        <v>212.55</v>
      </c>
      <c r="S124">
        <v>212</v>
      </c>
      <c r="T124">
        <v>628</v>
      </c>
      <c r="U124">
        <v>214.55</v>
      </c>
      <c r="V124">
        <v>237.59</v>
      </c>
      <c r="W124">
        <v>1258.3599999999999</v>
      </c>
      <c r="X124">
        <v>428.39</v>
      </c>
      <c r="Z124">
        <v>2664.4</v>
      </c>
      <c r="AB124">
        <v>4.4779999999999998</v>
      </c>
      <c r="AC124" s="21">
        <f t="shared" si="1"/>
        <v>3.7316666666666666E-3</v>
      </c>
    </row>
    <row r="125" spans="1:29">
      <c r="A125" s="4">
        <v>38686</v>
      </c>
      <c r="B125">
        <v>2668</v>
      </c>
      <c r="C125">
        <v>1933.08</v>
      </c>
      <c r="D125">
        <v>634</v>
      </c>
      <c r="E125">
        <v>1260</v>
      </c>
      <c r="F125">
        <v>835</v>
      </c>
      <c r="G125">
        <v>96.92</v>
      </c>
      <c r="H125">
        <v>212.57</v>
      </c>
      <c r="I125">
        <v>302.56</v>
      </c>
      <c r="J125">
        <v>338.5</v>
      </c>
      <c r="K125">
        <v>127.74</v>
      </c>
      <c r="L125">
        <v>437.08</v>
      </c>
      <c r="M125">
        <v>4627.76</v>
      </c>
      <c r="N125">
        <v>678.26</v>
      </c>
      <c r="O125">
        <v>594.5</v>
      </c>
      <c r="P125">
        <v>2959.2</v>
      </c>
      <c r="Q125">
        <v>570</v>
      </c>
      <c r="R125">
        <v>204.76</v>
      </c>
      <c r="S125">
        <v>225</v>
      </c>
      <c r="T125">
        <v>672.5</v>
      </c>
      <c r="U125">
        <v>232.3</v>
      </c>
      <c r="V125">
        <v>258.08</v>
      </c>
      <c r="W125">
        <v>1403.32</v>
      </c>
      <c r="X125">
        <v>444.57</v>
      </c>
      <c r="Z125">
        <v>2741.05</v>
      </c>
      <c r="AB125">
        <v>4.4749999999999996</v>
      </c>
      <c r="AC125" s="21">
        <f t="shared" si="1"/>
        <v>3.7291666666666667E-3</v>
      </c>
    </row>
    <row r="126" spans="1:29">
      <c r="A126" s="4">
        <v>38716</v>
      </c>
      <c r="B126">
        <v>2829</v>
      </c>
      <c r="C126">
        <v>2193.31</v>
      </c>
      <c r="D126">
        <v>619</v>
      </c>
      <c r="E126">
        <v>1300</v>
      </c>
      <c r="F126">
        <v>842.5</v>
      </c>
      <c r="G126">
        <v>106.38</v>
      </c>
      <c r="H126">
        <v>222.14</v>
      </c>
      <c r="I126">
        <v>331.01</v>
      </c>
      <c r="J126">
        <v>381.75</v>
      </c>
      <c r="K126">
        <v>128.51</v>
      </c>
      <c r="L126">
        <v>482.99</v>
      </c>
      <c r="M126">
        <v>4922.25</v>
      </c>
      <c r="N126">
        <v>696.54</v>
      </c>
      <c r="O126">
        <v>638</v>
      </c>
      <c r="P126">
        <v>3166.8</v>
      </c>
      <c r="Q126">
        <v>629</v>
      </c>
      <c r="R126">
        <v>226.79</v>
      </c>
      <c r="S126">
        <v>237.25</v>
      </c>
      <c r="T126">
        <v>687.5</v>
      </c>
      <c r="U126">
        <v>258.05</v>
      </c>
      <c r="V126">
        <v>288.83</v>
      </c>
      <c r="W126">
        <v>1506.59</v>
      </c>
      <c r="X126">
        <v>471.52</v>
      </c>
      <c r="Z126">
        <v>2847.02</v>
      </c>
      <c r="AB126">
        <v>4.5170000000000003</v>
      </c>
      <c r="AC126" s="21">
        <f t="shared" si="1"/>
        <v>3.764166666666667E-3</v>
      </c>
    </row>
    <row r="127" spans="1:29">
      <c r="A127" s="4">
        <v>38748</v>
      </c>
      <c r="B127">
        <v>2722</v>
      </c>
      <c r="C127">
        <v>2368.44</v>
      </c>
      <c r="D127">
        <v>676</v>
      </c>
      <c r="E127">
        <v>1267</v>
      </c>
      <c r="F127">
        <v>836.5</v>
      </c>
      <c r="G127">
        <v>108</v>
      </c>
      <c r="H127">
        <v>223.4</v>
      </c>
      <c r="I127">
        <v>317.52999999999997</v>
      </c>
      <c r="J127">
        <v>417</v>
      </c>
      <c r="K127">
        <v>120.83</v>
      </c>
      <c r="L127">
        <v>464.82</v>
      </c>
      <c r="M127">
        <v>4880.18</v>
      </c>
      <c r="N127">
        <v>711.86</v>
      </c>
      <c r="O127">
        <v>631.5</v>
      </c>
      <c r="P127">
        <v>3234.97</v>
      </c>
      <c r="Q127">
        <v>624</v>
      </c>
      <c r="R127">
        <v>237.47</v>
      </c>
      <c r="S127">
        <v>237.5</v>
      </c>
      <c r="T127">
        <v>728</v>
      </c>
      <c r="U127">
        <v>266.31</v>
      </c>
      <c r="V127">
        <v>296.04000000000002</v>
      </c>
      <c r="W127">
        <v>1526.53</v>
      </c>
      <c r="X127">
        <v>477.33</v>
      </c>
      <c r="Z127">
        <v>2928.56</v>
      </c>
      <c r="AB127">
        <v>4.4770000000000003</v>
      </c>
      <c r="AC127" s="21">
        <f t="shared" si="1"/>
        <v>3.7308333333333338E-3</v>
      </c>
    </row>
    <row r="128" spans="1:29">
      <c r="A128" s="4">
        <v>38776</v>
      </c>
      <c r="B128">
        <v>2635</v>
      </c>
      <c r="C128">
        <v>2213.96</v>
      </c>
      <c r="D128">
        <v>630</v>
      </c>
      <c r="E128">
        <v>1359</v>
      </c>
      <c r="F128">
        <v>876</v>
      </c>
      <c r="G128">
        <v>109.18</v>
      </c>
      <c r="H128">
        <v>218.87</v>
      </c>
      <c r="I128">
        <v>337.5</v>
      </c>
      <c r="J128">
        <v>420</v>
      </c>
      <c r="K128">
        <v>111.61</v>
      </c>
      <c r="L128">
        <v>495.9</v>
      </c>
      <c r="M128">
        <v>5354.18</v>
      </c>
      <c r="N128">
        <v>779.53</v>
      </c>
      <c r="O128">
        <v>639</v>
      </c>
      <c r="P128">
        <v>3532.44</v>
      </c>
      <c r="Q128">
        <v>662.5</v>
      </c>
      <c r="R128">
        <v>258.62</v>
      </c>
      <c r="S128">
        <v>228.25</v>
      </c>
      <c r="T128">
        <v>709</v>
      </c>
      <c r="U128">
        <v>277.31</v>
      </c>
      <c r="V128">
        <v>315.77</v>
      </c>
      <c r="W128">
        <v>1667.85</v>
      </c>
      <c r="X128">
        <v>497.65</v>
      </c>
      <c r="Z128">
        <v>2956.12</v>
      </c>
      <c r="AB128">
        <v>4.452</v>
      </c>
      <c r="AC128" s="21">
        <f t="shared" si="1"/>
        <v>3.7099999999999998E-3</v>
      </c>
    </row>
    <row r="129" spans="1:29">
      <c r="A129" s="4">
        <v>38807</v>
      </c>
      <c r="B129">
        <v>2900</v>
      </c>
      <c r="C129">
        <v>2413.88</v>
      </c>
      <c r="D129">
        <v>661</v>
      </c>
      <c r="E129">
        <v>1394</v>
      </c>
      <c r="F129">
        <v>906.5</v>
      </c>
      <c r="G129">
        <v>115.4</v>
      </c>
      <c r="H129">
        <v>229.95</v>
      </c>
      <c r="I129">
        <v>329.52</v>
      </c>
      <c r="J129">
        <v>420.75</v>
      </c>
      <c r="K129">
        <v>123.39</v>
      </c>
      <c r="L129">
        <v>532.25</v>
      </c>
      <c r="M129">
        <v>5253.21</v>
      </c>
      <c r="N129">
        <v>789.91</v>
      </c>
      <c r="O129">
        <v>683</v>
      </c>
      <c r="P129">
        <v>3842.31</v>
      </c>
      <c r="Q129">
        <v>690.5</v>
      </c>
      <c r="R129">
        <v>250.6</v>
      </c>
      <c r="S129">
        <v>239.5</v>
      </c>
      <c r="T129">
        <v>798</v>
      </c>
      <c r="U129">
        <v>275.31</v>
      </c>
      <c r="V129">
        <v>306.66000000000003</v>
      </c>
      <c r="W129">
        <v>1746.67</v>
      </c>
      <c r="X129">
        <v>474.84</v>
      </c>
      <c r="Z129">
        <v>3047.96</v>
      </c>
      <c r="AB129">
        <v>4.4470000000000001</v>
      </c>
      <c r="AC129" s="21">
        <f t="shared" si="1"/>
        <v>3.7058333333333335E-3</v>
      </c>
    </row>
    <row r="130" spans="1:29">
      <c r="A130" s="4">
        <v>38835</v>
      </c>
      <c r="B130">
        <v>3030</v>
      </c>
      <c r="C130">
        <v>2491.5300000000002</v>
      </c>
      <c r="D130">
        <v>676.5</v>
      </c>
      <c r="E130">
        <v>1402</v>
      </c>
      <c r="F130">
        <v>905</v>
      </c>
      <c r="G130">
        <v>120.06</v>
      </c>
      <c r="H130">
        <v>238.26</v>
      </c>
      <c r="I130">
        <v>319.02999999999997</v>
      </c>
      <c r="J130">
        <v>417.5</v>
      </c>
      <c r="K130">
        <v>132.61000000000001</v>
      </c>
      <c r="L130">
        <v>559.98</v>
      </c>
      <c r="M130">
        <v>5023.22</v>
      </c>
      <c r="N130">
        <v>791.39</v>
      </c>
      <c r="O130">
        <v>694.5</v>
      </c>
      <c r="P130">
        <v>3606.81</v>
      </c>
      <c r="Q130">
        <v>677</v>
      </c>
      <c r="R130">
        <v>265.95999999999998</v>
      </c>
      <c r="S130">
        <v>225.25</v>
      </c>
      <c r="T130">
        <v>760</v>
      </c>
      <c r="U130">
        <v>250.05</v>
      </c>
      <c r="V130">
        <v>290.72000000000003</v>
      </c>
      <c r="W130">
        <v>1679.63</v>
      </c>
      <c r="X130">
        <v>477.33</v>
      </c>
      <c r="Z130">
        <v>3074.26</v>
      </c>
      <c r="AB130">
        <v>4.4980000000000002</v>
      </c>
      <c r="AC130" s="21">
        <f t="shared" si="1"/>
        <v>3.7483333333333331E-3</v>
      </c>
    </row>
    <row r="131" spans="1:29">
      <c r="A131" s="4">
        <v>38868</v>
      </c>
      <c r="B131">
        <v>2824</v>
      </c>
      <c r="C131">
        <v>2447.75</v>
      </c>
      <c r="D131">
        <v>625</v>
      </c>
      <c r="E131">
        <v>1338</v>
      </c>
      <c r="F131">
        <v>877</v>
      </c>
      <c r="G131">
        <v>104.06</v>
      </c>
      <c r="H131">
        <v>238.26</v>
      </c>
      <c r="I131">
        <v>320.02999999999997</v>
      </c>
      <c r="J131">
        <v>382</v>
      </c>
      <c r="K131">
        <v>125.95</v>
      </c>
      <c r="L131">
        <v>519.34</v>
      </c>
      <c r="M131">
        <v>4835.3</v>
      </c>
      <c r="N131">
        <v>733.1</v>
      </c>
      <c r="O131">
        <v>613.5</v>
      </c>
      <c r="P131">
        <v>3516.95</v>
      </c>
      <c r="Q131">
        <v>658.5</v>
      </c>
      <c r="R131">
        <v>247.93</v>
      </c>
      <c r="S131">
        <v>226.5</v>
      </c>
      <c r="T131">
        <v>721.5</v>
      </c>
      <c r="U131">
        <v>231.8</v>
      </c>
      <c r="V131">
        <v>255.05</v>
      </c>
      <c r="W131">
        <v>1648.83</v>
      </c>
      <c r="X131">
        <v>503.04</v>
      </c>
      <c r="Z131">
        <v>2916.85</v>
      </c>
      <c r="AB131">
        <v>4.5519999999999996</v>
      </c>
      <c r="AC131" s="21">
        <f t="shared" si="1"/>
        <v>3.793333333333333E-3</v>
      </c>
    </row>
    <row r="132" spans="1:29">
      <c r="A132" s="4">
        <v>38898</v>
      </c>
      <c r="B132">
        <v>3264</v>
      </c>
      <c r="C132">
        <v>2361.83</v>
      </c>
      <c r="D132">
        <v>630.5</v>
      </c>
      <c r="E132">
        <v>1362</v>
      </c>
      <c r="F132">
        <v>909.5</v>
      </c>
      <c r="G132">
        <v>104.31</v>
      </c>
      <c r="H132">
        <v>264.20999999999998</v>
      </c>
      <c r="I132">
        <v>333.51</v>
      </c>
      <c r="J132">
        <v>369.75</v>
      </c>
      <c r="K132">
        <v>118.01</v>
      </c>
      <c r="L132">
        <v>561.41999999999996</v>
      </c>
      <c r="M132">
        <v>4986.76</v>
      </c>
      <c r="N132">
        <v>756.32</v>
      </c>
      <c r="O132">
        <v>617.5</v>
      </c>
      <c r="P132">
        <v>3668.78</v>
      </c>
      <c r="Q132">
        <v>654.5</v>
      </c>
      <c r="R132">
        <v>253.94</v>
      </c>
      <c r="S132">
        <v>238.5</v>
      </c>
      <c r="T132">
        <v>736.5</v>
      </c>
      <c r="U132">
        <v>230.8</v>
      </c>
      <c r="V132">
        <v>253.53</v>
      </c>
      <c r="W132">
        <v>1625.27</v>
      </c>
      <c r="X132">
        <v>485.21</v>
      </c>
      <c r="Z132">
        <v>2967.58</v>
      </c>
      <c r="AB132">
        <v>4.54</v>
      </c>
      <c r="AC132" s="21">
        <f t="shared" si="1"/>
        <v>3.7833333333333334E-3</v>
      </c>
    </row>
    <row r="133" spans="1:29">
      <c r="A133" s="4">
        <v>38929</v>
      </c>
      <c r="B133">
        <v>3269</v>
      </c>
      <c r="C133">
        <v>2284.1799999999998</v>
      </c>
      <c r="D133">
        <v>645</v>
      </c>
      <c r="E133">
        <v>1443</v>
      </c>
      <c r="F133">
        <v>941</v>
      </c>
      <c r="G133">
        <v>111.05</v>
      </c>
      <c r="H133">
        <v>257.14999999999998</v>
      </c>
      <c r="I133">
        <v>358.97</v>
      </c>
      <c r="J133">
        <v>357.25</v>
      </c>
      <c r="K133">
        <v>119.14</v>
      </c>
      <c r="L133">
        <v>570.5</v>
      </c>
      <c r="M133">
        <v>4885.79</v>
      </c>
      <c r="N133">
        <v>709.39</v>
      </c>
      <c r="O133">
        <v>624</v>
      </c>
      <c r="P133">
        <v>3867.1</v>
      </c>
      <c r="Q133">
        <v>633.5</v>
      </c>
      <c r="R133">
        <v>260.83999999999997</v>
      </c>
      <c r="S133">
        <v>244.5</v>
      </c>
      <c r="T133">
        <v>727</v>
      </c>
      <c r="U133">
        <v>232.55</v>
      </c>
      <c r="V133">
        <v>261.31</v>
      </c>
      <c r="W133">
        <v>1787.44</v>
      </c>
      <c r="X133">
        <v>505.53</v>
      </c>
      <c r="Z133">
        <v>3004.28</v>
      </c>
      <c r="AB133">
        <v>4.577</v>
      </c>
      <c r="AC133" s="21">
        <f t="shared" si="1"/>
        <v>3.8141666666666667E-3</v>
      </c>
    </row>
    <row r="134" spans="1:29">
      <c r="A134" s="4">
        <v>38960</v>
      </c>
      <c r="B134">
        <v>3404</v>
      </c>
      <c r="C134">
        <v>2194.96</v>
      </c>
      <c r="D134">
        <v>597</v>
      </c>
      <c r="E134">
        <v>1440</v>
      </c>
      <c r="F134">
        <v>935</v>
      </c>
      <c r="G134">
        <v>109.92</v>
      </c>
      <c r="H134">
        <v>257.14999999999998</v>
      </c>
      <c r="I134">
        <v>376.7</v>
      </c>
      <c r="J134">
        <v>370.5</v>
      </c>
      <c r="K134">
        <v>116.58</v>
      </c>
      <c r="L134">
        <v>566.67999999999995</v>
      </c>
      <c r="M134">
        <v>4997.9799999999996</v>
      </c>
      <c r="N134">
        <v>729.15</v>
      </c>
      <c r="O134">
        <v>652.5</v>
      </c>
      <c r="P134">
        <v>3941.46</v>
      </c>
      <c r="Q134">
        <v>640</v>
      </c>
      <c r="R134">
        <v>262.62</v>
      </c>
      <c r="S134">
        <v>236</v>
      </c>
      <c r="T134">
        <v>747</v>
      </c>
      <c r="U134">
        <v>239.3</v>
      </c>
      <c r="V134">
        <v>260.36</v>
      </c>
      <c r="W134">
        <v>1715.87</v>
      </c>
      <c r="X134">
        <v>529.16999999999996</v>
      </c>
      <c r="Z134">
        <v>3007.51</v>
      </c>
      <c r="AB134">
        <v>4.7880000000000003</v>
      </c>
      <c r="AC134" s="21">
        <f t="shared" si="1"/>
        <v>3.9900000000000005E-3</v>
      </c>
    </row>
    <row r="135" spans="1:29">
      <c r="A135" s="4">
        <v>38989</v>
      </c>
      <c r="B135">
        <v>3338</v>
      </c>
      <c r="C135">
        <v>2087.56</v>
      </c>
      <c r="D135">
        <v>582</v>
      </c>
      <c r="E135">
        <v>1444</v>
      </c>
      <c r="F135">
        <v>943.5</v>
      </c>
      <c r="G135">
        <v>114.14</v>
      </c>
      <c r="H135">
        <v>270.25</v>
      </c>
      <c r="I135">
        <v>359.47</v>
      </c>
      <c r="J135">
        <v>395.25</v>
      </c>
      <c r="K135">
        <v>125.29</v>
      </c>
      <c r="L135">
        <v>614.5</v>
      </c>
      <c r="M135">
        <v>5157.8500000000004</v>
      </c>
      <c r="N135">
        <v>773.61</v>
      </c>
      <c r="O135">
        <v>668.5</v>
      </c>
      <c r="P135">
        <v>4065.41</v>
      </c>
      <c r="Q135">
        <v>662</v>
      </c>
      <c r="R135">
        <v>289.55</v>
      </c>
      <c r="S135">
        <v>245.25</v>
      </c>
      <c r="T135">
        <v>760.5</v>
      </c>
      <c r="U135">
        <v>251.3</v>
      </c>
      <c r="V135">
        <v>269.27999999999997</v>
      </c>
      <c r="W135">
        <v>1782.91</v>
      </c>
      <c r="X135">
        <v>553.64</v>
      </c>
      <c r="Z135">
        <v>3050.44</v>
      </c>
      <c r="AB135">
        <v>4.8150000000000004</v>
      </c>
      <c r="AC135" s="21">
        <f t="shared" ref="AC135:AC198" si="2">AB135/100/12</f>
        <v>4.0125000000000004E-3</v>
      </c>
    </row>
    <row r="136" spans="1:29">
      <c r="A136" s="4">
        <v>39021</v>
      </c>
      <c r="B136">
        <v>3098</v>
      </c>
      <c r="C136">
        <v>2389.09</v>
      </c>
      <c r="D136">
        <v>583</v>
      </c>
      <c r="E136">
        <v>1429</v>
      </c>
      <c r="F136">
        <v>970</v>
      </c>
      <c r="G136">
        <v>119.32</v>
      </c>
      <c r="H136">
        <v>282.58999999999997</v>
      </c>
      <c r="I136">
        <v>392.92</v>
      </c>
      <c r="J136">
        <v>419.5</v>
      </c>
      <c r="K136">
        <v>138.36000000000001</v>
      </c>
      <c r="L136">
        <v>627.89</v>
      </c>
      <c r="M136">
        <v>5239.18</v>
      </c>
      <c r="N136">
        <v>765.7</v>
      </c>
      <c r="O136">
        <v>693</v>
      </c>
      <c r="P136">
        <v>4173.8599999999997</v>
      </c>
      <c r="Q136">
        <v>671.5</v>
      </c>
      <c r="R136">
        <v>294.89</v>
      </c>
      <c r="S136">
        <v>263.25</v>
      </c>
      <c r="T136">
        <v>773.5</v>
      </c>
      <c r="U136">
        <v>240.05</v>
      </c>
      <c r="V136">
        <v>276.11</v>
      </c>
      <c r="W136">
        <v>1898.87</v>
      </c>
      <c r="X136">
        <v>555.71</v>
      </c>
      <c r="Z136">
        <v>3140.47</v>
      </c>
      <c r="AB136">
        <v>4.96</v>
      </c>
      <c r="AC136" s="21">
        <f t="shared" si="2"/>
        <v>4.1333333333333335E-3</v>
      </c>
    </row>
    <row r="137" spans="1:29">
      <c r="A137" s="4">
        <v>39051</v>
      </c>
      <c r="B137">
        <v>2950</v>
      </c>
      <c r="C137">
        <v>2242.87</v>
      </c>
      <c r="D137">
        <v>574</v>
      </c>
      <c r="E137">
        <v>1439</v>
      </c>
      <c r="F137">
        <v>976.5</v>
      </c>
      <c r="G137">
        <v>108.27</v>
      </c>
      <c r="H137">
        <v>289.14</v>
      </c>
      <c r="I137">
        <v>390.68</v>
      </c>
      <c r="J137">
        <v>387</v>
      </c>
      <c r="K137">
        <v>137.85</v>
      </c>
      <c r="L137">
        <v>653.23</v>
      </c>
      <c r="M137">
        <v>5166.26</v>
      </c>
      <c r="N137">
        <v>778.05</v>
      </c>
      <c r="O137">
        <v>657.5</v>
      </c>
      <c r="P137">
        <v>4474.43</v>
      </c>
      <c r="Q137">
        <v>675</v>
      </c>
      <c r="R137">
        <v>294.45</v>
      </c>
      <c r="S137">
        <v>243</v>
      </c>
      <c r="T137">
        <v>750.5</v>
      </c>
      <c r="U137">
        <v>256.3</v>
      </c>
      <c r="V137">
        <v>296.42</v>
      </c>
      <c r="W137">
        <v>1925.14</v>
      </c>
      <c r="X137">
        <v>570.23</v>
      </c>
      <c r="Z137">
        <v>3119.85</v>
      </c>
      <c r="AB137">
        <v>5.0720000000000001</v>
      </c>
      <c r="AC137" s="21">
        <f t="shared" si="2"/>
        <v>4.2266666666666668E-3</v>
      </c>
    </row>
    <row r="138" spans="1:29">
      <c r="A138" s="4">
        <v>39080</v>
      </c>
      <c r="B138">
        <v>2744</v>
      </c>
      <c r="C138">
        <v>2245.35</v>
      </c>
      <c r="D138">
        <v>567.5</v>
      </c>
      <c r="E138">
        <v>1429</v>
      </c>
      <c r="F138">
        <v>1002.5</v>
      </c>
      <c r="G138">
        <v>113.73</v>
      </c>
      <c r="H138">
        <v>292.16000000000003</v>
      </c>
      <c r="I138">
        <v>403.91</v>
      </c>
      <c r="J138">
        <v>425.75</v>
      </c>
      <c r="K138">
        <v>145.02000000000001</v>
      </c>
      <c r="L138">
        <v>685.75</v>
      </c>
      <c r="M138">
        <v>5589.77</v>
      </c>
      <c r="N138">
        <v>812.14</v>
      </c>
      <c r="O138">
        <v>628.5</v>
      </c>
      <c r="P138">
        <v>4886.55</v>
      </c>
      <c r="Q138">
        <v>690.5</v>
      </c>
      <c r="R138">
        <v>315.58999999999997</v>
      </c>
      <c r="S138">
        <v>238.5</v>
      </c>
      <c r="T138">
        <v>771.5</v>
      </c>
      <c r="U138">
        <v>271.06</v>
      </c>
      <c r="V138">
        <v>323.55</v>
      </c>
      <c r="W138">
        <v>2104.52</v>
      </c>
      <c r="X138">
        <v>611.28</v>
      </c>
      <c r="Z138">
        <v>3221.42</v>
      </c>
      <c r="AB138">
        <v>5.0869999999999997</v>
      </c>
      <c r="AC138" s="21">
        <f t="shared" si="2"/>
        <v>4.2391666666666663E-3</v>
      </c>
    </row>
    <row r="139" spans="1:29">
      <c r="A139" s="4">
        <v>39113</v>
      </c>
      <c r="B139">
        <v>2840</v>
      </c>
      <c r="C139">
        <v>2242.87</v>
      </c>
      <c r="D139">
        <v>534.5</v>
      </c>
      <c r="E139">
        <v>1544</v>
      </c>
      <c r="F139">
        <v>990</v>
      </c>
      <c r="G139">
        <v>118.87</v>
      </c>
      <c r="H139">
        <v>305.51</v>
      </c>
      <c r="I139">
        <v>417.39</v>
      </c>
      <c r="J139">
        <v>417.75</v>
      </c>
      <c r="K139">
        <v>151.69</v>
      </c>
      <c r="L139">
        <v>646.54</v>
      </c>
      <c r="M139">
        <v>5735.62</v>
      </c>
      <c r="N139">
        <v>811.15</v>
      </c>
      <c r="O139">
        <v>639</v>
      </c>
      <c r="P139">
        <v>4542.6000000000004</v>
      </c>
      <c r="Q139">
        <v>747</v>
      </c>
      <c r="R139">
        <v>330.28</v>
      </c>
      <c r="S139">
        <v>239.25</v>
      </c>
      <c r="T139">
        <v>802</v>
      </c>
      <c r="U139">
        <v>269.31</v>
      </c>
      <c r="V139">
        <v>308.94</v>
      </c>
      <c r="W139">
        <v>1938.73</v>
      </c>
      <c r="X139">
        <v>636.99</v>
      </c>
      <c r="Z139">
        <v>3211.84</v>
      </c>
      <c r="AB139">
        <v>5.31</v>
      </c>
      <c r="AC139" s="21">
        <f t="shared" si="2"/>
        <v>4.4249999999999992E-3</v>
      </c>
    </row>
    <row r="140" spans="1:29">
      <c r="A140" s="4">
        <v>39141</v>
      </c>
      <c r="B140">
        <v>2864</v>
      </c>
      <c r="C140">
        <v>2260.2199999999998</v>
      </c>
      <c r="D140">
        <v>522</v>
      </c>
      <c r="E140">
        <v>1549</v>
      </c>
      <c r="F140">
        <v>1004.5</v>
      </c>
      <c r="G140">
        <v>124.78</v>
      </c>
      <c r="H140">
        <v>305.26</v>
      </c>
      <c r="I140">
        <v>431.37</v>
      </c>
      <c r="J140">
        <v>435.75</v>
      </c>
      <c r="K140">
        <v>145.02000000000001</v>
      </c>
      <c r="L140">
        <v>645.58000000000004</v>
      </c>
      <c r="M140">
        <v>5634.65</v>
      </c>
      <c r="N140">
        <v>808.19</v>
      </c>
      <c r="O140">
        <v>659</v>
      </c>
      <c r="P140">
        <v>4762.6000000000004</v>
      </c>
      <c r="Q140">
        <v>739</v>
      </c>
      <c r="R140">
        <v>333.18</v>
      </c>
      <c r="S140">
        <v>251.5</v>
      </c>
      <c r="T140">
        <v>790</v>
      </c>
      <c r="U140">
        <v>257.05</v>
      </c>
      <c r="V140">
        <v>308.75</v>
      </c>
      <c r="W140">
        <v>1864.44</v>
      </c>
      <c r="X140">
        <v>632.85</v>
      </c>
      <c r="Z140">
        <v>3198.28</v>
      </c>
      <c r="AB140">
        <v>5.2949999999999999</v>
      </c>
      <c r="AC140" s="21">
        <f t="shared" si="2"/>
        <v>4.4124999999999998E-3</v>
      </c>
    </row>
    <row r="141" spans="1:29">
      <c r="A141" s="4">
        <v>39171</v>
      </c>
      <c r="B141">
        <v>2734</v>
      </c>
      <c r="C141">
        <v>2397.35</v>
      </c>
      <c r="D141">
        <v>552</v>
      </c>
      <c r="E141">
        <v>1589</v>
      </c>
      <c r="F141">
        <v>1029.5</v>
      </c>
      <c r="G141">
        <v>127.1</v>
      </c>
      <c r="H141">
        <v>342.54</v>
      </c>
      <c r="I141">
        <v>443.6</v>
      </c>
      <c r="J141">
        <v>460</v>
      </c>
      <c r="K141">
        <v>138.87</v>
      </c>
      <c r="L141">
        <v>647.02</v>
      </c>
      <c r="M141">
        <v>5564.53</v>
      </c>
      <c r="N141">
        <v>739.52</v>
      </c>
      <c r="O141">
        <v>719</v>
      </c>
      <c r="P141">
        <v>5369.93</v>
      </c>
      <c r="Q141">
        <v>770</v>
      </c>
      <c r="R141">
        <v>344.08</v>
      </c>
      <c r="S141">
        <v>278.25</v>
      </c>
      <c r="T141">
        <v>872</v>
      </c>
      <c r="U141">
        <v>258.3</v>
      </c>
      <c r="V141">
        <v>371.56</v>
      </c>
      <c r="W141">
        <v>1938.73</v>
      </c>
      <c r="X141">
        <v>661.46</v>
      </c>
      <c r="Z141">
        <v>3283.21</v>
      </c>
      <c r="AB141">
        <v>5.3550000000000004</v>
      </c>
      <c r="AC141" s="21">
        <f t="shared" si="2"/>
        <v>4.4625000000000003E-3</v>
      </c>
    </row>
    <row r="142" spans="1:29">
      <c r="A142" s="4">
        <v>39202</v>
      </c>
      <c r="B142">
        <v>2740</v>
      </c>
      <c r="C142">
        <v>2538.62</v>
      </c>
      <c r="D142">
        <v>565.5</v>
      </c>
      <c r="E142">
        <v>1551</v>
      </c>
      <c r="F142">
        <v>1059</v>
      </c>
      <c r="G142">
        <v>123.37</v>
      </c>
      <c r="H142">
        <v>367.22</v>
      </c>
      <c r="I142">
        <v>461.82</v>
      </c>
      <c r="J142">
        <v>457</v>
      </c>
      <c r="K142">
        <v>147.07</v>
      </c>
      <c r="L142">
        <v>709.66</v>
      </c>
      <c r="M142">
        <v>5413.07</v>
      </c>
      <c r="N142">
        <v>781.02</v>
      </c>
      <c r="O142">
        <v>714.5</v>
      </c>
      <c r="P142">
        <v>4725.42</v>
      </c>
      <c r="Q142">
        <v>746</v>
      </c>
      <c r="R142">
        <v>345.42</v>
      </c>
      <c r="S142">
        <v>272.5</v>
      </c>
      <c r="T142">
        <v>861.5</v>
      </c>
      <c r="U142">
        <v>264.56</v>
      </c>
      <c r="V142">
        <v>369.29</v>
      </c>
      <c r="W142">
        <v>1777.47</v>
      </c>
      <c r="X142">
        <v>652.34</v>
      </c>
      <c r="Z142">
        <v>3355.6</v>
      </c>
      <c r="AB142">
        <v>5.44</v>
      </c>
      <c r="AC142" s="21">
        <f t="shared" si="2"/>
        <v>4.5333333333333337E-3</v>
      </c>
    </row>
    <row r="143" spans="1:29">
      <c r="A143" s="4">
        <v>39233</v>
      </c>
      <c r="B143">
        <v>2686</v>
      </c>
      <c r="C143">
        <v>3031.8</v>
      </c>
      <c r="D143">
        <v>564.5</v>
      </c>
      <c r="E143">
        <v>1711</v>
      </c>
      <c r="F143">
        <v>1077</v>
      </c>
      <c r="G143">
        <v>128.07</v>
      </c>
      <c r="H143">
        <v>379.81</v>
      </c>
      <c r="I143">
        <v>458.08</v>
      </c>
      <c r="J143">
        <v>447.25</v>
      </c>
      <c r="K143">
        <v>161.93</v>
      </c>
      <c r="L143">
        <v>668.54</v>
      </c>
      <c r="M143">
        <v>5279.86</v>
      </c>
      <c r="N143">
        <v>788.43</v>
      </c>
      <c r="O143">
        <v>737</v>
      </c>
      <c r="P143">
        <v>4933.03</v>
      </c>
      <c r="Q143">
        <v>747</v>
      </c>
      <c r="R143">
        <v>341.19</v>
      </c>
      <c r="S143">
        <v>248.25</v>
      </c>
      <c r="T143">
        <v>898</v>
      </c>
      <c r="U143">
        <v>251.3</v>
      </c>
      <c r="V143">
        <v>347.27</v>
      </c>
      <c r="W143">
        <v>1762.98</v>
      </c>
      <c r="X143">
        <v>649.44000000000005</v>
      </c>
      <c r="Z143">
        <v>3438.7</v>
      </c>
      <c r="AB143">
        <v>5.5529999999999999</v>
      </c>
      <c r="AC143" s="21">
        <f t="shared" si="2"/>
        <v>4.6274999999999997E-3</v>
      </c>
    </row>
    <row r="144" spans="1:29">
      <c r="A144" s="4">
        <v>39262</v>
      </c>
      <c r="B144">
        <v>2683</v>
      </c>
      <c r="C144">
        <v>3161.5</v>
      </c>
      <c r="D144">
        <v>603</v>
      </c>
      <c r="E144">
        <v>1698</v>
      </c>
      <c r="F144">
        <v>1037</v>
      </c>
      <c r="G144">
        <v>138.47999999999999</v>
      </c>
      <c r="H144">
        <v>348.33</v>
      </c>
      <c r="I144">
        <v>417.89</v>
      </c>
      <c r="J144">
        <v>405</v>
      </c>
      <c r="K144">
        <v>171.98</v>
      </c>
      <c r="L144">
        <v>600.63</v>
      </c>
      <c r="M144">
        <v>5326.13</v>
      </c>
      <c r="N144">
        <v>734.58</v>
      </c>
      <c r="O144">
        <v>695.5</v>
      </c>
      <c r="P144">
        <v>4443.4399999999996</v>
      </c>
      <c r="Q144">
        <v>748.5</v>
      </c>
      <c r="R144">
        <v>345.86</v>
      </c>
      <c r="S144">
        <v>226.5</v>
      </c>
      <c r="T144">
        <v>843</v>
      </c>
      <c r="U144">
        <v>234.55</v>
      </c>
      <c r="V144">
        <v>273.83</v>
      </c>
      <c r="W144">
        <v>1579.07</v>
      </c>
      <c r="X144">
        <v>612.11</v>
      </c>
      <c r="Z144">
        <v>3404.14</v>
      </c>
      <c r="AB144">
        <v>5.798</v>
      </c>
      <c r="AC144" s="21">
        <f t="shared" si="2"/>
        <v>4.8316666666666673E-3</v>
      </c>
    </row>
    <row r="145" spans="1:29">
      <c r="A145" s="4">
        <v>39294</v>
      </c>
      <c r="B145">
        <v>2559</v>
      </c>
      <c r="C145">
        <v>2978.93</v>
      </c>
      <c r="D145">
        <v>577.5</v>
      </c>
      <c r="E145">
        <v>1600</v>
      </c>
      <c r="F145">
        <v>1012</v>
      </c>
      <c r="G145">
        <v>131.15</v>
      </c>
      <c r="H145">
        <v>338</v>
      </c>
      <c r="I145">
        <v>407.15</v>
      </c>
      <c r="J145">
        <v>422.5</v>
      </c>
      <c r="K145">
        <v>153.74</v>
      </c>
      <c r="L145">
        <v>604.46</v>
      </c>
      <c r="M145">
        <v>4985.3599999999997</v>
      </c>
      <c r="N145">
        <v>682.71</v>
      </c>
      <c r="O145">
        <v>659</v>
      </c>
      <c r="P145">
        <v>3718.36</v>
      </c>
      <c r="Q145">
        <v>712.5</v>
      </c>
      <c r="R145">
        <v>320.70999999999998</v>
      </c>
      <c r="S145">
        <v>213.25</v>
      </c>
      <c r="T145">
        <v>797</v>
      </c>
      <c r="U145">
        <v>231.3</v>
      </c>
      <c r="V145">
        <v>250.68</v>
      </c>
      <c r="W145">
        <v>1532.87</v>
      </c>
      <c r="X145">
        <v>582.66999999999996</v>
      </c>
      <c r="Z145">
        <v>3289.12</v>
      </c>
      <c r="AB145">
        <v>5.7949999999999999</v>
      </c>
      <c r="AC145" s="21">
        <f t="shared" si="2"/>
        <v>4.8291666666666665E-3</v>
      </c>
    </row>
    <row r="146" spans="1:29">
      <c r="A146" s="4">
        <v>39325</v>
      </c>
      <c r="B146">
        <v>2445</v>
      </c>
      <c r="C146">
        <v>2833.54</v>
      </c>
      <c r="D146">
        <v>557.5</v>
      </c>
      <c r="E146">
        <v>1645</v>
      </c>
      <c r="F146">
        <v>1059</v>
      </c>
      <c r="G146">
        <v>131.41</v>
      </c>
      <c r="H146">
        <v>327.42</v>
      </c>
      <c r="I146">
        <v>424.38</v>
      </c>
      <c r="J146">
        <v>462.25</v>
      </c>
      <c r="K146">
        <v>163.78</v>
      </c>
      <c r="L146">
        <v>597.76</v>
      </c>
      <c r="M146">
        <v>4833.91</v>
      </c>
      <c r="N146">
        <v>700</v>
      </c>
      <c r="O146">
        <v>689</v>
      </c>
      <c r="P146">
        <v>4114.99</v>
      </c>
      <c r="Q146">
        <v>706</v>
      </c>
      <c r="R146">
        <v>343.19</v>
      </c>
      <c r="S146">
        <v>208.5</v>
      </c>
      <c r="T146">
        <v>745</v>
      </c>
      <c r="U146">
        <v>236.3</v>
      </c>
      <c r="V146">
        <v>263.58999999999997</v>
      </c>
      <c r="W146">
        <v>1641.58</v>
      </c>
      <c r="X146">
        <v>615.84</v>
      </c>
      <c r="Z146">
        <v>3260.48</v>
      </c>
      <c r="AB146">
        <v>5.92</v>
      </c>
      <c r="AC146" s="21">
        <f t="shared" si="2"/>
        <v>4.9333333333333338E-3</v>
      </c>
    </row>
    <row r="147" spans="1:29">
      <c r="A147" s="4">
        <v>39353</v>
      </c>
      <c r="B147">
        <v>2449</v>
      </c>
      <c r="C147">
        <v>3492.77</v>
      </c>
      <c r="D147">
        <v>567.5</v>
      </c>
      <c r="E147">
        <v>1752</v>
      </c>
      <c r="F147">
        <v>1074</v>
      </c>
      <c r="G147">
        <v>134.37</v>
      </c>
      <c r="H147">
        <v>304.25</v>
      </c>
      <c r="I147">
        <v>438.61</v>
      </c>
      <c r="J147">
        <v>493.5</v>
      </c>
      <c r="K147">
        <v>180.9</v>
      </c>
      <c r="L147">
        <v>588.67999999999995</v>
      </c>
      <c r="M147">
        <v>4417.41</v>
      </c>
      <c r="N147">
        <v>727.17</v>
      </c>
      <c r="O147">
        <v>700.5</v>
      </c>
      <c r="P147">
        <v>3631.6</v>
      </c>
      <c r="Q147">
        <v>662</v>
      </c>
      <c r="R147">
        <v>338.74</v>
      </c>
      <c r="S147">
        <v>178.8</v>
      </c>
      <c r="T147">
        <v>757.5</v>
      </c>
      <c r="U147">
        <v>249.3</v>
      </c>
      <c r="V147">
        <v>209.31</v>
      </c>
      <c r="W147">
        <v>1523.81</v>
      </c>
      <c r="X147">
        <v>650.26</v>
      </c>
      <c r="Z147">
        <v>3316.89</v>
      </c>
      <c r="AB147">
        <v>5.7569999999999997</v>
      </c>
      <c r="AC147" s="21">
        <f t="shared" si="2"/>
        <v>4.7974999999999997E-3</v>
      </c>
    </row>
    <row r="148" spans="1:29">
      <c r="A148" s="4">
        <v>39386</v>
      </c>
      <c r="B148">
        <v>2373</v>
      </c>
      <c r="C148">
        <v>3709.21</v>
      </c>
      <c r="D148">
        <v>625</v>
      </c>
      <c r="E148">
        <v>1830</v>
      </c>
      <c r="F148">
        <v>1100</v>
      </c>
      <c r="G148">
        <v>139.47999999999999</v>
      </c>
      <c r="H148">
        <v>348.58</v>
      </c>
      <c r="I148">
        <v>487.28</v>
      </c>
      <c r="J148">
        <v>498</v>
      </c>
      <c r="K148">
        <v>193.71</v>
      </c>
      <c r="L148">
        <v>623.59</v>
      </c>
      <c r="M148">
        <v>4345.8900000000003</v>
      </c>
      <c r="N148">
        <v>746.44</v>
      </c>
      <c r="O148">
        <v>723.5</v>
      </c>
      <c r="P148">
        <v>3445.68</v>
      </c>
      <c r="Q148">
        <v>656.5</v>
      </c>
      <c r="R148">
        <v>328.28</v>
      </c>
      <c r="S148">
        <v>197.3</v>
      </c>
      <c r="T148">
        <v>797.5</v>
      </c>
      <c r="U148">
        <v>242.05</v>
      </c>
      <c r="V148">
        <v>187.87</v>
      </c>
      <c r="W148">
        <v>1489.38</v>
      </c>
      <c r="X148">
        <v>664.78</v>
      </c>
      <c r="Z148">
        <v>3454.12</v>
      </c>
      <c r="AB148">
        <v>5.7380000000000004</v>
      </c>
      <c r="AC148" s="21">
        <f t="shared" si="2"/>
        <v>4.7816666666666676E-3</v>
      </c>
    </row>
    <row r="149" spans="1:29">
      <c r="A149" s="4">
        <v>39416</v>
      </c>
      <c r="B149">
        <v>2310</v>
      </c>
      <c r="C149">
        <v>4659.2299999999996</v>
      </c>
      <c r="D149">
        <v>590</v>
      </c>
      <c r="E149">
        <v>1887</v>
      </c>
      <c r="F149">
        <v>1093</v>
      </c>
      <c r="G149">
        <v>137.02000000000001</v>
      </c>
      <c r="H149">
        <v>321.13</v>
      </c>
      <c r="I149">
        <v>478.3</v>
      </c>
      <c r="J149">
        <v>460</v>
      </c>
      <c r="K149">
        <v>186.74</v>
      </c>
      <c r="L149">
        <v>558.07000000000005</v>
      </c>
      <c r="M149">
        <v>3862.08</v>
      </c>
      <c r="N149">
        <v>673.82</v>
      </c>
      <c r="O149">
        <v>716</v>
      </c>
      <c r="P149">
        <v>3216.38</v>
      </c>
      <c r="Q149">
        <v>614</v>
      </c>
      <c r="R149">
        <v>324.05</v>
      </c>
      <c r="S149">
        <v>152.30000000000001</v>
      </c>
      <c r="T149">
        <v>747</v>
      </c>
      <c r="U149">
        <v>215.8</v>
      </c>
      <c r="V149">
        <v>155.99</v>
      </c>
      <c r="W149">
        <v>1364.36</v>
      </c>
      <c r="X149">
        <v>681.37</v>
      </c>
      <c r="Z149">
        <v>3280.87</v>
      </c>
      <c r="AB149">
        <v>5.6980000000000004</v>
      </c>
      <c r="AC149" s="21">
        <f t="shared" si="2"/>
        <v>4.7483333333333336E-3</v>
      </c>
    </row>
    <row r="150" spans="1:29">
      <c r="A150" s="4">
        <v>39447</v>
      </c>
      <c r="B150">
        <v>2164</v>
      </c>
      <c r="C150">
        <v>4392.3999999999996</v>
      </c>
      <c r="D150">
        <v>615</v>
      </c>
      <c r="E150">
        <v>1965</v>
      </c>
      <c r="F150">
        <v>1080</v>
      </c>
      <c r="G150">
        <v>141.56</v>
      </c>
      <c r="H150">
        <v>310.8</v>
      </c>
      <c r="I150">
        <v>476.55</v>
      </c>
      <c r="J150">
        <v>498</v>
      </c>
      <c r="K150">
        <v>192.48</v>
      </c>
      <c r="L150">
        <v>535.59</v>
      </c>
      <c r="M150">
        <v>3735.86</v>
      </c>
      <c r="N150">
        <v>664.93</v>
      </c>
      <c r="O150">
        <v>709.5</v>
      </c>
      <c r="P150">
        <v>3176.1</v>
      </c>
      <c r="Q150">
        <v>647</v>
      </c>
      <c r="R150">
        <v>319.38</v>
      </c>
      <c r="S150">
        <v>145.6</v>
      </c>
      <c r="T150">
        <v>732</v>
      </c>
      <c r="U150">
        <v>230.05</v>
      </c>
      <c r="V150">
        <v>154.28</v>
      </c>
      <c r="W150">
        <v>1364.36</v>
      </c>
      <c r="X150">
        <v>691.74</v>
      </c>
      <c r="Z150">
        <v>3286.67</v>
      </c>
      <c r="AB150">
        <v>5.5030000000000001</v>
      </c>
      <c r="AC150" s="21">
        <f t="shared" si="2"/>
        <v>4.5858333333333333E-3</v>
      </c>
    </row>
    <row r="151" spans="1:29">
      <c r="A151" s="4">
        <v>39478</v>
      </c>
      <c r="B151">
        <v>2094</v>
      </c>
      <c r="C151">
        <v>4094.17</v>
      </c>
      <c r="D151">
        <v>532</v>
      </c>
      <c r="E151">
        <v>1795</v>
      </c>
      <c r="F151">
        <v>1012</v>
      </c>
      <c r="G151">
        <v>122.18</v>
      </c>
      <c r="H151">
        <v>318.36</v>
      </c>
      <c r="I151">
        <v>416.39</v>
      </c>
      <c r="J151">
        <v>465</v>
      </c>
      <c r="K151">
        <v>179.67</v>
      </c>
      <c r="L151">
        <v>424.65</v>
      </c>
      <c r="M151">
        <v>3214.19</v>
      </c>
      <c r="N151">
        <v>617.01</v>
      </c>
      <c r="O151">
        <v>628</v>
      </c>
      <c r="P151">
        <v>3513.85</v>
      </c>
      <c r="Q151">
        <v>615.5</v>
      </c>
      <c r="R151">
        <v>295.33999999999997</v>
      </c>
      <c r="S151">
        <v>145.6</v>
      </c>
      <c r="T151">
        <v>690.5</v>
      </c>
      <c r="U151">
        <v>220.55</v>
      </c>
      <c r="V151">
        <v>136.1</v>
      </c>
      <c r="W151">
        <v>1443.18</v>
      </c>
      <c r="X151">
        <v>641.97</v>
      </c>
      <c r="Z151">
        <v>3000.1</v>
      </c>
      <c r="AB151">
        <v>5.3049999999999997</v>
      </c>
      <c r="AC151" s="21">
        <f t="shared" si="2"/>
        <v>4.420833333333333E-3</v>
      </c>
    </row>
    <row r="152" spans="1:29">
      <c r="A152" s="4">
        <v>39507</v>
      </c>
      <c r="B152">
        <v>1893</v>
      </c>
      <c r="C152">
        <v>4725.32</v>
      </c>
      <c r="D152">
        <v>546</v>
      </c>
      <c r="E152">
        <v>1895</v>
      </c>
      <c r="F152">
        <v>1034</v>
      </c>
      <c r="G152">
        <v>112.65</v>
      </c>
      <c r="H152">
        <v>328.93</v>
      </c>
      <c r="I152">
        <v>399.91</v>
      </c>
      <c r="J152">
        <v>482.75</v>
      </c>
      <c r="K152">
        <v>166.75</v>
      </c>
      <c r="L152">
        <v>385.2</v>
      </c>
      <c r="M152">
        <v>3239.43</v>
      </c>
      <c r="N152">
        <v>604.16</v>
      </c>
      <c r="O152">
        <v>697.5</v>
      </c>
      <c r="P152">
        <v>3423.99</v>
      </c>
      <c r="Q152">
        <v>596.5</v>
      </c>
      <c r="R152">
        <v>287.55</v>
      </c>
      <c r="S152">
        <v>131.1</v>
      </c>
      <c r="T152">
        <v>666</v>
      </c>
      <c r="U152">
        <v>197.54</v>
      </c>
      <c r="V152">
        <v>130.63999999999999</v>
      </c>
      <c r="W152">
        <v>1431.4</v>
      </c>
      <c r="X152">
        <v>608.38</v>
      </c>
      <c r="Z152">
        <v>3013.02</v>
      </c>
      <c r="AB152">
        <v>5.2469999999999999</v>
      </c>
      <c r="AC152" s="21">
        <f t="shared" si="2"/>
        <v>4.3724999999999997E-3</v>
      </c>
    </row>
    <row r="153" spans="1:29">
      <c r="A153" s="4">
        <v>39538</v>
      </c>
      <c r="B153">
        <v>1884</v>
      </c>
      <c r="C153">
        <v>4323</v>
      </c>
      <c r="D153">
        <v>512</v>
      </c>
      <c r="E153">
        <v>1891</v>
      </c>
      <c r="F153">
        <v>1016</v>
      </c>
      <c r="G153">
        <v>106.7</v>
      </c>
      <c r="H153">
        <v>324.64999999999998</v>
      </c>
      <c r="I153">
        <v>378.44</v>
      </c>
      <c r="J153">
        <v>485.25</v>
      </c>
      <c r="K153">
        <v>154.66</v>
      </c>
      <c r="L153">
        <v>370.37</v>
      </c>
      <c r="M153">
        <v>2837.66</v>
      </c>
      <c r="N153">
        <v>610.09</v>
      </c>
      <c r="O153">
        <v>709.5</v>
      </c>
      <c r="P153">
        <v>3451.88</v>
      </c>
      <c r="Q153">
        <v>601</v>
      </c>
      <c r="R153">
        <v>265.52</v>
      </c>
      <c r="S153">
        <v>132</v>
      </c>
      <c r="T153">
        <v>681.5</v>
      </c>
      <c r="U153">
        <v>188.14</v>
      </c>
      <c r="V153">
        <v>142.33000000000001</v>
      </c>
      <c r="W153">
        <v>1367.08</v>
      </c>
      <c r="X153">
        <v>573.54</v>
      </c>
      <c r="Z153">
        <v>2927.05</v>
      </c>
      <c r="AB153">
        <v>5.1769999999999996</v>
      </c>
      <c r="AC153" s="21">
        <f t="shared" si="2"/>
        <v>4.3141666666666667E-3</v>
      </c>
    </row>
    <row r="154" spans="1:29">
      <c r="A154" s="4">
        <v>39568</v>
      </c>
      <c r="B154">
        <v>2128</v>
      </c>
      <c r="C154">
        <v>4883.1000000000004</v>
      </c>
      <c r="D154">
        <v>611</v>
      </c>
      <c r="E154">
        <v>1897</v>
      </c>
      <c r="F154">
        <v>1033</v>
      </c>
      <c r="G154">
        <v>116.23</v>
      </c>
      <c r="H154">
        <v>343.54</v>
      </c>
      <c r="I154">
        <v>428.37</v>
      </c>
      <c r="J154">
        <v>466.75</v>
      </c>
      <c r="K154">
        <v>164.29</v>
      </c>
      <c r="L154">
        <v>363.92</v>
      </c>
      <c r="M154">
        <v>2902.87</v>
      </c>
      <c r="N154">
        <v>621.95000000000005</v>
      </c>
      <c r="O154">
        <v>739.5</v>
      </c>
      <c r="P154">
        <v>3123.42</v>
      </c>
      <c r="Q154">
        <v>618.5</v>
      </c>
      <c r="R154">
        <v>261.73</v>
      </c>
      <c r="S154">
        <v>132.80000000000001</v>
      </c>
      <c r="T154">
        <v>657</v>
      </c>
      <c r="U154">
        <v>197.84</v>
      </c>
      <c r="V154">
        <v>97.73</v>
      </c>
      <c r="W154">
        <v>1395.16</v>
      </c>
      <c r="X154">
        <v>581.01</v>
      </c>
      <c r="Z154">
        <v>3099.94</v>
      </c>
      <c r="AB154">
        <v>5.0430000000000001</v>
      </c>
      <c r="AC154" s="21">
        <f t="shared" si="2"/>
        <v>4.2025000000000005E-3</v>
      </c>
    </row>
    <row r="155" spans="1:29">
      <c r="A155" s="4">
        <v>39598</v>
      </c>
      <c r="B155">
        <v>2205</v>
      </c>
      <c r="C155">
        <v>5002.0600000000004</v>
      </c>
      <c r="D155">
        <v>608</v>
      </c>
      <c r="E155">
        <v>1888</v>
      </c>
      <c r="F155">
        <v>985</v>
      </c>
      <c r="G155">
        <v>111.93</v>
      </c>
      <c r="H155">
        <v>377.8</v>
      </c>
      <c r="I155">
        <v>413.49</v>
      </c>
      <c r="J155">
        <v>453.25</v>
      </c>
      <c r="K155">
        <v>166.29</v>
      </c>
      <c r="L155">
        <v>363.44</v>
      </c>
      <c r="M155">
        <v>2240</v>
      </c>
      <c r="N155">
        <v>622.94000000000005</v>
      </c>
      <c r="O155">
        <v>706.5</v>
      </c>
      <c r="P155">
        <v>2835.25</v>
      </c>
      <c r="Q155">
        <v>611.5</v>
      </c>
      <c r="R155">
        <v>261.51</v>
      </c>
      <c r="S155">
        <v>137.19999999999999</v>
      </c>
      <c r="T155">
        <v>682.5</v>
      </c>
      <c r="U155">
        <v>225.05</v>
      </c>
      <c r="V155">
        <v>64.52</v>
      </c>
      <c r="W155">
        <v>1279.2</v>
      </c>
      <c r="X155">
        <v>618.75</v>
      </c>
      <c r="Z155">
        <v>3082.26</v>
      </c>
      <c r="AB155">
        <v>5.0979999999999999</v>
      </c>
      <c r="AC155" s="21">
        <f t="shared" si="2"/>
        <v>4.2483333333333331E-3</v>
      </c>
    </row>
    <row r="156" spans="1:29">
      <c r="A156" s="4">
        <v>39629</v>
      </c>
      <c r="B156">
        <v>2142</v>
      </c>
      <c r="C156">
        <v>4964.0600000000004</v>
      </c>
      <c r="D156">
        <v>583.25</v>
      </c>
      <c r="E156">
        <v>1739</v>
      </c>
      <c r="F156">
        <v>924</v>
      </c>
      <c r="G156">
        <v>90.42</v>
      </c>
      <c r="H156">
        <v>382.33</v>
      </c>
      <c r="I156">
        <v>368.76</v>
      </c>
      <c r="J156">
        <v>442.5</v>
      </c>
      <c r="K156">
        <v>152.86000000000001</v>
      </c>
      <c r="L156">
        <v>314.18</v>
      </c>
      <c r="M156">
        <v>2107.66</v>
      </c>
      <c r="N156">
        <v>494.99</v>
      </c>
      <c r="O156">
        <v>654.5</v>
      </c>
      <c r="P156">
        <v>2765.53</v>
      </c>
      <c r="Q156">
        <v>484.25</v>
      </c>
      <c r="R156">
        <v>276.2</v>
      </c>
      <c r="S156">
        <v>112.3</v>
      </c>
      <c r="T156">
        <v>614.5</v>
      </c>
      <c r="U156">
        <v>209.04</v>
      </c>
      <c r="V156">
        <v>47.06</v>
      </c>
      <c r="W156">
        <v>1116.1300000000001</v>
      </c>
      <c r="X156">
        <v>547.83000000000004</v>
      </c>
      <c r="Z156">
        <v>2855.69</v>
      </c>
      <c r="AB156">
        <v>5.1680000000000001</v>
      </c>
      <c r="AC156" s="21">
        <f t="shared" si="2"/>
        <v>4.306666666666667E-3</v>
      </c>
    </row>
    <row r="157" spans="1:29">
      <c r="A157" s="4">
        <v>39660</v>
      </c>
      <c r="B157">
        <v>2468</v>
      </c>
      <c r="C157">
        <v>4411.3999999999996</v>
      </c>
      <c r="D157">
        <v>521.5</v>
      </c>
      <c r="E157">
        <v>1828</v>
      </c>
      <c r="F157">
        <v>880.5</v>
      </c>
      <c r="G157">
        <v>94.85</v>
      </c>
      <c r="H157">
        <v>368.73</v>
      </c>
      <c r="I157">
        <v>359.87</v>
      </c>
      <c r="J157">
        <v>450</v>
      </c>
      <c r="K157">
        <v>139.44</v>
      </c>
      <c r="L157">
        <v>247.23</v>
      </c>
      <c r="M157">
        <v>2075.8000000000002</v>
      </c>
      <c r="N157">
        <v>498.45</v>
      </c>
      <c r="O157">
        <v>632</v>
      </c>
      <c r="P157">
        <v>2976.24</v>
      </c>
      <c r="Q157">
        <v>483.75</v>
      </c>
      <c r="R157">
        <v>280.20999999999998</v>
      </c>
      <c r="S157">
        <v>118.4</v>
      </c>
      <c r="T157">
        <v>650.5</v>
      </c>
      <c r="U157">
        <v>195.94</v>
      </c>
      <c r="V157">
        <v>29.79</v>
      </c>
      <c r="W157">
        <v>1170.49</v>
      </c>
      <c r="X157">
        <v>554.04999999999995</v>
      </c>
      <c r="Z157">
        <v>2749.21</v>
      </c>
      <c r="AB157">
        <v>5.1619999999999999</v>
      </c>
      <c r="AC157" s="21">
        <f t="shared" si="2"/>
        <v>4.3016666666666663E-3</v>
      </c>
    </row>
    <row r="158" spans="1:29">
      <c r="A158" s="4">
        <v>39689</v>
      </c>
      <c r="B158">
        <v>2693</v>
      </c>
      <c r="C158">
        <v>4319.7</v>
      </c>
      <c r="D158">
        <v>528.75</v>
      </c>
      <c r="E158">
        <v>1861</v>
      </c>
      <c r="F158">
        <v>1017</v>
      </c>
      <c r="G158">
        <v>105.31</v>
      </c>
      <c r="H158">
        <v>369.23</v>
      </c>
      <c r="I158">
        <v>380.94</v>
      </c>
      <c r="J158">
        <v>480</v>
      </c>
      <c r="K158">
        <v>144.56</v>
      </c>
      <c r="L158">
        <v>250.82</v>
      </c>
      <c r="M158">
        <v>2301.27</v>
      </c>
      <c r="N158">
        <v>508.33</v>
      </c>
      <c r="O158">
        <v>715</v>
      </c>
      <c r="P158">
        <v>2949.9</v>
      </c>
      <c r="Q158">
        <v>537.5</v>
      </c>
      <c r="R158">
        <v>291.33</v>
      </c>
      <c r="S158">
        <v>133.5</v>
      </c>
      <c r="T158">
        <v>679</v>
      </c>
      <c r="U158">
        <v>210.04</v>
      </c>
      <c r="V158">
        <v>41.18</v>
      </c>
      <c r="W158">
        <v>1232.0899999999999</v>
      </c>
      <c r="X158">
        <v>592.62</v>
      </c>
      <c r="Z158">
        <v>2868.69</v>
      </c>
      <c r="AB158">
        <v>5.1120000000000001</v>
      </c>
      <c r="AC158" s="21">
        <f t="shared" si="2"/>
        <v>4.2599999999999999E-3</v>
      </c>
    </row>
    <row r="159" spans="1:29">
      <c r="A159" s="4">
        <v>39721</v>
      </c>
      <c r="B159">
        <v>2460</v>
      </c>
      <c r="C159">
        <v>2867.41</v>
      </c>
      <c r="D159">
        <v>464</v>
      </c>
      <c r="E159">
        <v>1835</v>
      </c>
      <c r="F159">
        <v>945</v>
      </c>
      <c r="G159">
        <v>89.09</v>
      </c>
      <c r="H159">
        <v>346.57</v>
      </c>
      <c r="I159">
        <v>387.03</v>
      </c>
      <c r="J159">
        <v>412</v>
      </c>
      <c r="K159">
        <v>125.76</v>
      </c>
      <c r="L159">
        <v>192.72</v>
      </c>
      <c r="M159">
        <v>1798.61</v>
      </c>
      <c r="N159">
        <v>474.24</v>
      </c>
      <c r="O159">
        <v>657</v>
      </c>
      <c r="P159">
        <v>3008.77</v>
      </c>
      <c r="Q159">
        <v>448</v>
      </c>
      <c r="R159">
        <v>279.54000000000002</v>
      </c>
      <c r="S159">
        <v>131.69999999999999</v>
      </c>
      <c r="T159">
        <v>600</v>
      </c>
      <c r="U159">
        <v>195.34</v>
      </c>
      <c r="V159">
        <v>26.76</v>
      </c>
      <c r="W159">
        <v>1132.44</v>
      </c>
      <c r="X159">
        <v>592.21</v>
      </c>
      <c r="Z159">
        <v>2483.67</v>
      </c>
      <c r="AB159">
        <v>4.8570000000000002</v>
      </c>
      <c r="AC159" s="21">
        <f t="shared" si="2"/>
        <v>4.0474999999999999E-3</v>
      </c>
    </row>
    <row r="160" spans="1:29">
      <c r="A160" s="4">
        <v>39752</v>
      </c>
      <c r="B160">
        <v>2630</v>
      </c>
      <c r="C160">
        <v>2365.96</v>
      </c>
      <c r="D160">
        <v>507.25</v>
      </c>
      <c r="E160">
        <v>1700</v>
      </c>
      <c r="F160">
        <v>951</v>
      </c>
      <c r="G160">
        <v>88.2</v>
      </c>
      <c r="H160">
        <v>289.89999999999998</v>
      </c>
      <c r="I160">
        <v>338.9</v>
      </c>
      <c r="J160">
        <v>348.75</v>
      </c>
      <c r="K160">
        <v>122.07</v>
      </c>
      <c r="L160">
        <v>209.46</v>
      </c>
      <c r="M160">
        <v>678.25</v>
      </c>
      <c r="N160">
        <v>363.58</v>
      </c>
      <c r="O160">
        <v>623</v>
      </c>
      <c r="P160">
        <v>2200.0300000000002</v>
      </c>
      <c r="Q160">
        <v>375</v>
      </c>
      <c r="R160">
        <v>271.08</v>
      </c>
      <c r="S160">
        <v>114</v>
      </c>
      <c r="T160">
        <v>608</v>
      </c>
      <c r="U160">
        <v>173.04</v>
      </c>
      <c r="V160">
        <v>7.59</v>
      </c>
      <c r="W160">
        <v>988.39</v>
      </c>
      <c r="X160">
        <v>583.5</v>
      </c>
      <c r="Z160">
        <v>2183.69</v>
      </c>
      <c r="AB160">
        <v>3.9420000000000002</v>
      </c>
      <c r="AC160" s="21">
        <f t="shared" si="2"/>
        <v>3.2850000000000002E-3</v>
      </c>
    </row>
    <row r="161" spans="1:29">
      <c r="A161" s="4">
        <v>39780</v>
      </c>
      <c r="B161">
        <v>2445</v>
      </c>
      <c r="C161">
        <v>1328.38</v>
      </c>
      <c r="D161">
        <v>526.75</v>
      </c>
      <c r="E161">
        <v>1698</v>
      </c>
      <c r="F161">
        <v>907</v>
      </c>
      <c r="G161">
        <v>84.28</v>
      </c>
      <c r="H161">
        <v>308.52999999999997</v>
      </c>
      <c r="I161">
        <v>294.87</v>
      </c>
      <c r="J161">
        <v>354.25</v>
      </c>
      <c r="K161">
        <v>130.37</v>
      </c>
      <c r="L161">
        <v>215.91</v>
      </c>
      <c r="M161">
        <v>555.66</v>
      </c>
      <c r="N161">
        <v>395.45</v>
      </c>
      <c r="O161">
        <v>632.5</v>
      </c>
      <c r="P161">
        <v>1605.09</v>
      </c>
      <c r="Q161">
        <v>360.75</v>
      </c>
      <c r="R161">
        <v>236.5</v>
      </c>
      <c r="S161">
        <v>119.5</v>
      </c>
      <c r="T161">
        <v>619.5</v>
      </c>
      <c r="U161">
        <v>166.14</v>
      </c>
      <c r="V161">
        <v>8.35</v>
      </c>
      <c r="W161">
        <v>856.12</v>
      </c>
      <c r="X161">
        <v>561.1</v>
      </c>
      <c r="Z161">
        <v>2133.9899999999998</v>
      </c>
      <c r="AB161">
        <v>2.1320000000000001</v>
      </c>
      <c r="AC161" s="21">
        <f t="shared" si="2"/>
        <v>1.7766666666666668E-3</v>
      </c>
    </row>
    <row r="162" spans="1:29">
      <c r="A162" s="4">
        <v>39813</v>
      </c>
      <c r="B162">
        <v>2807</v>
      </c>
      <c r="C162">
        <v>1230.9000000000001</v>
      </c>
      <c r="D162">
        <v>526</v>
      </c>
      <c r="E162">
        <v>1800</v>
      </c>
      <c r="F162">
        <v>961</v>
      </c>
      <c r="G162">
        <v>90.7</v>
      </c>
      <c r="H162">
        <v>346.57</v>
      </c>
      <c r="I162">
        <v>359.47</v>
      </c>
      <c r="J162">
        <v>376.75</v>
      </c>
      <c r="K162">
        <v>142.46</v>
      </c>
      <c r="L162">
        <v>205.39</v>
      </c>
      <c r="M162">
        <v>496.38</v>
      </c>
      <c r="N162">
        <v>385.32</v>
      </c>
      <c r="O162">
        <v>590</v>
      </c>
      <c r="P162">
        <v>1657.77</v>
      </c>
      <c r="Q162">
        <v>402.5</v>
      </c>
      <c r="R162">
        <v>266</v>
      </c>
      <c r="S162">
        <v>135</v>
      </c>
      <c r="T162">
        <v>641</v>
      </c>
      <c r="U162">
        <v>170.04</v>
      </c>
      <c r="V162">
        <v>10.25</v>
      </c>
      <c r="W162">
        <v>834.38</v>
      </c>
      <c r="X162">
        <v>567.32000000000005</v>
      </c>
      <c r="Z162">
        <v>2209.29</v>
      </c>
      <c r="AB162">
        <v>1.593</v>
      </c>
      <c r="AC162" s="21">
        <f t="shared" si="2"/>
        <v>1.3274999999999999E-3</v>
      </c>
    </row>
    <row r="163" spans="1:29">
      <c r="A163" s="4">
        <v>39843</v>
      </c>
      <c r="B163">
        <v>2671</v>
      </c>
      <c r="C163">
        <v>1244.1099999999999</v>
      </c>
      <c r="D163">
        <v>494.5</v>
      </c>
      <c r="E163">
        <v>1900</v>
      </c>
      <c r="F163">
        <v>944</v>
      </c>
      <c r="G163">
        <v>89.75</v>
      </c>
      <c r="H163">
        <v>345.81</v>
      </c>
      <c r="I163">
        <v>357.68</v>
      </c>
      <c r="J163">
        <v>402.25</v>
      </c>
      <c r="K163">
        <v>132.93</v>
      </c>
      <c r="L163">
        <v>220.93</v>
      </c>
      <c r="M163">
        <v>221.06</v>
      </c>
      <c r="N163">
        <v>308.26</v>
      </c>
      <c r="O163">
        <v>567</v>
      </c>
      <c r="P163">
        <v>1257.27</v>
      </c>
      <c r="Q163">
        <v>390.5</v>
      </c>
      <c r="R163">
        <v>258</v>
      </c>
      <c r="S163">
        <v>139.1</v>
      </c>
      <c r="T163">
        <v>665.5</v>
      </c>
      <c r="U163">
        <v>181.14</v>
      </c>
      <c r="V163">
        <v>11.96</v>
      </c>
      <c r="W163">
        <v>624.65</v>
      </c>
      <c r="X163">
        <v>537.46</v>
      </c>
      <c r="Z163">
        <v>2078.92</v>
      </c>
      <c r="AB163">
        <v>1.153</v>
      </c>
      <c r="AC163" s="21">
        <f t="shared" si="2"/>
        <v>9.608333333333334E-4</v>
      </c>
    </row>
    <row r="164" spans="1:29">
      <c r="A164" s="4">
        <v>39871</v>
      </c>
      <c r="B164">
        <v>2243</v>
      </c>
      <c r="C164">
        <v>1487.81</v>
      </c>
      <c r="D164">
        <v>448.25</v>
      </c>
      <c r="E164">
        <v>1797</v>
      </c>
      <c r="F164">
        <v>819</v>
      </c>
      <c r="G164">
        <v>78.13</v>
      </c>
      <c r="H164">
        <v>311.81</v>
      </c>
      <c r="I164">
        <v>332.71</v>
      </c>
      <c r="J164">
        <v>371.5</v>
      </c>
      <c r="K164">
        <v>128.32</v>
      </c>
      <c r="L164">
        <v>249.63</v>
      </c>
      <c r="M164">
        <v>233.12</v>
      </c>
      <c r="N164">
        <v>285.52999999999997</v>
      </c>
      <c r="O164">
        <v>581</v>
      </c>
      <c r="P164">
        <v>1109.52</v>
      </c>
      <c r="Q164">
        <v>365.5</v>
      </c>
      <c r="R164">
        <v>270.5</v>
      </c>
      <c r="S164">
        <v>126.5</v>
      </c>
      <c r="T164">
        <v>659.5</v>
      </c>
      <c r="U164">
        <v>170.74</v>
      </c>
      <c r="V164">
        <v>14.04</v>
      </c>
      <c r="W164">
        <v>497.37</v>
      </c>
      <c r="X164">
        <v>519.63</v>
      </c>
      <c r="Z164">
        <v>1929.75</v>
      </c>
      <c r="AB164">
        <v>0.76500000000000001</v>
      </c>
      <c r="AC164" s="21">
        <f t="shared" si="2"/>
        <v>6.3750000000000005E-4</v>
      </c>
    </row>
    <row r="165" spans="1:29">
      <c r="A165" s="4">
        <v>39903</v>
      </c>
      <c r="B165">
        <v>2451</v>
      </c>
      <c r="C165">
        <v>1941.35</v>
      </c>
      <c r="D165">
        <v>471.5</v>
      </c>
      <c r="E165">
        <v>1613</v>
      </c>
      <c r="F165">
        <v>786.5</v>
      </c>
      <c r="G165">
        <v>79.48</v>
      </c>
      <c r="H165">
        <v>321.38</v>
      </c>
      <c r="I165">
        <v>332.91</v>
      </c>
      <c r="J165">
        <v>334.5</v>
      </c>
      <c r="K165">
        <v>125.81</v>
      </c>
      <c r="L165">
        <v>283.10000000000002</v>
      </c>
      <c r="M165">
        <v>246.18</v>
      </c>
      <c r="N165">
        <v>213.66</v>
      </c>
      <c r="O165">
        <v>546.5</v>
      </c>
      <c r="P165">
        <v>1162.03</v>
      </c>
      <c r="Q165">
        <v>392.75</v>
      </c>
      <c r="R165">
        <v>227.75</v>
      </c>
      <c r="S165">
        <v>149.69999999999999</v>
      </c>
      <c r="T165">
        <v>701.5</v>
      </c>
      <c r="U165">
        <v>169.24</v>
      </c>
      <c r="V165">
        <v>15.75</v>
      </c>
      <c r="W165">
        <v>437.53</v>
      </c>
      <c r="X165">
        <v>444.15</v>
      </c>
      <c r="Z165">
        <v>1984.17</v>
      </c>
      <c r="AB165">
        <v>0.67800000000000005</v>
      </c>
      <c r="AC165" s="21">
        <f t="shared" si="2"/>
        <v>5.6500000000000007E-4</v>
      </c>
    </row>
    <row r="166" spans="1:29">
      <c r="A166" s="4">
        <v>39933</v>
      </c>
      <c r="B166">
        <v>2385</v>
      </c>
      <c r="C166">
        <v>2291.61</v>
      </c>
      <c r="D166">
        <v>482.5</v>
      </c>
      <c r="E166">
        <v>1639</v>
      </c>
      <c r="F166">
        <v>813</v>
      </c>
      <c r="G166">
        <v>93.8</v>
      </c>
      <c r="H166">
        <v>326.42</v>
      </c>
      <c r="I166">
        <v>336.71</v>
      </c>
      <c r="J166">
        <v>358.25</v>
      </c>
      <c r="K166">
        <v>127.81</v>
      </c>
      <c r="L166">
        <v>323.99</v>
      </c>
      <c r="M166">
        <v>420.01</v>
      </c>
      <c r="N166">
        <v>311.70999999999998</v>
      </c>
      <c r="O166">
        <v>548.5</v>
      </c>
      <c r="P166">
        <v>1445.12</v>
      </c>
      <c r="Q166">
        <v>466.5</v>
      </c>
      <c r="R166">
        <v>227</v>
      </c>
      <c r="S166">
        <v>186.1</v>
      </c>
      <c r="T166">
        <v>706.5</v>
      </c>
      <c r="U166">
        <v>185.54</v>
      </c>
      <c r="V166">
        <v>34.159999999999997</v>
      </c>
      <c r="W166">
        <v>562.86</v>
      </c>
      <c r="X166">
        <v>468.21</v>
      </c>
      <c r="Z166">
        <v>2173.06</v>
      </c>
      <c r="AB166">
        <v>0.55000000000000004</v>
      </c>
      <c r="AC166" s="21">
        <f t="shared" si="2"/>
        <v>4.5833333333333338E-4</v>
      </c>
    </row>
    <row r="167" spans="1:29">
      <c r="A167" s="4">
        <v>39962</v>
      </c>
      <c r="B167">
        <v>2570</v>
      </c>
      <c r="C167">
        <v>2313.09</v>
      </c>
      <c r="D167">
        <v>511</v>
      </c>
      <c r="E167">
        <v>1688</v>
      </c>
      <c r="F167">
        <v>843</v>
      </c>
      <c r="G167">
        <v>91.02</v>
      </c>
      <c r="H167">
        <v>359.66</v>
      </c>
      <c r="I167">
        <v>364.37</v>
      </c>
      <c r="J167">
        <v>341.75</v>
      </c>
      <c r="K167">
        <v>118.89</v>
      </c>
      <c r="L167">
        <v>271.14999999999998</v>
      </c>
      <c r="M167">
        <v>383.84</v>
      </c>
      <c r="N167">
        <v>330.49</v>
      </c>
      <c r="O167">
        <v>510.5</v>
      </c>
      <c r="P167">
        <v>1330.97</v>
      </c>
      <c r="Q167">
        <v>459.25</v>
      </c>
      <c r="R167">
        <v>246</v>
      </c>
      <c r="S167">
        <v>176.9</v>
      </c>
      <c r="T167">
        <v>653.5</v>
      </c>
      <c r="U167">
        <v>190.04</v>
      </c>
      <c r="V167">
        <v>32</v>
      </c>
      <c r="W167">
        <v>487.06</v>
      </c>
      <c r="X167">
        <v>496.41</v>
      </c>
      <c r="Z167">
        <v>2252.64</v>
      </c>
      <c r="AB167">
        <v>0.55000000000000004</v>
      </c>
      <c r="AC167" s="21">
        <f t="shared" si="2"/>
        <v>4.5833333333333338E-4</v>
      </c>
    </row>
    <row r="168" spans="1:29">
      <c r="A168" s="4">
        <v>39994</v>
      </c>
      <c r="B168">
        <v>2670.5</v>
      </c>
      <c r="C168">
        <v>2105</v>
      </c>
      <c r="D168">
        <v>477.8</v>
      </c>
      <c r="E168">
        <v>1673</v>
      </c>
      <c r="F168">
        <v>871.5</v>
      </c>
      <c r="G168">
        <v>100.32</v>
      </c>
      <c r="H168">
        <v>344.3</v>
      </c>
      <c r="I168">
        <v>353.08</v>
      </c>
      <c r="J168">
        <v>338.5</v>
      </c>
      <c r="K168">
        <v>120.12</v>
      </c>
      <c r="L168">
        <v>292.66000000000003</v>
      </c>
      <c r="M168">
        <v>388.26</v>
      </c>
      <c r="N168">
        <v>337.4</v>
      </c>
      <c r="O168">
        <v>502.5</v>
      </c>
      <c r="P168">
        <v>1401.74</v>
      </c>
      <c r="Q168">
        <v>403.25</v>
      </c>
      <c r="R168">
        <v>223</v>
      </c>
      <c r="S168">
        <v>177.8</v>
      </c>
      <c r="T168">
        <v>609.5</v>
      </c>
      <c r="U168">
        <v>178.14</v>
      </c>
      <c r="V168">
        <v>33.5</v>
      </c>
      <c r="W168">
        <v>471.55</v>
      </c>
      <c r="X168">
        <v>454.11</v>
      </c>
      <c r="Z168">
        <v>2172.08</v>
      </c>
      <c r="AB168">
        <v>0.53800000000000003</v>
      </c>
      <c r="AC168" s="21">
        <f t="shared" si="2"/>
        <v>4.4833333333333335E-4</v>
      </c>
    </row>
    <row r="169" spans="1:29">
      <c r="A169" s="4">
        <v>40025</v>
      </c>
      <c r="B169">
        <v>2803</v>
      </c>
      <c r="C169">
        <v>2489</v>
      </c>
      <c r="D169">
        <v>497.2</v>
      </c>
      <c r="E169">
        <v>1858</v>
      </c>
      <c r="F169">
        <v>938</v>
      </c>
      <c r="G169">
        <v>114.96</v>
      </c>
      <c r="H169">
        <v>324.91000000000003</v>
      </c>
      <c r="I169">
        <v>366.96</v>
      </c>
      <c r="J169">
        <v>307</v>
      </c>
      <c r="K169">
        <v>125.76</v>
      </c>
      <c r="L169">
        <v>330.68</v>
      </c>
      <c r="M169">
        <v>450.61</v>
      </c>
      <c r="N169">
        <v>346.54</v>
      </c>
      <c r="O169">
        <v>518</v>
      </c>
      <c r="P169">
        <v>1574.1</v>
      </c>
      <c r="Q169">
        <v>461.75</v>
      </c>
      <c r="R169">
        <v>220.25</v>
      </c>
      <c r="S169">
        <v>212.75</v>
      </c>
      <c r="T169">
        <v>693.5</v>
      </c>
      <c r="U169">
        <v>195.44</v>
      </c>
      <c r="V169">
        <v>39</v>
      </c>
      <c r="W169">
        <v>534.35</v>
      </c>
      <c r="X169">
        <v>463.23</v>
      </c>
      <c r="Z169">
        <v>2353.4699999999998</v>
      </c>
      <c r="AB169">
        <v>0.44800000000000001</v>
      </c>
      <c r="AC169" s="21">
        <f t="shared" si="2"/>
        <v>3.7333333333333337E-4</v>
      </c>
    </row>
    <row r="170" spans="1:29">
      <c r="A170" s="4">
        <v>40056</v>
      </c>
      <c r="B170">
        <v>2840</v>
      </c>
      <c r="C170">
        <v>2413.5</v>
      </c>
      <c r="D170">
        <v>532</v>
      </c>
      <c r="E170">
        <v>1874</v>
      </c>
      <c r="F170">
        <v>954</v>
      </c>
      <c r="G170">
        <v>125.63</v>
      </c>
      <c r="H170">
        <v>328.83</v>
      </c>
      <c r="I170">
        <v>375.35</v>
      </c>
      <c r="J170">
        <v>312.2</v>
      </c>
      <c r="K170">
        <v>136.11000000000001</v>
      </c>
      <c r="L170">
        <v>324.99</v>
      </c>
      <c r="M170">
        <v>579.27</v>
      </c>
      <c r="N170">
        <v>401.33</v>
      </c>
      <c r="O170">
        <v>587.5</v>
      </c>
      <c r="P170">
        <v>1848.74</v>
      </c>
      <c r="Q170">
        <v>519.5</v>
      </c>
      <c r="R170">
        <v>251.9</v>
      </c>
      <c r="S170">
        <v>211.7</v>
      </c>
      <c r="T170">
        <v>752</v>
      </c>
      <c r="U170">
        <v>220.75</v>
      </c>
      <c r="V170">
        <v>52.2</v>
      </c>
      <c r="W170">
        <v>617.9</v>
      </c>
      <c r="X170">
        <v>491.43</v>
      </c>
      <c r="Z170">
        <v>2520.66</v>
      </c>
      <c r="AB170">
        <v>0.45</v>
      </c>
      <c r="AC170" s="21">
        <f t="shared" si="2"/>
        <v>3.7500000000000006E-4</v>
      </c>
    </row>
    <row r="171" spans="1:29">
      <c r="A171" s="4">
        <v>40086</v>
      </c>
      <c r="B171">
        <v>2804</v>
      </c>
      <c r="C171">
        <v>2668.5</v>
      </c>
      <c r="D171">
        <v>553</v>
      </c>
      <c r="E171">
        <v>1963</v>
      </c>
      <c r="F171">
        <v>960</v>
      </c>
      <c r="G171">
        <v>130.65</v>
      </c>
      <c r="H171">
        <v>385.15</v>
      </c>
      <c r="I171">
        <v>399.01</v>
      </c>
      <c r="J171">
        <v>349.2</v>
      </c>
      <c r="K171">
        <v>143.69</v>
      </c>
      <c r="L171">
        <v>346.32</v>
      </c>
      <c r="M171">
        <v>532.04999999999995</v>
      </c>
      <c r="N171">
        <v>442.72</v>
      </c>
      <c r="O171">
        <v>634.5</v>
      </c>
      <c r="P171">
        <v>1800.35</v>
      </c>
      <c r="Q171">
        <v>537</v>
      </c>
      <c r="R171">
        <v>251.6</v>
      </c>
      <c r="S171">
        <v>212.9</v>
      </c>
      <c r="T171">
        <v>771</v>
      </c>
      <c r="U171">
        <v>233.45</v>
      </c>
      <c r="V171">
        <v>42.12</v>
      </c>
      <c r="W171">
        <v>625.4</v>
      </c>
      <c r="X171">
        <v>500.97</v>
      </c>
      <c r="Z171">
        <v>2634.79</v>
      </c>
      <c r="AB171">
        <v>0.47199999999999998</v>
      </c>
      <c r="AC171" s="21">
        <f t="shared" si="2"/>
        <v>3.9333333333333326E-4</v>
      </c>
    </row>
    <row r="172" spans="1:29">
      <c r="A172" s="4">
        <v>40116</v>
      </c>
      <c r="B172">
        <v>2742</v>
      </c>
      <c r="C172">
        <v>2693</v>
      </c>
      <c r="D172">
        <v>572.29999999999995</v>
      </c>
      <c r="E172">
        <v>1943</v>
      </c>
      <c r="F172">
        <v>996</v>
      </c>
      <c r="G172">
        <v>127.01</v>
      </c>
      <c r="H172">
        <v>390.89</v>
      </c>
      <c r="I172">
        <v>406.75</v>
      </c>
      <c r="J172">
        <v>314.5</v>
      </c>
      <c r="K172">
        <v>137.9</v>
      </c>
      <c r="L172">
        <v>327.57</v>
      </c>
      <c r="M172">
        <v>421.22</v>
      </c>
      <c r="N172">
        <v>379</v>
      </c>
      <c r="O172">
        <v>664.5</v>
      </c>
      <c r="P172">
        <v>1854.68</v>
      </c>
      <c r="Q172">
        <v>548.5</v>
      </c>
      <c r="R172">
        <v>248.3</v>
      </c>
      <c r="S172">
        <v>223.6</v>
      </c>
      <c r="T172">
        <v>832.5</v>
      </c>
      <c r="U172">
        <v>213.55</v>
      </c>
      <c r="V172">
        <v>37.020000000000003</v>
      </c>
      <c r="W172">
        <v>662.43</v>
      </c>
      <c r="X172">
        <v>503.04</v>
      </c>
      <c r="Z172">
        <v>2584.59</v>
      </c>
      <c r="AB172">
        <v>0.46500000000000002</v>
      </c>
      <c r="AC172" s="21">
        <f t="shared" si="2"/>
        <v>3.8750000000000004E-4</v>
      </c>
    </row>
    <row r="173" spans="1:29">
      <c r="A173" s="4">
        <v>40147</v>
      </c>
      <c r="B173">
        <v>2717</v>
      </c>
      <c r="C173">
        <v>3088</v>
      </c>
      <c r="D173">
        <v>574.6</v>
      </c>
      <c r="E173">
        <v>1847</v>
      </c>
      <c r="F173">
        <v>1025</v>
      </c>
      <c r="G173">
        <v>133.38999999999999</v>
      </c>
      <c r="H173">
        <v>434.01</v>
      </c>
      <c r="I173">
        <v>422.38</v>
      </c>
      <c r="J173">
        <v>328.1</v>
      </c>
      <c r="K173">
        <v>140.51</v>
      </c>
      <c r="L173">
        <v>369.08</v>
      </c>
      <c r="M173">
        <v>333.4</v>
      </c>
      <c r="N173">
        <v>365.96</v>
      </c>
      <c r="O173">
        <v>624</v>
      </c>
      <c r="P173">
        <v>1829.57</v>
      </c>
      <c r="Q173">
        <v>568</v>
      </c>
      <c r="R173">
        <v>254.6</v>
      </c>
      <c r="S173">
        <v>237.2</v>
      </c>
      <c r="T173">
        <v>829</v>
      </c>
      <c r="U173">
        <v>213.35</v>
      </c>
      <c r="V173">
        <v>35.5</v>
      </c>
      <c r="W173">
        <v>658.93</v>
      </c>
      <c r="X173">
        <v>547.83000000000004</v>
      </c>
      <c r="Z173">
        <v>2648.43</v>
      </c>
      <c r="AB173">
        <v>0.47499999999999998</v>
      </c>
      <c r="AC173" s="21">
        <f t="shared" si="2"/>
        <v>3.9583333333333332E-4</v>
      </c>
    </row>
    <row r="174" spans="1:29">
      <c r="A174" s="4">
        <v>40178</v>
      </c>
      <c r="B174">
        <v>2910.5</v>
      </c>
      <c r="C174">
        <v>3390</v>
      </c>
      <c r="D174">
        <v>600</v>
      </c>
      <c r="E174">
        <v>2016.5</v>
      </c>
      <c r="F174">
        <v>1084</v>
      </c>
      <c r="G174">
        <v>135.91999999999999</v>
      </c>
      <c r="H174">
        <v>448.52</v>
      </c>
      <c r="I174">
        <v>427.37</v>
      </c>
      <c r="J174">
        <v>359.5</v>
      </c>
      <c r="K174">
        <v>147.28</v>
      </c>
      <c r="L174">
        <v>384.48</v>
      </c>
      <c r="M174">
        <v>293.41000000000003</v>
      </c>
      <c r="N174">
        <v>393.13</v>
      </c>
      <c r="O174">
        <v>675</v>
      </c>
      <c r="P174">
        <v>1935.95</v>
      </c>
      <c r="Q174">
        <v>609.5</v>
      </c>
      <c r="R174">
        <v>281.10000000000002</v>
      </c>
      <c r="S174">
        <v>229</v>
      </c>
      <c r="T174">
        <v>891</v>
      </c>
      <c r="U174">
        <v>220.05</v>
      </c>
      <c r="V174">
        <v>38.9</v>
      </c>
      <c r="W174">
        <v>685.44</v>
      </c>
      <c r="X174">
        <v>563.17999999999995</v>
      </c>
      <c r="Z174">
        <v>2760.8</v>
      </c>
      <c r="AB174">
        <v>0.5</v>
      </c>
      <c r="AC174" s="21">
        <f t="shared" si="2"/>
        <v>4.1666666666666669E-4</v>
      </c>
    </row>
    <row r="175" spans="1:29">
      <c r="A175" s="4">
        <v>40207</v>
      </c>
      <c r="B175">
        <v>2912</v>
      </c>
      <c r="C175">
        <v>3099</v>
      </c>
      <c r="D175">
        <v>586.9</v>
      </c>
      <c r="E175">
        <v>2070.5</v>
      </c>
      <c r="F175">
        <v>1055</v>
      </c>
      <c r="G175">
        <v>134.88</v>
      </c>
      <c r="H175">
        <v>431.49</v>
      </c>
      <c r="I175">
        <v>424.93</v>
      </c>
      <c r="J175">
        <v>353</v>
      </c>
      <c r="K175">
        <v>137.9</v>
      </c>
      <c r="L175">
        <v>333.6</v>
      </c>
      <c r="M175">
        <v>324.55</v>
      </c>
      <c r="N175">
        <v>383.84</v>
      </c>
      <c r="O175">
        <v>624.5</v>
      </c>
      <c r="P175">
        <v>1731.4</v>
      </c>
      <c r="Q175">
        <v>581.5</v>
      </c>
      <c r="R175">
        <v>269.89999999999998</v>
      </c>
      <c r="S175">
        <v>212.3</v>
      </c>
      <c r="T175">
        <v>891.5</v>
      </c>
      <c r="U175">
        <v>236.75</v>
      </c>
      <c r="V175">
        <v>38.72</v>
      </c>
      <c r="W175">
        <v>640.91</v>
      </c>
      <c r="X175">
        <v>523.36</v>
      </c>
      <c r="Z175">
        <v>2660.49</v>
      </c>
      <c r="AB175">
        <v>0.51200000000000001</v>
      </c>
      <c r="AC175" s="21">
        <f t="shared" si="2"/>
        <v>4.2666666666666672E-4</v>
      </c>
    </row>
    <row r="176" spans="1:29">
      <c r="A176" s="4">
        <v>40235</v>
      </c>
      <c r="B176">
        <v>2883.5</v>
      </c>
      <c r="C176">
        <v>3364</v>
      </c>
      <c r="D176">
        <v>578.70000000000005</v>
      </c>
      <c r="E176">
        <v>2229.5</v>
      </c>
      <c r="F176">
        <v>1064</v>
      </c>
      <c r="G176">
        <v>156.87</v>
      </c>
      <c r="H176">
        <v>491.24</v>
      </c>
      <c r="I176">
        <v>419.08</v>
      </c>
      <c r="J176">
        <v>374.3</v>
      </c>
      <c r="K176">
        <v>144.97</v>
      </c>
      <c r="L176">
        <v>315.70999999999998</v>
      </c>
      <c r="M176">
        <v>378.51</v>
      </c>
      <c r="N176">
        <v>385.62</v>
      </c>
      <c r="O176">
        <v>680.5</v>
      </c>
      <c r="P176">
        <v>1748.75</v>
      </c>
      <c r="Q176">
        <v>604</v>
      </c>
      <c r="R176">
        <v>279.7</v>
      </c>
      <c r="S176">
        <v>215</v>
      </c>
      <c r="T176">
        <v>912</v>
      </c>
      <c r="U176">
        <v>236.85</v>
      </c>
      <c r="V176">
        <v>35.6</v>
      </c>
      <c r="W176">
        <v>632.91</v>
      </c>
      <c r="X176">
        <v>540.78</v>
      </c>
      <c r="Z176">
        <v>2736.8</v>
      </c>
      <c r="AB176">
        <v>0.51800000000000002</v>
      </c>
      <c r="AC176" s="21">
        <f t="shared" si="2"/>
        <v>4.3166666666666673E-4</v>
      </c>
    </row>
    <row r="177" spans="1:29">
      <c r="A177" s="4">
        <v>40268</v>
      </c>
      <c r="B177">
        <v>2939</v>
      </c>
      <c r="C177">
        <v>3905</v>
      </c>
      <c r="D177">
        <v>623.4</v>
      </c>
      <c r="E177">
        <v>2271.5</v>
      </c>
      <c r="F177">
        <v>1106</v>
      </c>
      <c r="G177">
        <v>167.41</v>
      </c>
      <c r="H177">
        <v>529.91999999999996</v>
      </c>
      <c r="I177">
        <v>434.81</v>
      </c>
      <c r="J177">
        <v>371.3</v>
      </c>
      <c r="K177">
        <v>155.79</v>
      </c>
      <c r="L177">
        <v>353.97</v>
      </c>
      <c r="M177">
        <v>442.12</v>
      </c>
      <c r="N177">
        <v>380.68</v>
      </c>
      <c r="O177">
        <v>721</v>
      </c>
      <c r="P177">
        <v>1796.23</v>
      </c>
      <c r="Q177">
        <v>683</v>
      </c>
      <c r="R177">
        <v>293.89999999999998</v>
      </c>
      <c r="S177">
        <v>214.4</v>
      </c>
      <c r="T177">
        <v>1036</v>
      </c>
      <c r="U177">
        <v>239.15</v>
      </c>
      <c r="V177">
        <v>37.65</v>
      </c>
      <c r="W177">
        <v>678.44</v>
      </c>
      <c r="X177">
        <v>532.07000000000005</v>
      </c>
      <c r="Z177">
        <v>2910.19</v>
      </c>
      <c r="AB177">
        <v>0.52500000000000002</v>
      </c>
      <c r="AC177" s="21">
        <f t="shared" si="2"/>
        <v>4.3750000000000001E-4</v>
      </c>
    </row>
    <row r="178" spans="1:29">
      <c r="A178" s="4">
        <v>40298</v>
      </c>
      <c r="B178">
        <v>2889</v>
      </c>
      <c r="C178">
        <v>3379</v>
      </c>
      <c r="D178">
        <v>575.5</v>
      </c>
      <c r="E178">
        <v>2054</v>
      </c>
      <c r="F178">
        <v>1115</v>
      </c>
      <c r="G178">
        <v>164.93</v>
      </c>
      <c r="H178">
        <v>537.98</v>
      </c>
      <c r="I178">
        <v>434.51</v>
      </c>
      <c r="J178">
        <v>344.4</v>
      </c>
      <c r="K178">
        <v>148.97</v>
      </c>
      <c r="L178">
        <v>350.53</v>
      </c>
      <c r="M178">
        <v>546.12</v>
      </c>
      <c r="N178">
        <v>344.52</v>
      </c>
      <c r="O178">
        <v>764</v>
      </c>
      <c r="P178">
        <v>1754.23</v>
      </c>
      <c r="Q178">
        <v>698</v>
      </c>
      <c r="R178">
        <v>294.60000000000002</v>
      </c>
      <c r="S178">
        <v>250</v>
      </c>
      <c r="T178">
        <v>1051</v>
      </c>
      <c r="U178">
        <v>245.25</v>
      </c>
      <c r="V178">
        <v>40.57</v>
      </c>
      <c r="W178">
        <v>659.43</v>
      </c>
      <c r="X178">
        <v>521.70000000000005</v>
      </c>
      <c r="Z178">
        <v>2863.35</v>
      </c>
      <c r="AB178">
        <v>0.52</v>
      </c>
      <c r="AC178" s="21">
        <f t="shared" si="2"/>
        <v>4.3333333333333331E-4</v>
      </c>
    </row>
    <row r="179" spans="1:29">
      <c r="A179" s="4">
        <v>40329</v>
      </c>
      <c r="B179">
        <v>2901.5</v>
      </c>
      <c r="C179">
        <v>3189</v>
      </c>
      <c r="D179">
        <v>494.8</v>
      </c>
      <c r="E179">
        <v>2042.5</v>
      </c>
      <c r="F179">
        <v>1055</v>
      </c>
      <c r="G179">
        <v>168.21</v>
      </c>
      <c r="H179">
        <v>539.49</v>
      </c>
      <c r="I179">
        <v>411</v>
      </c>
      <c r="J179">
        <v>322.7</v>
      </c>
      <c r="K179">
        <v>141.59</v>
      </c>
      <c r="L179">
        <v>338.29</v>
      </c>
      <c r="M179">
        <v>469.55</v>
      </c>
      <c r="N179">
        <v>316.06</v>
      </c>
      <c r="O179">
        <v>716.5</v>
      </c>
      <c r="P179">
        <v>1644.65</v>
      </c>
      <c r="Q179">
        <v>656</v>
      </c>
      <c r="R179">
        <v>274.8</v>
      </c>
      <c r="S179">
        <v>223.7</v>
      </c>
      <c r="T179">
        <v>950.5</v>
      </c>
      <c r="U179">
        <v>237.75</v>
      </c>
      <c r="V179">
        <v>34.229999999999997</v>
      </c>
      <c r="W179">
        <v>601.39</v>
      </c>
      <c r="X179">
        <v>460.55</v>
      </c>
      <c r="Z179">
        <v>2673.17</v>
      </c>
      <c r="AB179">
        <v>0.52</v>
      </c>
      <c r="AC179" s="21">
        <f t="shared" si="2"/>
        <v>4.3333333333333331E-4</v>
      </c>
    </row>
    <row r="180" spans="1:29">
      <c r="A180" s="4">
        <v>40359</v>
      </c>
      <c r="B180">
        <v>3169</v>
      </c>
      <c r="C180">
        <v>2968.5</v>
      </c>
      <c r="D180">
        <v>318.89999999999998</v>
      </c>
      <c r="E180">
        <v>2136.5</v>
      </c>
      <c r="F180">
        <v>1060</v>
      </c>
      <c r="G180">
        <v>160.51</v>
      </c>
      <c r="H180">
        <v>515.82000000000005</v>
      </c>
      <c r="I180">
        <v>379.49</v>
      </c>
      <c r="J180">
        <v>313.5</v>
      </c>
      <c r="K180">
        <v>142.62</v>
      </c>
      <c r="L180">
        <v>317.33999999999997</v>
      </c>
      <c r="M180">
        <v>416.29</v>
      </c>
      <c r="N180">
        <v>310.33</v>
      </c>
      <c r="O180">
        <v>673.5</v>
      </c>
      <c r="P180">
        <v>1569.31</v>
      </c>
      <c r="Q180">
        <v>635.5</v>
      </c>
      <c r="R180">
        <v>296.7</v>
      </c>
      <c r="S180">
        <v>211.2</v>
      </c>
      <c r="T180">
        <v>888</v>
      </c>
      <c r="U180">
        <v>231.65</v>
      </c>
      <c r="V180">
        <v>26.36</v>
      </c>
      <c r="W180">
        <v>558.86</v>
      </c>
      <c r="X180">
        <v>452.9</v>
      </c>
      <c r="Z180">
        <v>2543.4699999999998</v>
      </c>
      <c r="AB180">
        <v>0.53400000000000003</v>
      </c>
      <c r="AC180" s="21">
        <f t="shared" si="2"/>
        <v>4.4500000000000003E-4</v>
      </c>
    </row>
    <row r="181" spans="1:29">
      <c r="A181" s="4">
        <v>40389</v>
      </c>
      <c r="B181">
        <v>3238</v>
      </c>
      <c r="C181">
        <v>3304.5</v>
      </c>
      <c r="D181">
        <v>405.95</v>
      </c>
      <c r="E181">
        <v>2194</v>
      </c>
      <c r="F181">
        <v>1107</v>
      </c>
      <c r="G181">
        <v>165.5</v>
      </c>
      <c r="H181">
        <v>533.95000000000005</v>
      </c>
      <c r="I181">
        <v>390.08</v>
      </c>
      <c r="J181">
        <v>312.39999999999998</v>
      </c>
      <c r="K181">
        <v>152.44999999999999</v>
      </c>
      <c r="L181">
        <v>329.39</v>
      </c>
      <c r="M181">
        <v>502</v>
      </c>
      <c r="N181">
        <v>353.11</v>
      </c>
      <c r="O181">
        <v>690</v>
      </c>
      <c r="P181">
        <v>1773.41</v>
      </c>
      <c r="Q181">
        <v>677.5</v>
      </c>
      <c r="R181">
        <v>303.89999999999998</v>
      </c>
      <c r="S181">
        <v>215.3</v>
      </c>
      <c r="T181">
        <v>989.5</v>
      </c>
      <c r="U181">
        <v>238.95</v>
      </c>
      <c r="V181">
        <v>26.5</v>
      </c>
      <c r="W181">
        <v>612.9</v>
      </c>
      <c r="X181">
        <v>469.96</v>
      </c>
      <c r="Z181">
        <v>2715.36</v>
      </c>
      <c r="AB181">
        <v>0.54</v>
      </c>
      <c r="AC181" s="21">
        <f t="shared" si="2"/>
        <v>4.5000000000000004E-4</v>
      </c>
    </row>
    <row r="182" spans="1:29">
      <c r="A182" s="4">
        <v>40421</v>
      </c>
      <c r="B182">
        <v>3228</v>
      </c>
      <c r="C182">
        <v>3300</v>
      </c>
      <c r="D182">
        <v>380.6</v>
      </c>
      <c r="E182">
        <v>2216</v>
      </c>
      <c r="F182">
        <v>1059</v>
      </c>
      <c r="G182">
        <v>158.08000000000001</v>
      </c>
      <c r="H182">
        <v>537.48</v>
      </c>
      <c r="I182">
        <v>406.35</v>
      </c>
      <c r="J182">
        <v>294.7</v>
      </c>
      <c r="K182">
        <v>161.06</v>
      </c>
      <c r="L182">
        <v>331.02</v>
      </c>
      <c r="M182">
        <v>447.95</v>
      </c>
      <c r="N182">
        <v>374.45</v>
      </c>
      <c r="O182">
        <v>711</v>
      </c>
      <c r="P182">
        <v>1641.91</v>
      </c>
      <c r="Q182">
        <v>646</v>
      </c>
      <c r="R182">
        <v>325.3</v>
      </c>
      <c r="S182">
        <v>204.5</v>
      </c>
      <c r="T182">
        <v>972.5</v>
      </c>
      <c r="U182">
        <v>244.95</v>
      </c>
      <c r="V182">
        <v>25.86</v>
      </c>
      <c r="W182">
        <v>611.9</v>
      </c>
      <c r="X182">
        <v>506.4</v>
      </c>
      <c r="Z182">
        <v>2696.72</v>
      </c>
      <c r="AB182">
        <v>0.54</v>
      </c>
      <c r="AC182" s="21">
        <f t="shared" si="2"/>
        <v>4.5000000000000004E-4</v>
      </c>
    </row>
    <row r="183" spans="1:29">
      <c r="A183" s="4">
        <v>40451</v>
      </c>
      <c r="B183">
        <v>3233.5</v>
      </c>
      <c r="C183">
        <v>3721</v>
      </c>
      <c r="D183">
        <v>427.8</v>
      </c>
      <c r="E183">
        <v>2374.5</v>
      </c>
      <c r="F183">
        <v>1096</v>
      </c>
      <c r="G183">
        <v>172.21</v>
      </c>
      <c r="H183">
        <v>534.46</v>
      </c>
      <c r="I183">
        <v>423.38</v>
      </c>
      <c r="J183">
        <v>342.3</v>
      </c>
      <c r="K183">
        <v>161.01</v>
      </c>
      <c r="L183">
        <v>371.19</v>
      </c>
      <c r="M183">
        <v>474.37</v>
      </c>
      <c r="N183">
        <v>394.11</v>
      </c>
      <c r="O183">
        <v>759</v>
      </c>
      <c r="P183">
        <v>1800.35</v>
      </c>
      <c r="Q183">
        <v>704.5</v>
      </c>
      <c r="R183">
        <v>323.5</v>
      </c>
      <c r="S183">
        <v>234.2</v>
      </c>
      <c r="T183">
        <v>985.5</v>
      </c>
      <c r="U183">
        <v>276.36</v>
      </c>
      <c r="V183">
        <v>28.35</v>
      </c>
      <c r="W183">
        <v>640.91</v>
      </c>
      <c r="X183">
        <v>498.09</v>
      </c>
      <c r="Z183">
        <v>2867.58</v>
      </c>
      <c r="AB183">
        <v>0.55000000000000004</v>
      </c>
      <c r="AC183" s="21">
        <f t="shared" si="2"/>
        <v>4.5833333333333338E-4</v>
      </c>
    </row>
    <row r="184" spans="1:29">
      <c r="A184" s="4">
        <v>40480</v>
      </c>
      <c r="B184">
        <v>3129.5</v>
      </c>
      <c r="C184">
        <v>4036</v>
      </c>
      <c r="D184">
        <v>425.8</v>
      </c>
      <c r="E184">
        <v>2380</v>
      </c>
      <c r="F184">
        <v>1152</v>
      </c>
      <c r="G184">
        <v>186.64</v>
      </c>
      <c r="H184">
        <v>515.30999999999995</v>
      </c>
      <c r="I184">
        <v>426.22</v>
      </c>
      <c r="J184">
        <v>344.7</v>
      </c>
      <c r="K184">
        <v>174.08</v>
      </c>
      <c r="L184">
        <v>408.77</v>
      </c>
      <c r="M184">
        <v>448.25</v>
      </c>
      <c r="N184">
        <v>393.32</v>
      </c>
      <c r="O184">
        <v>739</v>
      </c>
      <c r="P184">
        <v>1913.58</v>
      </c>
      <c r="Q184">
        <v>726</v>
      </c>
      <c r="R184">
        <v>332.2</v>
      </c>
      <c r="S184">
        <v>237.8</v>
      </c>
      <c r="T184">
        <v>954.5</v>
      </c>
      <c r="U184">
        <v>269.45999999999998</v>
      </c>
      <c r="V184">
        <v>22.3</v>
      </c>
      <c r="W184">
        <v>677.44</v>
      </c>
      <c r="X184">
        <v>544.21</v>
      </c>
      <c r="Z184">
        <v>2936.15</v>
      </c>
      <c r="AB184">
        <v>0.55800000000000005</v>
      </c>
      <c r="AC184" s="21">
        <f t="shared" si="2"/>
        <v>4.6500000000000008E-4</v>
      </c>
    </row>
    <row r="185" spans="1:29">
      <c r="A185" s="4">
        <v>40512</v>
      </c>
      <c r="B185">
        <v>2995.5</v>
      </c>
      <c r="C185">
        <v>4079.5</v>
      </c>
      <c r="D185">
        <v>425.95</v>
      </c>
      <c r="E185">
        <v>2330.5</v>
      </c>
      <c r="F185">
        <v>1144</v>
      </c>
      <c r="G185">
        <v>175.54</v>
      </c>
      <c r="H185">
        <v>559.64</v>
      </c>
      <c r="I185">
        <v>413.69</v>
      </c>
      <c r="J185">
        <v>330.3</v>
      </c>
      <c r="K185">
        <v>164.75</v>
      </c>
      <c r="L185">
        <v>356.36</v>
      </c>
      <c r="M185">
        <v>377.71</v>
      </c>
      <c r="N185">
        <v>350.35</v>
      </c>
      <c r="O185">
        <v>701.5</v>
      </c>
      <c r="P185">
        <v>1795.32</v>
      </c>
      <c r="Q185">
        <v>711.5</v>
      </c>
      <c r="R185">
        <v>307.10000000000002</v>
      </c>
      <c r="S185">
        <v>235</v>
      </c>
      <c r="T185">
        <v>926</v>
      </c>
      <c r="U185">
        <v>257.35000000000002</v>
      </c>
      <c r="V185">
        <v>23.81</v>
      </c>
      <c r="W185">
        <v>629.41</v>
      </c>
      <c r="X185">
        <v>523.91999999999996</v>
      </c>
      <c r="Z185">
        <v>2861.61</v>
      </c>
      <c r="AB185">
        <v>0.56200000000000006</v>
      </c>
      <c r="AC185" s="21">
        <f t="shared" si="2"/>
        <v>4.6833333333333341E-4</v>
      </c>
    </row>
    <row r="186" spans="1:29">
      <c r="A186" s="4">
        <v>40543</v>
      </c>
      <c r="B186">
        <v>2922</v>
      </c>
      <c r="C186">
        <v>4486.5</v>
      </c>
      <c r="D186">
        <v>465.55</v>
      </c>
      <c r="E186">
        <v>2463.5</v>
      </c>
      <c r="F186">
        <v>1185</v>
      </c>
      <c r="G186">
        <v>179.58</v>
      </c>
      <c r="H186">
        <v>585.33000000000004</v>
      </c>
      <c r="I186">
        <v>424.38</v>
      </c>
      <c r="J186">
        <v>330</v>
      </c>
      <c r="K186">
        <v>169.93</v>
      </c>
      <c r="L186">
        <v>352.92</v>
      </c>
      <c r="M186">
        <v>392.58</v>
      </c>
      <c r="N186">
        <v>388.28</v>
      </c>
      <c r="O186">
        <v>719</v>
      </c>
      <c r="P186">
        <v>1904.91</v>
      </c>
      <c r="Q186">
        <v>789.5</v>
      </c>
      <c r="R186">
        <v>331.6</v>
      </c>
      <c r="S186">
        <v>263.39999999999998</v>
      </c>
      <c r="T186">
        <v>1008</v>
      </c>
      <c r="U186">
        <v>273.45999999999998</v>
      </c>
      <c r="V186">
        <v>31.51</v>
      </c>
      <c r="W186">
        <v>674.44</v>
      </c>
      <c r="X186">
        <v>510.09</v>
      </c>
      <c r="Z186">
        <v>3062.85</v>
      </c>
      <c r="AB186">
        <v>0.59299999999999997</v>
      </c>
      <c r="AC186" s="21">
        <f t="shared" si="2"/>
        <v>4.9416666666666663E-4</v>
      </c>
    </row>
    <row r="187" spans="1:29">
      <c r="A187" s="4">
        <v>40574</v>
      </c>
      <c r="B187">
        <v>3030.5</v>
      </c>
      <c r="C187">
        <v>4280</v>
      </c>
      <c r="D187">
        <v>484.85</v>
      </c>
      <c r="E187">
        <v>2305</v>
      </c>
      <c r="F187">
        <v>1202</v>
      </c>
      <c r="G187">
        <v>183.9</v>
      </c>
      <c r="H187">
        <v>559.64</v>
      </c>
      <c r="I187">
        <v>402.11</v>
      </c>
      <c r="J187">
        <v>342</v>
      </c>
      <c r="K187">
        <v>179.72</v>
      </c>
      <c r="L187">
        <v>340.96</v>
      </c>
      <c r="M187">
        <v>418.81</v>
      </c>
      <c r="N187">
        <v>437.49</v>
      </c>
      <c r="O187">
        <v>760.5</v>
      </c>
      <c r="P187">
        <v>1959.7</v>
      </c>
      <c r="Q187">
        <v>772.5</v>
      </c>
      <c r="R187">
        <v>319.89999999999998</v>
      </c>
      <c r="S187">
        <v>252</v>
      </c>
      <c r="T187">
        <v>1024</v>
      </c>
      <c r="U187">
        <v>295.16000000000003</v>
      </c>
      <c r="V187">
        <v>34.68</v>
      </c>
      <c r="W187">
        <v>674.94</v>
      </c>
      <c r="X187">
        <v>509.62</v>
      </c>
      <c r="Z187">
        <v>3044.27</v>
      </c>
      <c r="AB187">
        <v>0.56200000000000006</v>
      </c>
      <c r="AC187" s="21">
        <f t="shared" si="2"/>
        <v>4.6833333333333341E-4</v>
      </c>
    </row>
    <row r="188" spans="1:29">
      <c r="A188" s="4">
        <v>40602</v>
      </c>
      <c r="B188">
        <v>2996</v>
      </c>
      <c r="C188">
        <v>4309.5</v>
      </c>
      <c r="D188">
        <v>494.7</v>
      </c>
      <c r="E188">
        <v>2462</v>
      </c>
      <c r="F188">
        <v>1202</v>
      </c>
      <c r="G188">
        <v>177.85</v>
      </c>
      <c r="H188">
        <v>557.63</v>
      </c>
      <c r="I188">
        <v>403.61</v>
      </c>
      <c r="J188">
        <v>328.9</v>
      </c>
      <c r="K188">
        <v>178.64</v>
      </c>
      <c r="L188">
        <v>331.3</v>
      </c>
      <c r="M188">
        <v>453.77</v>
      </c>
      <c r="N188">
        <v>460.8</v>
      </c>
      <c r="O188">
        <v>760</v>
      </c>
      <c r="P188">
        <v>2128.1799999999998</v>
      </c>
      <c r="Q188">
        <v>846.5</v>
      </c>
      <c r="R188">
        <v>340.1</v>
      </c>
      <c r="S188">
        <v>254.4</v>
      </c>
      <c r="T188">
        <v>1050</v>
      </c>
      <c r="U188">
        <v>284.36</v>
      </c>
      <c r="V188">
        <v>39.54</v>
      </c>
      <c r="W188">
        <v>767</v>
      </c>
      <c r="X188">
        <v>526.69000000000005</v>
      </c>
      <c r="Z188">
        <v>3106.58</v>
      </c>
      <c r="AB188">
        <v>0.55000000000000004</v>
      </c>
      <c r="AC188" s="21">
        <f t="shared" si="2"/>
        <v>4.5833333333333338E-4</v>
      </c>
    </row>
    <row r="189" spans="1:29">
      <c r="A189" s="4">
        <v>40633</v>
      </c>
      <c r="B189">
        <v>2863</v>
      </c>
      <c r="C189">
        <v>4379</v>
      </c>
      <c r="D189">
        <v>454</v>
      </c>
      <c r="E189">
        <v>2502</v>
      </c>
      <c r="F189">
        <v>1185</v>
      </c>
      <c r="G189">
        <v>178.42</v>
      </c>
      <c r="H189">
        <v>564.67999999999995</v>
      </c>
      <c r="I189">
        <v>380.44</v>
      </c>
      <c r="J189">
        <v>324.89999999999998</v>
      </c>
      <c r="K189">
        <v>180.9</v>
      </c>
      <c r="L189">
        <v>322.02999999999997</v>
      </c>
      <c r="M189">
        <v>409.86</v>
      </c>
      <c r="N189">
        <v>427.61</v>
      </c>
      <c r="O189">
        <v>744.5</v>
      </c>
      <c r="P189">
        <v>2040.51</v>
      </c>
      <c r="Q189">
        <v>768.5</v>
      </c>
      <c r="R189">
        <v>325.3</v>
      </c>
      <c r="S189">
        <v>245.9</v>
      </c>
      <c r="T189">
        <v>1101</v>
      </c>
      <c r="U189">
        <v>278.16000000000003</v>
      </c>
      <c r="V189">
        <v>40.619999999999997</v>
      </c>
      <c r="W189">
        <v>733.97</v>
      </c>
      <c r="X189">
        <v>547.9</v>
      </c>
      <c r="Z189">
        <v>3067.73</v>
      </c>
      <c r="AB189">
        <v>0.56799999999999995</v>
      </c>
      <c r="AC189" s="21">
        <f t="shared" si="2"/>
        <v>4.7333333333333326E-4</v>
      </c>
    </row>
    <row r="190" spans="1:29">
      <c r="A190" s="4">
        <v>40662</v>
      </c>
      <c r="B190">
        <v>2990</v>
      </c>
      <c r="C190">
        <v>4360</v>
      </c>
      <c r="D190">
        <v>462.55</v>
      </c>
      <c r="E190">
        <v>2611</v>
      </c>
      <c r="F190">
        <v>1218</v>
      </c>
      <c r="G190">
        <v>187.78</v>
      </c>
      <c r="H190">
        <v>588.86</v>
      </c>
      <c r="I190">
        <v>402.96</v>
      </c>
      <c r="J190">
        <v>327.9</v>
      </c>
      <c r="K190">
        <v>175.87</v>
      </c>
      <c r="L190">
        <v>371.09</v>
      </c>
      <c r="M190">
        <v>416.7</v>
      </c>
      <c r="N190">
        <v>441.44</v>
      </c>
      <c r="O190">
        <v>744</v>
      </c>
      <c r="P190">
        <v>2146.44</v>
      </c>
      <c r="Q190">
        <v>781.5</v>
      </c>
      <c r="R190">
        <v>320.89999999999998</v>
      </c>
      <c r="S190">
        <v>274.5</v>
      </c>
      <c r="T190">
        <v>1151</v>
      </c>
      <c r="U190">
        <v>285.06</v>
      </c>
      <c r="V190">
        <v>38.909999999999997</v>
      </c>
      <c r="W190">
        <v>785.51</v>
      </c>
      <c r="X190">
        <v>566.35</v>
      </c>
      <c r="Z190">
        <v>3155.03</v>
      </c>
      <c r="AB190">
        <v>0.56299999999999994</v>
      </c>
      <c r="AC190" s="21">
        <f t="shared" si="2"/>
        <v>4.6916666666666661E-4</v>
      </c>
    </row>
    <row r="191" spans="1:29">
      <c r="A191" s="4">
        <v>40694</v>
      </c>
      <c r="B191">
        <v>3177.5</v>
      </c>
      <c r="C191">
        <v>4245</v>
      </c>
      <c r="D191">
        <v>468.35</v>
      </c>
      <c r="E191">
        <v>2722</v>
      </c>
      <c r="F191">
        <v>1294</v>
      </c>
      <c r="G191">
        <v>186.17</v>
      </c>
      <c r="H191">
        <v>595.41</v>
      </c>
      <c r="I191">
        <v>418.44</v>
      </c>
      <c r="J191">
        <v>330.2</v>
      </c>
      <c r="K191">
        <v>173.16</v>
      </c>
      <c r="L191">
        <v>381.52</v>
      </c>
      <c r="M191">
        <v>428.05</v>
      </c>
      <c r="N191">
        <v>431.66</v>
      </c>
      <c r="O191">
        <v>766.5</v>
      </c>
      <c r="P191">
        <v>2189.36</v>
      </c>
      <c r="Q191">
        <v>757</v>
      </c>
      <c r="R191">
        <v>318.10000000000002</v>
      </c>
      <c r="S191">
        <v>287.10000000000002</v>
      </c>
      <c r="T191">
        <v>1142</v>
      </c>
      <c r="U191">
        <v>290.26</v>
      </c>
      <c r="V191">
        <v>36.840000000000003</v>
      </c>
      <c r="W191">
        <v>832.54</v>
      </c>
      <c r="X191">
        <v>577.41999999999996</v>
      </c>
      <c r="Z191">
        <v>3121.07</v>
      </c>
      <c r="AB191">
        <v>0.55700000000000005</v>
      </c>
      <c r="AC191" s="21">
        <f t="shared" si="2"/>
        <v>4.6416666666666671E-4</v>
      </c>
    </row>
    <row r="192" spans="1:29">
      <c r="A192" s="4">
        <v>40724</v>
      </c>
      <c r="B192">
        <v>3108</v>
      </c>
      <c r="C192">
        <v>4490.5</v>
      </c>
      <c r="D192">
        <v>458.65</v>
      </c>
      <c r="E192">
        <v>2731</v>
      </c>
      <c r="F192">
        <v>1273</v>
      </c>
      <c r="G192">
        <v>188.8</v>
      </c>
      <c r="H192">
        <v>605.48</v>
      </c>
      <c r="I192">
        <v>401.41</v>
      </c>
      <c r="J192">
        <v>318.5</v>
      </c>
      <c r="K192">
        <v>169.42</v>
      </c>
      <c r="L192">
        <v>345.65</v>
      </c>
      <c r="M192">
        <v>386.45</v>
      </c>
      <c r="N192">
        <v>433.73</v>
      </c>
      <c r="O192">
        <v>780</v>
      </c>
      <c r="P192">
        <v>2198.04</v>
      </c>
      <c r="Q192">
        <v>780</v>
      </c>
      <c r="R192">
        <v>323.3</v>
      </c>
      <c r="S192">
        <v>267.2</v>
      </c>
      <c r="T192">
        <v>1176</v>
      </c>
      <c r="U192">
        <v>288.95999999999998</v>
      </c>
      <c r="V192">
        <v>37.78</v>
      </c>
      <c r="W192">
        <v>853.05</v>
      </c>
      <c r="X192">
        <v>564.97</v>
      </c>
      <c r="Z192">
        <v>3096.72</v>
      </c>
      <c r="AB192">
        <v>0.55000000000000004</v>
      </c>
      <c r="AC192" s="21">
        <f t="shared" si="2"/>
        <v>4.5833333333333338E-4</v>
      </c>
    </row>
    <row r="193" spans="1:29">
      <c r="A193" s="4">
        <v>40753</v>
      </c>
      <c r="B193">
        <v>2973</v>
      </c>
      <c r="C193">
        <v>4300</v>
      </c>
      <c r="D193">
        <v>461</v>
      </c>
      <c r="E193">
        <v>2820.5</v>
      </c>
      <c r="F193">
        <v>1245</v>
      </c>
      <c r="G193">
        <v>191</v>
      </c>
      <c r="H193">
        <v>578.78</v>
      </c>
      <c r="I193">
        <v>382.89</v>
      </c>
      <c r="J193">
        <v>304</v>
      </c>
      <c r="K193">
        <v>176.28</v>
      </c>
      <c r="L193">
        <v>331.11</v>
      </c>
      <c r="M193">
        <v>358.62</v>
      </c>
      <c r="N193">
        <v>394.02</v>
      </c>
      <c r="O193">
        <v>771.5</v>
      </c>
      <c r="P193">
        <v>2126.81</v>
      </c>
      <c r="Q193">
        <v>694.5</v>
      </c>
      <c r="R193">
        <v>306.60000000000002</v>
      </c>
      <c r="S193">
        <v>252.7</v>
      </c>
      <c r="T193">
        <v>1174</v>
      </c>
      <c r="U193">
        <v>274.45999999999998</v>
      </c>
      <c r="V193">
        <v>35.340000000000003</v>
      </c>
      <c r="W193">
        <v>855.55</v>
      </c>
      <c r="X193">
        <v>550.66999999999996</v>
      </c>
      <c r="Z193">
        <v>3026.02</v>
      </c>
      <c r="AB193">
        <v>0.54700000000000004</v>
      </c>
      <c r="AC193" s="21">
        <f t="shared" si="2"/>
        <v>4.5583333333333332E-4</v>
      </c>
    </row>
    <row r="194" spans="1:29">
      <c r="A194" s="4">
        <v>40786</v>
      </c>
      <c r="B194">
        <v>2920</v>
      </c>
      <c r="C194">
        <v>3802</v>
      </c>
      <c r="D194">
        <v>402.45</v>
      </c>
      <c r="E194">
        <v>2743.5</v>
      </c>
      <c r="F194">
        <v>1240</v>
      </c>
      <c r="G194">
        <v>187.34</v>
      </c>
      <c r="H194">
        <v>555.11</v>
      </c>
      <c r="I194">
        <v>378.04</v>
      </c>
      <c r="J194">
        <v>275.3</v>
      </c>
      <c r="K194">
        <v>165.01</v>
      </c>
      <c r="L194">
        <v>308.16000000000003</v>
      </c>
      <c r="M194">
        <v>243.87</v>
      </c>
      <c r="N194">
        <v>335.92</v>
      </c>
      <c r="O194">
        <v>800</v>
      </c>
      <c r="P194">
        <v>1863.36</v>
      </c>
      <c r="Q194">
        <v>644</v>
      </c>
      <c r="R194">
        <v>299.2</v>
      </c>
      <c r="S194">
        <v>236.5</v>
      </c>
      <c r="T194">
        <v>1113</v>
      </c>
      <c r="U194">
        <v>252.15</v>
      </c>
      <c r="V194">
        <v>33.19</v>
      </c>
      <c r="W194">
        <v>736.98</v>
      </c>
      <c r="X194">
        <v>572.80999999999995</v>
      </c>
      <c r="Z194">
        <v>2800.51</v>
      </c>
      <c r="AB194">
        <v>0.55000000000000004</v>
      </c>
      <c r="AC194" s="21">
        <f t="shared" si="2"/>
        <v>4.5833333333333338E-4</v>
      </c>
    </row>
    <row r="195" spans="1:29">
      <c r="A195" s="4">
        <v>40816</v>
      </c>
      <c r="B195">
        <v>2868</v>
      </c>
      <c r="C195">
        <v>2888.5</v>
      </c>
      <c r="D195">
        <v>388.5</v>
      </c>
      <c r="E195">
        <v>2728.5</v>
      </c>
      <c r="F195">
        <v>1232</v>
      </c>
      <c r="G195">
        <v>174.17</v>
      </c>
      <c r="H195">
        <v>524.89</v>
      </c>
      <c r="I195">
        <v>377.45</v>
      </c>
      <c r="J195">
        <v>267.3</v>
      </c>
      <c r="K195">
        <v>170.39</v>
      </c>
      <c r="L195">
        <v>300.89</v>
      </c>
      <c r="M195">
        <v>236.03</v>
      </c>
      <c r="N195">
        <v>301.74</v>
      </c>
      <c r="O195">
        <v>769</v>
      </c>
      <c r="P195">
        <v>1726.83</v>
      </c>
      <c r="Q195">
        <v>601</v>
      </c>
      <c r="R195">
        <v>297.7</v>
      </c>
      <c r="S195">
        <v>248.5</v>
      </c>
      <c r="T195">
        <v>1139</v>
      </c>
      <c r="U195">
        <v>256.45</v>
      </c>
      <c r="V195">
        <v>35</v>
      </c>
      <c r="W195">
        <v>642.41999999999996</v>
      </c>
      <c r="X195">
        <v>588.95000000000005</v>
      </c>
      <c r="Z195">
        <v>2654.38</v>
      </c>
      <c r="AB195">
        <v>0.54300000000000004</v>
      </c>
      <c r="AC195" s="21">
        <f t="shared" si="2"/>
        <v>4.5250000000000005E-4</v>
      </c>
    </row>
    <row r="196" spans="1:29">
      <c r="A196" s="4">
        <v>40847</v>
      </c>
      <c r="B196">
        <v>2986</v>
      </c>
      <c r="C196">
        <v>3385</v>
      </c>
      <c r="D196">
        <v>461</v>
      </c>
      <c r="E196">
        <v>2864.5</v>
      </c>
      <c r="F196">
        <v>1289</v>
      </c>
      <c r="G196">
        <v>207.61</v>
      </c>
      <c r="H196">
        <v>570.22</v>
      </c>
      <c r="I196">
        <v>401.16</v>
      </c>
      <c r="J196">
        <v>276.60000000000002</v>
      </c>
      <c r="K196">
        <v>177.15</v>
      </c>
      <c r="L196">
        <v>307.87</v>
      </c>
      <c r="M196">
        <v>243.47</v>
      </c>
      <c r="N196">
        <v>336.71</v>
      </c>
      <c r="O196">
        <v>806</v>
      </c>
      <c r="P196">
        <v>1858.79</v>
      </c>
      <c r="Q196">
        <v>646</v>
      </c>
      <c r="R196">
        <v>296.7</v>
      </c>
      <c r="S196">
        <v>258.89999999999998</v>
      </c>
      <c r="T196">
        <v>1145</v>
      </c>
      <c r="U196">
        <v>278.16000000000003</v>
      </c>
      <c r="V196">
        <v>36.950000000000003</v>
      </c>
      <c r="W196">
        <v>684.44</v>
      </c>
      <c r="X196">
        <v>569.58000000000004</v>
      </c>
      <c r="Z196">
        <v>2860.86</v>
      </c>
      <c r="AB196">
        <v>0.54500000000000004</v>
      </c>
      <c r="AC196" s="21">
        <f t="shared" si="2"/>
        <v>4.5416666666666668E-4</v>
      </c>
    </row>
    <row r="197" spans="1:29">
      <c r="A197" s="4">
        <v>40877</v>
      </c>
      <c r="B197">
        <v>2940</v>
      </c>
      <c r="C197">
        <v>3339</v>
      </c>
      <c r="D197">
        <v>460.75</v>
      </c>
      <c r="E197">
        <v>2945</v>
      </c>
      <c r="F197">
        <v>1362</v>
      </c>
      <c r="G197">
        <v>215.45</v>
      </c>
      <c r="H197">
        <v>593.39</v>
      </c>
      <c r="I197">
        <v>404.61</v>
      </c>
      <c r="J197">
        <v>273.7</v>
      </c>
      <c r="K197">
        <v>176.49</v>
      </c>
      <c r="L197">
        <v>315.81</v>
      </c>
      <c r="M197">
        <v>210.91</v>
      </c>
      <c r="N197">
        <v>307.95999999999998</v>
      </c>
      <c r="O197">
        <v>830</v>
      </c>
      <c r="P197">
        <v>1785.73</v>
      </c>
      <c r="Q197">
        <v>668</v>
      </c>
      <c r="R197">
        <v>301.8</v>
      </c>
      <c r="S197">
        <v>255.6</v>
      </c>
      <c r="T197">
        <v>1153</v>
      </c>
      <c r="U197">
        <v>290.16000000000003</v>
      </c>
      <c r="V197">
        <v>38.880000000000003</v>
      </c>
      <c r="W197">
        <v>687.44</v>
      </c>
      <c r="X197">
        <v>576.04</v>
      </c>
      <c r="Z197">
        <v>2835.84</v>
      </c>
      <c r="AB197">
        <v>0.502</v>
      </c>
      <c r="AC197" s="21">
        <f t="shared" si="2"/>
        <v>4.1833333333333333E-4</v>
      </c>
    </row>
    <row r="198" spans="1:29">
      <c r="A198" s="4">
        <v>40907</v>
      </c>
      <c r="B198">
        <v>2975</v>
      </c>
      <c r="C198">
        <v>3125</v>
      </c>
      <c r="D198">
        <v>460.5</v>
      </c>
      <c r="E198">
        <v>3055.5</v>
      </c>
      <c r="F198">
        <v>1406.5</v>
      </c>
      <c r="G198">
        <v>220.62</v>
      </c>
      <c r="H198">
        <v>615.55999999999995</v>
      </c>
      <c r="I198">
        <v>402.86</v>
      </c>
      <c r="J198">
        <v>285.10000000000002</v>
      </c>
      <c r="K198">
        <v>183.36</v>
      </c>
      <c r="L198">
        <v>297.45</v>
      </c>
      <c r="M198">
        <v>202.77</v>
      </c>
      <c r="N198">
        <v>297.19</v>
      </c>
      <c r="O198">
        <v>884</v>
      </c>
      <c r="P198">
        <v>1643.73</v>
      </c>
      <c r="Q198">
        <v>675.5</v>
      </c>
      <c r="R198">
        <v>289.3</v>
      </c>
      <c r="S198">
        <v>250.7</v>
      </c>
      <c r="T198">
        <v>1210</v>
      </c>
      <c r="U198">
        <v>294.26</v>
      </c>
      <c r="V198">
        <v>37.5</v>
      </c>
      <c r="W198">
        <v>635.91</v>
      </c>
      <c r="X198">
        <v>576.5</v>
      </c>
      <c r="Z198">
        <v>2857.88</v>
      </c>
      <c r="AB198">
        <v>0.47299999999999998</v>
      </c>
      <c r="AC198" s="21">
        <f t="shared" si="2"/>
        <v>3.9416666666666663E-4</v>
      </c>
    </row>
    <row r="199" spans="1:29">
      <c r="A199" s="4">
        <v>40939</v>
      </c>
      <c r="B199">
        <v>3054.5</v>
      </c>
      <c r="C199">
        <v>3805</v>
      </c>
      <c r="D199">
        <v>470.85</v>
      </c>
      <c r="E199">
        <v>2917</v>
      </c>
      <c r="F199">
        <v>1402</v>
      </c>
      <c r="G199">
        <v>217.37</v>
      </c>
      <c r="H199">
        <v>593.39</v>
      </c>
      <c r="I199">
        <v>319.13</v>
      </c>
      <c r="J199">
        <v>307.8</v>
      </c>
      <c r="K199">
        <v>175.05</v>
      </c>
      <c r="L199">
        <v>312.56</v>
      </c>
      <c r="M199">
        <v>267.48</v>
      </c>
      <c r="N199">
        <v>345.21</v>
      </c>
      <c r="O199">
        <v>861</v>
      </c>
      <c r="P199">
        <v>1721.81</v>
      </c>
      <c r="Q199">
        <v>745.5</v>
      </c>
      <c r="R199">
        <v>293.39999999999998</v>
      </c>
      <c r="S199">
        <v>255.7</v>
      </c>
      <c r="T199">
        <v>1173</v>
      </c>
      <c r="U199">
        <v>293.16000000000003</v>
      </c>
      <c r="V199">
        <v>42.4</v>
      </c>
      <c r="W199">
        <v>674.94</v>
      </c>
      <c r="X199">
        <v>582.96</v>
      </c>
      <c r="Z199">
        <v>2932.91</v>
      </c>
      <c r="AB199">
        <v>0.48299999999999998</v>
      </c>
      <c r="AC199" s="21">
        <f t="shared" ref="AC199:AC262" si="3">AB199/100/12</f>
        <v>4.0250000000000003E-4</v>
      </c>
    </row>
    <row r="200" spans="1:29">
      <c r="A200" s="4">
        <v>40968</v>
      </c>
      <c r="B200">
        <v>2807.5</v>
      </c>
      <c r="C200">
        <v>3584</v>
      </c>
      <c r="D200">
        <v>492.4</v>
      </c>
      <c r="E200">
        <v>3177</v>
      </c>
      <c r="F200">
        <v>1503.5</v>
      </c>
      <c r="G200">
        <v>240.57</v>
      </c>
      <c r="H200">
        <v>634.70000000000005</v>
      </c>
      <c r="I200">
        <v>315.64</v>
      </c>
      <c r="J200">
        <v>312.7</v>
      </c>
      <c r="K200">
        <v>173.57</v>
      </c>
      <c r="L200">
        <v>347.18</v>
      </c>
      <c r="M200">
        <v>280.54000000000002</v>
      </c>
      <c r="N200">
        <v>363.88</v>
      </c>
      <c r="O200">
        <v>962</v>
      </c>
      <c r="P200">
        <v>1788.93</v>
      </c>
      <c r="Q200">
        <v>803.5</v>
      </c>
      <c r="R200">
        <v>304</v>
      </c>
      <c r="S200">
        <v>284.2</v>
      </c>
      <c r="T200">
        <v>1199</v>
      </c>
      <c r="U200">
        <v>310.67</v>
      </c>
      <c r="V200">
        <v>49.69</v>
      </c>
      <c r="W200">
        <v>675.44</v>
      </c>
      <c r="X200">
        <v>591.72</v>
      </c>
      <c r="Z200">
        <v>3043.91</v>
      </c>
      <c r="AB200">
        <v>0.48299999999999998</v>
      </c>
      <c r="AC200" s="21">
        <f t="shared" si="3"/>
        <v>4.0250000000000003E-4</v>
      </c>
    </row>
    <row r="201" spans="1:29">
      <c r="A201" s="4">
        <v>40998</v>
      </c>
      <c r="B201">
        <v>2779</v>
      </c>
      <c r="C201">
        <v>3446</v>
      </c>
      <c r="D201">
        <v>462.55</v>
      </c>
      <c r="E201">
        <v>3150.5</v>
      </c>
      <c r="F201">
        <v>1502.5</v>
      </c>
      <c r="G201">
        <v>239.98</v>
      </c>
      <c r="H201">
        <v>660.39</v>
      </c>
      <c r="I201">
        <v>329.52</v>
      </c>
      <c r="J201">
        <v>299.89999999999998</v>
      </c>
      <c r="K201">
        <v>176.49</v>
      </c>
      <c r="L201">
        <v>362.48</v>
      </c>
      <c r="M201">
        <v>277.73</v>
      </c>
      <c r="N201">
        <v>327.52</v>
      </c>
      <c r="O201">
        <v>1004</v>
      </c>
      <c r="P201">
        <v>1897.6</v>
      </c>
      <c r="Q201">
        <v>854.5</v>
      </c>
      <c r="R201">
        <v>316.39999999999998</v>
      </c>
      <c r="S201">
        <v>306.7</v>
      </c>
      <c r="T201">
        <v>1165</v>
      </c>
      <c r="U201">
        <v>299.26</v>
      </c>
      <c r="V201">
        <v>51.5</v>
      </c>
      <c r="W201">
        <v>722.97</v>
      </c>
      <c r="X201">
        <v>581.57000000000005</v>
      </c>
      <c r="Z201">
        <v>3002.78</v>
      </c>
      <c r="AB201">
        <v>0.48699999999999999</v>
      </c>
      <c r="AC201" s="21">
        <f t="shared" si="3"/>
        <v>4.0583333333333335E-4</v>
      </c>
    </row>
    <row r="202" spans="1:29">
      <c r="A202" s="4">
        <v>41029</v>
      </c>
      <c r="B202">
        <v>2699.5</v>
      </c>
      <c r="C202">
        <v>3432.5</v>
      </c>
      <c r="D202">
        <v>445</v>
      </c>
      <c r="E202">
        <v>3159</v>
      </c>
      <c r="F202">
        <v>1551</v>
      </c>
      <c r="G202">
        <v>246.56</v>
      </c>
      <c r="H202">
        <v>648.79999999999995</v>
      </c>
      <c r="I202">
        <v>316.88</v>
      </c>
      <c r="J202">
        <v>295.2</v>
      </c>
      <c r="K202">
        <v>174.75</v>
      </c>
      <c r="L202">
        <v>341.44</v>
      </c>
      <c r="M202">
        <v>243.87</v>
      </c>
      <c r="N202">
        <v>304.39999999999998</v>
      </c>
      <c r="O202">
        <v>1023</v>
      </c>
      <c r="P202">
        <v>1906.73</v>
      </c>
      <c r="Q202">
        <v>833.5</v>
      </c>
      <c r="R202">
        <v>306.89999999999998</v>
      </c>
      <c r="S202">
        <v>290.5</v>
      </c>
      <c r="T202">
        <v>1160</v>
      </c>
      <c r="U202">
        <v>286.16000000000003</v>
      </c>
      <c r="V202">
        <v>50.25</v>
      </c>
      <c r="W202">
        <v>727.97</v>
      </c>
      <c r="X202">
        <v>613.86</v>
      </c>
      <c r="Z202">
        <v>2984.67</v>
      </c>
      <c r="AB202">
        <v>0.47799999999999998</v>
      </c>
      <c r="AC202" s="21">
        <f t="shared" si="3"/>
        <v>3.9833333333333328E-4</v>
      </c>
    </row>
    <row r="203" spans="1:29">
      <c r="A203" s="4">
        <v>41060</v>
      </c>
      <c r="B203">
        <v>2618</v>
      </c>
      <c r="C203">
        <v>2780</v>
      </c>
      <c r="D203">
        <v>394.9</v>
      </c>
      <c r="E203">
        <v>3058.5</v>
      </c>
      <c r="F203">
        <v>1547</v>
      </c>
      <c r="G203">
        <v>246.11</v>
      </c>
      <c r="H203">
        <v>640.74</v>
      </c>
      <c r="I203">
        <v>302.11</v>
      </c>
      <c r="J203">
        <v>272.8</v>
      </c>
      <c r="K203">
        <v>177.31</v>
      </c>
      <c r="L203">
        <v>316.95999999999998</v>
      </c>
      <c r="M203">
        <v>200.76</v>
      </c>
      <c r="N203">
        <v>258.36</v>
      </c>
      <c r="O203">
        <v>1023</v>
      </c>
      <c r="P203">
        <v>1903.08</v>
      </c>
      <c r="Q203">
        <v>774</v>
      </c>
      <c r="R203">
        <v>309.39999999999998</v>
      </c>
      <c r="S203">
        <v>282</v>
      </c>
      <c r="T203">
        <v>1137</v>
      </c>
      <c r="U203">
        <v>256.55</v>
      </c>
      <c r="V203">
        <v>42.65</v>
      </c>
      <c r="W203">
        <v>709.46</v>
      </c>
      <c r="X203">
        <v>599.55999999999995</v>
      </c>
      <c r="Z203">
        <v>2767.09</v>
      </c>
      <c r="AB203">
        <v>0.47599999999999998</v>
      </c>
      <c r="AC203" s="21">
        <f t="shared" si="3"/>
        <v>3.9666666666666664E-4</v>
      </c>
    </row>
    <row r="204" spans="1:29">
      <c r="A204" s="4">
        <v>41089</v>
      </c>
      <c r="B204">
        <v>2853</v>
      </c>
      <c r="C204">
        <v>3019</v>
      </c>
      <c r="D204">
        <v>421.95</v>
      </c>
      <c r="E204">
        <v>3241.5</v>
      </c>
      <c r="F204">
        <v>1642</v>
      </c>
      <c r="G204">
        <v>256.89</v>
      </c>
      <c r="H204">
        <v>673.99</v>
      </c>
      <c r="I204">
        <v>309.60000000000002</v>
      </c>
      <c r="J204">
        <v>288.60000000000002</v>
      </c>
      <c r="K204">
        <v>183.71</v>
      </c>
      <c r="L204">
        <v>310.83999999999997</v>
      </c>
      <c r="M204">
        <v>216.34</v>
      </c>
      <c r="N204">
        <v>269.33</v>
      </c>
      <c r="O204">
        <v>1043</v>
      </c>
      <c r="P204">
        <v>2022.25</v>
      </c>
      <c r="Q204">
        <v>773</v>
      </c>
      <c r="R204">
        <v>318</v>
      </c>
      <c r="S204">
        <v>287.39999999999998</v>
      </c>
      <c r="T204">
        <v>1266</v>
      </c>
      <c r="U204">
        <v>277.36</v>
      </c>
      <c r="V204">
        <v>47.78</v>
      </c>
      <c r="W204">
        <v>738.98</v>
      </c>
      <c r="X204">
        <v>623.08000000000004</v>
      </c>
      <c r="Z204">
        <v>2891.45</v>
      </c>
      <c r="AB204">
        <v>0.47899999999999998</v>
      </c>
      <c r="AC204" s="21">
        <f t="shared" si="3"/>
        <v>3.9916666666666665E-4</v>
      </c>
    </row>
    <row r="205" spans="1:29">
      <c r="A205" s="4">
        <v>41121</v>
      </c>
      <c r="B205">
        <v>2986.5</v>
      </c>
      <c r="C205">
        <v>2946.5</v>
      </c>
      <c r="D205">
        <v>425.05</v>
      </c>
      <c r="E205">
        <v>3397.5</v>
      </c>
      <c r="F205">
        <v>1707</v>
      </c>
      <c r="G205">
        <v>254.65</v>
      </c>
      <c r="H205">
        <v>690.61</v>
      </c>
      <c r="I205">
        <v>317.63</v>
      </c>
      <c r="J205">
        <v>308.89999999999998</v>
      </c>
      <c r="K205">
        <v>187.15</v>
      </c>
      <c r="L205">
        <v>319.16000000000003</v>
      </c>
      <c r="M205">
        <v>214.73</v>
      </c>
      <c r="N205">
        <v>288.10000000000002</v>
      </c>
      <c r="O205">
        <v>1114</v>
      </c>
      <c r="P205">
        <v>2114.48</v>
      </c>
      <c r="Q205">
        <v>808</v>
      </c>
      <c r="R205">
        <v>317</v>
      </c>
      <c r="S205">
        <v>266.8</v>
      </c>
      <c r="T205">
        <v>1196</v>
      </c>
      <c r="U205">
        <v>287.56</v>
      </c>
      <c r="V205">
        <v>44.15</v>
      </c>
      <c r="W205">
        <v>790.51</v>
      </c>
      <c r="X205">
        <v>611.09</v>
      </c>
      <c r="Z205">
        <v>2927.27</v>
      </c>
      <c r="AB205">
        <v>0.45400000000000001</v>
      </c>
      <c r="AC205" s="21">
        <f t="shared" si="3"/>
        <v>3.7833333333333333E-4</v>
      </c>
    </row>
    <row r="206" spans="1:29">
      <c r="A206" s="4">
        <v>41152</v>
      </c>
      <c r="B206">
        <v>2936.5</v>
      </c>
      <c r="C206">
        <v>2735.5</v>
      </c>
      <c r="D206">
        <v>441.35</v>
      </c>
      <c r="E206">
        <v>3301.5</v>
      </c>
      <c r="F206">
        <v>1725</v>
      </c>
      <c r="G206">
        <v>245.81</v>
      </c>
      <c r="H206">
        <v>714.29</v>
      </c>
      <c r="I206">
        <v>336.11</v>
      </c>
      <c r="J206">
        <v>318.5</v>
      </c>
      <c r="K206">
        <v>186.02</v>
      </c>
      <c r="L206">
        <v>342.21</v>
      </c>
      <c r="M206">
        <v>227.39</v>
      </c>
      <c r="N206">
        <v>322.19</v>
      </c>
      <c r="O206">
        <v>1124</v>
      </c>
      <c r="P206">
        <v>2086.63</v>
      </c>
      <c r="Q206">
        <v>815</v>
      </c>
      <c r="R206">
        <v>326.7</v>
      </c>
      <c r="S206">
        <v>275.60000000000002</v>
      </c>
      <c r="T206">
        <v>1195</v>
      </c>
      <c r="U206">
        <v>296.26</v>
      </c>
      <c r="V206">
        <v>51.25</v>
      </c>
      <c r="W206">
        <v>791.51</v>
      </c>
      <c r="X206">
        <v>630.46</v>
      </c>
      <c r="Z206">
        <v>2972.63</v>
      </c>
      <c r="AB206">
        <v>0.44600000000000001</v>
      </c>
      <c r="AC206" s="21">
        <f t="shared" si="3"/>
        <v>3.7166666666666668E-4</v>
      </c>
    </row>
    <row r="207" spans="1:29">
      <c r="A207" s="4">
        <v>41180</v>
      </c>
      <c r="B207">
        <v>2955</v>
      </c>
      <c r="C207">
        <v>2885</v>
      </c>
      <c r="D207">
        <v>436.5</v>
      </c>
      <c r="E207">
        <v>3179.5</v>
      </c>
      <c r="F207">
        <v>1739.5</v>
      </c>
      <c r="G207">
        <v>252.4</v>
      </c>
      <c r="H207">
        <v>688.6</v>
      </c>
      <c r="I207">
        <v>331.51</v>
      </c>
      <c r="J207">
        <v>325.10000000000002</v>
      </c>
      <c r="K207">
        <v>180.13</v>
      </c>
      <c r="L207">
        <v>341.25</v>
      </c>
      <c r="M207">
        <v>258.24</v>
      </c>
      <c r="N207">
        <v>314.88</v>
      </c>
      <c r="O207">
        <v>1109</v>
      </c>
      <c r="P207">
        <v>2059.23</v>
      </c>
      <c r="Q207">
        <v>841.5</v>
      </c>
      <c r="R207">
        <v>327.8</v>
      </c>
      <c r="S207">
        <v>264.2</v>
      </c>
      <c r="T207">
        <v>1210</v>
      </c>
      <c r="U207">
        <v>313.47000000000003</v>
      </c>
      <c r="V207">
        <v>54.3</v>
      </c>
      <c r="W207">
        <v>761.99</v>
      </c>
      <c r="X207">
        <v>630</v>
      </c>
      <c r="Z207">
        <v>2998.86</v>
      </c>
      <c r="AB207">
        <v>0.46700000000000003</v>
      </c>
      <c r="AC207" s="21">
        <f t="shared" si="3"/>
        <v>3.8916666666666673E-4</v>
      </c>
    </row>
    <row r="208" spans="1:29">
      <c r="A208" s="4">
        <v>41213</v>
      </c>
      <c r="B208">
        <v>2877.5</v>
      </c>
      <c r="C208">
        <v>3104.5</v>
      </c>
      <c r="D208">
        <v>443.3</v>
      </c>
      <c r="E208">
        <v>3069.5</v>
      </c>
      <c r="F208">
        <v>1771</v>
      </c>
      <c r="G208">
        <v>258.14</v>
      </c>
      <c r="H208">
        <v>685.07</v>
      </c>
      <c r="I208">
        <v>319.38</v>
      </c>
      <c r="J208">
        <v>312.2</v>
      </c>
      <c r="K208">
        <v>172.44</v>
      </c>
      <c r="L208">
        <v>376.64</v>
      </c>
      <c r="M208">
        <v>277.33</v>
      </c>
      <c r="N208">
        <v>327.42</v>
      </c>
      <c r="O208">
        <v>1025</v>
      </c>
      <c r="P208">
        <v>2154.1999999999998</v>
      </c>
      <c r="Q208">
        <v>799.5</v>
      </c>
      <c r="R208">
        <v>324.10000000000002</v>
      </c>
      <c r="S208">
        <v>289.5</v>
      </c>
      <c r="T208">
        <v>1245</v>
      </c>
      <c r="U208">
        <v>310.77</v>
      </c>
      <c r="V208">
        <v>61.1</v>
      </c>
      <c r="W208">
        <v>804.52</v>
      </c>
      <c r="X208">
        <v>651.66999999999996</v>
      </c>
      <c r="Z208">
        <v>3024.4</v>
      </c>
      <c r="AB208">
        <v>0.436</v>
      </c>
      <c r="AC208" s="21">
        <f t="shared" si="3"/>
        <v>3.6333333333333335E-4</v>
      </c>
    </row>
    <row r="209" spans="1:29">
      <c r="A209" s="4">
        <v>41243</v>
      </c>
      <c r="B209">
        <v>2966.5</v>
      </c>
      <c r="C209">
        <v>3093.5</v>
      </c>
      <c r="D209">
        <v>431.6</v>
      </c>
      <c r="E209">
        <v>3274</v>
      </c>
      <c r="F209">
        <v>1857</v>
      </c>
      <c r="G209">
        <v>269.02</v>
      </c>
      <c r="H209">
        <v>726.38</v>
      </c>
      <c r="I209">
        <v>324.62</v>
      </c>
      <c r="J209">
        <v>327.3</v>
      </c>
      <c r="K209">
        <v>165.16</v>
      </c>
      <c r="L209">
        <v>373.58</v>
      </c>
      <c r="M209">
        <v>296.62</v>
      </c>
      <c r="N209">
        <v>346.29</v>
      </c>
      <c r="O209">
        <v>1029</v>
      </c>
      <c r="P209">
        <v>2151.46</v>
      </c>
      <c r="Q209">
        <v>856</v>
      </c>
      <c r="R209">
        <v>325.89999999999998</v>
      </c>
      <c r="S209">
        <v>278</v>
      </c>
      <c r="T209">
        <v>1178</v>
      </c>
      <c r="U209">
        <v>311.67</v>
      </c>
      <c r="V209">
        <v>61</v>
      </c>
      <c r="W209">
        <v>808.52</v>
      </c>
      <c r="X209">
        <v>650.29</v>
      </c>
      <c r="Z209">
        <v>3065.3</v>
      </c>
      <c r="AB209">
        <v>0.44500000000000001</v>
      </c>
      <c r="AC209" s="21">
        <f t="shared" si="3"/>
        <v>3.7083333333333331E-4</v>
      </c>
    </row>
    <row r="210" spans="1:29">
      <c r="A210" s="4">
        <v>41274</v>
      </c>
      <c r="B210">
        <v>2909.5</v>
      </c>
      <c r="C210">
        <v>3511.5</v>
      </c>
      <c r="D210">
        <v>424.8</v>
      </c>
      <c r="E210">
        <v>3121</v>
      </c>
      <c r="F210">
        <v>1787</v>
      </c>
      <c r="G210">
        <v>263.88</v>
      </c>
      <c r="H210">
        <v>730.41</v>
      </c>
      <c r="I210">
        <v>335.51</v>
      </c>
      <c r="J210">
        <v>336.9</v>
      </c>
      <c r="K210">
        <v>158.30000000000001</v>
      </c>
      <c r="L210">
        <v>365.64</v>
      </c>
      <c r="M210">
        <v>326.06</v>
      </c>
      <c r="N210">
        <v>368.52</v>
      </c>
      <c r="O210">
        <v>1009</v>
      </c>
      <c r="P210">
        <v>2229.54</v>
      </c>
      <c r="Q210">
        <v>888</v>
      </c>
      <c r="R210">
        <v>333.6</v>
      </c>
      <c r="S210">
        <v>284.10000000000002</v>
      </c>
      <c r="T210">
        <v>1188</v>
      </c>
      <c r="U210">
        <v>294.36</v>
      </c>
      <c r="V210">
        <v>65.8</v>
      </c>
      <c r="W210">
        <v>814.03</v>
      </c>
      <c r="X210">
        <v>648.45000000000005</v>
      </c>
      <c r="Z210">
        <v>3093.41</v>
      </c>
      <c r="AB210">
        <v>0.47</v>
      </c>
      <c r="AC210" s="21">
        <f t="shared" si="3"/>
        <v>3.9166666666666663E-4</v>
      </c>
    </row>
    <row r="211" spans="1:29">
      <c r="A211" s="4">
        <v>41305</v>
      </c>
      <c r="B211">
        <v>3053</v>
      </c>
      <c r="C211">
        <v>3560</v>
      </c>
      <c r="D211">
        <v>466.75</v>
      </c>
      <c r="E211">
        <v>3283</v>
      </c>
      <c r="F211">
        <v>1877</v>
      </c>
      <c r="G211">
        <v>285.77999999999997</v>
      </c>
      <c r="H211">
        <v>769.7</v>
      </c>
      <c r="I211">
        <v>355.78</v>
      </c>
      <c r="J211">
        <v>339.6</v>
      </c>
      <c r="K211">
        <v>176.39</v>
      </c>
      <c r="L211">
        <v>363.15</v>
      </c>
      <c r="M211">
        <v>344.95</v>
      </c>
      <c r="N211">
        <v>362.3</v>
      </c>
      <c r="O211">
        <v>1133</v>
      </c>
      <c r="P211">
        <v>2217.67</v>
      </c>
      <c r="Q211">
        <v>991.5</v>
      </c>
      <c r="R211">
        <v>350.2</v>
      </c>
      <c r="S211">
        <v>269.7</v>
      </c>
      <c r="T211">
        <v>1194</v>
      </c>
      <c r="U211">
        <v>322.77</v>
      </c>
      <c r="V211">
        <v>71.150000000000006</v>
      </c>
      <c r="W211">
        <v>803.52</v>
      </c>
      <c r="X211">
        <v>637.84</v>
      </c>
      <c r="Z211">
        <v>3287.38</v>
      </c>
      <c r="AB211">
        <v>0.34899999999999998</v>
      </c>
      <c r="AC211" s="21">
        <f t="shared" si="3"/>
        <v>2.9083333333333332E-4</v>
      </c>
    </row>
    <row r="212" spans="1:29">
      <c r="A212" s="4">
        <v>41333</v>
      </c>
      <c r="B212">
        <v>2995.5</v>
      </c>
      <c r="C212">
        <v>3541</v>
      </c>
      <c r="D212">
        <v>445.7</v>
      </c>
      <c r="E212">
        <v>3434.5</v>
      </c>
      <c r="F212">
        <v>1980</v>
      </c>
      <c r="G212">
        <v>310.56</v>
      </c>
      <c r="H212">
        <v>806.47</v>
      </c>
      <c r="I212">
        <v>369.06</v>
      </c>
      <c r="J212">
        <v>355.1</v>
      </c>
      <c r="K212">
        <v>169.67</v>
      </c>
      <c r="L212">
        <v>355.12</v>
      </c>
      <c r="M212">
        <v>325.45999999999998</v>
      </c>
      <c r="N212">
        <v>352.52</v>
      </c>
      <c r="O212">
        <v>1261</v>
      </c>
      <c r="P212">
        <v>2257.39</v>
      </c>
      <c r="Q212">
        <v>1054</v>
      </c>
      <c r="R212">
        <v>352.1</v>
      </c>
      <c r="S212">
        <v>277</v>
      </c>
      <c r="T212">
        <v>1155</v>
      </c>
      <c r="U212">
        <v>340.07</v>
      </c>
      <c r="V212">
        <v>81.099999999999994</v>
      </c>
      <c r="W212">
        <v>830.04</v>
      </c>
      <c r="X212">
        <v>672.89</v>
      </c>
      <c r="Z212">
        <v>3349.39</v>
      </c>
      <c r="AB212">
        <v>0.34</v>
      </c>
      <c r="AC212" s="21">
        <f t="shared" si="3"/>
        <v>2.8333333333333335E-4</v>
      </c>
    </row>
    <row r="213" spans="1:29">
      <c r="A213" s="4">
        <v>41362</v>
      </c>
      <c r="B213">
        <v>3299.5</v>
      </c>
      <c r="C213">
        <v>3085</v>
      </c>
      <c r="D213">
        <v>459.9</v>
      </c>
      <c r="E213">
        <v>3527</v>
      </c>
      <c r="F213">
        <v>2075</v>
      </c>
      <c r="G213">
        <v>341.37</v>
      </c>
      <c r="H213">
        <v>846.77</v>
      </c>
      <c r="I213">
        <v>380.99</v>
      </c>
      <c r="J213">
        <v>394.3</v>
      </c>
      <c r="K213">
        <v>191.25</v>
      </c>
      <c r="L213">
        <v>373</v>
      </c>
      <c r="M213">
        <v>276.83</v>
      </c>
      <c r="N213">
        <v>292.64999999999998</v>
      </c>
      <c r="O213">
        <v>1295</v>
      </c>
      <c r="P213">
        <v>2245.98</v>
      </c>
      <c r="Q213">
        <v>1049</v>
      </c>
      <c r="R213">
        <v>367.7</v>
      </c>
      <c r="S213">
        <v>287.8</v>
      </c>
      <c r="T213">
        <v>1184</v>
      </c>
      <c r="U213">
        <v>342.77</v>
      </c>
      <c r="V213">
        <v>90.9</v>
      </c>
      <c r="W213">
        <v>829.54</v>
      </c>
      <c r="X213">
        <v>705.63</v>
      </c>
      <c r="Z213">
        <v>3380.64</v>
      </c>
      <c r="AB213">
        <v>0.29199999999999998</v>
      </c>
      <c r="AC213" s="21">
        <f t="shared" si="3"/>
        <v>2.4333333333333333E-4</v>
      </c>
    </row>
    <row r="214" spans="1:29">
      <c r="A214" s="4">
        <v>41394</v>
      </c>
      <c r="B214">
        <v>3342.5</v>
      </c>
      <c r="C214">
        <v>2919</v>
      </c>
      <c r="D214">
        <v>466.4</v>
      </c>
      <c r="E214">
        <v>3566</v>
      </c>
      <c r="F214">
        <v>1964</v>
      </c>
      <c r="G214">
        <v>344.94</v>
      </c>
      <c r="H214">
        <v>853.32</v>
      </c>
      <c r="I214">
        <v>365.61</v>
      </c>
      <c r="J214">
        <v>375.5</v>
      </c>
      <c r="K214">
        <v>201.09</v>
      </c>
      <c r="L214">
        <v>390.79</v>
      </c>
      <c r="M214">
        <v>307.77</v>
      </c>
      <c r="N214">
        <v>301.44</v>
      </c>
      <c r="O214">
        <v>1279</v>
      </c>
      <c r="P214">
        <v>2372</v>
      </c>
      <c r="Q214">
        <v>1064</v>
      </c>
      <c r="R214">
        <v>371</v>
      </c>
      <c r="S214">
        <v>313.10000000000002</v>
      </c>
      <c r="T214">
        <v>1171</v>
      </c>
      <c r="U214">
        <v>337.57</v>
      </c>
      <c r="V214">
        <v>93</v>
      </c>
      <c r="W214">
        <v>874.06</v>
      </c>
      <c r="X214">
        <v>755.91</v>
      </c>
      <c r="Z214">
        <v>3390.18</v>
      </c>
      <c r="AB214">
        <v>0.34499999999999997</v>
      </c>
      <c r="AC214" s="21">
        <f t="shared" si="3"/>
        <v>2.875E-4</v>
      </c>
    </row>
    <row r="215" spans="1:29">
      <c r="A215" s="4">
        <v>41425</v>
      </c>
      <c r="B215">
        <v>3388</v>
      </c>
      <c r="C215">
        <v>2857</v>
      </c>
      <c r="D215">
        <v>473.45</v>
      </c>
      <c r="E215">
        <v>3623</v>
      </c>
      <c r="F215">
        <v>1951</v>
      </c>
      <c r="G215">
        <v>367.83</v>
      </c>
      <c r="H215">
        <v>872.96</v>
      </c>
      <c r="I215">
        <v>364.91</v>
      </c>
      <c r="J215">
        <v>405.1</v>
      </c>
      <c r="K215">
        <v>196.73</v>
      </c>
      <c r="L215">
        <v>450.38</v>
      </c>
      <c r="M215">
        <v>338.22</v>
      </c>
      <c r="N215">
        <v>329.79</v>
      </c>
      <c r="O215">
        <v>1284</v>
      </c>
      <c r="P215">
        <v>2342.3200000000002</v>
      </c>
      <c r="Q215">
        <v>1128</v>
      </c>
      <c r="R215">
        <v>380</v>
      </c>
      <c r="S215">
        <v>345.6</v>
      </c>
      <c r="T215">
        <v>1229</v>
      </c>
      <c r="U215">
        <v>365.18</v>
      </c>
      <c r="V215">
        <v>99.15</v>
      </c>
      <c r="W215">
        <v>934.1</v>
      </c>
      <c r="X215">
        <v>723.62</v>
      </c>
      <c r="Z215">
        <v>3473.82</v>
      </c>
      <c r="AB215">
        <v>0.33800000000000002</v>
      </c>
      <c r="AC215" s="21">
        <f t="shared" si="3"/>
        <v>2.8166666666666666E-4</v>
      </c>
    </row>
    <row r="216" spans="1:29">
      <c r="A216" s="4">
        <v>41453</v>
      </c>
      <c r="B216">
        <v>3115</v>
      </c>
      <c r="C216">
        <v>2683</v>
      </c>
      <c r="D216">
        <v>455.25</v>
      </c>
      <c r="E216">
        <v>3367.5</v>
      </c>
      <c r="F216">
        <v>1880</v>
      </c>
      <c r="G216">
        <v>346.16</v>
      </c>
      <c r="H216">
        <v>846.26</v>
      </c>
      <c r="I216">
        <v>330.91</v>
      </c>
      <c r="J216">
        <v>383</v>
      </c>
      <c r="K216">
        <v>192.53</v>
      </c>
      <c r="L216">
        <v>411.93</v>
      </c>
      <c r="M216">
        <v>274.82</v>
      </c>
      <c r="N216">
        <v>335.53</v>
      </c>
      <c r="O216">
        <v>1280</v>
      </c>
      <c r="P216">
        <v>2224.98</v>
      </c>
      <c r="Q216">
        <v>1122</v>
      </c>
      <c r="R216">
        <v>360.2</v>
      </c>
      <c r="S216">
        <v>343</v>
      </c>
      <c r="T216">
        <v>1171</v>
      </c>
      <c r="U216">
        <v>340.2</v>
      </c>
      <c r="V216">
        <v>95.75</v>
      </c>
      <c r="W216">
        <v>884.57</v>
      </c>
      <c r="X216">
        <v>688.11</v>
      </c>
      <c r="Z216">
        <v>3289.71</v>
      </c>
      <c r="AB216">
        <v>0.318</v>
      </c>
      <c r="AC216" s="21">
        <f t="shared" si="3"/>
        <v>2.6499999999999999E-4</v>
      </c>
    </row>
    <row r="217" spans="1:29">
      <c r="A217" s="4">
        <v>41486</v>
      </c>
      <c r="B217">
        <v>3335</v>
      </c>
      <c r="C217">
        <v>2955</v>
      </c>
      <c r="D217">
        <v>454.55</v>
      </c>
      <c r="E217">
        <v>3506</v>
      </c>
      <c r="F217">
        <v>2054</v>
      </c>
      <c r="G217">
        <v>358.67</v>
      </c>
      <c r="H217">
        <v>904.7</v>
      </c>
      <c r="I217">
        <v>366.76</v>
      </c>
      <c r="J217">
        <v>445.9</v>
      </c>
      <c r="K217">
        <v>202.42</v>
      </c>
      <c r="L217">
        <v>460.52</v>
      </c>
      <c r="M217">
        <v>319.13</v>
      </c>
      <c r="N217">
        <v>367.04</v>
      </c>
      <c r="O217">
        <v>1409</v>
      </c>
      <c r="P217">
        <v>2417.66</v>
      </c>
      <c r="Q217">
        <v>1184</v>
      </c>
      <c r="R217">
        <v>391</v>
      </c>
      <c r="S217">
        <v>397.5</v>
      </c>
      <c r="T217">
        <v>1350</v>
      </c>
      <c r="U217">
        <v>350.5</v>
      </c>
      <c r="V217">
        <v>106.5</v>
      </c>
      <c r="W217">
        <v>949.61</v>
      </c>
      <c r="X217">
        <v>725.47</v>
      </c>
      <c r="Z217">
        <v>3509.94</v>
      </c>
      <c r="AB217">
        <v>0.32300000000000001</v>
      </c>
      <c r="AC217" s="21">
        <f t="shared" si="3"/>
        <v>2.6916666666666669E-4</v>
      </c>
    </row>
    <row r="218" spans="1:29">
      <c r="A218" s="4">
        <v>41516</v>
      </c>
      <c r="B218">
        <v>3178</v>
      </c>
      <c r="C218">
        <v>2913</v>
      </c>
      <c r="D218">
        <v>446.2</v>
      </c>
      <c r="E218">
        <v>3255</v>
      </c>
      <c r="F218">
        <v>1974</v>
      </c>
      <c r="G218">
        <v>339.44</v>
      </c>
      <c r="H218">
        <v>862.38</v>
      </c>
      <c r="I218">
        <v>366.01</v>
      </c>
      <c r="J218">
        <v>435.1</v>
      </c>
      <c r="K218">
        <v>211.39</v>
      </c>
      <c r="L218">
        <v>451.14</v>
      </c>
      <c r="M218">
        <v>335.31</v>
      </c>
      <c r="N218">
        <v>382.16</v>
      </c>
      <c r="O218">
        <v>1361</v>
      </c>
      <c r="P218">
        <v>2207.63</v>
      </c>
      <c r="Q218">
        <v>1195</v>
      </c>
      <c r="R218">
        <v>385.9</v>
      </c>
      <c r="S218">
        <v>385</v>
      </c>
      <c r="T218">
        <v>1271</v>
      </c>
      <c r="U218">
        <v>344.1</v>
      </c>
      <c r="V218">
        <v>99.4</v>
      </c>
      <c r="W218">
        <v>883.57</v>
      </c>
      <c r="X218">
        <v>684.88</v>
      </c>
      <c r="Z218">
        <v>3410.43</v>
      </c>
      <c r="AB218">
        <v>0.318</v>
      </c>
      <c r="AC218" s="21">
        <f t="shared" si="3"/>
        <v>2.6499999999999999E-4</v>
      </c>
    </row>
    <row r="219" spans="1:29">
      <c r="A219" s="4">
        <v>41547</v>
      </c>
      <c r="B219">
        <v>3215.5</v>
      </c>
      <c r="C219">
        <v>3023</v>
      </c>
      <c r="D219">
        <v>433.1</v>
      </c>
      <c r="E219">
        <v>3276.5</v>
      </c>
      <c r="F219">
        <v>1965</v>
      </c>
      <c r="G219">
        <v>339.44</v>
      </c>
      <c r="H219">
        <v>856.34</v>
      </c>
      <c r="I219">
        <v>358.47</v>
      </c>
      <c r="J219">
        <v>454.4</v>
      </c>
      <c r="K219">
        <v>221.38</v>
      </c>
      <c r="L219">
        <v>474.96</v>
      </c>
      <c r="M219">
        <v>361.63</v>
      </c>
      <c r="N219">
        <v>392.04</v>
      </c>
      <c r="O219">
        <v>1338</v>
      </c>
      <c r="P219">
        <v>2287.5300000000002</v>
      </c>
      <c r="Q219">
        <v>1270</v>
      </c>
      <c r="R219">
        <v>369.7</v>
      </c>
      <c r="S219">
        <v>385.9</v>
      </c>
      <c r="T219">
        <v>1257</v>
      </c>
      <c r="U219">
        <v>329.8</v>
      </c>
      <c r="V219">
        <v>100.4</v>
      </c>
      <c r="W219">
        <v>919.59</v>
      </c>
      <c r="X219">
        <v>673.81</v>
      </c>
      <c r="Z219">
        <v>3443.85</v>
      </c>
      <c r="AB219">
        <v>0.33900000000000002</v>
      </c>
      <c r="AC219" s="21">
        <f t="shared" si="3"/>
        <v>2.8250000000000004E-4</v>
      </c>
    </row>
    <row r="220" spans="1:29">
      <c r="A220" s="4">
        <v>41578</v>
      </c>
      <c r="B220">
        <v>3309</v>
      </c>
      <c r="C220">
        <v>3158</v>
      </c>
      <c r="D220">
        <v>482.7</v>
      </c>
      <c r="E220">
        <v>3436</v>
      </c>
      <c r="F220">
        <v>1987</v>
      </c>
      <c r="G220">
        <v>353.72</v>
      </c>
      <c r="H220">
        <v>903.69</v>
      </c>
      <c r="I220">
        <v>363.67</v>
      </c>
      <c r="J220">
        <v>454.7</v>
      </c>
      <c r="K220">
        <v>230.09</v>
      </c>
      <c r="L220">
        <v>481.56</v>
      </c>
      <c r="M220">
        <v>369.37</v>
      </c>
      <c r="N220">
        <v>443.71</v>
      </c>
      <c r="O220">
        <v>1377</v>
      </c>
      <c r="P220">
        <v>2415.38</v>
      </c>
      <c r="Q220">
        <v>1325</v>
      </c>
      <c r="R220">
        <v>353.4</v>
      </c>
      <c r="S220">
        <v>377.5</v>
      </c>
      <c r="T220">
        <v>1304</v>
      </c>
      <c r="U220">
        <v>337.1</v>
      </c>
      <c r="V220">
        <v>110.2</v>
      </c>
      <c r="W220">
        <v>989.14</v>
      </c>
      <c r="X220">
        <v>723.62</v>
      </c>
      <c r="Z220">
        <v>3585.32</v>
      </c>
      <c r="AB220">
        <v>0.34499999999999997</v>
      </c>
      <c r="AC220" s="21">
        <f t="shared" si="3"/>
        <v>2.875E-4</v>
      </c>
    </row>
    <row r="221" spans="1:29">
      <c r="A221" s="4">
        <v>41607</v>
      </c>
      <c r="B221">
        <v>3513.5</v>
      </c>
      <c r="C221">
        <v>3261.5</v>
      </c>
      <c r="D221">
        <v>482</v>
      </c>
      <c r="E221">
        <v>3261</v>
      </c>
      <c r="F221">
        <v>1946</v>
      </c>
      <c r="G221">
        <v>379.86</v>
      </c>
      <c r="H221">
        <v>927.87</v>
      </c>
      <c r="I221">
        <v>347.44</v>
      </c>
      <c r="J221">
        <v>427.4</v>
      </c>
      <c r="K221">
        <v>232.45</v>
      </c>
      <c r="L221">
        <v>465.78</v>
      </c>
      <c r="M221">
        <v>328.77</v>
      </c>
      <c r="N221">
        <v>424.15</v>
      </c>
      <c r="O221">
        <v>1388</v>
      </c>
      <c r="P221">
        <v>2330.91</v>
      </c>
      <c r="Q221">
        <v>1351</v>
      </c>
      <c r="R221">
        <v>338.3</v>
      </c>
      <c r="S221">
        <v>375.9</v>
      </c>
      <c r="T221">
        <v>1350</v>
      </c>
      <c r="U221">
        <v>348.4</v>
      </c>
      <c r="V221">
        <v>106.4</v>
      </c>
      <c r="W221">
        <v>953.62</v>
      </c>
      <c r="X221">
        <v>714.86</v>
      </c>
      <c r="Z221">
        <v>3548.45</v>
      </c>
      <c r="AB221">
        <v>0.30499999999999999</v>
      </c>
      <c r="AC221" s="21">
        <f t="shared" si="3"/>
        <v>2.5416666666666665E-4</v>
      </c>
    </row>
    <row r="222" spans="1:29">
      <c r="A222" s="4">
        <v>41639</v>
      </c>
      <c r="B222">
        <v>3574.5</v>
      </c>
      <c r="C222">
        <v>3409.5</v>
      </c>
      <c r="D222">
        <v>488.05</v>
      </c>
      <c r="E222">
        <v>3238</v>
      </c>
      <c r="F222">
        <v>2000</v>
      </c>
      <c r="G222">
        <v>392.17</v>
      </c>
      <c r="H222">
        <v>975.22</v>
      </c>
      <c r="I222">
        <v>333.86</v>
      </c>
      <c r="J222">
        <v>435</v>
      </c>
      <c r="K222">
        <v>242.9</v>
      </c>
      <c r="L222">
        <v>413.75</v>
      </c>
      <c r="M222">
        <v>339.73</v>
      </c>
      <c r="N222">
        <v>444.3</v>
      </c>
      <c r="O222">
        <v>1450</v>
      </c>
      <c r="P222">
        <v>2292.1</v>
      </c>
      <c r="Q222">
        <v>1380</v>
      </c>
      <c r="R222">
        <v>347.7</v>
      </c>
      <c r="S222">
        <v>384.7</v>
      </c>
      <c r="T222">
        <v>1341</v>
      </c>
      <c r="U222">
        <v>403.7</v>
      </c>
      <c r="V222">
        <v>111.5</v>
      </c>
      <c r="W222">
        <v>964.12</v>
      </c>
      <c r="X222">
        <v>726.85</v>
      </c>
      <c r="Z222">
        <v>3609.63</v>
      </c>
      <c r="AB222">
        <v>0.26200000000000001</v>
      </c>
      <c r="AC222" s="21">
        <f t="shared" si="3"/>
        <v>2.1833333333333332E-4</v>
      </c>
    </row>
    <row r="223" spans="1:29">
      <c r="A223" s="4">
        <v>41670</v>
      </c>
      <c r="B223">
        <v>3858.5</v>
      </c>
      <c r="C223">
        <v>3243.5</v>
      </c>
      <c r="D223">
        <v>478</v>
      </c>
      <c r="E223">
        <v>2916</v>
      </c>
      <c r="F223">
        <v>1800.5</v>
      </c>
      <c r="G223">
        <v>365.1</v>
      </c>
      <c r="H223">
        <v>917.29</v>
      </c>
      <c r="I223">
        <v>319.88</v>
      </c>
      <c r="J223">
        <v>429.1</v>
      </c>
      <c r="K223">
        <v>232.19</v>
      </c>
      <c r="L223">
        <v>450.38</v>
      </c>
      <c r="M223">
        <v>341.64</v>
      </c>
      <c r="N223">
        <v>439.66</v>
      </c>
      <c r="O223">
        <v>1388</v>
      </c>
      <c r="P223">
        <v>2399.39</v>
      </c>
      <c r="Q223">
        <v>1277</v>
      </c>
      <c r="R223">
        <v>311.2</v>
      </c>
      <c r="S223">
        <v>369.6</v>
      </c>
      <c r="T223">
        <v>1112</v>
      </c>
      <c r="U223">
        <v>408.3</v>
      </c>
      <c r="V223">
        <v>112.2</v>
      </c>
      <c r="W223">
        <v>1029.67</v>
      </c>
      <c r="X223">
        <v>727.77</v>
      </c>
      <c r="Z223">
        <v>3496.51</v>
      </c>
      <c r="AB223">
        <v>0.26600000000000001</v>
      </c>
      <c r="AC223" s="21">
        <f t="shared" si="3"/>
        <v>2.2166666666666667E-4</v>
      </c>
    </row>
    <row r="224" spans="1:29">
      <c r="A224" s="4">
        <v>41698</v>
      </c>
      <c r="B224">
        <v>4084</v>
      </c>
      <c r="C224">
        <v>3432.5</v>
      </c>
      <c r="D224">
        <v>504.4</v>
      </c>
      <c r="E224">
        <v>3250</v>
      </c>
      <c r="F224">
        <v>1878.5</v>
      </c>
      <c r="G224">
        <v>307.27</v>
      </c>
      <c r="H224">
        <v>951.54</v>
      </c>
      <c r="I224">
        <v>328.72</v>
      </c>
      <c r="J224">
        <v>410.9</v>
      </c>
      <c r="K224">
        <v>249</v>
      </c>
      <c r="L224">
        <v>481.56</v>
      </c>
      <c r="M224">
        <v>329.48</v>
      </c>
      <c r="N224">
        <v>467.92</v>
      </c>
      <c r="O224">
        <v>1573</v>
      </c>
      <c r="P224">
        <v>2623.13</v>
      </c>
      <c r="Q224">
        <v>1308</v>
      </c>
      <c r="R224">
        <v>319</v>
      </c>
      <c r="S224">
        <v>394</v>
      </c>
      <c r="T224">
        <v>1013</v>
      </c>
      <c r="U224">
        <v>431.7</v>
      </c>
      <c r="V224">
        <v>125</v>
      </c>
      <c r="W224">
        <v>1086.7</v>
      </c>
      <c r="X224">
        <v>769.74</v>
      </c>
      <c r="Z224">
        <v>3666.66</v>
      </c>
      <c r="AB224">
        <v>0.34599999999999997</v>
      </c>
      <c r="AC224" s="21">
        <f t="shared" si="3"/>
        <v>2.8833333333333331E-4</v>
      </c>
    </row>
    <row r="225" spans="1:29">
      <c r="A225" s="4">
        <v>41729</v>
      </c>
      <c r="B225">
        <v>3876.5</v>
      </c>
      <c r="C225">
        <v>3337.5</v>
      </c>
      <c r="D225">
        <v>480</v>
      </c>
      <c r="E225">
        <v>3335.5</v>
      </c>
      <c r="F225">
        <v>1861</v>
      </c>
      <c r="G225">
        <v>330.34</v>
      </c>
      <c r="H225">
        <v>921.82</v>
      </c>
      <c r="I225">
        <v>294.97000000000003</v>
      </c>
      <c r="J225">
        <v>414.2</v>
      </c>
      <c r="K225">
        <v>220.3</v>
      </c>
      <c r="L225">
        <v>431.82</v>
      </c>
      <c r="M225">
        <v>312.5</v>
      </c>
      <c r="N225">
        <v>471.28</v>
      </c>
      <c r="O225">
        <v>1596</v>
      </c>
      <c r="P225">
        <v>2529.52</v>
      </c>
      <c r="Q225">
        <v>1237</v>
      </c>
      <c r="R225">
        <v>329.7</v>
      </c>
      <c r="S225">
        <v>421.4</v>
      </c>
      <c r="T225">
        <v>1063</v>
      </c>
      <c r="U225">
        <v>418.1</v>
      </c>
      <c r="V225">
        <v>117.8</v>
      </c>
      <c r="W225">
        <v>1021.66</v>
      </c>
      <c r="X225">
        <v>758.21</v>
      </c>
      <c r="Z225">
        <v>3555.59</v>
      </c>
      <c r="AB225">
        <v>0.29699999999999999</v>
      </c>
      <c r="AC225" s="21">
        <f t="shared" si="3"/>
        <v>2.475E-4</v>
      </c>
    </row>
    <row r="226" spans="1:29">
      <c r="A226" s="4">
        <v>41759</v>
      </c>
      <c r="B226">
        <v>4664</v>
      </c>
      <c r="C226">
        <v>3224.5</v>
      </c>
      <c r="D226">
        <v>499.2</v>
      </c>
      <c r="E226">
        <v>3417</v>
      </c>
      <c r="F226">
        <v>1817.5</v>
      </c>
      <c r="G226">
        <v>327.10000000000002</v>
      </c>
      <c r="H226">
        <v>949.02</v>
      </c>
      <c r="I226">
        <v>292.52</v>
      </c>
      <c r="J226">
        <v>400</v>
      </c>
      <c r="K226">
        <v>223.95</v>
      </c>
      <c r="L226">
        <v>421.88</v>
      </c>
      <c r="M226">
        <v>300.24</v>
      </c>
      <c r="N226">
        <v>519.20000000000005</v>
      </c>
      <c r="O226">
        <v>1681</v>
      </c>
      <c r="P226">
        <v>2604.86</v>
      </c>
      <c r="Q226">
        <v>1274</v>
      </c>
      <c r="R226">
        <v>330</v>
      </c>
      <c r="S226">
        <v>418.1</v>
      </c>
      <c r="T226">
        <v>1109</v>
      </c>
      <c r="U226">
        <v>426.4</v>
      </c>
      <c r="V226">
        <v>105.1</v>
      </c>
      <c r="W226">
        <v>1062.69</v>
      </c>
      <c r="X226">
        <v>775.28</v>
      </c>
      <c r="Z226">
        <v>3619.83</v>
      </c>
      <c r="AB226">
        <v>0.32500000000000001</v>
      </c>
      <c r="AC226" s="21">
        <f t="shared" si="3"/>
        <v>2.7083333333333338E-4</v>
      </c>
    </row>
    <row r="227" spans="1:29">
      <c r="A227" s="4">
        <v>41789</v>
      </c>
      <c r="B227">
        <v>4283.5</v>
      </c>
      <c r="C227">
        <v>3057</v>
      </c>
      <c r="D227">
        <v>503</v>
      </c>
      <c r="E227">
        <v>3600.5</v>
      </c>
      <c r="F227">
        <v>1919</v>
      </c>
      <c r="G227">
        <v>323.98</v>
      </c>
      <c r="H227">
        <v>1002.92</v>
      </c>
      <c r="I227">
        <v>303.11</v>
      </c>
      <c r="J227">
        <v>423.1</v>
      </c>
      <c r="K227">
        <v>209.5</v>
      </c>
      <c r="L227">
        <v>429.62</v>
      </c>
      <c r="M227">
        <v>348.27</v>
      </c>
      <c r="N227">
        <v>517.71</v>
      </c>
      <c r="O227">
        <v>1672</v>
      </c>
      <c r="P227">
        <v>2712.16</v>
      </c>
      <c r="Q227">
        <v>1287</v>
      </c>
      <c r="R227">
        <v>335.6</v>
      </c>
      <c r="S227">
        <v>392</v>
      </c>
      <c r="T227">
        <v>1171</v>
      </c>
      <c r="U227">
        <v>409.8</v>
      </c>
      <c r="V227">
        <v>108.3</v>
      </c>
      <c r="W227">
        <v>1068.69</v>
      </c>
      <c r="X227">
        <v>820.93</v>
      </c>
      <c r="Z227">
        <v>3655.01</v>
      </c>
      <c r="AB227">
        <v>0.245</v>
      </c>
      <c r="AC227" s="21">
        <f t="shared" si="3"/>
        <v>2.0416666666666665E-4</v>
      </c>
    </row>
    <row r="228" spans="1:29">
      <c r="A228" s="4">
        <v>41820</v>
      </c>
      <c r="B228">
        <v>4340.5</v>
      </c>
      <c r="C228">
        <v>3108.5</v>
      </c>
      <c r="D228">
        <v>514.9</v>
      </c>
      <c r="E228">
        <v>3478</v>
      </c>
      <c r="F228">
        <v>1866</v>
      </c>
      <c r="G228">
        <v>333.02</v>
      </c>
      <c r="H228">
        <v>1024.58</v>
      </c>
      <c r="I228">
        <v>283.77999999999997</v>
      </c>
      <c r="J228">
        <v>432.9</v>
      </c>
      <c r="K228">
        <v>195</v>
      </c>
      <c r="L228">
        <v>406.67</v>
      </c>
      <c r="M228">
        <v>329.98</v>
      </c>
      <c r="N228">
        <v>504.38</v>
      </c>
      <c r="O228">
        <v>1622</v>
      </c>
      <c r="P228">
        <v>2648.24</v>
      </c>
      <c r="Q228">
        <v>1274</v>
      </c>
      <c r="R228">
        <v>312.60000000000002</v>
      </c>
      <c r="S228">
        <v>359</v>
      </c>
      <c r="T228">
        <v>1154</v>
      </c>
      <c r="U228">
        <v>384.1</v>
      </c>
      <c r="V228">
        <v>114</v>
      </c>
      <c r="W228">
        <v>1036.67</v>
      </c>
      <c r="X228">
        <v>774.81</v>
      </c>
      <c r="Z228">
        <v>3600.19</v>
      </c>
      <c r="AB228">
        <v>0.34699999999999998</v>
      </c>
      <c r="AC228" s="21">
        <f t="shared" si="3"/>
        <v>2.8916666666666663E-4</v>
      </c>
    </row>
    <row r="229" spans="1:29">
      <c r="A229" s="4">
        <v>41851</v>
      </c>
      <c r="B229">
        <v>4344.5</v>
      </c>
      <c r="C229">
        <v>3392</v>
      </c>
      <c r="D229">
        <v>484</v>
      </c>
      <c r="E229">
        <v>3483</v>
      </c>
      <c r="F229">
        <v>1786</v>
      </c>
      <c r="G229">
        <v>323.98</v>
      </c>
      <c r="H229">
        <v>969.53</v>
      </c>
      <c r="I229">
        <v>257.62</v>
      </c>
      <c r="J229">
        <v>427.8</v>
      </c>
      <c r="K229">
        <v>198.1</v>
      </c>
      <c r="L229">
        <v>411.45</v>
      </c>
      <c r="M229">
        <v>357.01</v>
      </c>
      <c r="N229">
        <v>497.46</v>
      </c>
      <c r="O229">
        <v>1591</v>
      </c>
      <c r="P229">
        <v>2744.12</v>
      </c>
      <c r="Q229">
        <v>1184</v>
      </c>
      <c r="R229">
        <v>309</v>
      </c>
      <c r="S229">
        <v>300.60000000000002</v>
      </c>
      <c r="T229">
        <v>1141</v>
      </c>
      <c r="U229">
        <v>369.1</v>
      </c>
      <c r="V229">
        <v>111.3</v>
      </c>
      <c r="W229">
        <v>1043.67</v>
      </c>
      <c r="X229">
        <v>789.11</v>
      </c>
      <c r="Z229">
        <v>3585.62</v>
      </c>
      <c r="AB229">
        <v>0.36299999999999999</v>
      </c>
      <c r="AC229" s="21">
        <f t="shared" si="3"/>
        <v>3.0249999999999998E-4</v>
      </c>
    </row>
    <row r="230" spans="1:29">
      <c r="A230" s="4">
        <v>41880</v>
      </c>
      <c r="B230">
        <v>4567</v>
      </c>
      <c r="C230">
        <v>3213.5</v>
      </c>
      <c r="D230">
        <v>481.65</v>
      </c>
      <c r="E230">
        <v>3553.5</v>
      </c>
      <c r="F230">
        <v>1775.5</v>
      </c>
      <c r="G230">
        <v>318.06</v>
      </c>
      <c r="H230">
        <v>981.56</v>
      </c>
      <c r="I230">
        <v>229.61</v>
      </c>
      <c r="J230">
        <v>445.1</v>
      </c>
      <c r="K230">
        <v>206.75</v>
      </c>
      <c r="L230">
        <v>411.16</v>
      </c>
      <c r="M230">
        <v>364.55</v>
      </c>
      <c r="N230">
        <v>514.75</v>
      </c>
      <c r="O230">
        <v>1646</v>
      </c>
      <c r="P230">
        <v>2773.8</v>
      </c>
      <c r="Q230">
        <v>1263</v>
      </c>
      <c r="R230">
        <v>319.39999999999998</v>
      </c>
      <c r="S230">
        <v>303.7</v>
      </c>
      <c r="T230">
        <v>1111</v>
      </c>
      <c r="U230">
        <v>393.7</v>
      </c>
      <c r="V230">
        <v>114.6</v>
      </c>
      <c r="W230">
        <v>1082.7</v>
      </c>
      <c r="X230">
        <v>829.24</v>
      </c>
      <c r="Z230">
        <v>3639.54</v>
      </c>
      <c r="AB230">
        <v>0.29399999999999998</v>
      </c>
      <c r="AC230" s="21">
        <f t="shared" si="3"/>
        <v>2.4499999999999999E-4</v>
      </c>
    </row>
    <row r="231" spans="1:29">
      <c r="A231" s="4">
        <v>41912</v>
      </c>
      <c r="B231">
        <v>4441.5</v>
      </c>
      <c r="C231">
        <v>3031.5</v>
      </c>
      <c r="D231">
        <v>453.45</v>
      </c>
      <c r="E231">
        <v>3482</v>
      </c>
      <c r="F231">
        <v>1785</v>
      </c>
      <c r="G231">
        <v>300.45999999999998</v>
      </c>
      <c r="H231">
        <v>998.59</v>
      </c>
      <c r="I231">
        <v>185.93</v>
      </c>
      <c r="J231">
        <v>471.5</v>
      </c>
      <c r="K231">
        <v>204.4</v>
      </c>
      <c r="L231">
        <v>386.97</v>
      </c>
      <c r="M231">
        <v>369.97</v>
      </c>
      <c r="N231">
        <v>517.22</v>
      </c>
      <c r="O231">
        <v>1610</v>
      </c>
      <c r="P231">
        <v>2623.13</v>
      </c>
      <c r="Q231">
        <v>1240</v>
      </c>
      <c r="R231">
        <v>307.8</v>
      </c>
      <c r="S231">
        <v>323.89999999999998</v>
      </c>
      <c r="T231">
        <v>1240</v>
      </c>
      <c r="U231">
        <v>365.4</v>
      </c>
      <c r="V231">
        <v>112.8</v>
      </c>
      <c r="W231">
        <v>1039.67</v>
      </c>
      <c r="X231">
        <v>819.09</v>
      </c>
      <c r="Z231">
        <v>3533.93</v>
      </c>
      <c r="AB231">
        <v>0.33500000000000002</v>
      </c>
      <c r="AC231" s="21">
        <f t="shared" si="3"/>
        <v>2.7916666666666666E-4</v>
      </c>
    </row>
    <row r="232" spans="1:29">
      <c r="A232" s="4">
        <v>41943</v>
      </c>
      <c r="B232">
        <v>4543.5</v>
      </c>
      <c r="C232">
        <v>2971.5</v>
      </c>
      <c r="D232">
        <v>449</v>
      </c>
      <c r="E232">
        <v>3547</v>
      </c>
      <c r="F232">
        <v>1838</v>
      </c>
      <c r="G232">
        <v>265.60000000000002</v>
      </c>
      <c r="H232">
        <v>1008.11</v>
      </c>
      <c r="I232">
        <v>173.35</v>
      </c>
      <c r="J232">
        <v>458.7</v>
      </c>
      <c r="K232">
        <v>207.3</v>
      </c>
      <c r="L232">
        <v>388.98</v>
      </c>
      <c r="M232">
        <v>389.87</v>
      </c>
      <c r="N232">
        <v>514.75</v>
      </c>
      <c r="O232">
        <v>1695</v>
      </c>
      <c r="P232">
        <v>2798.91</v>
      </c>
      <c r="Q232">
        <v>1218</v>
      </c>
      <c r="R232">
        <v>302.5</v>
      </c>
      <c r="S232">
        <v>302.5</v>
      </c>
      <c r="T232">
        <v>1170</v>
      </c>
      <c r="U232">
        <v>377.7</v>
      </c>
      <c r="V232">
        <v>118.4</v>
      </c>
      <c r="W232">
        <v>1107.72</v>
      </c>
      <c r="X232">
        <v>854.14</v>
      </c>
      <c r="Z232">
        <v>3503.46</v>
      </c>
      <c r="AB232">
        <v>0.36199999999999999</v>
      </c>
      <c r="AC232" s="21">
        <f t="shared" si="3"/>
        <v>3.0166666666666666E-4</v>
      </c>
    </row>
    <row r="233" spans="1:29">
      <c r="A233" s="4">
        <v>41971</v>
      </c>
      <c r="B233">
        <v>4780</v>
      </c>
      <c r="C233">
        <v>2992.5</v>
      </c>
      <c r="D233">
        <v>420.2</v>
      </c>
      <c r="E233">
        <v>3794.5</v>
      </c>
      <c r="F233">
        <v>1981</v>
      </c>
      <c r="G233">
        <v>265.44</v>
      </c>
      <c r="H233">
        <v>1092.29</v>
      </c>
      <c r="I233">
        <v>186.18</v>
      </c>
      <c r="J233">
        <v>481.1</v>
      </c>
      <c r="K233">
        <v>233.95</v>
      </c>
      <c r="L233">
        <v>467.21</v>
      </c>
      <c r="M233">
        <v>397.2</v>
      </c>
      <c r="N233">
        <v>501.91</v>
      </c>
      <c r="O233">
        <v>1786</v>
      </c>
      <c r="P233">
        <v>2844.57</v>
      </c>
      <c r="Q233">
        <v>1340</v>
      </c>
      <c r="R233">
        <v>284.60000000000002</v>
      </c>
      <c r="S233">
        <v>312</v>
      </c>
      <c r="T233">
        <v>1231</v>
      </c>
      <c r="U233">
        <v>407.1</v>
      </c>
      <c r="V233">
        <v>134.19999999999999</v>
      </c>
      <c r="W233">
        <v>1188.77</v>
      </c>
      <c r="X233">
        <v>857.83</v>
      </c>
      <c r="Z233">
        <v>3593.32</v>
      </c>
      <c r="AB233">
        <v>0.33300000000000002</v>
      </c>
      <c r="AC233" s="21">
        <f t="shared" si="3"/>
        <v>2.7750000000000002E-4</v>
      </c>
    </row>
    <row r="234" spans="1:29">
      <c r="A234" s="4">
        <v>42004</v>
      </c>
      <c r="B234">
        <v>4555.5</v>
      </c>
      <c r="C234">
        <v>3000</v>
      </c>
      <c r="D234">
        <v>411</v>
      </c>
      <c r="E234">
        <v>3500</v>
      </c>
      <c r="F234">
        <v>1848.5</v>
      </c>
      <c r="G234">
        <v>274.11</v>
      </c>
      <c r="H234">
        <v>1103.31</v>
      </c>
      <c r="I234">
        <v>188.72</v>
      </c>
      <c r="J234">
        <v>472</v>
      </c>
      <c r="K234">
        <v>222.65</v>
      </c>
      <c r="L234">
        <v>457.93</v>
      </c>
      <c r="M234">
        <v>396.3</v>
      </c>
      <c r="N234">
        <v>478.69</v>
      </c>
      <c r="O234">
        <v>1764</v>
      </c>
      <c r="P234">
        <v>2762.39</v>
      </c>
      <c r="Q234">
        <v>1345</v>
      </c>
      <c r="R234">
        <v>279</v>
      </c>
      <c r="S234">
        <v>340.5</v>
      </c>
      <c r="T234">
        <v>1190</v>
      </c>
      <c r="U234">
        <v>465.7</v>
      </c>
      <c r="V234">
        <v>137.80000000000001</v>
      </c>
      <c r="W234">
        <v>1157.75</v>
      </c>
      <c r="X234">
        <v>846.85</v>
      </c>
      <c r="Z234">
        <v>3532.74</v>
      </c>
      <c r="AB234">
        <v>0.375</v>
      </c>
      <c r="AC234" s="21">
        <f t="shared" si="3"/>
        <v>3.1250000000000001E-4</v>
      </c>
    </row>
    <row r="235" spans="1:29">
      <c r="A235" s="4">
        <v>42034</v>
      </c>
      <c r="B235">
        <v>4743</v>
      </c>
      <c r="C235">
        <v>2925</v>
      </c>
      <c r="D235">
        <v>424.45</v>
      </c>
      <c r="E235">
        <v>3752</v>
      </c>
      <c r="F235">
        <v>1970</v>
      </c>
      <c r="G235">
        <v>280.88</v>
      </c>
      <c r="H235">
        <v>1153.42</v>
      </c>
      <c r="I235">
        <v>224.42</v>
      </c>
      <c r="J235">
        <v>507.5</v>
      </c>
      <c r="K235">
        <v>234.5</v>
      </c>
      <c r="L235">
        <v>463.29</v>
      </c>
      <c r="M235">
        <v>364.14</v>
      </c>
      <c r="N235">
        <v>521.66999999999996</v>
      </c>
      <c r="O235">
        <v>1897</v>
      </c>
      <c r="P235">
        <v>3143.64</v>
      </c>
      <c r="Q235">
        <v>1466</v>
      </c>
      <c r="R235">
        <v>293.8</v>
      </c>
      <c r="S235">
        <v>342.8</v>
      </c>
      <c r="T235">
        <v>1351</v>
      </c>
      <c r="U235">
        <v>480.2</v>
      </c>
      <c r="V235">
        <v>135.4</v>
      </c>
      <c r="W235">
        <v>1274.82</v>
      </c>
      <c r="X235">
        <v>862.9</v>
      </c>
      <c r="Z235">
        <v>3621.81</v>
      </c>
      <c r="AB235">
        <v>0.34699999999999998</v>
      </c>
      <c r="AC235" s="21">
        <f t="shared" si="3"/>
        <v>2.8916666666666663E-4</v>
      </c>
    </row>
    <row r="236" spans="1:29">
      <c r="A236" s="4">
        <v>42062</v>
      </c>
      <c r="B236">
        <v>4469.5</v>
      </c>
      <c r="C236">
        <v>3192</v>
      </c>
      <c r="D236">
        <v>448.05</v>
      </c>
      <c r="E236">
        <v>3782</v>
      </c>
      <c r="F236">
        <v>1935.5</v>
      </c>
      <c r="G236">
        <v>299</v>
      </c>
      <c r="H236">
        <v>1154.42</v>
      </c>
      <c r="I236">
        <v>245.04</v>
      </c>
      <c r="J236">
        <v>532</v>
      </c>
      <c r="K236">
        <v>224.4</v>
      </c>
      <c r="L236">
        <v>482.51</v>
      </c>
      <c r="M236">
        <v>368.97</v>
      </c>
      <c r="N236">
        <v>532.53</v>
      </c>
      <c r="O236">
        <v>1896</v>
      </c>
      <c r="P236">
        <v>3084.28</v>
      </c>
      <c r="Q236">
        <v>1535</v>
      </c>
      <c r="R236">
        <v>244.3</v>
      </c>
      <c r="S236">
        <v>365.4</v>
      </c>
      <c r="T236">
        <v>1420</v>
      </c>
      <c r="U236">
        <v>484.5</v>
      </c>
      <c r="V236">
        <v>144.5</v>
      </c>
      <c r="W236">
        <v>1256.81</v>
      </c>
      <c r="X236">
        <v>817.8</v>
      </c>
      <c r="Z236">
        <v>3744.26</v>
      </c>
      <c r="AB236">
        <v>0.36099999999999999</v>
      </c>
      <c r="AC236" s="21">
        <f t="shared" si="3"/>
        <v>3.0083333333333335E-4</v>
      </c>
    </row>
    <row r="237" spans="1:29">
      <c r="A237" s="4">
        <v>42094</v>
      </c>
      <c r="B237">
        <v>4626.5</v>
      </c>
      <c r="C237">
        <v>2772</v>
      </c>
      <c r="D237">
        <v>436.7</v>
      </c>
      <c r="E237">
        <v>3488.5</v>
      </c>
      <c r="F237">
        <v>1859.5</v>
      </c>
      <c r="G237">
        <v>300.26</v>
      </c>
      <c r="H237">
        <v>1174.46</v>
      </c>
      <c r="I237">
        <v>241.5</v>
      </c>
      <c r="J237">
        <v>523.5</v>
      </c>
      <c r="K237">
        <v>220.45</v>
      </c>
      <c r="L237">
        <v>511.68</v>
      </c>
      <c r="M237">
        <v>341.64</v>
      </c>
      <c r="N237">
        <v>533.52</v>
      </c>
      <c r="O237">
        <v>1831</v>
      </c>
      <c r="P237">
        <v>3036.34</v>
      </c>
      <c r="Q237">
        <v>1531</v>
      </c>
      <c r="R237">
        <v>253</v>
      </c>
      <c r="S237">
        <v>380.6</v>
      </c>
      <c r="T237">
        <v>1451</v>
      </c>
      <c r="U237">
        <v>466.7</v>
      </c>
      <c r="V237">
        <v>154.9</v>
      </c>
      <c r="W237">
        <v>1253.81</v>
      </c>
      <c r="X237">
        <v>797.6</v>
      </c>
      <c r="Z237">
        <v>3663.58</v>
      </c>
      <c r="AB237">
        <v>0.41099999999999998</v>
      </c>
      <c r="AC237" s="21">
        <f t="shared" si="3"/>
        <v>3.4249999999999998E-4</v>
      </c>
    </row>
    <row r="238" spans="1:29">
      <c r="A238" s="4">
        <v>42124</v>
      </c>
      <c r="B238">
        <v>4496.5</v>
      </c>
      <c r="C238">
        <v>2885</v>
      </c>
      <c r="D238">
        <v>470.1</v>
      </c>
      <c r="E238">
        <v>3592.5</v>
      </c>
      <c r="F238">
        <v>1811.5</v>
      </c>
      <c r="G238">
        <v>334.05</v>
      </c>
      <c r="H238">
        <v>1159.43</v>
      </c>
      <c r="I238">
        <v>220.68</v>
      </c>
      <c r="J238">
        <v>508</v>
      </c>
      <c r="K238">
        <v>230.55</v>
      </c>
      <c r="L238">
        <v>529.38</v>
      </c>
      <c r="M238">
        <v>340.13</v>
      </c>
      <c r="N238">
        <v>520.67999999999995</v>
      </c>
      <c r="O238">
        <v>1839</v>
      </c>
      <c r="P238">
        <v>3054.61</v>
      </c>
      <c r="Q238">
        <v>1526</v>
      </c>
      <c r="R238">
        <v>255.4</v>
      </c>
      <c r="S238">
        <v>351.3</v>
      </c>
      <c r="T238">
        <v>1320</v>
      </c>
      <c r="U238">
        <v>486</v>
      </c>
      <c r="V238">
        <v>166.2</v>
      </c>
      <c r="W238">
        <v>1249.81</v>
      </c>
      <c r="X238">
        <v>810.79</v>
      </c>
      <c r="Z238">
        <v>3760.06</v>
      </c>
      <c r="AB238">
        <v>0.40899999999999997</v>
      </c>
      <c r="AC238" s="21">
        <f t="shared" si="3"/>
        <v>3.4083333333333334E-4</v>
      </c>
    </row>
    <row r="239" spans="1:29">
      <c r="A239" s="4">
        <v>42153</v>
      </c>
      <c r="B239">
        <v>4372.5</v>
      </c>
      <c r="C239">
        <v>2856</v>
      </c>
      <c r="D239">
        <v>450.75</v>
      </c>
      <c r="E239">
        <v>3605.5</v>
      </c>
      <c r="F239">
        <v>1815.5</v>
      </c>
      <c r="G239">
        <v>318.72000000000003</v>
      </c>
      <c r="H239">
        <v>1146.4100000000001</v>
      </c>
      <c r="I239">
        <v>212.29</v>
      </c>
      <c r="J239">
        <v>515</v>
      </c>
      <c r="K239">
        <v>255.35</v>
      </c>
      <c r="L239">
        <v>557.59</v>
      </c>
      <c r="M239">
        <v>346.96</v>
      </c>
      <c r="N239">
        <v>517.22</v>
      </c>
      <c r="O239">
        <v>1896</v>
      </c>
      <c r="P239">
        <v>3052.32</v>
      </c>
      <c r="Q239">
        <v>1540</v>
      </c>
      <c r="R239">
        <v>277.60000000000002</v>
      </c>
      <c r="S239">
        <v>370</v>
      </c>
      <c r="T239">
        <v>1307</v>
      </c>
      <c r="U239">
        <v>568.5</v>
      </c>
      <c r="V239">
        <v>183.5</v>
      </c>
      <c r="W239">
        <v>1313.85</v>
      </c>
      <c r="X239">
        <v>861.52</v>
      </c>
      <c r="Z239">
        <v>3797.12</v>
      </c>
      <c r="AB239">
        <v>0.34399999999999997</v>
      </c>
      <c r="AC239" s="21">
        <f t="shared" si="3"/>
        <v>2.8666666666666668E-4</v>
      </c>
    </row>
    <row r="240" spans="1:29">
      <c r="A240" s="4">
        <v>42185</v>
      </c>
      <c r="B240">
        <v>4019</v>
      </c>
      <c r="C240">
        <v>2614</v>
      </c>
      <c r="D240">
        <v>420.15</v>
      </c>
      <c r="E240">
        <v>3415</v>
      </c>
      <c r="F240">
        <v>1841</v>
      </c>
      <c r="G240">
        <v>277.83999999999997</v>
      </c>
      <c r="H240">
        <v>1055.21</v>
      </c>
      <c r="I240">
        <v>212.24</v>
      </c>
      <c r="J240">
        <v>451.2</v>
      </c>
      <c r="K240">
        <v>229.85</v>
      </c>
      <c r="L240">
        <v>512.64</v>
      </c>
      <c r="M240">
        <v>353.19</v>
      </c>
      <c r="N240">
        <v>486.59</v>
      </c>
      <c r="O240">
        <v>1738</v>
      </c>
      <c r="P240">
        <v>2810.33</v>
      </c>
      <c r="Q240">
        <v>1426</v>
      </c>
      <c r="R240">
        <v>263.8</v>
      </c>
      <c r="S240">
        <v>347.3</v>
      </c>
      <c r="T240">
        <v>1205</v>
      </c>
      <c r="U240">
        <v>512.5</v>
      </c>
      <c r="V240">
        <v>185.8</v>
      </c>
      <c r="W240">
        <v>1204.78</v>
      </c>
      <c r="X240">
        <v>753.78</v>
      </c>
      <c r="Z240">
        <v>3570.58</v>
      </c>
      <c r="AB240">
        <v>0.40799999999999997</v>
      </c>
      <c r="AC240" s="21">
        <f t="shared" si="3"/>
        <v>3.3999999999999997E-4</v>
      </c>
    </row>
    <row r="241" spans="1:29">
      <c r="A241" s="4">
        <v>42216</v>
      </c>
      <c r="B241">
        <v>4320</v>
      </c>
      <c r="C241">
        <v>2486.5</v>
      </c>
      <c r="D241">
        <v>395.45</v>
      </c>
      <c r="E241">
        <v>3801</v>
      </c>
      <c r="F241">
        <v>1789.5</v>
      </c>
      <c r="G241">
        <v>253.57</v>
      </c>
      <c r="H241">
        <v>1027.1500000000001</v>
      </c>
      <c r="I241">
        <v>215.38</v>
      </c>
      <c r="J241">
        <v>480.2</v>
      </c>
      <c r="K241">
        <v>241.85</v>
      </c>
      <c r="L241">
        <v>520.29</v>
      </c>
      <c r="M241">
        <v>343.85</v>
      </c>
      <c r="N241">
        <v>513.76</v>
      </c>
      <c r="O241">
        <v>1834</v>
      </c>
      <c r="P241">
        <v>3004.38</v>
      </c>
      <c r="Q241">
        <v>1470</v>
      </c>
      <c r="R241">
        <v>266.5</v>
      </c>
      <c r="S241">
        <v>360.7</v>
      </c>
      <c r="T241">
        <v>1203</v>
      </c>
      <c r="U241">
        <v>521</v>
      </c>
      <c r="V241">
        <v>194.4</v>
      </c>
      <c r="W241">
        <v>1298.8399999999999</v>
      </c>
      <c r="X241">
        <v>786.9</v>
      </c>
      <c r="Z241">
        <v>3652.79</v>
      </c>
      <c r="AB241">
        <v>0.371</v>
      </c>
      <c r="AC241" s="21">
        <f t="shared" si="3"/>
        <v>3.0916666666666663E-4</v>
      </c>
    </row>
    <row r="242" spans="1:29">
      <c r="A242" s="4">
        <v>42247</v>
      </c>
      <c r="B242">
        <v>4120</v>
      </c>
      <c r="C242">
        <v>2388</v>
      </c>
      <c r="D242">
        <v>360.5</v>
      </c>
      <c r="E242">
        <v>3479</v>
      </c>
      <c r="F242">
        <v>1730</v>
      </c>
      <c r="G242">
        <v>237.44</v>
      </c>
      <c r="H242">
        <v>1037.18</v>
      </c>
      <c r="I242">
        <v>191.07</v>
      </c>
      <c r="J242">
        <v>452.2</v>
      </c>
      <c r="K242">
        <v>226.7</v>
      </c>
      <c r="L242">
        <v>498.77</v>
      </c>
      <c r="M242">
        <v>338.42</v>
      </c>
      <c r="N242">
        <v>478</v>
      </c>
      <c r="O242">
        <v>1739</v>
      </c>
      <c r="P242">
        <v>2867.4</v>
      </c>
      <c r="Q242">
        <v>1351</v>
      </c>
      <c r="R242">
        <v>243.2</v>
      </c>
      <c r="S242">
        <v>356.2</v>
      </c>
      <c r="T242">
        <v>1133</v>
      </c>
      <c r="U242">
        <v>515.5</v>
      </c>
      <c r="V242">
        <v>201.3</v>
      </c>
      <c r="W242">
        <v>1252.81</v>
      </c>
      <c r="X242">
        <v>793.35</v>
      </c>
      <c r="Z242">
        <v>3434.66</v>
      </c>
      <c r="AB242">
        <v>0.35299999999999998</v>
      </c>
      <c r="AC242" s="21">
        <f t="shared" si="3"/>
        <v>2.9416666666666664E-4</v>
      </c>
    </row>
    <row r="243" spans="1:29">
      <c r="A243" s="4">
        <v>42277</v>
      </c>
      <c r="B243">
        <v>4181.5</v>
      </c>
      <c r="C243">
        <v>2210</v>
      </c>
      <c r="D243">
        <v>334</v>
      </c>
      <c r="E243">
        <v>3643</v>
      </c>
      <c r="F243">
        <v>1770.5</v>
      </c>
      <c r="G243">
        <v>216.21</v>
      </c>
      <c r="H243">
        <v>1055.21</v>
      </c>
      <c r="I243">
        <v>182.93</v>
      </c>
      <c r="J243">
        <v>447.7</v>
      </c>
      <c r="K243">
        <v>208.45</v>
      </c>
      <c r="L243">
        <v>479.17</v>
      </c>
      <c r="M243">
        <v>316.52</v>
      </c>
      <c r="N243">
        <v>446.58</v>
      </c>
      <c r="O243">
        <v>1770</v>
      </c>
      <c r="P243">
        <v>2846.86</v>
      </c>
      <c r="Q243">
        <v>1373</v>
      </c>
      <c r="R243">
        <v>229.2</v>
      </c>
      <c r="S243">
        <v>358.6</v>
      </c>
      <c r="T243">
        <v>1127</v>
      </c>
      <c r="U243">
        <v>499.4</v>
      </c>
      <c r="V243">
        <v>195.5</v>
      </c>
      <c r="W243">
        <v>1259.81</v>
      </c>
      <c r="X243">
        <v>847.59</v>
      </c>
      <c r="Z243">
        <v>3335.92</v>
      </c>
      <c r="AB243">
        <v>0.44700000000000001</v>
      </c>
      <c r="AC243" s="21">
        <f t="shared" si="3"/>
        <v>3.725E-4</v>
      </c>
    </row>
    <row r="244" spans="1:29">
      <c r="A244" s="4">
        <v>42307</v>
      </c>
      <c r="B244">
        <v>4150.5</v>
      </c>
      <c r="C244">
        <v>2358.5</v>
      </c>
      <c r="D244">
        <v>386.4</v>
      </c>
      <c r="E244">
        <v>3859.5</v>
      </c>
      <c r="F244">
        <v>1878.5</v>
      </c>
      <c r="G244">
        <v>222.59</v>
      </c>
      <c r="H244">
        <v>1121.3499999999999</v>
      </c>
      <c r="I244">
        <v>183.03</v>
      </c>
      <c r="J244">
        <v>440.3</v>
      </c>
      <c r="K244">
        <v>214.25</v>
      </c>
      <c r="L244">
        <v>490.64</v>
      </c>
      <c r="M244">
        <v>319.13</v>
      </c>
      <c r="N244">
        <v>480.17</v>
      </c>
      <c r="O244">
        <v>1859</v>
      </c>
      <c r="P244">
        <v>2906.21</v>
      </c>
      <c r="Q244">
        <v>1458</v>
      </c>
      <c r="R244">
        <v>226.1</v>
      </c>
      <c r="S244">
        <v>353.1</v>
      </c>
      <c r="T244">
        <v>861.5</v>
      </c>
      <c r="U244">
        <v>545</v>
      </c>
      <c r="V244">
        <v>198</v>
      </c>
      <c r="W244">
        <v>1339.87</v>
      </c>
      <c r="X244">
        <v>853.03</v>
      </c>
      <c r="Z244">
        <v>3484.6</v>
      </c>
      <c r="AB244">
        <v>0.40600000000000003</v>
      </c>
      <c r="AC244" s="21">
        <f t="shared" si="3"/>
        <v>3.3833333333333334E-4</v>
      </c>
    </row>
    <row r="245" spans="1:29">
      <c r="A245" s="4">
        <v>42338</v>
      </c>
      <c r="B245">
        <v>4502.5</v>
      </c>
      <c r="C245">
        <v>2208.5</v>
      </c>
      <c r="D245">
        <v>385.25</v>
      </c>
      <c r="E245">
        <v>3868</v>
      </c>
      <c r="F245">
        <v>1910</v>
      </c>
      <c r="G245">
        <v>196.36</v>
      </c>
      <c r="H245">
        <v>1156.43</v>
      </c>
      <c r="I245">
        <v>166.95</v>
      </c>
      <c r="J245">
        <v>516.5</v>
      </c>
      <c r="K245">
        <v>224.25</v>
      </c>
      <c r="L245">
        <v>480.6</v>
      </c>
      <c r="M245">
        <v>303.86</v>
      </c>
      <c r="N245">
        <v>505.36</v>
      </c>
      <c r="O245">
        <v>1920</v>
      </c>
      <c r="P245">
        <v>2787.5</v>
      </c>
      <c r="Q245">
        <v>1535</v>
      </c>
      <c r="R245">
        <v>218.1</v>
      </c>
      <c r="S245">
        <v>353.4</v>
      </c>
      <c r="T245">
        <v>826</v>
      </c>
      <c r="U245">
        <v>586.5</v>
      </c>
      <c r="V245">
        <v>194.6</v>
      </c>
      <c r="W245">
        <v>1231.8</v>
      </c>
      <c r="X245">
        <v>853.96</v>
      </c>
      <c r="Z245">
        <v>3492.13</v>
      </c>
      <c r="AB245">
        <v>0.433</v>
      </c>
      <c r="AC245" s="21">
        <f t="shared" si="3"/>
        <v>3.6083333333333329E-4</v>
      </c>
    </row>
    <row r="246" spans="1:29">
      <c r="A246" s="4">
        <v>42369</v>
      </c>
      <c r="B246">
        <v>4616.5</v>
      </c>
      <c r="C246">
        <v>1979.5</v>
      </c>
      <c r="D246">
        <v>354</v>
      </c>
      <c r="E246">
        <v>3771</v>
      </c>
      <c r="F246">
        <v>1856.5</v>
      </c>
      <c r="G246">
        <v>186.16</v>
      </c>
      <c r="H246">
        <v>1177.47</v>
      </c>
      <c r="I246">
        <v>149.28</v>
      </c>
      <c r="J246">
        <v>499.6</v>
      </c>
      <c r="K246">
        <v>221</v>
      </c>
      <c r="L246">
        <v>432.68</v>
      </c>
      <c r="M246">
        <v>303.45</v>
      </c>
      <c r="N246">
        <v>509.81</v>
      </c>
      <c r="O246">
        <v>1885</v>
      </c>
      <c r="P246">
        <v>2739.56</v>
      </c>
      <c r="Q246">
        <v>1563</v>
      </c>
      <c r="R246">
        <v>218.1</v>
      </c>
      <c r="S246">
        <v>329.5</v>
      </c>
      <c r="T246">
        <v>736</v>
      </c>
      <c r="U246">
        <v>603.5</v>
      </c>
      <c r="V246">
        <v>203.1</v>
      </c>
      <c r="W246">
        <v>1177.76</v>
      </c>
      <c r="X246">
        <v>864.75</v>
      </c>
      <c r="Z246">
        <v>3444.26</v>
      </c>
      <c r="AB246">
        <v>0.377</v>
      </c>
      <c r="AC246" s="21">
        <f t="shared" si="3"/>
        <v>3.1416666666666664E-4</v>
      </c>
    </row>
    <row r="247" spans="1:29">
      <c r="A247" s="4">
        <v>42398</v>
      </c>
      <c r="B247">
        <v>4487.5</v>
      </c>
      <c r="C247">
        <v>1714</v>
      </c>
      <c r="D247">
        <v>376.1</v>
      </c>
      <c r="E247">
        <v>3897</v>
      </c>
      <c r="F247">
        <v>1884.5</v>
      </c>
      <c r="G247">
        <v>179.69</v>
      </c>
      <c r="H247">
        <v>1205.53</v>
      </c>
      <c r="I247">
        <v>173.15</v>
      </c>
      <c r="J247">
        <v>516</v>
      </c>
      <c r="K247">
        <v>223.9</v>
      </c>
      <c r="L247">
        <v>405.62</v>
      </c>
      <c r="M247">
        <v>253.92</v>
      </c>
      <c r="N247">
        <v>475.03</v>
      </c>
      <c r="O247">
        <v>1868</v>
      </c>
      <c r="P247">
        <v>2664.22</v>
      </c>
      <c r="Q247">
        <v>1517</v>
      </c>
      <c r="R247">
        <v>204.8</v>
      </c>
      <c r="S247">
        <v>326.10000000000002</v>
      </c>
      <c r="T247">
        <v>789</v>
      </c>
      <c r="U247">
        <v>621</v>
      </c>
      <c r="V247">
        <v>192.4</v>
      </c>
      <c r="W247">
        <v>1095.71</v>
      </c>
      <c r="X247">
        <v>909.3</v>
      </c>
      <c r="Z247">
        <v>3335.9</v>
      </c>
      <c r="AB247">
        <v>0.377</v>
      </c>
      <c r="AC247" s="21">
        <f t="shared" si="3"/>
        <v>3.1416666666666664E-4</v>
      </c>
    </row>
    <row r="248" spans="1:29">
      <c r="A248" s="4">
        <v>42429</v>
      </c>
      <c r="B248">
        <v>4107</v>
      </c>
      <c r="C248">
        <v>1904</v>
      </c>
      <c r="D248">
        <v>351.45</v>
      </c>
      <c r="E248">
        <v>3925.5</v>
      </c>
      <c r="F248">
        <v>1859</v>
      </c>
      <c r="G248">
        <v>219.84</v>
      </c>
      <c r="H248">
        <v>1268.6600000000001</v>
      </c>
      <c r="I248">
        <v>180.14</v>
      </c>
      <c r="J248">
        <v>513</v>
      </c>
      <c r="K248">
        <v>219.7</v>
      </c>
      <c r="L248">
        <v>406.67</v>
      </c>
      <c r="M248">
        <v>224.98</v>
      </c>
      <c r="N248">
        <v>432.94</v>
      </c>
      <c r="O248">
        <v>1933</v>
      </c>
      <c r="P248">
        <v>2508.98</v>
      </c>
      <c r="Q248">
        <v>1523</v>
      </c>
      <c r="R248">
        <v>208</v>
      </c>
      <c r="S248">
        <v>334.3</v>
      </c>
      <c r="T248">
        <v>859</v>
      </c>
      <c r="U248">
        <v>596.5</v>
      </c>
      <c r="V248">
        <v>186.2</v>
      </c>
      <c r="W248">
        <v>1009.65</v>
      </c>
      <c r="X248">
        <v>888.73</v>
      </c>
      <c r="Z248">
        <v>3345.84</v>
      </c>
      <c r="AB248">
        <v>0.39500000000000002</v>
      </c>
      <c r="AC248" s="21">
        <f t="shared" si="3"/>
        <v>3.2916666666666668E-4</v>
      </c>
    </row>
    <row r="249" spans="1:29">
      <c r="A249" s="4">
        <v>42460</v>
      </c>
      <c r="B249">
        <v>3902.5</v>
      </c>
      <c r="C249">
        <v>1955.5</v>
      </c>
      <c r="D249">
        <v>350.15</v>
      </c>
      <c r="E249">
        <v>4090</v>
      </c>
      <c r="F249">
        <v>1881.5</v>
      </c>
      <c r="G249">
        <v>220.81</v>
      </c>
      <c r="H249">
        <v>1230.58</v>
      </c>
      <c r="I249">
        <v>191.52</v>
      </c>
      <c r="J249">
        <v>509</v>
      </c>
      <c r="K249">
        <v>221.2</v>
      </c>
      <c r="L249">
        <v>388.5</v>
      </c>
      <c r="M249">
        <v>223.77</v>
      </c>
      <c r="N249">
        <v>450.63</v>
      </c>
      <c r="O249">
        <v>2023</v>
      </c>
      <c r="P249">
        <v>2641.39</v>
      </c>
      <c r="Q249">
        <v>1627</v>
      </c>
      <c r="R249">
        <v>227.7</v>
      </c>
      <c r="S249">
        <v>376.7</v>
      </c>
      <c r="T249">
        <v>875</v>
      </c>
      <c r="U249">
        <v>629</v>
      </c>
      <c r="V249">
        <v>190.3</v>
      </c>
      <c r="W249">
        <v>1101.71</v>
      </c>
      <c r="X249">
        <v>910.59</v>
      </c>
      <c r="Z249">
        <v>3395.19</v>
      </c>
      <c r="AB249">
        <v>0.40200000000000002</v>
      </c>
      <c r="AC249" s="21">
        <f t="shared" si="3"/>
        <v>3.3500000000000001E-4</v>
      </c>
    </row>
    <row r="250" spans="1:29">
      <c r="A250" s="4">
        <v>42489</v>
      </c>
      <c r="B250">
        <v>3928</v>
      </c>
      <c r="C250">
        <v>2300.5</v>
      </c>
      <c r="D250">
        <v>373.75</v>
      </c>
      <c r="E250">
        <v>4170</v>
      </c>
      <c r="F250">
        <v>1846</v>
      </c>
      <c r="G250">
        <v>219.07</v>
      </c>
      <c r="H250">
        <v>1221.56</v>
      </c>
      <c r="I250">
        <v>171.85</v>
      </c>
      <c r="J250">
        <v>477.3</v>
      </c>
      <c r="K250">
        <v>219.2</v>
      </c>
      <c r="L250">
        <v>405.04</v>
      </c>
      <c r="M250">
        <v>231.11</v>
      </c>
      <c r="N250">
        <v>427.21</v>
      </c>
      <c r="O250">
        <v>2039</v>
      </c>
      <c r="P250">
        <v>2668.78</v>
      </c>
      <c r="Q250">
        <v>1596</v>
      </c>
      <c r="R250">
        <v>238.4</v>
      </c>
      <c r="S250">
        <v>363.9</v>
      </c>
      <c r="T250">
        <v>805</v>
      </c>
      <c r="U250">
        <v>592</v>
      </c>
      <c r="V250">
        <v>184.3</v>
      </c>
      <c r="W250">
        <v>1132.73</v>
      </c>
      <c r="X250">
        <v>899.15</v>
      </c>
      <c r="Z250">
        <v>3421.7</v>
      </c>
      <c r="AB250">
        <v>0.35099999999999998</v>
      </c>
      <c r="AC250" s="21">
        <f t="shared" si="3"/>
        <v>2.9249999999999995E-4</v>
      </c>
    </row>
    <row r="251" spans="1:29">
      <c r="A251" s="4">
        <v>42521</v>
      </c>
      <c r="B251">
        <v>4028</v>
      </c>
      <c r="C251">
        <v>1942.5</v>
      </c>
      <c r="D251">
        <v>357.25</v>
      </c>
      <c r="E251">
        <v>4198</v>
      </c>
      <c r="F251">
        <v>1870.5</v>
      </c>
      <c r="G251">
        <v>202.55</v>
      </c>
      <c r="H251">
        <v>1289.71</v>
      </c>
      <c r="I251">
        <v>164.86</v>
      </c>
      <c r="J251">
        <v>483.6</v>
      </c>
      <c r="K251">
        <v>230.85</v>
      </c>
      <c r="L251">
        <v>363.15</v>
      </c>
      <c r="M251">
        <v>247.69</v>
      </c>
      <c r="N251">
        <v>444.4</v>
      </c>
      <c r="O251">
        <v>2044</v>
      </c>
      <c r="P251">
        <v>2643.67</v>
      </c>
      <c r="Q251">
        <v>1592</v>
      </c>
      <c r="R251">
        <v>203.8</v>
      </c>
      <c r="S251">
        <v>367.2</v>
      </c>
      <c r="T251">
        <v>838.5</v>
      </c>
      <c r="U251">
        <v>613</v>
      </c>
      <c r="V251">
        <v>205.4</v>
      </c>
      <c r="W251">
        <v>1166.75</v>
      </c>
      <c r="X251">
        <v>928.85</v>
      </c>
      <c r="Z251">
        <v>3429.77</v>
      </c>
      <c r="AB251">
        <v>0.41199999999999998</v>
      </c>
      <c r="AC251" s="21">
        <f t="shared" si="3"/>
        <v>3.4333333333333329E-4</v>
      </c>
    </row>
    <row r="252" spans="1:29">
      <c r="A252" s="4">
        <v>42551</v>
      </c>
      <c r="B252">
        <v>4467</v>
      </c>
      <c r="C252">
        <v>2294</v>
      </c>
      <c r="D252">
        <v>438.15</v>
      </c>
      <c r="E252">
        <v>4843</v>
      </c>
      <c r="F252">
        <v>2086.5</v>
      </c>
      <c r="G252">
        <v>232.81</v>
      </c>
      <c r="H252">
        <v>1424.99</v>
      </c>
      <c r="I252">
        <v>174.64</v>
      </c>
      <c r="J252">
        <v>524</v>
      </c>
      <c r="K252">
        <v>227.65</v>
      </c>
      <c r="L252">
        <v>304.81</v>
      </c>
      <c r="M252">
        <v>172.43</v>
      </c>
      <c r="N252">
        <v>389.17</v>
      </c>
      <c r="O252">
        <v>2302</v>
      </c>
      <c r="P252">
        <v>2456.4699999999998</v>
      </c>
      <c r="Q252">
        <v>1552</v>
      </c>
      <c r="R252">
        <v>225.5</v>
      </c>
      <c r="S252">
        <v>322.5</v>
      </c>
      <c r="T252">
        <v>967</v>
      </c>
      <c r="U252">
        <v>645.5</v>
      </c>
      <c r="V252">
        <v>132.30000000000001</v>
      </c>
      <c r="W252">
        <v>1039.67</v>
      </c>
      <c r="X252">
        <v>1010.95</v>
      </c>
      <c r="Z252">
        <v>3515.45</v>
      </c>
      <c r="AB252">
        <v>0.42599999999999999</v>
      </c>
      <c r="AC252" s="21">
        <f t="shared" si="3"/>
        <v>3.5500000000000001E-4</v>
      </c>
    </row>
    <row r="253" spans="1:29">
      <c r="A253" s="4">
        <v>42580</v>
      </c>
      <c r="B253">
        <v>5048</v>
      </c>
      <c r="C253">
        <v>2461.5</v>
      </c>
      <c r="D253">
        <v>426.85</v>
      </c>
      <c r="E253">
        <v>4824.5</v>
      </c>
      <c r="F253">
        <v>2161</v>
      </c>
      <c r="G253">
        <v>258.83</v>
      </c>
      <c r="H253">
        <v>1439.02</v>
      </c>
      <c r="I253">
        <v>155.77000000000001</v>
      </c>
      <c r="J253">
        <v>534</v>
      </c>
      <c r="K253">
        <v>229.55</v>
      </c>
      <c r="L253">
        <v>305.38</v>
      </c>
      <c r="M253">
        <v>193.33</v>
      </c>
      <c r="N253">
        <v>386.41</v>
      </c>
      <c r="O253">
        <v>2365</v>
      </c>
      <c r="P253">
        <v>2545.5</v>
      </c>
      <c r="Q253">
        <v>1698</v>
      </c>
      <c r="R253">
        <v>241.1</v>
      </c>
      <c r="S253">
        <v>336.3</v>
      </c>
      <c r="T253">
        <v>882</v>
      </c>
      <c r="U253">
        <v>712.5</v>
      </c>
      <c r="V253">
        <v>154.69999999999999</v>
      </c>
      <c r="W253">
        <v>1094.71</v>
      </c>
      <c r="X253">
        <v>998.96</v>
      </c>
      <c r="Z253">
        <v>3653.83</v>
      </c>
      <c r="AB253">
        <v>0.29699999999999999</v>
      </c>
      <c r="AC253" s="21">
        <f t="shared" si="3"/>
        <v>2.475E-4</v>
      </c>
    </row>
    <row r="254" spans="1:29">
      <c r="A254" s="4">
        <v>42613</v>
      </c>
      <c r="B254">
        <v>4909</v>
      </c>
      <c r="C254">
        <v>2301</v>
      </c>
      <c r="D254">
        <v>427.9</v>
      </c>
      <c r="E254">
        <v>4725</v>
      </c>
      <c r="F254">
        <v>2108.5</v>
      </c>
      <c r="G254">
        <v>251.96</v>
      </c>
      <c r="H254">
        <v>1445.03</v>
      </c>
      <c r="I254">
        <v>166.11</v>
      </c>
      <c r="J254">
        <v>538.5</v>
      </c>
      <c r="K254">
        <v>229.85</v>
      </c>
      <c r="L254">
        <v>329.68</v>
      </c>
      <c r="M254">
        <v>202.47</v>
      </c>
      <c r="N254">
        <v>423.26</v>
      </c>
      <c r="O254">
        <v>2358</v>
      </c>
      <c r="P254">
        <v>2648.24</v>
      </c>
      <c r="Q254">
        <v>1756</v>
      </c>
      <c r="R254">
        <v>232.6</v>
      </c>
      <c r="S254">
        <v>371.1</v>
      </c>
      <c r="T254">
        <v>865.5</v>
      </c>
      <c r="U254">
        <v>725</v>
      </c>
      <c r="V254">
        <v>161.30000000000001</v>
      </c>
      <c r="W254">
        <v>1094.71</v>
      </c>
      <c r="X254">
        <v>965.29</v>
      </c>
      <c r="Z254">
        <v>3697.19</v>
      </c>
      <c r="AB254">
        <v>0.184</v>
      </c>
      <c r="AC254" s="21">
        <f t="shared" si="3"/>
        <v>1.5333333333333334E-4</v>
      </c>
    </row>
    <row r="255" spans="1:29">
      <c r="A255" s="4">
        <v>42643</v>
      </c>
      <c r="B255">
        <v>5004</v>
      </c>
      <c r="C255">
        <v>2574.5</v>
      </c>
      <c r="D255">
        <v>450</v>
      </c>
      <c r="E255">
        <v>4930</v>
      </c>
      <c r="F255">
        <v>2210.5</v>
      </c>
      <c r="G255">
        <v>235.6</v>
      </c>
      <c r="H255">
        <v>1498.14</v>
      </c>
      <c r="I255">
        <v>182.68</v>
      </c>
      <c r="J255">
        <v>524</v>
      </c>
      <c r="K255">
        <v>221.75</v>
      </c>
      <c r="L255">
        <v>316.67</v>
      </c>
      <c r="M255">
        <v>179.66</v>
      </c>
      <c r="N255">
        <v>435.21</v>
      </c>
      <c r="O255">
        <v>2280</v>
      </c>
      <c r="P255">
        <v>2680.2</v>
      </c>
      <c r="Q255">
        <v>1814</v>
      </c>
      <c r="R255">
        <v>228.2</v>
      </c>
      <c r="S255">
        <v>376.9</v>
      </c>
      <c r="T255">
        <v>753</v>
      </c>
      <c r="U255">
        <v>738</v>
      </c>
      <c r="V255">
        <v>154.1</v>
      </c>
      <c r="W255">
        <v>1058.68</v>
      </c>
      <c r="X255">
        <v>1007.26</v>
      </c>
      <c r="Z255">
        <v>3755.34</v>
      </c>
      <c r="AB255">
        <v>0.17</v>
      </c>
      <c r="AC255" s="21">
        <f t="shared" si="3"/>
        <v>1.4166666666666668E-4</v>
      </c>
    </row>
    <row r="256" spans="1:29">
      <c r="A256" s="4">
        <v>42674</v>
      </c>
      <c r="B256">
        <v>4588</v>
      </c>
      <c r="C256">
        <v>2839.5</v>
      </c>
      <c r="D256">
        <v>483.7</v>
      </c>
      <c r="E256">
        <v>4691.5</v>
      </c>
      <c r="F256">
        <v>2179.5</v>
      </c>
      <c r="G256">
        <v>239.16</v>
      </c>
      <c r="H256">
        <v>1484.11</v>
      </c>
      <c r="I256">
        <v>210.44</v>
      </c>
      <c r="J256">
        <v>542.5</v>
      </c>
      <c r="K256">
        <v>224.8</v>
      </c>
      <c r="L256">
        <v>325.66000000000003</v>
      </c>
      <c r="M256">
        <v>190.01</v>
      </c>
      <c r="N256">
        <v>437.49</v>
      </c>
      <c r="O256">
        <v>2199</v>
      </c>
      <c r="P256">
        <v>2515.83</v>
      </c>
      <c r="Q256">
        <v>1778</v>
      </c>
      <c r="R256">
        <v>214.2</v>
      </c>
      <c r="S256">
        <v>361.3</v>
      </c>
      <c r="T256">
        <v>757.5</v>
      </c>
      <c r="U256">
        <v>721.5</v>
      </c>
      <c r="V256">
        <v>141.69999999999999</v>
      </c>
      <c r="W256">
        <v>999.65</v>
      </c>
      <c r="X256">
        <v>982.35</v>
      </c>
      <c r="Z256">
        <v>3768.14</v>
      </c>
      <c r="AB256">
        <v>0.184</v>
      </c>
      <c r="AC256" s="21">
        <f t="shared" si="3"/>
        <v>1.5333333333333334E-4</v>
      </c>
    </row>
    <row r="257" spans="1:29">
      <c r="A257" s="4">
        <v>42704</v>
      </c>
      <c r="B257">
        <v>4149.5</v>
      </c>
      <c r="C257">
        <v>2990</v>
      </c>
      <c r="D257">
        <v>459.45</v>
      </c>
      <c r="E257">
        <v>4393.5</v>
      </c>
      <c r="F257">
        <v>2005</v>
      </c>
      <c r="G257">
        <v>222.7</v>
      </c>
      <c r="H257">
        <v>1373.88</v>
      </c>
      <c r="I257">
        <v>208.39</v>
      </c>
      <c r="J257">
        <v>600.5</v>
      </c>
      <c r="K257">
        <v>193.9</v>
      </c>
      <c r="L257">
        <v>314.38</v>
      </c>
      <c r="M257">
        <v>195.23</v>
      </c>
      <c r="N257">
        <v>441.64</v>
      </c>
      <c r="O257">
        <v>2060</v>
      </c>
      <c r="P257">
        <v>2486.15</v>
      </c>
      <c r="Q257">
        <v>1709</v>
      </c>
      <c r="R257">
        <v>210.3</v>
      </c>
      <c r="S257">
        <v>353.1</v>
      </c>
      <c r="T257">
        <v>795.5</v>
      </c>
      <c r="U257">
        <v>657.5</v>
      </c>
      <c r="V257">
        <v>148.30000000000001</v>
      </c>
      <c r="W257">
        <v>970.63</v>
      </c>
      <c r="X257">
        <v>842.33</v>
      </c>
      <c r="Z257">
        <v>3692.4</v>
      </c>
      <c r="AB257">
        <v>0.14899999999999999</v>
      </c>
      <c r="AC257" s="21">
        <f t="shared" si="3"/>
        <v>1.2416666666666666E-4</v>
      </c>
    </row>
    <row r="258" spans="1:29">
      <c r="A258" s="4">
        <v>42734</v>
      </c>
      <c r="B258">
        <v>4437.5</v>
      </c>
      <c r="C258">
        <v>3158.5</v>
      </c>
      <c r="D258">
        <v>509.6</v>
      </c>
      <c r="E258">
        <v>4621.5</v>
      </c>
      <c r="F258">
        <v>2110</v>
      </c>
      <c r="G258">
        <v>219.9</v>
      </c>
      <c r="H258">
        <v>1504.16</v>
      </c>
      <c r="I258">
        <v>206.55</v>
      </c>
      <c r="J258">
        <v>591.5</v>
      </c>
      <c r="K258">
        <v>199.85</v>
      </c>
      <c r="L258">
        <v>334.75</v>
      </c>
      <c r="M258">
        <v>225.68</v>
      </c>
      <c r="N258">
        <v>480.56</v>
      </c>
      <c r="O258">
        <v>2109</v>
      </c>
      <c r="P258">
        <v>2616.2800000000002</v>
      </c>
      <c r="Q258">
        <v>1816</v>
      </c>
      <c r="R258">
        <v>234.1</v>
      </c>
      <c r="S258">
        <v>350.3</v>
      </c>
      <c r="T258">
        <v>818.5</v>
      </c>
      <c r="U258">
        <v>655</v>
      </c>
      <c r="V258">
        <v>153.5</v>
      </c>
      <c r="W258">
        <v>1066.69</v>
      </c>
      <c r="X258">
        <v>877.75</v>
      </c>
      <c r="Z258">
        <v>3873.22</v>
      </c>
      <c r="AB258">
        <v>0.11899999999999999</v>
      </c>
      <c r="AC258" s="21">
        <f t="shared" si="3"/>
        <v>9.916666666666666E-5</v>
      </c>
    </row>
    <row r="259" spans="1:29">
      <c r="A259" s="4">
        <v>42766</v>
      </c>
      <c r="B259">
        <v>4194</v>
      </c>
      <c r="C259">
        <v>3491</v>
      </c>
      <c r="D259">
        <v>472.85</v>
      </c>
      <c r="E259">
        <v>4899.5</v>
      </c>
      <c r="F259">
        <v>2203.5</v>
      </c>
      <c r="G259">
        <v>219.74</v>
      </c>
      <c r="H259">
        <v>1414.97</v>
      </c>
      <c r="I259">
        <v>194.31</v>
      </c>
      <c r="J259">
        <v>582</v>
      </c>
      <c r="K259">
        <v>194.35</v>
      </c>
      <c r="L259">
        <v>320.88</v>
      </c>
      <c r="M259">
        <v>222.87</v>
      </c>
      <c r="N259">
        <v>471.18</v>
      </c>
      <c r="O259">
        <v>2089</v>
      </c>
      <c r="P259">
        <v>2495.2800000000002</v>
      </c>
      <c r="Q259">
        <v>1844</v>
      </c>
      <c r="R259">
        <v>224.3</v>
      </c>
      <c r="S259">
        <v>336.2</v>
      </c>
      <c r="T259">
        <v>619</v>
      </c>
      <c r="U259">
        <v>613</v>
      </c>
      <c r="V259">
        <v>167.1</v>
      </c>
      <c r="W259">
        <v>994.64</v>
      </c>
      <c r="X259">
        <v>855.71</v>
      </c>
      <c r="Z259">
        <v>3858.26</v>
      </c>
      <c r="AB259">
        <v>0.161</v>
      </c>
      <c r="AC259" s="21">
        <f t="shared" si="3"/>
        <v>1.3416666666666668E-4</v>
      </c>
    </row>
    <row r="260" spans="1:29">
      <c r="A260" s="4">
        <v>42794</v>
      </c>
      <c r="B260">
        <v>4644</v>
      </c>
      <c r="C260">
        <v>3297</v>
      </c>
      <c r="D260">
        <v>453.55</v>
      </c>
      <c r="E260">
        <v>5080</v>
      </c>
      <c r="F260">
        <v>2268</v>
      </c>
      <c r="G260">
        <v>259.08</v>
      </c>
      <c r="H260">
        <v>1501.15</v>
      </c>
      <c r="I260">
        <v>188.12</v>
      </c>
      <c r="J260">
        <v>630</v>
      </c>
      <c r="K260">
        <v>201.9</v>
      </c>
      <c r="L260">
        <v>320.20999999999998</v>
      </c>
      <c r="M260">
        <v>238.94</v>
      </c>
      <c r="N260">
        <v>492.03</v>
      </c>
      <c r="O260">
        <v>2255</v>
      </c>
      <c r="P260">
        <v>2687.05</v>
      </c>
      <c r="Q260">
        <v>1897</v>
      </c>
      <c r="R260">
        <v>226.9</v>
      </c>
      <c r="S260">
        <v>329.2</v>
      </c>
      <c r="T260">
        <v>674</v>
      </c>
      <c r="U260">
        <v>646</v>
      </c>
      <c r="V260">
        <v>180</v>
      </c>
      <c r="W260">
        <v>1066.69</v>
      </c>
      <c r="X260">
        <v>901.64</v>
      </c>
      <c r="Z260">
        <v>3953.42</v>
      </c>
      <c r="AB260">
        <v>0.14199999999999999</v>
      </c>
      <c r="AC260" s="21">
        <f t="shared" si="3"/>
        <v>1.1833333333333331E-4</v>
      </c>
    </row>
    <row r="261" spans="1:29">
      <c r="A261" s="4">
        <v>42825</v>
      </c>
      <c r="B261">
        <v>4912.5</v>
      </c>
      <c r="C261">
        <v>3209.5</v>
      </c>
      <c r="D261">
        <v>457.55</v>
      </c>
      <c r="E261">
        <v>5300</v>
      </c>
      <c r="F261">
        <v>2283.5</v>
      </c>
      <c r="G261">
        <v>248.21</v>
      </c>
      <c r="H261">
        <v>1509.17</v>
      </c>
      <c r="I261">
        <v>185.33</v>
      </c>
      <c r="J261">
        <v>642.5</v>
      </c>
      <c r="K261">
        <v>208.1</v>
      </c>
      <c r="L261">
        <v>322.31</v>
      </c>
      <c r="M261">
        <v>243.27</v>
      </c>
      <c r="N261">
        <v>525.62</v>
      </c>
      <c r="O261">
        <v>2320</v>
      </c>
      <c r="P261">
        <v>2607.15</v>
      </c>
      <c r="Q261">
        <v>1752</v>
      </c>
      <c r="R261">
        <v>217</v>
      </c>
      <c r="S261">
        <v>326.10000000000002</v>
      </c>
      <c r="T261">
        <v>682.5</v>
      </c>
      <c r="U261">
        <v>630.5</v>
      </c>
      <c r="V261">
        <v>193.1</v>
      </c>
      <c r="W261">
        <v>1059.69</v>
      </c>
      <c r="X261">
        <v>934.85</v>
      </c>
      <c r="Z261">
        <v>3990</v>
      </c>
      <c r="AB261">
        <v>0.13100000000000001</v>
      </c>
      <c r="AC261" s="21">
        <f t="shared" si="3"/>
        <v>1.0916666666666666E-4</v>
      </c>
    </row>
    <row r="262" spans="1:29">
      <c r="A262" s="4">
        <v>42853</v>
      </c>
      <c r="B262">
        <v>4637.5</v>
      </c>
      <c r="C262">
        <v>3062</v>
      </c>
      <c r="D262">
        <v>442.5</v>
      </c>
      <c r="E262">
        <v>5215</v>
      </c>
      <c r="F262">
        <v>2246.5</v>
      </c>
      <c r="G262">
        <v>269.62</v>
      </c>
      <c r="H262">
        <v>1561.28</v>
      </c>
      <c r="I262">
        <v>182.98</v>
      </c>
      <c r="J262">
        <v>627</v>
      </c>
      <c r="K262">
        <v>199.05</v>
      </c>
      <c r="L262">
        <v>350.62</v>
      </c>
      <c r="M262">
        <v>266.68</v>
      </c>
      <c r="N262">
        <v>518.21</v>
      </c>
      <c r="O262">
        <v>2408</v>
      </c>
      <c r="P262">
        <v>2682.48</v>
      </c>
      <c r="Q262">
        <v>1653</v>
      </c>
      <c r="R262">
        <v>197.9</v>
      </c>
      <c r="S262">
        <v>341.3</v>
      </c>
      <c r="T262">
        <v>639</v>
      </c>
      <c r="U262">
        <v>670</v>
      </c>
      <c r="V262">
        <v>200</v>
      </c>
      <c r="W262">
        <v>1106.72</v>
      </c>
      <c r="X262">
        <v>922.4</v>
      </c>
      <c r="Z262">
        <v>3962.49</v>
      </c>
      <c r="AB262">
        <v>0.11899999999999999</v>
      </c>
      <c r="AC262" s="21">
        <f t="shared" si="3"/>
        <v>9.916666666666666E-5</v>
      </c>
    </row>
    <row r="263" spans="1:29">
      <c r="A263" s="4">
        <v>42886</v>
      </c>
      <c r="B263">
        <v>5234</v>
      </c>
      <c r="C263">
        <v>3102.5</v>
      </c>
      <c r="D263">
        <v>466.7</v>
      </c>
      <c r="E263">
        <v>5530</v>
      </c>
      <c r="F263">
        <v>2327</v>
      </c>
      <c r="G263">
        <v>288.05</v>
      </c>
      <c r="H263">
        <v>1673.51</v>
      </c>
      <c r="I263">
        <v>183.43</v>
      </c>
      <c r="J263">
        <v>665.5</v>
      </c>
      <c r="K263">
        <v>231.5</v>
      </c>
      <c r="L263">
        <v>365.83</v>
      </c>
      <c r="M263">
        <v>261.25</v>
      </c>
      <c r="N263">
        <v>518.70000000000005</v>
      </c>
      <c r="O263">
        <v>2432</v>
      </c>
      <c r="P263">
        <v>2673.35</v>
      </c>
      <c r="Q263">
        <v>1744</v>
      </c>
      <c r="R263">
        <v>203.3</v>
      </c>
      <c r="S263">
        <v>325.10000000000002</v>
      </c>
      <c r="T263">
        <v>706.5</v>
      </c>
      <c r="U263">
        <v>720.5</v>
      </c>
      <c r="V263">
        <v>203.1</v>
      </c>
      <c r="W263">
        <v>1070.69</v>
      </c>
      <c r="X263">
        <v>1001.37</v>
      </c>
      <c r="Z263">
        <v>4116.08</v>
      </c>
      <c r="AB263">
        <v>0.13800000000000001</v>
      </c>
      <c r="AC263" s="21">
        <f t="shared" ref="AC263:AC326" si="4">AB263/100/12</f>
        <v>1.1500000000000002E-4</v>
      </c>
    </row>
    <row r="264" spans="1:29">
      <c r="A264" s="4">
        <v>42916</v>
      </c>
      <c r="B264">
        <v>5135</v>
      </c>
      <c r="C264">
        <v>3242</v>
      </c>
      <c r="D264">
        <v>442.8</v>
      </c>
      <c r="E264">
        <v>5234</v>
      </c>
      <c r="F264">
        <v>2268.5</v>
      </c>
      <c r="G264">
        <v>295.85000000000002</v>
      </c>
      <c r="H264">
        <v>1620</v>
      </c>
      <c r="I264">
        <v>168.55</v>
      </c>
      <c r="J264">
        <v>633.5</v>
      </c>
      <c r="K264">
        <v>217.75</v>
      </c>
      <c r="L264">
        <v>318.77</v>
      </c>
      <c r="M264">
        <v>248.39</v>
      </c>
      <c r="N264">
        <v>519.69000000000005</v>
      </c>
      <c r="O264">
        <v>2288</v>
      </c>
      <c r="P264">
        <v>2623.13</v>
      </c>
      <c r="Q264">
        <v>1614</v>
      </c>
      <c r="R264">
        <v>200.2</v>
      </c>
      <c r="S264">
        <v>300.7</v>
      </c>
      <c r="T264">
        <v>691.5</v>
      </c>
      <c r="U264">
        <v>688</v>
      </c>
      <c r="V264">
        <v>176.2</v>
      </c>
      <c r="W264">
        <v>1013.66</v>
      </c>
      <c r="X264">
        <v>874.81</v>
      </c>
      <c r="Z264">
        <v>4002.18</v>
      </c>
      <c r="AB264">
        <v>0.126</v>
      </c>
      <c r="AC264" s="21">
        <f t="shared" si="4"/>
        <v>1.05E-4</v>
      </c>
    </row>
    <row r="265" spans="1:29">
      <c r="A265" s="4">
        <v>42947</v>
      </c>
      <c r="B265">
        <v>4569</v>
      </c>
      <c r="C265">
        <v>3520</v>
      </c>
      <c r="D265">
        <v>445.8</v>
      </c>
      <c r="E265">
        <v>4713.5</v>
      </c>
      <c r="F265">
        <v>2448.5</v>
      </c>
      <c r="G265">
        <v>294.86</v>
      </c>
      <c r="H265">
        <v>1617</v>
      </c>
      <c r="I265">
        <v>173.94</v>
      </c>
      <c r="J265">
        <v>601.5</v>
      </c>
      <c r="K265">
        <v>222</v>
      </c>
      <c r="L265">
        <v>308.16000000000003</v>
      </c>
      <c r="M265">
        <v>249.8</v>
      </c>
      <c r="N265">
        <v>532.53</v>
      </c>
      <c r="O265">
        <v>2288</v>
      </c>
      <c r="P265">
        <v>2623.13</v>
      </c>
      <c r="Q265">
        <v>1546</v>
      </c>
      <c r="R265">
        <v>198.5</v>
      </c>
      <c r="S265">
        <v>294.39999999999998</v>
      </c>
      <c r="T265">
        <v>657.5</v>
      </c>
      <c r="U265">
        <v>674</v>
      </c>
      <c r="V265">
        <v>190.4</v>
      </c>
      <c r="W265">
        <v>1021.66</v>
      </c>
      <c r="X265">
        <v>861.02</v>
      </c>
      <c r="Z265">
        <v>4046.2</v>
      </c>
      <c r="AB265">
        <v>0.191</v>
      </c>
      <c r="AC265" s="21">
        <f t="shared" si="4"/>
        <v>1.5916666666666667E-4</v>
      </c>
    </row>
    <row r="266" spans="1:29">
      <c r="A266" s="4">
        <v>42978</v>
      </c>
      <c r="B266">
        <v>4541</v>
      </c>
      <c r="C266">
        <v>3746.5</v>
      </c>
      <c r="D266">
        <v>445.15</v>
      </c>
      <c r="E266">
        <v>4831</v>
      </c>
      <c r="F266">
        <v>2592</v>
      </c>
      <c r="G266">
        <v>303.49</v>
      </c>
      <c r="H266">
        <v>1652</v>
      </c>
      <c r="I266">
        <v>180.63</v>
      </c>
      <c r="J266">
        <v>607.5</v>
      </c>
      <c r="K266">
        <v>221.4</v>
      </c>
      <c r="L266">
        <v>305.67</v>
      </c>
      <c r="M266">
        <v>253.11</v>
      </c>
      <c r="N266">
        <v>516.23</v>
      </c>
      <c r="O266">
        <v>2310</v>
      </c>
      <c r="P266">
        <v>2561.48</v>
      </c>
      <c r="Q266">
        <v>1420</v>
      </c>
      <c r="R266">
        <v>199.9</v>
      </c>
      <c r="S266">
        <v>298.89999999999998</v>
      </c>
      <c r="T266">
        <v>606.5</v>
      </c>
      <c r="U266">
        <v>692.5</v>
      </c>
      <c r="V266">
        <v>200.5</v>
      </c>
      <c r="W266">
        <v>1010.65</v>
      </c>
      <c r="X266">
        <v>895.86</v>
      </c>
      <c r="Z266">
        <v>4072.98</v>
      </c>
      <c r="AB266">
        <v>0.19</v>
      </c>
      <c r="AC266" s="21">
        <f t="shared" si="4"/>
        <v>1.5833333333333332E-4</v>
      </c>
    </row>
    <row r="267" spans="1:29">
      <c r="A267" s="4">
        <v>43007</v>
      </c>
      <c r="B267">
        <v>4955</v>
      </c>
      <c r="C267">
        <v>3473</v>
      </c>
      <c r="D267">
        <v>477.3</v>
      </c>
      <c r="E267">
        <v>4672</v>
      </c>
      <c r="F267">
        <v>2453</v>
      </c>
      <c r="G267">
        <v>294.52999999999997</v>
      </c>
      <c r="H267">
        <v>1583</v>
      </c>
      <c r="I267">
        <v>186.88</v>
      </c>
      <c r="J267">
        <v>631.5</v>
      </c>
      <c r="K267">
        <v>208.8</v>
      </c>
      <c r="L267">
        <v>338</v>
      </c>
      <c r="M267">
        <v>269.58999999999997</v>
      </c>
      <c r="N267">
        <v>508.33</v>
      </c>
      <c r="O267">
        <v>2267</v>
      </c>
      <c r="P267">
        <v>2451.9</v>
      </c>
      <c r="Q267">
        <v>1385</v>
      </c>
      <c r="R267">
        <v>187</v>
      </c>
      <c r="S267">
        <v>298.5</v>
      </c>
      <c r="T267">
        <v>612</v>
      </c>
      <c r="U267">
        <v>698.5</v>
      </c>
      <c r="V267">
        <v>195.5</v>
      </c>
      <c r="W267">
        <v>972.5</v>
      </c>
      <c r="X267">
        <v>849.81</v>
      </c>
      <c r="Z267">
        <v>4049.89</v>
      </c>
      <c r="AB267">
        <v>0.152</v>
      </c>
      <c r="AC267" s="21">
        <f t="shared" si="4"/>
        <v>1.2666666666666666E-4</v>
      </c>
    </row>
    <row r="268" spans="1:29">
      <c r="A268" s="4">
        <v>43039</v>
      </c>
      <c r="B268">
        <v>5032</v>
      </c>
      <c r="C268">
        <v>3548.5</v>
      </c>
      <c r="D268">
        <v>510.2</v>
      </c>
      <c r="E268">
        <v>4871</v>
      </c>
      <c r="F268">
        <v>2572</v>
      </c>
      <c r="G268">
        <v>324.67</v>
      </c>
      <c r="H268">
        <v>1653</v>
      </c>
      <c r="I268">
        <v>181.13</v>
      </c>
      <c r="J268">
        <v>593.5</v>
      </c>
      <c r="K268">
        <v>215.6</v>
      </c>
      <c r="L268">
        <v>329.1</v>
      </c>
      <c r="M268">
        <v>283.86</v>
      </c>
      <c r="N268">
        <v>498.94</v>
      </c>
      <c r="O268">
        <v>2345</v>
      </c>
      <c r="P268">
        <v>2392.5500000000002</v>
      </c>
      <c r="Q268">
        <v>1334</v>
      </c>
      <c r="R268">
        <v>169.8</v>
      </c>
      <c r="S268">
        <v>312.60000000000002</v>
      </c>
      <c r="T268">
        <v>703.5</v>
      </c>
      <c r="U268">
        <v>745.5</v>
      </c>
      <c r="V268">
        <v>199.5</v>
      </c>
      <c r="W268">
        <v>966</v>
      </c>
      <c r="X268">
        <v>832.71</v>
      </c>
      <c r="Z268">
        <v>4117.6899999999996</v>
      </c>
      <c r="AB268">
        <v>0.32400000000000001</v>
      </c>
      <c r="AC268" s="21">
        <f t="shared" si="4"/>
        <v>2.7E-4</v>
      </c>
    </row>
    <row r="269" spans="1:29">
      <c r="A269" s="4">
        <v>43069</v>
      </c>
      <c r="B269">
        <v>4777</v>
      </c>
      <c r="C269">
        <v>3501.5</v>
      </c>
      <c r="D269">
        <v>489.1</v>
      </c>
      <c r="E269">
        <v>4689</v>
      </c>
      <c r="F269">
        <v>2568.5</v>
      </c>
      <c r="G269">
        <v>285.97000000000003</v>
      </c>
      <c r="H269">
        <v>1499</v>
      </c>
      <c r="I269">
        <v>193.77</v>
      </c>
      <c r="J269">
        <v>552</v>
      </c>
      <c r="K269">
        <v>224.3</v>
      </c>
      <c r="L269">
        <v>299.55</v>
      </c>
      <c r="M269">
        <v>277.93</v>
      </c>
      <c r="N269">
        <v>504.87</v>
      </c>
      <c r="O269">
        <v>2115</v>
      </c>
      <c r="P269">
        <v>2372</v>
      </c>
      <c r="Q269">
        <v>1307</v>
      </c>
      <c r="R269">
        <v>144.6</v>
      </c>
      <c r="S269">
        <v>334</v>
      </c>
      <c r="T269">
        <v>708</v>
      </c>
      <c r="U269">
        <v>774.5</v>
      </c>
      <c r="V269">
        <v>195.5</v>
      </c>
      <c r="W269">
        <v>934</v>
      </c>
      <c r="X269">
        <v>813.41</v>
      </c>
      <c r="Z269">
        <v>4033.84</v>
      </c>
      <c r="AB269">
        <v>0.41899999999999998</v>
      </c>
      <c r="AC269" s="21">
        <f t="shared" si="4"/>
        <v>3.4916666666666668E-4</v>
      </c>
    </row>
    <row r="270" spans="1:29">
      <c r="A270" s="4">
        <v>43098</v>
      </c>
      <c r="B270">
        <v>5121</v>
      </c>
      <c r="C270">
        <v>3942</v>
      </c>
      <c r="D270">
        <v>522.70000000000005</v>
      </c>
      <c r="E270">
        <v>5018</v>
      </c>
      <c r="F270">
        <v>2725</v>
      </c>
      <c r="G270">
        <v>282.63</v>
      </c>
      <c r="H270">
        <v>1600</v>
      </c>
      <c r="I270">
        <v>208.97</v>
      </c>
      <c r="J270">
        <v>572.75</v>
      </c>
      <c r="K270">
        <v>234.93</v>
      </c>
      <c r="L270">
        <v>300.99</v>
      </c>
      <c r="M270">
        <v>279.24</v>
      </c>
      <c r="N270">
        <v>499.68</v>
      </c>
      <c r="O270">
        <v>2072</v>
      </c>
      <c r="P270">
        <v>2495.2800000000002</v>
      </c>
      <c r="Q270">
        <v>1342</v>
      </c>
      <c r="R270">
        <v>137.44999999999999</v>
      </c>
      <c r="S270">
        <v>338.05</v>
      </c>
      <c r="T270">
        <v>736.25</v>
      </c>
      <c r="U270">
        <v>798</v>
      </c>
      <c r="V270">
        <v>206.55</v>
      </c>
      <c r="W270">
        <v>1008</v>
      </c>
      <c r="X270">
        <v>804.04</v>
      </c>
      <c r="Z270">
        <v>4221.82</v>
      </c>
      <c r="AB270">
        <v>0.24299999999999999</v>
      </c>
      <c r="AC270" s="21">
        <f t="shared" si="4"/>
        <v>2.0249999999999999E-4</v>
      </c>
    </row>
    <row r="271" spans="1:29">
      <c r="A271" s="4">
        <v>43131</v>
      </c>
      <c r="B271">
        <v>4886.5</v>
      </c>
      <c r="C271">
        <v>3922</v>
      </c>
      <c r="D271">
        <v>501.1</v>
      </c>
      <c r="E271">
        <v>4819</v>
      </c>
      <c r="F271">
        <v>2532.5</v>
      </c>
      <c r="G271">
        <v>290.97000000000003</v>
      </c>
      <c r="H271">
        <v>1482.5</v>
      </c>
      <c r="I271">
        <v>208.69</v>
      </c>
      <c r="J271">
        <v>594</v>
      </c>
      <c r="K271">
        <v>224.6</v>
      </c>
      <c r="L271">
        <v>288.17</v>
      </c>
      <c r="M271">
        <v>289.08</v>
      </c>
      <c r="N271">
        <v>507.04</v>
      </c>
      <c r="O271">
        <v>2060</v>
      </c>
      <c r="P271">
        <v>2251</v>
      </c>
      <c r="Q271">
        <v>1278</v>
      </c>
      <c r="R271">
        <v>133.44999999999999</v>
      </c>
      <c r="S271">
        <v>347</v>
      </c>
      <c r="T271">
        <v>693.8</v>
      </c>
      <c r="U271">
        <v>749.2</v>
      </c>
      <c r="V271">
        <v>190.6</v>
      </c>
      <c r="W271">
        <v>1001.8</v>
      </c>
      <c r="X271">
        <v>739.61</v>
      </c>
      <c r="Z271">
        <v>4137.66</v>
      </c>
      <c r="AB271">
        <v>0.32300000000000001</v>
      </c>
      <c r="AC271" s="21">
        <f t="shared" si="4"/>
        <v>2.6916666666666669E-4</v>
      </c>
    </row>
    <row r="272" spans="1:29">
      <c r="A272" s="4">
        <v>43159</v>
      </c>
      <c r="B272">
        <v>4775</v>
      </c>
      <c r="C272">
        <v>3926</v>
      </c>
      <c r="D272">
        <v>475.15</v>
      </c>
      <c r="E272">
        <v>4295.5</v>
      </c>
      <c r="F272">
        <v>2460</v>
      </c>
      <c r="G272">
        <v>280.16000000000003</v>
      </c>
      <c r="H272">
        <v>1546</v>
      </c>
      <c r="I272">
        <v>210.49</v>
      </c>
      <c r="J272">
        <v>579.4</v>
      </c>
      <c r="K272">
        <v>203.75</v>
      </c>
      <c r="L272">
        <v>282.72000000000003</v>
      </c>
      <c r="M272">
        <v>268.99</v>
      </c>
      <c r="N272">
        <v>499.53</v>
      </c>
      <c r="O272">
        <v>1955</v>
      </c>
      <c r="P272">
        <v>2040.97</v>
      </c>
      <c r="Q272">
        <v>1394</v>
      </c>
      <c r="R272">
        <v>143</v>
      </c>
      <c r="S272">
        <v>357.9</v>
      </c>
      <c r="T272">
        <v>732.4</v>
      </c>
      <c r="U272">
        <v>692.6</v>
      </c>
      <c r="V272">
        <v>186</v>
      </c>
      <c r="W272">
        <v>927</v>
      </c>
      <c r="X272">
        <v>680.33</v>
      </c>
      <c r="Z272">
        <v>3981.61</v>
      </c>
      <c r="AB272">
        <v>0.29499999999999998</v>
      </c>
      <c r="AC272" s="21">
        <f t="shared" si="4"/>
        <v>2.4583333333333331E-4</v>
      </c>
    </row>
    <row r="273" spans="1:29">
      <c r="A273" s="4">
        <v>43189</v>
      </c>
      <c r="B273">
        <v>4895.5</v>
      </c>
      <c r="C273">
        <v>3611</v>
      </c>
      <c r="D273">
        <v>479.25</v>
      </c>
      <c r="E273">
        <v>4131</v>
      </c>
      <c r="F273">
        <v>2412</v>
      </c>
      <c r="G273">
        <v>290.83999999999997</v>
      </c>
      <c r="H273">
        <v>1455.5</v>
      </c>
      <c r="I273">
        <v>205.6</v>
      </c>
      <c r="J273">
        <v>581.4</v>
      </c>
      <c r="K273">
        <v>194.22</v>
      </c>
      <c r="L273">
        <v>258.42</v>
      </c>
      <c r="M273">
        <v>260.05</v>
      </c>
      <c r="N273">
        <v>489.95</v>
      </c>
      <c r="O273">
        <v>2095</v>
      </c>
      <c r="P273">
        <v>2450.08</v>
      </c>
      <c r="Q273">
        <v>1132.5</v>
      </c>
      <c r="R273">
        <v>142.19999999999999</v>
      </c>
      <c r="S273">
        <v>292.5</v>
      </c>
      <c r="T273">
        <v>749</v>
      </c>
      <c r="U273">
        <v>639.20000000000005</v>
      </c>
      <c r="V273">
        <v>184.6</v>
      </c>
      <c r="W273">
        <v>937.1</v>
      </c>
      <c r="X273">
        <v>737.31</v>
      </c>
      <c r="Z273">
        <v>3894.17</v>
      </c>
      <c r="AB273">
        <v>0.38</v>
      </c>
      <c r="AC273" s="21">
        <f t="shared" si="4"/>
        <v>3.1666666666666665E-4</v>
      </c>
    </row>
    <row r="274" spans="1:29">
      <c r="A274" s="4">
        <v>43220</v>
      </c>
      <c r="B274">
        <v>5103</v>
      </c>
      <c r="C274">
        <v>3946</v>
      </c>
      <c r="D274">
        <v>538</v>
      </c>
      <c r="E274">
        <v>3999</v>
      </c>
      <c r="F274">
        <v>2589</v>
      </c>
      <c r="G274">
        <v>282.68</v>
      </c>
      <c r="H274">
        <v>1560</v>
      </c>
      <c r="I274">
        <v>235.55</v>
      </c>
      <c r="J274">
        <v>611</v>
      </c>
      <c r="K274">
        <v>211.6</v>
      </c>
      <c r="L274">
        <v>275.16000000000003</v>
      </c>
      <c r="M274">
        <v>271.5</v>
      </c>
      <c r="N274">
        <v>522.65</v>
      </c>
      <c r="O274">
        <v>2111</v>
      </c>
      <c r="P274">
        <v>2506.69</v>
      </c>
      <c r="Q274">
        <v>1247.5</v>
      </c>
      <c r="R274">
        <v>153.80000000000001</v>
      </c>
      <c r="S274">
        <v>303.8</v>
      </c>
      <c r="T274">
        <v>833.8</v>
      </c>
      <c r="U274">
        <v>635.20000000000005</v>
      </c>
      <c r="V274">
        <v>191.75</v>
      </c>
      <c r="W274">
        <v>988.4</v>
      </c>
      <c r="X274">
        <v>774.63</v>
      </c>
      <c r="Z274">
        <v>4127.68</v>
      </c>
      <c r="AB274">
        <v>0.504</v>
      </c>
      <c r="AC274" s="21">
        <f t="shared" si="4"/>
        <v>4.2000000000000002E-4</v>
      </c>
    </row>
    <row r="275" spans="1:29">
      <c r="A275" s="4">
        <v>43251</v>
      </c>
      <c r="B275">
        <v>5466</v>
      </c>
      <c r="C275">
        <v>4240</v>
      </c>
      <c r="D275">
        <v>576.29999999999995</v>
      </c>
      <c r="E275">
        <v>3869</v>
      </c>
      <c r="F275">
        <v>2762.5</v>
      </c>
      <c r="G275">
        <v>277.49</v>
      </c>
      <c r="H275">
        <v>1617.5</v>
      </c>
      <c r="I275">
        <v>245.34</v>
      </c>
      <c r="J275">
        <v>639.4</v>
      </c>
      <c r="K275">
        <v>191.82</v>
      </c>
      <c r="L275">
        <v>271.62</v>
      </c>
      <c r="M275">
        <v>276.42</v>
      </c>
      <c r="N275">
        <v>504.67</v>
      </c>
      <c r="O275">
        <v>2290</v>
      </c>
      <c r="P275">
        <v>2497.56</v>
      </c>
      <c r="Q275">
        <v>1232.5</v>
      </c>
      <c r="R275">
        <v>145.9</v>
      </c>
      <c r="S275">
        <v>305.2</v>
      </c>
      <c r="T275">
        <v>901.6</v>
      </c>
      <c r="U275">
        <v>662.4</v>
      </c>
      <c r="V275">
        <v>190.15</v>
      </c>
      <c r="W275">
        <v>929.6</v>
      </c>
      <c r="X275">
        <v>765.89</v>
      </c>
      <c r="Z275">
        <v>4222.2</v>
      </c>
      <c r="AB275">
        <v>0.42399999999999999</v>
      </c>
      <c r="AC275" s="21">
        <f t="shared" si="4"/>
        <v>3.5333333333333332E-4</v>
      </c>
    </row>
    <row r="276" spans="1:29">
      <c r="A276" s="4">
        <v>43280</v>
      </c>
      <c r="B276">
        <v>5253</v>
      </c>
      <c r="C276">
        <v>4201</v>
      </c>
      <c r="D276">
        <v>578.29999999999995</v>
      </c>
      <c r="E276">
        <v>3830</v>
      </c>
      <c r="F276">
        <v>2722</v>
      </c>
      <c r="G276">
        <v>332.55</v>
      </c>
      <c r="H276">
        <v>1618.5</v>
      </c>
      <c r="I276">
        <v>256.32</v>
      </c>
      <c r="J276">
        <v>646.79999999999995</v>
      </c>
      <c r="K276">
        <v>183.82</v>
      </c>
      <c r="L276">
        <v>282.24</v>
      </c>
      <c r="M276">
        <v>257.33</v>
      </c>
      <c r="N276">
        <v>497.95</v>
      </c>
      <c r="O276">
        <v>2295</v>
      </c>
      <c r="P276">
        <v>2386.15</v>
      </c>
      <c r="Q276">
        <v>1193</v>
      </c>
      <c r="R276">
        <v>157.65</v>
      </c>
      <c r="S276">
        <v>297</v>
      </c>
      <c r="T276">
        <v>885</v>
      </c>
      <c r="U276">
        <v>628.6</v>
      </c>
      <c r="V276">
        <v>178.9</v>
      </c>
      <c r="W276">
        <v>956.9</v>
      </c>
      <c r="X276">
        <v>770.58</v>
      </c>
      <c r="Z276">
        <v>4202.25</v>
      </c>
      <c r="AB276">
        <v>0.502</v>
      </c>
      <c r="AC276" s="21">
        <f t="shared" si="4"/>
        <v>4.1833333333333333E-4</v>
      </c>
    </row>
    <row r="277" spans="1:29">
      <c r="A277" s="4">
        <v>43312</v>
      </c>
      <c r="B277">
        <v>5865</v>
      </c>
      <c r="C277">
        <v>4196.5</v>
      </c>
      <c r="D277">
        <v>573.29999999999995</v>
      </c>
      <c r="E277">
        <v>4201</v>
      </c>
      <c r="F277">
        <v>2802</v>
      </c>
      <c r="G277">
        <v>333.49</v>
      </c>
      <c r="H277">
        <v>1639.5</v>
      </c>
      <c r="I277">
        <v>259.92</v>
      </c>
      <c r="J277">
        <v>653.20000000000005</v>
      </c>
      <c r="K277">
        <v>186</v>
      </c>
      <c r="L277">
        <v>294.58</v>
      </c>
      <c r="M277">
        <v>256.63</v>
      </c>
      <c r="N277">
        <v>494</v>
      </c>
      <c r="O277">
        <v>2265</v>
      </c>
      <c r="P277">
        <v>2382.5</v>
      </c>
      <c r="Q277">
        <v>1192</v>
      </c>
      <c r="R277">
        <v>148.75</v>
      </c>
      <c r="S277">
        <v>296.7</v>
      </c>
      <c r="T277">
        <v>924.6</v>
      </c>
      <c r="U277">
        <v>622</v>
      </c>
      <c r="V277">
        <v>174.95</v>
      </c>
      <c r="W277">
        <v>942.8</v>
      </c>
      <c r="X277">
        <v>747.51</v>
      </c>
      <c r="Z277">
        <v>4253.3100000000004</v>
      </c>
      <c r="AB277">
        <v>0.626</v>
      </c>
      <c r="AC277" s="21">
        <f t="shared" si="4"/>
        <v>5.216666666666667E-4</v>
      </c>
    </row>
    <row r="278" spans="1:29">
      <c r="A278" s="4">
        <v>43343</v>
      </c>
      <c r="B278">
        <v>5795</v>
      </c>
      <c r="C278">
        <v>3659</v>
      </c>
      <c r="D278">
        <v>547.29999999999995</v>
      </c>
      <c r="E278">
        <v>3721.5</v>
      </c>
      <c r="F278">
        <v>2694.5</v>
      </c>
      <c r="G278">
        <v>338.2</v>
      </c>
      <c r="H278">
        <v>1658.5</v>
      </c>
      <c r="I278">
        <v>246.14</v>
      </c>
      <c r="J278">
        <v>606</v>
      </c>
      <c r="K278">
        <v>164.5</v>
      </c>
      <c r="L278">
        <v>288.45999999999998</v>
      </c>
      <c r="M278">
        <v>242.46</v>
      </c>
      <c r="N278">
        <v>479.18</v>
      </c>
      <c r="O278">
        <v>2398</v>
      </c>
      <c r="P278">
        <v>2151.0100000000002</v>
      </c>
      <c r="Q278">
        <v>1278.5</v>
      </c>
      <c r="R278">
        <v>143.30000000000001</v>
      </c>
      <c r="S278">
        <v>273.5</v>
      </c>
      <c r="T278">
        <v>917.4</v>
      </c>
      <c r="U278">
        <v>595.4</v>
      </c>
      <c r="V278">
        <v>167.35</v>
      </c>
      <c r="W278">
        <v>916.5</v>
      </c>
      <c r="X278">
        <v>744.48</v>
      </c>
      <c r="Z278">
        <v>4106.1400000000003</v>
      </c>
      <c r="AB278">
        <v>0.746</v>
      </c>
      <c r="AC278" s="21">
        <f t="shared" si="4"/>
        <v>6.2166666666666663E-4</v>
      </c>
    </row>
    <row r="279" spans="1:29">
      <c r="A279" s="4">
        <v>43371</v>
      </c>
      <c r="B279">
        <v>5963</v>
      </c>
      <c r="C279">
        <v>3880</v>
      </c>
      <c r="D279">
        <v>589.29999999999995</v>
      </c>
      <c r="E279">
        <v>3584.5</v>
      </c>
      <c r="F279">
        <v>2719</v>
      </c>
      <c r="G279">
        <v>332.28</v>
      </c>
      <c r="H279">
        <v>1706</v>
      </c>
      <c r="I279">
        <v>239.45</v>
      </c>
      <c r="J279">
        <v>629.79999999999995</v>
      </c>
      <c r="K279">
        <v>164.5</v>
      </c>
      <c r="L279">
        <v>276.20999999999998</v>
      </c>
      <c r="M279">
        <v>251.2</v>
      </c>
      <c r="N279">
        <v>483.63</v>
      </c>
      <c r="O279">
        <v>2413</v>
      </c>
      <c r="P279">
        <v>2085.2600000000002</v>
      </c>
      <c r="Q279">
        <v>1124.5</v>
      </c>
      <c r="R279">
        <v>154.9</v>
      </c>
      <c r="S279">
        <v>258</v>
      </c>
      <c r="T279">
        <v>890</v>
      </c>
      <c r="U279">
        <v>586.4</v>
      </c>
      <c r="V279">
        <v>171.8</v>
      </c>
      <c r="W279">
        <v>883.4</v>
      </c>
      <c r="X279">
        <v>727.38</v>
      </c>
      <c r="Z279">
        <v>4127.91</v>
      </c>
      <c r="AB279">
        <v>0.73</v>
      </c>
      <c r="AC279" s="21">
        <f t="shared" si="4"/>
        <v>6.0833333333333334E-4</v>
      </c>
    </row>
    <row r="280" spans="1:29">
      <c r="A280" s="4">
        <v>43404</v>
      </c>
      <c r="B280">
        <v>5990</v>
      </c>
      <c r="C280">
        <v>3803.5</v>
      </c>
      <c r="D280">
        <v>567.29999999999995</v>
      </c>
      <c r="E280">
        <v>3393.5</v>
      </c>
      <c r="F280">
        <v>2708.5</v>
      </c>
      <c r="G280">
        <v>283.89</v>
      </c>
      <c r="H280">
        <v>1540</v>
      </c>
      <c r="I280">
        <v>212.99</v>
      </c>
      <c r="J280">
        <v>525.79999999999995</v>
      </c>
      <c r="K280">
        <v>147.82</v>
      </c>
      <c r="L280">
        <v>283.10000000000002</v>
      </c>
      <c r="M280">
        <v>237.54</v>
      </c>
      <c r="N280">
        <v>423.36</v>
      </c>
      <c r="O280">
        <v>2311</v>
      </c>
      <c r="P280">
        <v>2002.16</v>
      </c>
      <c r="Q280">
        <v>888.6</v>
      </c>
      <c r="R280">
        <v>147.19999999999999</v>
      </c>
      <c r="S280">
        <v>254.7</v>
      </c>
      <c r="T280">
        <v>898.6</v>
      </c>
      <c r="U280">
        <v>544.4</v>
      </c>
      <c r="V280">
        <v>161.5</v>
      </c>
      <c r="W280">
        <v>853.2</v>
      </c>
      <c r="X280">
        <v>762.13</v>
      </c>
      <c r="Z280">
        <v>3904.23</v>
      </c>
      <c r="AB280">
        <v>0.71599999999999997</v>
      </c>
      <c r="AC280" s="21">
        <f t="shared" si="4"/>
        <v>5.9666666666666668E-4</v>
      </c>
    </row>
    <row r="281" spans="1:29">
      <c r="A281" s="4">
        <v>43434</v>
      </c>
      <c r="B281">
        <v>6117</v>
      </c>
      <c r="C281">
        <v>3559</v>
      </c>
      <c r="D281">
        <v>520</v>
      </c>
      <c r="E281">
        <v>2750</v>
      </c>
      <c r="F281">
        <v>2823.5</v>
      </c>
      <c r="G281">
        <v>287.48</v>
      </c>
      <c r="H281">
        <v>1678.5</v>
      </c>
      <c r="I281">
        <v>197.26</v>
      </c>
      <c r="J281">
        <v>491.3</v>
      </c>
      <c r="K281">
        <v>168.94</v>
      </c>
      <c r="L281">
        <v>279.94</v>
      </c>
      <c r="M281">
        <v>219.25</v>
      </c>
      <c r="N281">
        <v>402.12</v>
      </c>
      <c r="O281">
        <v>2416</v>
      </c>
      <c r="P281">
        <v>1762.45</v>
      </c>
      <c r="Q281">
        <v>865.8</v>
      </c>
      <c r="R281">
        <v>137.75</v>
      </c>
      <c r="S281">
        <v>250</v>
      </c>
      <c r="T281">
        <v>963.4</v>
      </c>
      <c r="U281">
        <v>581.4</v>
      </c>
      <c r="V281">
        <v>134</v>
      </c>
      <c r="W281">
        <v>813.2</v>
      </c>
      <c r="X281">
        <v>765.53</v>
      </c>
      <c r="Z281">
        <v>3823.34</v>
      </c>
      <c r="AB281">
        <v>0.71499999999999997</v>
      </c>
      <c r="AC281" s="21">
        <f t="shared" si="4"/>
        <v>5.9583333333333331E-4</v>
      </c>
    </row>
    <row r="282" spans="1:29">
      <c r="A282" s="4">
        <v>43465</v>
      </c>
      <c r="B282">
        <v>5873</v>
      </c>
      <c r="C282">
        <v>3730</v>
      </c>
      <c r="D282">
        <v>495.95</v>
      </c>
      <c r="E282">
        <v>2500</v>
      </c>
      <c r="F282">
        <v>2795</v>
      </c>
      <c r="G282">
        <v>280.85000000000002</v>
      </c>
      <c r="H282">
        <v>1650</v>
      </c>
      <c r="I282">
        <v>189.82</v>
      </c>
      <c r="J282">
        <v>459.2</v>
      </c>
      <c r="K282">
        <v>152.9</v>
      </c>
      <c r="L282">
        <v>236.43</v>
      </c>
      <c r="M282">
        <v>217.74</v>
      </c>
      <c r="N282">
        <v>370.99</v>
      </c>
      <c r="O282">
        <v>2369</v>
      </c>
      <c r="P282">
        <v>1504.02</v>
      </c>
      <c r="Q282">
        <v>846.6</v>
      </c>
      <c r="R282">
        <v>134.9</v>
      </c>
      <c r="S282">
        <v>207.5</v>
      </c>
      <c r="T282">
        <v>938.4</v>
      </c>
      <c r="U282">
        <v>601.4</v>
      </c>
      <c r="V282">
        <v>136.25</v>
      </c>
      <c r="W282">
        <v>804.4</v>
      </c>
      <c r="X282">
        <v>702.38</v>
      </c>
      <c r="Z282">
        <v>3675.06</v>
      </c>
      <c r="AB282">
        <v>0.64300000000000002</v>
      </c>
      <c r="AC282" s="21">
        <f t="shared" si="4"/>
        <v>5.3583333333333337E-4</v>
      </c>
    </row>
    <row r="283" spans="1:29">
      <c r="A283" s="4">
        <v>43496</v>
      </c>
      <c r="B283">
        <v>5532</v>
      </c>
      <c r="C283">
        <v>4187.5</v>
      </c>
      <c r="D283">
        <v>520.1</v>
      </c>
      <c r="E283">
        <v>2687</v>
      </c>
      <c r="F283">
        <v>2901.5</v>
      </c>
      <c r="G283">
        <v>299.25</v>
      </c>
      <c r="H283">
        <v>1630.5</v>
      </c>
      <c r="I283">
        <v>222.77</v>
      </c>
      <c r="J283">
        <v>511.8</v>
      </c>
      <c r="K283">
        <v>138.58000000000001</v>
      </c>
      <c r="L283">
        <v>276.20999999999998</v>
      </c>
      <c r="M283">
        <v>242.06</v>
      </c>
      <c r="N283">
        <v>409.13</v>
      </c>
      <c r="O283">
        <v>2400</v>
      </c>
      <c r="P283">
        <v>1698.07</v>
      </c>
      <c r="Q283">
        <v>869.8</v>
      </c>
      <c r="R283">
        <v>136.4</v>
      </c>
      <c r="S283">
        <v>222.7</v>
      </c>
      <c r="T283">
        <v>906</v>
      </c>
      <c r="U283">
        <v>626</v>
      </c>
      <c r="V283">
        <v>165.15</v>
      </c>
      <c r="W283">
        <v>865.2</v>
      </c>
      <c r="X283">
        <v>758.45</v>
      </c>
      <c r="Z283">
        <v>3825.62</v>
      </c>
      <c r="AB283">
        <v>0.59899999999999998</v>
      </c>
      <c r="AC283" s="21">
        <f t="shared" si="4"/>
        <v>4.9916666666666664E-4</v>
      </c>
    </row>
    <row r="284" spans="1:29">
      <c r="A284" s="4">
        <v>43524</v>
      </c>
      <c r="B284">
        <v>6139</v>
      </c>
      <c r="C284">
        <v>4336</v>
      </c>
      <c r="D284">
        <v>534.4</v>
      </c>
      <c r="E284">
        <v>2758.5</v>
      </c>
      <c r="F284">
        <v>2913.5</v>
      </c>
      <c r="G284">
        <v>323.14</v>
      </c>
      <c r="H284">
        <v>1665</v>
      </c>
      <c r="I284">
        <v>225.67</v>
      </c>
      <c r="J284">
        <v>466</v>
      </c>
      <c r="K284">
        <v>134.28</v>
      </c>
      <c r="L284">
        <v>261.10000000000002</v>
      </c>
      <c r="M284">
        <v>266.98</v>
      </c>
      <c r="N284">
        <v>418.12</v>
      </c>
      <c r="O284">
        <v>2373</v>
      </c>
      <c r="P284">
        <v>1742.81</v>
      </c>
      <c r="Q284">
        <v>825.8</v>
      </c>
      <c r="R284">
        <v>124.5</v>
      </c>
      <c r="S284">
        <v>242.1</v>
      </c>
      <c r="T284">
        <v>846</v>
      </c>
      <c r="U284">
        <v>661</v>
      </c>
      <c r="V284">
        <v>181.4</v>
      </c>
      <c r="W284">
        <v>899.6</v>
      </c>
      <c r="X284">
        <v>779.31</v>
      </c>
      <c r="Z284">
        <v>3888.81</v>
      </c>
      <c r="AB284">
        <v>0.56999999999999995</v>
      </c>
      <c r="AC284" s="21">
        <f t="shared" si="4"/>
        <v>4.7499999999999994E-4</v>
      </c>
    </row>
    <row r="285" spans="1:29">
      <c r="A285" s="4">
        <v>43553</v>
      </c>
      <c r="B285">
        <v>6135</v>
      </c>
      <c r="C285">
        <v>4461</v>
      </c>
      <c r="D285">
        <v>558.5</v>
      </c>
      <c r="E285">
        <v>3194</v>
      </c>
      <c r="F285">
        <v>3138</v>
      </c>
      <c r="G285">
        <v>305.62</v>
      </c>
      <c r="H285">
        <v>1804.5</v>
      </c>
      <c r="I285">
        <v>231.76</v>
      </c>
      <c r="J285">
        <v>482.4</v>
      </c>
      <c r="K285">
        <v>139.80000000000001</v>
      </c>
      <c r="L285">
        <v>266.75</v>
      </c>
      <c r="M285">
        <v>248.19</v>
      </c>
      <c r="N285">
        <v>407.45</v>
      </c>
      <c r="O285">
        <v>2532</v>
      </c>
      <c r="P285">
        <v>1533.24</v>
      </c>
      <c r="Q285">
        <v>810.8</v>
      </c>
      <c r="R285">
        <v>114.2</v>
      </c>
      <c r="S285">
        <v>234.8</v>
      </c>
      <c r="T285">
        <v>836.2</v>
      </c>
      <c r="U285">
        <v>701.2</v>
      </c>
      <c r="V285">
        <v>175.45</v>
      </c>
      <c r="W285">
        <v>913.4</v>
      </c>
      <c r="X285">
        <v>781.98</v>
      </c>
      <c r="Z285">
        <v>3978.28</v>
      </c>
      <c r="AB285">
        <v>0.52600000000000002</v>
      </c>
      <c r="AC285" s="21">
        <f t="shared" si="4"/>
        <v>4.3833333333333333E-4</v>
      </c>
    </row>
    <row r="286" spans="1:29">
      <c r="A286" s="4">
        <v>43585</v>
      </c>
      <c r="B286">
        <v>5726</v>
      </c>
      <c r="C286">
        <v>4465</v>
      </c>
      <c r="D286">
        <v>559</v>
      </c>
      <c r="E286">
        <v>2990</v>
      </c>
      <c r="F286">
        <v>3233.5</v>
      </c>
      <c r="G286">
        <v>311.87</v>
      </c>
      <c r="H286">
        <v>1743</v>
      </c>
      <c r="I286">
        <v>249.43</v>
      </c>
      <c r="J286">
        <v>494</v>
      </c>
      <c r="K286">
        <v>142</v>
      </c>
      <c r="L286">
        <v>273.44</v>
      </c>
      <c r="M286">
        <v>240.75</v>
      </c>
      <c r="N286">
        <v>424.35</v>
      </c>
      <c r="O286">
        <v>2309</v>
      </c>
      <c r="P286">
        <v>1469.77</v>
      </c>
      <c r="Q286">
        <v>956.4</v>
      </c>
      <c r="R286">
        <v>106.25</v>
      </c>
      <c r="S286">
        <v>264.10000000000002</v>
      </c>
      <c r="T286">
        <v>830.2</v>
      </c>
      <c r="U286">
        <v>725.4</v>
      </c>
      <c r="V286">
        <v>181.4</v>
      </c>
      <c r="W286">
        <v>923</v>
      </c>
      <c r="X286">
        <v>768.47</v>
      </c>
      <c r="Z286">
        <v>4067.98</v>
      </c>
      <c r="AB286">
        <v>0.75700000000000001</v>
      </c>
      <c r="AC286" s="21">
        <f t="shared" si="4"/>
        <v>6.308333333333334E-4</v>
      </c>
    </row>
    <row r="287" spans="1:29">
      <c r="A287" s="4">
        <v>43616</v>
      </c>
      <c r="B287">
        <v>5833</v>
      </c>
      <c r="C287">
        <v>4536.5</v>
      </c>
      <c r="D287">
        <v>540.1</v>
      </c>
      <c r="E287">
        <v>2760</v>
      </c>
      <c r="F287">
        <v>3325.5</v>
      </c>
      <c r="G287">
        <v>293.26</v>
      </c>
      <c r="H287">
        <v>1790.5</v>
      </c>
      <c r="I287">
        <v>226.07</v>
      </c>
      <c r="J287">
        <v>452.4</v>
      </c>
      <c r="K287">
        <v>129.41999999999999</v>
      </c>
      <c r="L287">
        <v>225.2</v>
      </c>
      <c r="M287">
        <v>214.73</v>
      </c>
      <c r="N287">
        <v>399.75</v>
      </c>
      <c r="O287">
        <v>2115</v>
      </c>
      <c r="P287">
        <v>1236.9100000000001</v>
      </c>
      <c r="Q287">
        <v>941.2</v>
      </c>
      <c r="R287">
        <v>93.52</v>
      </c>
      <c r="S287">
        <v>213.9</v>
      </c>
      <c r="T287">
        <v>787</v>
      </c>
      <c r="U287">
        <v>747</v>
      </c>
      <c r="V287">
        <v>165.25</v>
      </c>
      <c r="W287">
        <v>828.6</v>
      </c>
      <c r="X287">
        <v>728.67</v>
      </c>
      <c r="Z287">
        <v>3923.87</v>
      </c>
      <c r="AB287">
        <v>0.73</v>
      </c>
      <c r="AC287" s="21">
        <f t="shared" si="4"/>
        <v>6.0833333333333334E-4</v>
      </c>
    </row>
    <row r="288" spans="1:29">
      <c r="A288" s="4">
        <v>43644</v>
      </c>
      <c r="B288">
        <v>6438</v>
      </c>
      <c r="C288">
        <v>4880.5</v>
      </c>
      <c r="D288">
        <v>548.6</v>
      </c>
      <c r="E288">
        <v>2749</v>
      </c>
      <c r="F288">
        <v>3384</v>
      </c>
      <c r="G288">
        <v>286.57</v>
      </c>
      <c r="H288">
        <v>1887</v>
      </c>
      <c r="I288">
        <v>226.37</v>
      </c>
      <c r="J288">
        <v>495.4</v>
      </c>
      <c r="K288">
        <v>129.32</v>
      </c>
      <c r="L288">
        <v>210.7</v>
      </c>
      <c r="M288">
        <v>220.86</v>
      </c>
      <c r="N288">
        <v>411.5</v>
      </c>
      <c r="O288">
        <v>2077</v>
      </c>
      <c r="P288">
        <v>1265.22</v>
      </c>
      <c r="Q288">
        <v>990.2</v>
      </c>
      <c r="R288">
        <v>87.78</v>
      </c>
      <c r="S288">
        <v>214.9</v>
      </c>
      <c r="T288">
        <v>819.4</v>
      </c>
      <c r="U288">
        <v>802.4</v>
      </c>
      <c r="V288">
        <v>157.75</v>
      </c>
      <c r="W288">
        <v>833.2</v>
      </c>
      <c r="X288">
        <v>768.19</v>
      </c>
      <c r="Z288">
        <v>4056.88</v>
      </c>
      <c r="AB288">
        <v>0.746</v>
      </c>
      <c r="AC288" s="21">
        <f t="shared" si="4"/>
        <v>6.2166666666666663E-4</v>
      </c>
    </row>
    <row r="289" spans="1:29">
      <c r="A289" s="4">
        <v>43677</v>
      </c>
      <c r="B289">
        <v>7061</v>
      </c>
      <c r="C289">
        <v>4698</v>
      </c>
      <c r="D289">
        <v>545.70000000000005</v>
      </c>
      <c r="E289">
        <v>2952</v>
      </c>
      <c r="F289">
        <v>3443.5</v>
      </c>
      <c r="G289">
        <v>293.94</v>
      </c>
      <c r="H289">
        <v>2083</v>
      </c>
      <c r="I289">
        <v>222.97</v>
      </c>
      <c r="J289">
        <v>548.6</v>
      </c>
      <c r="K289">
        <v>150.08000000000001</v>
      </c>
      <c r="L289">
        <v>207.9</v>
      </c>
      <c r="M289">
        <v>218.04</v>
      </c>
      <c r="N289">
        <v>401.23</v>
      </c>
      <c r="O289">
        <v>2150</v>
      </c>
      <c r="P289">
        <v>978.48</v>
      </c>
      <c r="Q289">
        <v>970.4</v>
      </c>
      <c r="R289">
        <v>76.08</v>
      </c>
      <c r="S289">
        <v>222.4</v>
      </c>
      <c r="T289">
        <v>871.2</v>
      </c>
      <c r="U289">
        <v>720</v>
      </c>
      <c r="V289">
        <v>161.80000000000001</v>
      </c>
      <c r="W289">
        <v>796.2</v>
      </c>
      <c r="X289">
        <v>776</v>
      </c>
      <c r="Z289">
        <v>4134.03</v>
      </c>
      <c r="AB289">
        <v>0.74399999999999999</v>
      </c>
      <c r="AC289" s="21">
        <f t="shared" si="4"/>
        <v>6.2E-4</v>
      </c>
    </row>
    <row r="290" spans="1:29">
      <c r="A290" s="4">
        <v>43707</v>
      </c>
      <c r="B290">
        <v>7318</v>
      </c>
      <c r="C290">
        <v>4149.5</v>
      </c>
      <c r="D290">
        <v>500.2</v>
      </c>
      <c r="E290">
        <v>2880</v>
      </c>
      <c r="F290">
        <v>3503.5</v>
      </c>
      <c r="G290">
        <v>262.98</v>
      </c>
      <c r="H290">
        <v>2083</v>
      </c>
      <c r="I290">
        <v>218.88</v>
      </c>
      <c r="J290">
        <v>545.6</v>
      </c>
      <c r="K290">
        <v>155.24</v>
      </c>
      <c r="L290">
        <v>192.25</v>
      </c>
      <c r="M290">
        <v>186.34</v>
      </c>
      <c r="N290">
        <v>349.85</v>
      </c>
      <c r="O290">
        <v>2013</v>
      </c>
      <c r="P290">
        <v>1036.47</v>
      </c>
      <c r="Q290">
        <v>970.2</v>
      </c>
      <c r="R290">
        <v>69.7</v>
      </c>
      <c r="S290">
        <v>194.45</v>
      </c>
      <c r="T290">
        <v>831.4</v>
      </c>
      <c r="U290">
        <v>700.6</v>
      </c>
      <c r="V290">
        <v>145.94999999999999</v>
      </c>
      <c r="W290">
        <v>775.4</v>
      </c>
      <c r="X290">
        <v>789.06</v>
      </c>
      <c r="Z290">
        <v>3953.02</v>
      </c>
      <c r="AB290">
        <v>0.746</v>
      </c>
      <c r="AC290" s="21">
        <f t="shared" si="4"/>
        <v>6.2166666666666663E-4</v>
      </c>
    </row>
    <row r="291" spans="1:29">
      <c r="A291" s="4">
        <v>43738</v>
      </c>
      <c r="B291">
        <v>7261</v>
      </c>
      <c r="C291">
        <v>4209</v>
      </c>
      <c r="D291">
        <v>515.79999999999995</v>
      </c>
      <c r="E291">
        <v>3007.5</v>
      </c>
      <c r="F291">
        <v>3333</v>
      </c>
      <c r="G291">
        <v>270.2</v>
      </c>
      <c r="H291">
        <v>2093</v>
      </c>
      <c r="I291">
        <v>240.65</v>
      </c>
      <c r="J291">
        <v>570</v>
      </c>
      <c r="K291">
        <v>162</v>
      </c>
      <c r="L291">
        <v>184.45</v>
      </c>
      <c r="M291">
        <v>208.6</v>
      </c>
      <c r="N291">
        <v>394.51</v>
      </c>
      <c r="O291">
        <v>2125</v>
      </c>
      <c r="P291">
        <v>1294.9000000000001</v>
      </c>
      <c r="Q291">
        <v>1018</v>
      </c>
      <c r="R291">
        <v>73.739999999999995</v>
      </c>
      <c r="S291">
        <v>206.8</v>
      </c>
      <c r="T291">
        <v>738</v>
      </c>
      <c r="U291">
        <v>691.4</v>
      </c>
      <c r="V291">
        <v>161.5</v>
      </c>
      <c r="W291">
        <v>856.4</v>
      </c>
      <c r="X291">
        <v>810.56</v>
      </c>
      <c r="Z291">
        <v>4061.74</v>
      </c>
      <c r="AB291">
        <v>0.76500000000000001</v>
      </c>
      <c r="AC291" s="21">
        <f t="shared" si="4"/>
        <v>6.3750000000000005E-4</v>
      </c>
    </row>
    <row r="292" spans="1:29">
      <c r="A292" s="4">
        <v>43769</v>
      </c>
      <c r="B292">
        <v>7501</v>
      </c>
      <c r="C292">
        <v>4014</v>
      </c>
      <c r="D292">
        <v>489.3</v>
      </c>
      <c r="E292">
        <v>2702</v>
      </c>
      <c r="F292">
        <v>3164.5</v>
      </c>
      <c r="G292">
        <v>243.31</v>
      </c>
      <c r="H292">
        <v>2056</v>
      </c>
      <c r="I292">
        <v>234.86</v>
      </c>
      <c r="J292">
        <v>576.20000000000005</v>
      </c>
      <c r="K292">
        <v>157.4</v>
      </c>
      <c r="L292">
        <v>181.5</v>
      </c>
      <c r="M292">
        <v>213.72</v>
      </c>
      <c r="N292">
        <v>410.22</v>
      </c>
      <c r="O292">
        <v>2008</v>
      </c>
      <c r="P292">
        <v>1324.12</v>
      </c>
      <c r="Q292">
        <v>963.2</v>
      </c>
      <c r="R292">
        <v>72.56</v>
      </c>
      <c r="S292">
        <v>207.2</v>
      </c>
      <c r="T292">
        <v>682.2</v>
      </c>
      <c r="U292">
        <v>719.8</v>
      </c>
      <c r="V292">
        <v>165.5</v>
      </c>
      <c r="W292">
        <v>940</v>
      </c>
      <c r="X292">
        <v>828.39</v>
      </c>
      <c r="Z292">
        <v>3993.46</v>
      </c>
      <c r="AB292">
        <v>0.76</v>
      </c>
      <c r="AC292" s="21">
        <f t="shared" si="4"/>
        <v>6.333333333333333E-4</v>
      </c>
    </row>
    <row r="293" spans="1:29">
      <c r="A293" s="4">
        <v>43798</v>
      </c>
      <c r="B293">
        <v>7458</v>
      </c>
      <c r="C293">
        <v>4201.5</v>
      </c>
      <c r="D293">
        <v>480.2</v>
      </c>
      <c r="E293">
        <v>3060</v>
      </c>
      <c r="F293">
        <v>3165</v>
      </c>
      <c r="G293">
        <v>244.2</v>
      </c>
      <c r="H293">
        <v>1894.5</v>
      </c>
      <c r="I293">
        <v>229.06</v>
      </c>
      <c r="J293">
        <v>573.4</v>
      </c>
      <c r="K293">
        <v>153.36000000000001</v>
      </c>
      <c r="L293">
        <v>194.35</v>
      </c>
      <c r="M293">
        <v>227.29</v>
      </c>
      <c r="N293">
        <v>398.96</v>
      </c>
      <c r="O293">
        <v>2123</v>
      </c>
      <c r="P293">
        <v>1356.99</v>
      </c>
      <c r="Q293">
        <v>1000.5</v>
      </c>
      <c r="R293">
        <v>80.22</v>
      </c>
      <c r="S293">
        <v>209.9</v>
      </c>
      <c r="T293">
        <v>646.6</v>
      </c>
      <c r="U293">
        <v>753.8</v>
      </c>
      <c r="V293">
        <v>174.25</v>
      </c>
      <c r="W293">
        <v>958.4</v>
      </c>
      <c r="X293">
        <v>817.73</v>
      </c>
      <c r="Z293">
        <v>4066.73</v>
      </c>
      <c r="AB293">
        <v>0.73</v>
      </c>
      <c r="AC293" s="21">
        <f t="shared" si="4"/>
        <v>6.0833333333333334E-4</v>
      </c>
    </row>
    <row r="294" spans="1:29">
      <c r="A294" s="4">
        <v>43830</v>
      </c>
      <c r="B294">
        <v>7607</v>
      </c>
      <c r="C294">
        <v>4503</v>
      </c>
      <c r="D294">
        <v>471.6</v>
      </c>
      <c r="E294">
        <v>3231.5</v>
      </c>
      <c r="F294">
        <v>3200.5</v>
      </c>
      <c r="G294">
        <v>234.45</v>
      </c>
      <c r="H294">
        <v>1890</v>
      </c>
      <c r="I294">
        <v>254.83</v>
      </c>
      <c r="J294">
        <v>564.79999999999995</v>
      </c>
      <c r="K294">
        <v>146.76</v>
      </c>
      <c r="L294">
        <v>213.5</v>
      </c>
      <c r="M294">
        <v>241.46</v>
      </c>
      <c r="N294">
        <v>413.68</v>
      </c>
      <c r="O294">
        <v>2065</v>
      </c>
      <c r="P294">
        <v>1409.5</v>
      </c>
      <c r="Q294">
        <v>1066.5</v>
      </c>
      <c r="R294">
        <v>89.3</v>
      </c>
      <c r="S294">
        <v>217</v>
      </c>
      <c r="T294">
        <v>637</v>
      </c>
      <c r="U294">
        <v>749</v>
      </c>
      <c r="V294">
        <v>193.4</v>
      </c>
      <c r="W294">
        <v>990</v>
      </c>
      <c r="X294">
        <v>867.92</v>
      </c>
      <c r="Z294">
        <v>4196.47</v>
      </c>
      <c r="AB294">
        <v>0.73</v>
      </c>
      <c r="AC294" s="21">
        <f t="shared" si="4"/>
        <v>6.0833333333333334E-4</v>
      </c>
    </row>
    <row r="295" spans="1:29">
      <c r="A295" s="4">
        <v>43861</v>
      </c>
      <c r="B295">
        <v>7424</v>
      </c>
      <c r="C295">
        <v>4084</v>
      </c>
      <c r="D295">
        <v>456.7</v>
      </c>
      <c r="E295">
        <v>3357.5</v>
      </c>
      <c r="F295">
        <v>3010</v>
      </c>
      <c r="G295">
        <v>229.92</v>
      </c>
      <c r="H295">
        <v>1877</v>
      </c>
      <c r="I295">
        <v>246.54</v>
      </c>
      <c r="J295">
        <v>631.4</v>
      </c>
      <c r="K295">
        <v>149.30000000000001</v>
      </c>
      <c r="L295">
        <v>176</v>
      </c>
      <c r="M295">
        <v>219.35</v>
      </c>
      <c r="N295">
        <v>393.62</v>
      </c>
      <c r="O295">
        <v>1965</v>
      </c>
      <c r="P295">
        <v>1065.69</v>
      </c>
      <c r="Q295">
        <v>945</v>
      </c>
      <c r="R295">
        <v>84.84</v>
      </c>
      <c r="S295">
        <v>204</v>
      </c>
      <c r="T295">
        <v>568.4</v>
      </c>
      <c r="U295">
        <v>738.4</v>
      </c>
      <c r="V295">
        <v>215.1</v>
      </c>
      <c r="W295">
        <v>938</v>
      </c>
      <c r="X295">
        <v>924.44</v>
      </c>
      <c r="Z295">
        <v>4057.47</v>
      </c>
      <c r="AB295">
        <v>0.746</v>
      </c>
      <c r="AC295" s="21">
        <f t="shared" si="4"/>
        <v>6.2166666666666663E-4</v>
      </c>
    </row>
    <row r="296" spans="1:29">
      <c r="A296" s="4">
        <v>43889</v>
      </c>
      <c r="B296">
        <v>6794</v>
      </c>
      <c r="C296">
        <v>3608</v>
      </c>
      <c r="D296">
        <v>396.15</v>
      </c>
      <c r="E296">
        <v>3062.5</v>
      </c>
      <c r="F296">
        <v>2765.5</v>
      </c>
      <c r="G296">
        <v>212.76</v>
      </c>
      <c r="H296">
        <v>1710.5</v>
      </c>
      <c r="I296">
        <v>228.17</v>
      </c>
      <c r="J296">
        <v>608.4</v>
      </c>
      <c r="K296">
        <v>134.36000000000001</v>
      </c>
      <c r="L296">
        <v>158.4</v>
      </c>
      <c r="M296">
        <v>179.51</v>
      </c>
      <c r="N296">
        <v>346.59</v>
      </c>
      <c r="O296">
        <v>1870</v>
      </c>
      <c r="P296">
        <v>952.45</v>
      </c>
      <c r="Q296">
        <v>752.8</v>
      </c>
      <c r="R296">
        <v>72.12</v>
      </c>
      <c r="S296">
        <v>189.35</v>
      </c>
      <c r="T296">
        <v>557.6</v>
      </c>
      <c r="U296">
        <v>681.8</v>
      </c>
      <c r="V296">
        <v>202.2</v>
      </c>
      <c r="W296">
        <v>834.6</v>
      </c>
      <c r="X296">
        <v>903.3</v>
      </c>
      <c r="Z296">
        <v>3673.61</v>
      </c>
      <c r="AB296">
        <v>0.7</v>
      </c>
      <c r="AC296" s="21">
        <f t="shared" si="4"/>
        <v>5.8333333333333327E-4</v>
      </c>
    </row>
    <row r="297" spans="1:29">
      <c r="A297" s="4">
        <v>43921</v>
      </c>
      <c r="B297">
        <v>7216</v>
      </c>
      <c r="C297">
        <v>3718.5</v>
      </c>
      <c r="D297">
        <v>344.2</v>
      </c>
      <c r="E297">
        <v>2759</v>
      </c>
      <c r="F297">
        <v>2586.5</v>
      </c>
      <c r="G297">
        <v>116.88</v>
      </c>
      <c r="H297">
        <v>1264</v>
      </c>
      <c r="I297">
        <v>228.46</v>
      </c>
      <c r="J297">
        <v>521.79999999999995</v>
      </c>
      <c r="K297">
        <v>113</v>
      </c>
      <c r="L297">
        <v>99.24</v>
      </c>
      <c r="M297">
        <v>113.44</v>
      </c>
      <c r="N297">
        <v>265.27999999999997</v>
      </c>
      <c r="O297">
        <v>1629.5</v>
      </c>
      <c r="P297">
        <v>353.31</v>
      </c>
      <c r="Q297">
        <v>551.4</v>
      </c>
      <c r="R297">
        <v>38.08</v>
      </c>
      <c r="S297">
        <v>143.9</v>
      </c>
      <c r="T297">
        <v>552.6</v>
      </c>
      <c r="U297">
        <v>591.79999999999995</v>
      </c>
      <c r="V297">
        <v>117.5</v>
      </c>
      <c r="W297">
        <v>556.79999999999995</v>
      </c>
      <c r="X297">
        <v>870.03</v>
      </c>
      <c r="Z297">
        <v>3107.42</v>
      </c>
      <c r="AB297">
        <v>0.216</v>
      </c>
      <c r="AC297" s="21">
        <f t="shared" si="4"/>
        <v>1.8000000000000001E-4</v>
      </c>
    </row>
    <row r="298" spans="1:29">
      <c r="A298" s="4">
        <v>43951</v>
      </c>
      <c r="B298">
        <v>8322</v>
      </c>
      <c r="C298">
        <v>3684.5</v>
      </c>
      <c r="D298">
        <v>313.10000000000002</v>
      </c>
      <c r="E298">
        <v>3080.5</v>
      </c>
      <c r="F298">
        <v>2750</v>
      </c>
      <c r="G298">
        <v>113.25</v>
      </c>
      <c r="H298">
        <v>1336</v>
      </c>
      <c r="I298">
        <v>234.76</v>
      </c>
      <c r="J298">
        <v>508.4</v>
      </c>
      <c r="K298">
        <v>112.14</v>
      </c>
      <c r="L298">
        <v>92.1</v>
      </c>
      <c r="M298">
        <v>111.08</v>
      </c>
      <c r="N298">
        <v>238.9</v>
      </c>
      <c r="O298">
        <v>1727.5</v>
      </c>
      <c r="P298">
        <v>322.26</v>
      </c>
      <c r="Q298">
        <v>621.20000000000005</v>
      </c>
      <c r="R298">
        <v>39.9</v>
      </c>
      <c r="S298">
        <v>157.30000000000001</v>
      </c>
      <c r="T298">
        <v>459.8</v>
      </c>
      <c r="U298">
        <v>640</v>
      </c>
      <c r="V298">
        <v>147.05000000000001</v>
      </c>
      <c r="W298">
        <v>662</v>
      </c>
      <c r="X298">
        <v>858.27</v>
      </c>
      <c r="Z298">
        <v>3262.51</v>
      </c>
      <c r="AB298">
        <v>4.2000000000000003E-2</v>
      </c>
      <c r="AC298" s="21">
        <f t="shared" si="4"/>
        <v>3.5000000000000004E-5</v>
      </c>
    </row>
    <row r="299" spans="1:29">
      <c r="A299" s="4">
        <v>43980</v>
      </c>
      <c r="B299">
        <v>8580</v>
      </c>
      <c r="C299">
        <v>4313</v>
      </c>
      <c r="D299">
        <v>305.75</v>
      </c>
      <c r="E299">
        <v>3189.5</v>
      </c>
      <c r="F299">
        <v>2790.5</v>
      </c>
      <c r="G299">
        <v>93.2</v>
      </c>
      <c r="H299">
        <v>1184</v>
      </c>
      <c r="I299">
        <v>227.97</v>
      </c>
      <c r="J299">
        <v>496.2</v>
      </c>
      <c r="K299">
        <v>133.02000000000001</v>
      </c>
      <c r="L299">
        <v>97.76</v>
      </c>
      <c r="M299">
        <v>110.88</v>
      </c>
      <c r="N299">
        <v>244.73</v>
      </c>
      <c r="O299">
        <v>1886.5</v>
      </c>
      <c r="P299">
        <v>336.05</v>
      </c>
      <c r="Q299">
        <v>611.6</v>
      </c>
      <c r="R299">
        <v>36.520000000000003</v>
      </c>
      <c r="S299">
        <v>194.2</v>
      </c>
      <c r="T299">
        <v>463.4</v>
      </c>
      <c r="U299">
        <v>691</v>
      </c>
      <c r="V299">
        <v>143.6</v>
      </c>
      <c r="W299">
        <v>605.79999999999995</v>
      </c>
      <c r="X299">
        <v>851.1</v>
      </c>
      <c r="Z299">
        <v>3363.67</v>
      </c>
      <c r="AB299">
        <v>9.0999999999999998E-2</v>
      </c>
      <c r="AC299" s="21">
        <f t="shared" si="4"/>
        <v>7.5833333333333338E-5</v>
      </c>
    </row>
    <row r="300" spans="1:29">
      <c r="A300" s="4">
        <v>44012</v>
      </c>
      <c r="B300">
        <v>8421</v>
      </c>
      <c r="C300">
        <v>4549</v>
      </c>
      <c r="D300">
        <v>307.2</v>
      </c>
      <c r="E300">
        <v>3104.5</v>
      </c>
      <c r="F300">
        <v>2681.5</v>
      </c>
      <c r="G300">
        <v>97.94</v>
      </c>
      <c r="H300">
        <v>1112</v>
      </c>
      <c r="I300">
        <v>227.77</v>
      </c>
      <c r="J300">
        <v>483.4</v>
      </c>
      <c r="K300">
        <v>128.86000000000001</v>
      </c>
      <c r="L300">
        <v>99</v>
      </c>
      <c r="M300">
        <v>122.19</v>
      </c>
      <c r="N300">
        <v>270.32</v>
      </c>
      <c r="O300">
        <v>2166</v>
      </c>
      <c r="P300">
        <v>366.46</v>
      </c>
      <c r="Q300">
        <v>630.79999999999995</v>
      </c>
      <c r="R300">
        <v>38.54</v>
      </c>
      <c r="S300">
        <v>220.8</v>
      </c>
      <c r="T300">
        <v>575.79999999999995</v>
      </c>
      <c r="U300">
        <v>671.8</v>
      </c>
      <c r="V300">
        <v>142.6</v>
      </c>
      <c r="W300">
        <v>553</v>
      </c>
      <c r="X300">
        <v>909.18</v>
      </c>
      <c r="Z300">
        <v>3410.93</v>
      </c>
      <c r="AB300">
        <v>4.1000000000000002E-2</v>
      </c>
      <c r="AC300" s="21">
        <f t="shared" si="4"/>
        <v>3.4166666666666666E-5</v>
      </c>
    </row>
    <row r="301" spans="1:29">
      <c r="A301" s="4">
        <v>44043</v>
      </c>
      <c r="B301">
        <v>8530</v>
      </c>
      <c r="C301">
        <v>4615</v>
      </c>
      <c r="D301">
        <v>275.14999999999998</v>
      </c>
      <c r="E301">
        <v>2524.5</v>
      </c>
      <c r="F301">
        <v>2801</v>
      </c>
      <c r="G301">
        <v>79.48</v>
      </c>
      <c r="H301">
        <v>1050.5</v>
      </c>
      <c r="I301">
        <v>216.78</v>
      </c>
      <c r="J301">
        <v>490.2</v>
      </c>
      <c r="K301">
        <v>115.56</v>
      </c>
      <c r="L301">
        <v>94.98</v>
      </c>
      <c r="M301">
        <v>106.51</v>
      </c>
      <c r="N301">
        <v>260.54000000000002</v>
      </c>
      <c r="O301">
        <v>2198</v>
      </c>
      <c r="P301">
        <v>293.04000000000002</v>
      </c>
      <c r="Q301">
        <v>568</v>
      </c>
      <c r="R301">
        <v>48.77</v>
      </c>
      <c r="S301">
        <v>241.9</v>
      </c>
      <c r="T301">
        <v>531</v>
      </c>
      <c r="U301">
        <v>729.4</v>
      </c>
      <c r="V301">
        <v>118.35</v>
      </c>
      <c r="W301">
        <v>576.6</v>
      </c>
      <c r="X301">
        <v>827.57</v>
      </c>
      <c r="Z301">
        <v>3282.02</v>
      </c>
      <c r="AB301">
        <v>0.03</v>
      </c>
      <c r="AC301" s="21">
        <f t="shared" si="4"/>
        <v>2.4999999999999998E-5</v>
      </c>
    </row>
    <row r="302" spans="1:29">
      <c r="A302" s="4">
        <v>44074</v>
      </c>
      <c r="B302">
        <v>8340</v>
      </c>
      <c r="C302">
        <v>4635</v>
      </c>
      <c r="D302">
        <v>264.2</v>
      </c>
      <c r="E302">
        <v>2532.5</v>
      </c>
      <c r="F302">
        <v>2509.5</v>
      </c>
      <c r="G302">
        <v>82.74</v>
      </c>
      <c r="H302">
        <v>1220.5</v>
      </c>
      <c r="I302">
        <v>218.38</v>
      </c>
      <c r="J302">
        <v>519.6</v>
      </c>
      <c r="K302">
        <v>111.44</v>
      </c>
      <c r="L302">
        <v>111.1</v>
      </c>
      <c r="M302">
        <v>113.34</v>
      </c>
      <c r="N302">
        <v>279.31</v>
      </c>
      <c r="O302">
        <v>2422</v>
      </c>
      <c r="P302">
        <v>221.13</v>
      </c>
      <c r="Q302">
        <v>645.6</v>
      </c>
      <c r="R302">
        <v>46.04</v>
      </c>
      <c r="S302">
        <v>270.3</v>
      </c>
      <c r="T302">
        <v>559.4</v>
      </c>
      <c r="U302">
        <v>740.6</v>
      </c>
      <c r="V302">
        <v>122.5</v>
      </c>
      <c r="W302">
        <v>578.1</v>
      </c>
      <c r="X302">
        <v>774.99</v>
      </c>
      <c r="Z302">
        <v>3342.44</v>
      </c>
      <c r="AB302">
        <v>4.5999999999999999E-2</v>
      </c>
      <c r="AC302" s="21">
        <f t="shared" si="4"/>
        <v>3.8333333333333334E-5</v>
      </c>
    </row>
    <row r="303" spans="1:29">
      <c r="A303" s="4">
        <v>44104</v>
      </c>
      <c r="B303">
        <v>8457</v>
      </c>
      <c r="C303">
        <v>4655.5</v>
      </c>
      <c r="D303">
        <v>225.2</v>
      </c>
      <c r="E303">
        <v>2777.5</v>
      </c>
      <c r="F303">
        <v>2650</v>
      </c>
      <c r="G303">
        <v>44.61</v>
      </c>
      <c r="H303">
        <v>1169</v>
      </c>
      <c r="I303">
        <v>212.19</v>
      </c>
      <c r="J303">
        <v>482</v>
      </c>
      <c r="K303">
        <v>102.68</v>
      </c>
      <c r="L303">
        <v>97.52</v>
      </c>
      <c r="M303">
        <v>106.56</v>
      </c>
      <c r="N303">
        <v>282.27</v>
      </c>
      <c r="O303">
        <v>2507</v>
      </c>
      <c r="P303">
        <v>163</v>
      </c>
      <c r="Q303">
        <v>608</v>
      </c>
      <c r="R303">
        <v>40.090000000000003</v>
      </c>
      <c r="S303">
        <v>296.7</v>
      </c>
      <c r="T303">
        <v>549.20000000000005</v>
      </c>
      <c r="U303">
        <v>720.8</v>
      </c>
      <c r="V303">
        <v>108.45</v>
      </c>
      <c r="W303">
        <v>522.5</v>
      </c>
      <c r="X303">
        <v>817.82</v>
      </c>
      <c r="Z303">
        <v>3282.25</v>
      </c>
      <c r="AB303">
        <v>5.6000000000000001E-2</v>
      </c>
      <c r="AC303" s="21">
        <f t="shared" si="4"/>
        <v>4.6666666666666672E-5</v>
      </c>
    </row>
    <row r="304" spans="1:29">
      <c r="A304" s="4">
        <v>44134</v>
      </c>
      <c r="B304">
        <v>7766</v>
      </c>
      <c r="C304">
        <v>4357</v>
      </c>
      <c r="D304">
        <v>196.6</v>
      </c>
      <c r="E304">
        <v>2448</v>
      </c>
      <c r="F304">
        <v>2499</v>
      </c>
      <c r="G304">
        <v>71.319999999999993</v>
      </c>
      <c r="H304">
        <v>1055</v>
      </c>
      <c r="I304">
        <v>205.2</v>
      </c>
      <c r="J304">
        <v>397</v>
      </c>
      <c r="K304">
        <v>103</v>
      </c>
      <c r="L304">
        <v>89.14</v>
      </c>
      <c r="M304">
        <v>124.8</v>
      </c>
      <c r="N304">
        <v>254.41</v>
      </c>
      <c r="O304">
        <v>2400</v>
      </c>
      <c r="P304">
        <v>163.05000000000001</v>
      </c>
      <c r="Q304">
        <v>616.6</v>
      </c>
      <c r="R304">
        <v>37.18</v>
      </c>
      <c r="S304">
        <v>287.10000000000002</v>
      </c>
      <c r="T304">
        <v>510</v>
      </c>
      <c r="U304">
        <v>635.6</v>
      </c>
      <c r="V304">
        <v>105.8</v>
      </c>
      <c r="W304">
        <v>509.3</v>
      </c>
      <c r="X304">
        <v>844.66</v>
      </c>
      <c r="Z304">
        <v>3151.27</v>
      </c>
      <c r="AB304">
        <v>1.4999999999999999E-2</v>
      </c>
      <c r="AC304" s="21">
        <f t="shared" si="4"/>
        <v>1.2499999999999999E-5</v>
      </c>
    </row>
    <row r="305" spans="1:29">
      <c r="A305" s="4">
        <v>44165</v>
      </c>
      <c r="B305">
        <v>7805</v>
      </c>
      <c r="C305">
        <v>4834</v>
      </c>
      <c r="D305">
        <v>247.65</v>
      </c>
      <c r="E305">
        <v>2639.5</v>
      </c>
      <c r="F305">
        <v>2880</v>
      </c>
      <c r="G305">
        <v>105.7</v>
      </c>
      <c r="H305">
        <v>1324</v>
      </c>
      <c r="I305">
        <v>226.67</v>
      </c>
      <c r="J305">
        <v>504</v>
      </c>
      <c r="K305">
        <v>123.68</v>
      </c>
      <c r="L305">
        <v>125.75</v>
      </c>
      <c r="M305">
        <v>155.34</v>
      </c>
      <c r="N305">
        <v>317.35000000000002</v>
      </c>
      <c r="O305">
        <v>2359</v>
      </c>
      <c r="P305">
        <v>216.3</v>
      </c>
      <c r="Q305">
        <v>725.6</v>
      </c>
      <c r="R305">
        <v>44.12</v>
      </c>
      <c r="S305">
        <v>273.60000000000002</v>
      </c>
      <c r="T305">
        <v>647</v>
      </c>
      <c r="U305">
        <v>605</v>
      </c>
      <c r="V305">
        <v>153.94999999999999</v>
      </c>
      <c r="W305">
        <v>657.6</v>
      </c>
      <c r="X305">
        <v>779.77</v>
      </c>
      <c r="Z305">
        <v>3542.87</v>
      </c>
      <c r="AB305">
        <v>-2.5000000000000001E-2</v>
      </c>
      <c r="AC305" s="21">
        <f t="shared" si="4"/>
        <v>-2.0833333333333333E-5</v>
      </c>
    </row>
    <row r="306" spans="1:29">
      <c r="A306" s="4">
        <v>44196</v>
      </c>
      <c r="B306">
        <v>7324</v>
      </c>
      <c r="C306">
        <v>5470</v>
      </c>
      <c r="D306">
        <v>254.8</v>
      </c>
      <c r="E306">
        <v>2708</v>
      </c>
      <c r="F306">
        <v>2878</v>
      </c>
      <c r="G306">
        <v>111.25</v>
      </c>
      <c r="H306">
        <v>1363</v>
      </c>
      <c r="I306">
        <v>231.06</v>
      </c>
      <c r="J306">
        <v>488.8</v>
      </c>
      <c r="K306">
        <v>120.94</v>
      </c>
      <c r="L306">
        <v>136.30000000000001</v>
      </c>
      <c r="M306">
        <v>168.46</v>
      </c>
      <c r="N306">
        <v>321.3</v>
      </c>
      <c r="O306">
        <v>2443</v>
      </c>
      <c r="P306">
        <v>248.5</v>
      </c>
      <c r="Q306">
        <v>800</v>
      </c>
      <c r="R306">
        <v>46.6</v>
      </c>
      <c r="S306">
        <v>270.39999999999998</v>
      </c>
      <c r="T306">
        <v>680.4</v>
      </c>
      <c r="U306">
        <v>582</v>
      </c>
      <c r="V306">
        <v>165.8</v>
      </c>
      <c r="W306">
        <v>673.8</v>
      </c>
      <c r="X306">
        <v>795.03</v>
      </c>
      <c r="Z306">
        <v>3673.63</v>
      </c>
      <c r="AB306">
        <v>2.9000000000000001E-2</v>
      </c>
      <c r="AC306" s="21">
        <f t="shared" si="4"/>
        <v>2.4166666666666667E-5</v>
      </c>
    </row>
    <row r="307" spans="1:29">
      <c r="A307" s="4">
        <v>44225</v>
      </c>
      <c r="B307">
        <v>7491</v>
      </c>
      <c r="C307">
        <v>5589</v>
      </c>
      <c r="D307">
        <v>271.5</v>
      </c>
      <c r="E307">
        <v>2657.5</v>
      </c>
      <c r="F307">
        <v>2949</v>
      </c>
      <c r="G307">
        <v>91.7</v>
      </c>
      <c r="H307">
        <v>1310.5</v>
      </c>
      <c r="I307">
        <v>239.05</v>
      </c>
      <c r="J307">
        <v>462.1</v>
      </c>
      <c r="K307">
        <v>124.84</v>
      </c>
      <c r="L307">
        <v>141.55000000000001</v>
      </c>
      <c r="M307">
        <v>148.31</v>
      </c>
      <c r="N307">
        <v>331.18</v>
      </c>
      <c r="O307">
        <v>2350</v>
      </c>
      <c r="P307">
        <v>231.6</v>
      </c>
      <c r="Q307">
        <v>765.8</v>
      </c>
      <c r="R307">
        <v>51.78</v>
      </c>
      <c r="S307">
        <v>277.7</v>
      </c>
      <c r="T307">
        <v>812.6</v>
      </c>
      <c r="U307">
        <v>589.79999999999995</v>
      </c>
      <c r="V307">
        <v>146.44999999999999</v>
      </c>
      <c r="W307">
        <v>614.70000000000005</v>
      </c>
      <c r="X307">
        <v>781.24</v>
      </c>
      <c r="Z307">
        <v>3641.93</v>
      </c>
      <c r="AB307">
        <v>0.03</v>
      </c>
      <c r="AC307" s="21">
        <f t="shared" si="4"/>
        <v>2.4999999999999998E-5</v>
      </c>
    </row>
    <row r="308" spans="1:29">
      <c r="A308" s="4">
        <v>44253</v>
      </c>
      <c r="B308">
        <v>6945</v>
      </c>
      <c r="C308">
        <v>6187</v>
      </c>
      <c r="D308">
        <v>291.75</v>
      </c>
      <c r="E308">
        <v>2485.5</v>
      </c>
      <c r="F308">
        <v>2812.5</v>
      </c>
      <c r="G308">
        <v>107.7</v>
      </c>
      <c r="H308">
        <v>1455</v>
      </c>
      <c r="I308">
        <v>224.8</v>
      </c>
      <c r="J308">
        <v>483.9</v>
      </c>
      <c r="K308">
        <v>122.02</v>
      </c>
      <c r="L308">
        <v>141.9</v>
      </c>
      <c r="M308">
        <v>185.09</v>
      </c>
      <c r="N308">
        <v>357.56</v>
      </c>
      <c r="O308">
        <v>2237</v>
      </c>
      <c r="P308">
        <v>261.2</v>
      </c>
      <c r="Q308">
        <v>853.8</v>
      </c>
      <c r="R308">
        <v>52.76</v>
      </c>
      <c r="S308">
        <v>265.39999999999998</v>
      </c>
      <c r="T308">
        <v>751</v>
      </c>
      <c r="U308">
        <v>558.6</v>
      </c>
      <c r="V308">
        <v>157.6</v>
      </c>
      <c r="W308">
        <v>665</v>
      </c>
      <c r="X308">
        <v>741.17</v>
      </c>
      <c r="Z308">
        <v>3702.4</v>
      </c>
      <c r="AB308">
        <v>1.4999999999999999E-2</v>
      </c>
      <c r="AC308" s="21">
        <f t="shared" si="4"/>
        <v>1.2499999999999999E-5</v>
      </c>
    </row>
    <row r="309" spans="1:29">
      <c r="A309" s="4">
        <v>44286</v>
      </c>
      <c r="B309">
        <v>7247</v>
      </c>
      <c r="C309">
        <v>5550</v>
      </c>
      <c r="D309">
        <v>294.64999999999998</v>
      </c>
      <c r="E309">
        <v>2774</v>
      </c>
      <c r="F309">
        <v>2989.5</v>
      </c>
      <c r="G309">
        <v>105.3</v>
      </c>
      <c r="H309">
        <v>1461.5</v>
      </c>
      <c r="I309">
        <v>228.85</v>
      </c>
      <c r="J309">
        <v>505</v>
      </c>
      <c r="K309">
        <v>131.88</v>
      </c>
      <c r="L309">
        <v>150.85</v>
      </c>
      <c r="M309">
        <v>197.19</v>
      </c>
      <c r="N309">
        <v>403.3</v>
      </c>
      <c r="O309">
        <v>2323</v>
      </c>
      <c r="P309">
        <v>349.9</v>
      </c>
      <c r="Q309">
        <v>920.6</v>
      </c>
      <c r="R309">
        <v>54.14</v>
      </c>
      <c r="S309">
        <v>318.3</v>
      </c>
      <c r="T309">
        <v>771.6</v>
      </c>
      <c r="U309">
        <v>612.79999999999995</v>
      </c>
      <c r="V309">
        <v>180.45</v>
      </c>
      <c r="W309">
        <v>690.1</v>
      </c>
      <c r="X309">
        <v>794.11</v>
      </c>
      <c r="Z309">
        <v>3831.05</v>
      </c>
      <c r="AB309">
        <v>4.2000000000000003E-2</v>
      </c>
      <c r="AC309" s="21">
        <f t="shared" si="4"/>
        <v>3.5000000000000004E-5</v>
      </c>
    </row>
    <row r="310" spans="1:29">
      <c r="A310" s="4">
        <v>44316</v>
      </c>
      <c r="B310">
        <v>7715</v>
      </c>
      <c r="C310">
        <v>6076</v>
      </c>
      <c r="D310">
        <v>303</v>
      </c>
      <c r="E310">
        <v>2682</v>
      </c>
      <c r="F310">
        <v>3251</v>
      </c>
      <c r="G310">
        <v>104.62</v>
      </c>
      <c r="H310">
        <v>1572.5</v>
      </c>
      <c r="I310">
        <v>221</v>
      </c>
      <c r="J310">
        <v>506.2</v>
      </c>
      <c r="K310">
        <v>136.80000000000001</v>
      </c>
      <c r="L310">
        <v>158</v>
      </c>
      <c r="M310">
        <v>197.55</v>
      </c>
      <c r="N310">
        <v>395.5</v>
      </c>
      <c r="O310">
        <v>2327</v>
      </c>
      <c r="P310">
        <v>398.4</v>
      </c>
      <c r="Q310">
        <v>975.6</v>
      </c>
      <c r="R310">
        <v>56.66</v>
      </c>
      <c r="S310">
        <v>357.3</v>
      </c>
      <c r="T310">
        <v>830</v>
      </c>
      <c r="U310">
        <v>638</v>
      </c>
      <c r="V310">
        <v>179.6</v>
      </c>
      <c r="W310">
        <v>720.8</v>
      </c>
      <c r="X310">
        <v>836.94</v>
      </c>
      <c r="Z310">
        <v>3983.85</v>
      </c>
      <c r="AB310">
        <v>6.0999999999999999E-2</v>
      </c>
      <c r="AC310" s="21">
        <f t="shared" si="4"/>
        <v>5.0833333333333333E-5</v>
      </c>
    </row>
    <row r="311" spans="1:29">
      <c r="A311" s="4">
        <v>44347</v>
      </c>
      <c r="B311">
        <v>8046</v>
      </c>
      <c r="C311">
        <v>6064</v>
      </c>
      <c r="D311">
        <v>306.14999999999998</v>
      </c>
      <c r="E311">
        <v>2713</v>
      </c>
      <c r="F311">
        <v>3404</v>
      </c>
      <c r="G311">
        <v>107.02</v>
      </c>
      <c r="H311">
        <v>1608.5</v>
      </c>
      <c r="I311">
        <v>223.25</v>
      </c>
      <c r="J311">
        <v>526.6</v>
      </c>
      <c r="K311">
        <v>128.30000000000001</v>
      </c>
      <c r="L311">
        <v>165.4</v>
      </c>
      <c r="M311">
        <v>208</v>
      </c>
      <c r="N311">
        <v>406.27</v>
      </c>
      <c r="O311">
        <v>2285</v>
      </c>
      <c r="P311">
        <v>399.5</v>
      </c>
      <c r="Q311">
        <v>974</v>
      </c>
      <c r="R311">
        <v>54.66</v>
      </c>
      <c r="S311">
        <v>360.3</v>
      </c>
      <c r="T311">
        <v>818.2</v>
      </c>
      <c r="U311">
        <v>656.6</v>
      </c>
      <c r="V311">
        <v>171.4</v>
      </c>
      <c r="W311">
        <v>703.2</v>
      </c>
      <c r="X311">
        <v>863.23</v>
      </c>
      <c r="Z311">
        <v>4016.13</v>
      </c>
      <c r="AB311">
        <v>4.5999999999999999E-2</v>
      </c>
      <c r="AC311" s="21">
        <f t="shared" si="4"/>
        <v>3.8333333333333334E-5</v>
      </c>
    </row>
    <row r="312" spans="1:29">
      <c r="A312" s="4">
        <v>44377</v>
      </c>
      <c r="B312">
        <v>8683</v>
      </c>
      <c r="C312">
        <v>5949</v>
      </c>
      <c r="D312">
        <v>315</v>
      </c>
      <c r="E312">
        <v>2800</v>
      </c>
      <c r="F312">
        <v>3461</v>
      </c>
      <c r="G312">
        <v>98.92</v>
      </c>
      <c r="H312">
        <v>1522</v>
      </c>
      <c r="I312">
        <v>222.95</v>
      </c>
      <c r="J312">
        <v>522</v>
      </c>
      <c r="K312">
        <v>121.34</v>
      </c>
      <c r="L312">
        <v>146.44999999999999</v>
      </c>
      <c r="M312">
        <v>204.18</v>
      </c>
      <c r="N312">
        <v>401.03</v>
      </c>
      <c r="O312">
        <v>2389</v>
      </c>
      <c r="P312">
        <v>372.3</v>
      </c>
      <c r="Q312">
        <v>974.2</v>
      </c>
      <c r="R312">
        <v>51.46</v>
      </c>
      <c r="S312">
        <v>364.5</v>
      </c>
      <c r="T312">
        <v>830</v>
      </c>
      <c r="U312">
        <v>684.2</v>
      </c>
      <c r="V312">
        <v>158.94999999999999</v>
      </c>
      <c r="W312">
        <v>675.4</v>
      </c>
      <c r="X312">
        <v>846.32</v>
      </c>
      <c r="Z312">
        <v>4014.74</v>
      </c>
      <c r="AB312">
        <v>7.0000000000000007E-2</v>
      </c>
      <c r="AC312" s="21">
        <f t="shared" si="4"/>
        <v>5.833333333333334E-5</v>
      </c>
    </row>
    <row r="313" spans="1:29">
      <c r="A313" s="4">
        <v>44407</v>
      </c>
      <c r="B313">
        <v>8268</v>
      </c>
      <c r="C313">
        <v>6101</v>
      </c>
      <c r="D313">
        <v>289.2</v>
      </c>
      <c r="E313">
        <v>2680.5</v>
      </c>
      <c r="F313">
        <v>3570.5</v>
      </c>
      <c r="G313">
        <v>99.71</v>
      </c>
      <c r="H313">
        <v>1521</v>
      </c>
      <c r="I313">
        <v>233</v>
      </c>
      <c r="J313">
        <v>576</v>
      </c>
      <c r="K313">
        <v>116.18</v>
      </c>
      <c r="L313">
        <v>135.5</v>
      </c>
      <c r="M313">
        <v>203.37</v>
      </c>
      <c r="N313">
        <v>382.65</v>
      </c>
      <c r="O313">
        <v>2666</v>
      </c>
      <c r="P313">
        <v>370.1</v>
      </c>
      <c r="Q313">
        <v>930</v>
      </c>
      <c r="R313">
        <v>45.47</v>
      </c>
      <c r="S313">
        <v>368.4</v>
      </c>
      <c r="T313">
        <v>869.4</v>
      </c>
      <c r="U313">
        <v>701.6</v>
      </c>
      <c r="V313">
        <v>164.6</v>
      </c>
      <c r="W313">
        <v>709.6</v>
      </c>
      <c r="X313">
        <v>849.35</v>
      </c>
      <c r="Z313">
        <v>4030.24</v>
      </c>
      <c r="AB313">
        <v>4.5999999999999999E-2</v>
      </c>
      <c r="AC313" s="21">
        <f t="shared" si="4"/>
        <v>3.8333333333333334E-5</v>
      </c>
    </row>
    <row r="314" spans="1:29">
      <c r="A314" s="4">
        <v>44439</v>
      </c>
      <c r="B314">
        <v>8514</v>
      </c>
      <c r="C314">
        <v>5382</v>
      </c>
      <c r="D314">
        <v>296.95</v>
      </c>
      <c r="E314">
        <v>2729</v>
      </c>
      <c r="F314">
        <v>3494</v>
      </c>
      <c r="G314">
        <v>114.86</v>
      </c>
      <c r="H314">
        <v>1500.5</v>
      </c>
      <c r="I314">
        <v>255.15</v>
      </c>
      <c r="J314">
        <v>568.4</v>
      </c>
      <c r="K314">
        <v>121.96</v>
      </c>
      <c r="L314">
        <v>179.5</v>
      </c>
      <c r="M314">
        <v>214.13</v>
      </c>
      <c r="N314">
        <v>399.25</v>
      </c>
      <c r="O314">
        <v>2636</v>
      </c>
      <c r="P314">
        <v>363.4</v>
      </c>
      <c r="Q314">
        <v>983.6</v>
      </c>
      <c r="R314">
        <v>51.96</v>
      </c>
      <c r="S314">
        <v>350.3</v>
      </c>
      <c r="T314">
        <v>767.6</v>
      </c>
      <c r="U314">
        <v>742.2</v>
      </c>
      <c r="V314">
        <v>182.9</v>
      </c>
      <c r="W314">
        <v>709</v>
      </c>
      <c r="X314">
        <v>865.16</v>
      </c>
      <c r="Z314">
        <v>4109.96</v>
      </c>
      <c r="AB314">
        <v>5.3999999999999999E-2</v>
      </c>
      <c r="AC314" s="21">
        <f t="shared" si="4"/>
        <v>4.5000000000000003E-5</v>
      </c>
    </row>
    <row r="315" spans="1:29">
      <c r="A315" s="4">
        <v>44469</v>
      </c>
      <c r="B315">
        <v>8958</v>
      </c>
      <c r="C315">
        <v>4913.5</v>
      </c>
      <c r="D315">
        <v>340.3</v>
      </c>
      <c r="E315">
        <v>2604</v>
      </c>
      <c r="F315">
        <v>3606</v>
      </c>
      <c r="G315">
        <v>140.13999999999999</v>
      </c>
      <c r="H315">
        <v>1524</v>
      </c>
      <c r="I315">
        <v>253.3</v>
      </c>
      <c r="J315">
        <v>565.20000000000005</v>
      </c>
      <c r="K315">
        <v>113.3</v>
      </c>
      <c r="L315">
        <v>183.5</v>
      </c>
      <c r="M315">
        <v>225.98</v>
      </c>
      <c r="N315">
        <v>391.15</v>
      </c>
      <c r="O315">
        <v>2455</v>
      </c>
      <c r="P315">
        <v>323.39999999999998</v>
      </c>
      <c r="Q315">
        <v>1000.5</v>
      </c>
      <c r="R315">
        <v>56.68</v>
      </c>
      <c r="S315">
        <v>336.5</v>
      </c>
      <c r="T315">
        <v>711.8</v>
      </c>
      <c r="U315">
        <v>709.6</v>
      </c>
      <c r="V315">
        <v>155.80000000000001</v>
      </c>
      <c r="W315">
        <v>697</v>
      </c>
      <c r="X315">
        <v>813.04</v>
      </c>
      <c r="Z315">
        <v>4058.96</v>
      </c>
      <c r="AB315">
        <v>3.4000000000000002E-2</v>
      </c>
      <c r="AC315" s="21">
        <f t="shared" si="4"/>
        <v>2.8333333333333335E-5</v>
      </c>
    </row>
    <row r="316" spans="1:29">
      <c r="A316" s="4">
        <v>44498</v>
      </c>
      <c r="B316">
        <v>9094</v>
      </c>
      <c r="C316">
        <v>4560.5</v>
      </c>
      <c r="D316">
        <v>350.2</v>
      </c>
      <c r="E316">
        <v>2546.5</v>
      </c>
      <c r="F316">
        <v>3632</v>
      </c>
      <c r="G316">
        <v>131.84</v>
      </c>
      <c r="H316">
        <v>1550</v>
      </c>
      <c r="I316">
        <v>269.89999999999998</v>
      </c>
      <c r="J316">
        <v>551.79999999999995</v>
      </c>
      <c r="K316">
        <v>108.04</v>
      </c>
      <c r="L316">
        <v>183.6</v>
      </c>
      <c r="M316">
        <v>222.16</v>
      </c>
      <c r="N316">
        <v>389.96</v>
      </c>
      <c r="O316">
        <v>2702</v>
      </c>
      <c r="P316">
        <v>321.60000000000002</v>
      </c>
      <c r="Q316">
        <v>1056</v>
      </c>
      <c r="R316">
        <v>60.32</v>
      </c>
      <c r="S316">
        <v>335</v>
      </c>
      <c r="T316">
        <v>602.4</v>
      </c>
      <c r="U316">
        <v>710.8</v>
      </c>
      <c r="V316">
        <v>154.55000000000001</v>
      </c>
      <c r="W316">
        <v>687</v>
      </c>
      <c r="X316">
        <v>859.74</v>
      </c>
      <c r="Z316">
        <v>4129.16</v>
      </c>
      <c r="AB316">
        <v>6.0999999999999999E-2</v>
      </c>
      <c r="AC316" s="21">
        <f t="shared" si="4"/>
        <v>5.0833333333333333E-5</v>
      </c>
    </row>
    <row r="317" spans="1:29">
      <c r="A317" s="4">
        <v>44530</v>
      </c>
      <c r="B317">
        <v>8276</v>
      </c>
      <c r="C317">
        <v>4612</v>
      </c>
      <c r="D317">
        <v>325.45</v>
      </c>
      <c r="E317">
        <v>2530</v>
      </c>
      <c r="F317">
        <v>3799.5</v>
      </c>
      <c r="G317">
        <v>122.5</v>
      </c>
      <c r="H317">
        <v>1462.5</v>
      </c>
      <c r="I317">
        <v>276.75</v>
      </c>
      <c r="J317">
        <v>548.20000000000005</v>
      </c>
      <c r="K317">
        <v>109.34</v>
      </c>
      <c r="L317">
        <v>236.2</v>
      </c>
      <c r="M317">
        <v>213.62</v>
      </c>
      <c r="N317">
        <v>380.38</v>
      </c>
      <c r="O317">
        <v>2868</v>
      </c>
      <c r="P317">
        <v>302.10000000000002</v>
      </c>
      <c r="Q317">
        <v>1042</v>
      </c>
      <c r="R317">
        <v>64.78</v>
      </c>
      <c r="S317">
        <v>316.8</v>
      </c>
      <c r="T317">
        <v>593.20000000000005</v>
      </c>
      <c r="U317">
        <v>771.8</v>
      </c>
      <c r="V317">
        <v>157.9</v>
      </c>
      <c r="W317">
        <v>727</v>
      </c>
      <c r="X317">
        <v>925.18</v>
      </c>
      <c r="Z317">
        <v>4025.87</v>
      </c>
      <c r="AB317">
        <v>9.0999999999999998E-2</v>
      </c>
      <c r="AC317" s="21">
        <f t="shared" si="4"/>
        <v>7.5833333333333338E-5</v>
      </c>
    </row>
    <row r="318" spans="1:29">
      <c r="A318" s="4">
        <v>44561</v>
      </c>
      <c r="B318">
        <v>8678</v>
      </c>
      <c r="C318">
        <v>4892</v>
      </c>
      <c r="D318">
        <v>330.5</v>
      </c>
      <c r="E318">
        <v>2733.5</v>
      </c>
      <c r="F318">
        <v>4036</v>
      </c>
      <c r="G318">
        <v>122.88</v>
      </c>
      <c r="H318">
        <v>1651</v>
      </c>
      <c r="I318">
        <v>289.89999999999998</v>
      </c>
      <c r="J318">
        <v>549.79999999999995</v>
      </c>
      <c r="K318">
        <v>112.26</v>
      </c>
      <c r="L318">
        <v>231.4</v>
      </c>
      <c r="M318">
        <v>226.79</v>
      </c>
      <c r="N318">
        <v>405.48</v>
      </c>
      <c r="O318">
        <v>2885</v>
      </c>
      <c r="P318">
        <v>328</v>
      </c>
      <c r="Q318">
        <v>1119.5</v>
      </c>
      <c r="R318">
        <v>71.5</v>
      </c>
      <c r="S318">
        <v>338.3</v>
      </c>
      <c r="T318">
        <v>613.20000000000005</v>
      </c>
      <c r="U318">
        <v>852.6</v>
      </c>
      <c r="V318">
        <v>175.5</v>
      </c>
      <c r="W318">
        <v>776.4</v>
      </c>
      <c r="X318">
        <v>974.07</v>
      </c>
      <c r="Z318">
        <v>4208.0200000000004</v>
      </c>
      <c r="AB318">
        <v>0.183</v>
      </c>
      <c r="AC318" s="21">
        <f t="shared" si="4"/>
        <v>1.5249999999999999E-4</v>
      </c>
    </row>
    <row r="319" spans="1:29">
      <c r="A319" s="4">
        <v>44592</v>
      </c>
      <c r="B319">
        <v>8617</v>
      </c>
      <c r="C319">
        <v>5185</v>
      </c>
      <c r="D319">
        <v>382.8</v>
      </c>
      <c r="E319">
        <v>3163.5</v>
      </c>
      <c r="F319">
        <v>3723</v>
      </c>
      <c r="G319">
        <v>114.5</v>
      </c>
      <c r="H319">
        <v>1669</v>
      </c>
      <c r="I319">
        <v>297</v>
      </c>
      <c r="J319">
        <v>577.20000000000005</v>
      </c>
      <c r="K319">
        <v>130.02000000000001</v>
      </c>
      <c r="L319">
        <v>217.8</v>
      </c>
      <c r="M319">
        <v>243.57</v>
      </c>
      <c r="N319">
        <v>428.99</v>
      </c>
      <c r="O319">
        <v>2767</v>
      </c>
      <c r="P319">
        <v>387.6</v>
      </c>
      <c r="Q319">
        <v>1151.5</v>
      </c>
      <c r="R319">
        <v>72.319999999999993</v>
      </c>
      <c r="S319">
        <v>331.1</v>
      </c>
      <c r="T319">
        <v>615.20000000000005</v>
      </c>
      <c r="U319">
        <v>720.8</v>
      </c>
      <c r="V319">
        <v>150.80000000000001</v>
      </c>
      <c r="W319">
        <v>790.2</v>
      </c>
      <c r="X319">
        <v>992.27</v>
      </c>
      <c r="Z319">
        <v>4191.8100000000004</v>
      </c>
      <c r="AB319">
        <v>0.27800000000000002</v>
      </c>
      <c r="AC319" s="21">
        <f t="shared" si="4"/>
        <v>2.316666666666667E-4</v>
      </c>
    </row>
    <row r="320" spans="1:29">
      <c r="A320" s="4">
        <v>44620</v>
      </c>
      <c r="B320">
        <v>9059</v>
      </c>
      <c r="C320">
        <v>5791</v>
      </c>
      <c r="D320">
        <v>363.55</v>
      </c>
      <c r="E320">
        <v>3261.5</v>
      </c>
      <c r="F320">
        <v>3725</v>
      </c>
      <c r="G320">
        <v>103.5</v>
      </c>
      <c r="H320">
        <v>1694</v>
      </c>
      <c r="I320">
        <v>289.75</v>
      </c>
      <c r="J320">
        <v>719.6</v>
      </c>
      <c r="K320">
        <v>131.44</v>
      </c>
      <c r="L320">
        <v>174.8</v>
      </c>
      <c r="M320">
        <v>230.81</v>
      </c>
      <c r="N320">
        <v>414.76</v>
      </c>
      <c r="O320">
        <v>2969</v>
      </c>
      <c r="P320">
        <v>370.1</v>
      </c>
      <c r="Q320">
        <v>1057.5</v>
      </c>
      <c r="R320">
        <v>77.28</v>
      </c>
      <c r="S320">
        <v>306.2</v>
      </c>
      <c r="T320">
        <v>648</v>
      </c>
      <c r="U320">
        <v>702.8</v>
      </c>
      <c r="V320">
        <v>150.25</v>
      </c>
      <c r="W320">
        <v>794.2</v>
      </c>
      <c r="X320">
        <v>1039.33</v>
      </c>
      <c r="Z320">
        <v>4157.7700000000004</v>
      </c>
      <c r="AB320">
        <v>0.46899999999999997</v>
      </c>
      <c r="AC320" s="21">
        <f t="shared" si="4"/>
        <v>3.9083333333333331E-4</v>
      </c>
    </row>
    <row r="321" spans="1:29">
      <c r="A321" s="4">
        <v>44651</v>
      </c>
      <c r="B321">
        <v>10132</v>
      </c>
      <c r="C321">
        <v>6081</v>
      </c>
      <c r="D321">
        <v>375.35</v>
      </c>
      <c r="E321">
        <v>3194.5</v>
      </c>
      <c r="F321">
        <v>3863.5</v>
      </c>
      <c r="G321">
        <v>101.1</v>
      </c>
      <c r="H321">
        <v>1650</v>
      </c>
      <c r="I321">
        <v>276</v>
      </c>
      <c r="J321">
        <v>717.4</v>
      </c>
      <c r="K321">
        <v>124.84</v>
      </c>
      <c r="L321">
        <v>154.69999999999999</v>
      </c>
      <c r="M321">
        <v>216.94</v>
      </c>
      <c r="N321">
        <v>446.68</v>
      </c>
      <c r="O321">
        <v>2968</v>
      </c>
      <c r="P321">
        <v>330.2</v>
      </c>
      <c r="Q321">
        <v>1003</v>
      </c>
      <c r="R321">
        <v>80.08</v>
      </c>
      <c r="S321">
        <v>255.4</v>
      </c>
      <c r="T321">
        <v>750.6</v>
      </c>
      <c r="U321">
        <v>701.2</v>
      </c>
      <c r="V321">
        <v>130.69999999999999</v>
      </c>
      <c r="W321">
        <v>785.6</v>
      </c>
      <c r="X321">
        <v>1077.56</v>
      </c>
      <c r="Z321">
        <v>4187.78</v>
      </c>
      <c r="AB321">
        <v>0.48199999999999998</v>
      </c>
      <c r="AC321" s="21">
        <f t="shared" si="4"/>
        <v>4.0166666666666665E-4</v>
      </c>
    </row>
    <row r="322" spans="1:29">
      <c r="A322" s="4">
        <v>44680</v>
      </c>
      <c r="B322">
        <v>10688</v>
      </c>
      <c r="C322">
        <v>5706</v>
      </c>
      <c r="D322">
        <v>391.55</v>
      </c>
      <c r="E322">
        <v>3352</v>
      </c>
      <c r="F322">
        <v>4018.5</v>
      </c>
      <c r="G322">
        <v>83.29</v>
      </c>
      <c r="H322">
        <v>1702</v>
      </c>
      <c r="I322">
        <v>272</v>
      </c>
      <c r="J322">
        <v>740</v>
      </c>
      <c r="K322">
        <v>121.54</v>
      </c>
      <c r="L322">
        <v>137.75</v>
      </c>
      <c r="M322">
        <v>219.05</v>
      </c>
      <c r="N322">
        <v>428.1</v>
      </c>
      <c r="O322">
        <v>3103</v>
      </c>
      <c r="P322">
        <v>289</v>
      </c>
      <c r="Q322">
        <v>1005</v>
      </c>
      <c r="R322">
        <v>79.459999999999994</v>
      </c>
      <c r="S322">
        <v>253.3</v>
      </c>
      <c r="T322">
        <v>785.8</v>
      </c>
      <c r="U322">
        <v>737.4</v>
      </c>
      <c r="V322">
        <v>126.9</v>
      </c>
      <c r="W322">
        <v>752.6</v>
      </c>
      <c r="X322">
        <v>1097.42</v>
      </c>
      <c r="Z322">
        <v>4185.12</v>
      </c>
      <c r="AB322">
        <v>0.77600000000000002</v>
      </c>
      <c r="AC322" s="21">
        <f t="shared" si="4"/>
        <v>6.466666666666667E-4</v>
      </c>
    </row>
    <row r="323" spans="1:29">
      <c r="A323" s="4">
        <v>44712</v>
      </c>
      <c r="B323">
        <v>10454</v>
      </c>
      <c r="C323">
        <v>5750</v>
      </c>
      <c r="D323">
        <v>434.25</v>
      </c>
      <c r="E323">
        <v>3502</v>
      </c>
      <c r="F323">
        <v>3675</v>
      </c>
      <c r="G323">
        <v>86.69</v>
      </c>
      <c r="H323">
        <v>1777.5</v>
      </c>
      <c r="I323">
        <v>259</v>
      </c>
      <c r="J323">
        <v>756</v>
      </c>
      <c r="K323">
        <v>130.58000000000001</v>
      </c>
      <c r="L323">
        <v>149.85</v>
      </c>
      <c r="M323">
        <v>229.3</v>
      </c>
      <c r="N323">
        <v>430</v>
      </c>
      <c r="O323">
        <v>2767</v>
      </c>
      <c r="P323">
        <v>274.89999999999998</v>
      </c>
      <c r="Q323">
        <v>920.6</v>
      </c>
      <c r="R323">
        <v>79.180000000000007</v>
      </c>
      <c r="S323">
        <v>263.60000000000002</v>
      </c>
      <c r="T323">
        <v>754.4</v>
      </c>
      <c r="U323">
        <v>656.6</v>
      </c>
      <c r="V323">
        <v>130.1</v>
      </c>
      <c r="W323">
        <v>766.8</v>
      </c>
      <c r="X323">
        <v>1076.28</v>
      </c>
      <c r="Z323">
        <v>4201.96</v>
      </c>
      <c r="AB323">
        <v>1.028</v>
      </c>
      <c r="AC323" s="21">
        <f t="shared" si="4"/>
        <v>8.5666666666666671E-4</v>
      </c>
    </row>
    <row r="324" spans="1:29">
      <c r="A324" s="4">
        <v>44742</v>
      </c>
      <c r="B324">
        <v>10800</v>
      </c>
      <c r="C324">
        <v>4916.5</v>
      </c>
      <c r="D324">
        <v>388.3</v>
      </c>
      <c r="E324">
        <v>3519.5</v>
      </c>
      <c r="F324">
        <v>3530.5</v>
      </c>
      <c r="G324">
        <v>82.95</v>
      </c>
      <c r="H324">
        <v>1680</v>
      </c>
      <c r="I324">
        <v>255.5</v>
      </c>
      <c r="J324">
        <v>830.2</v>
      </c>
      <c r="K324">
        <v>126.66</v>
      </c>
      <c r="L324">
        <v>135.5</v>
      </c>
      <c r="M324">
        <v>219.35</v>
      </c>
      <c r="N324">
        <v>401.3</v>
      </c>
      <c r="O324">
        <v>2719</v>
      </c>
      <c r="P324">
        <v>189.7</v>
      </c>
      <c r="Q324">
        <v>824.6</v>
      </c>
      <c r="R324">
        <v>80</v>
      </c>
      <c r="S324">
        <v>244.3</v>
      </c>
      <c r="T324">
        <v>749.8</v>
      </c>
      <c r="U324">
        <v>634.79999999999995</v>
      </c>
      <c r="V324">
        <v>116.65</v>
      </c>
      <c r="W324">
        <v>664</v>
      </c>
      <c r="X324">
        <v>966.9</v>
      </c>
      <c r="Z324">
        <v>3940.9</v>
      </c>
      <c r="AB324">
        <v>0.96399999999999997</v>
      </c>
      <c r="AC324" s="21">
        <f t="shared" si="4"/>
        <v>8.0333333333333331E-4</v>
      </c>
    </row>
    <row r="325" spans="1:29">
      <c r="A325" s="4">
        <v>44771</v>
      </c>
      <c r="B325">
        <v>10844</v>
      </c>
      <c r="C325">
        <v>4924.5</v>
      </c>
      <c r="D325">
        <v>400</v>
      </c>
      <c r="E325">
        <v>3220.5</v>
      </c>
      <c r="F325">
        <v>3882</v>
      </c>
      <c r="G325">
        <v>89.27</v>
      </c>
      <c r="H325">
        <v>1914.5</v>
      </c>
      <c r="I325">
        <v>262.60000000000002</v>
      </c>
      <c r="J325">
        <v>770</v>
      </c>
      <c r="K325">
        <v>120.8</v>
      </c>
      <c r="L325">
        <v>141.44999999999999</v>
      </c>
      <c r="M325">
        <v>249.8</v>
      </c>
      <c r="N325">
        <v>396</v>
      </c>
      <c r="O325">
        <v>3071</v>
      </c>
      <c r="P325">
        <v>249.9</v>
      </c>
      <c r="Q325">
        <v>883.8</v>
      </c>
      <c r="R325">
        <v>87.7</v>
      </c>
      <c r="S325">
        <v>258.60000000000002</v>
      </c>
      <c r="T325">
        <v>756.6</v>
      </c>
      <c r="U325">
        <v>704.4</v>
      </c>
      <c r="V325">
        <v>127.1</v>
      </c>
      <c r="W325">
        <v>731.2</v>
      </c>
      <c r="X325">
        <v>1039.97</v>
      </c>
      <c r="Z325">
        <v>4107.01</v>
      </c>
      <c r="AB325">
        <v>1.202</v>
      </c>
      <c r="AC325" s="21">
        <f t="shared" si="4"/>
        <v>1.0016666666666665E-3</v>
      </c>
    </row>
    <row r="326" spans="1:29">
      <c r="A326" s="4">
        <v>44804</v>
      </c>
      <c r="B326">
        <v>10644</v>
      </c>
      <c r="C326">
        <v>4771</v>
      </c>
      <c r="D326">
        <v>441.5</v>
      </c>
      <c r="E326">
        <v>3451.5</v>
      </c>
      <c r="F326">
        <v>3764</v>
      </c>
      <c r="G326">
        <v>77</v>
      </c>
      <c r="H326">
        <v>1859</v>
      </c>
      <c r="I326">
        <v>248.7</v>
      </c>
      <c r="J326">
        <v>776.2</v>
      </c>
      <c r="K326">
        <v>115.68</v>
      </c>
      <c r="L326">
        <v>121.9</v>
      </c>
      <c r="M326">
        <v>246.45</v>
      </c>
      <c r="N326">
        <v>418.7</v>
      </c>
      <c r="O326">
        <v>2861</v>
      </c>
      <c r="P326">
        <v>218.3</v>
      </c>
      <c r="Q326">
        <v>744.4</v>
      </c>
      <c r="R326">
        <v>75.739999999999995</v>
      </c>
      <c r="S326">
        <v>232.1</v>
      </c>
      <c r="T326">
        <v>862.8</v>
      </c>
      <c r="U326">
        <v>715.2</v>
      </c>
      <c r="V326">
        <v>108.3</v>
      </c>
      <c r="W326">
        <v>650.6</v>
      </c>
      <c r="X326">
        <v>990.8</v>
      </c>
      <c r="Z326">
        <v>4007.46</v>
      </c>
      <c r="AB326">
        <v>1.7430000000000001</v>
      </c>
      <c r="AC326" s="21">
        <f t="shared" si="4"/>
        <v>1.4525E-3</v>
      </c>
    </row>
    <row r="327" spans="1:29">
      <c r="A327" s="4">
        <v>44834</v>
      </c>
      <c r="B327">
        <v>9944</v>
      </c>
      <c r="C327">
        <v>4896</v>
      </c>
      <c r="D327">
        <v>433.1</v>
      </c>
      <c r="E327">
        <v>3226.5</v>
      </c>
      <c r="F327">
        <v>3797.5</v>
      </c>
      <c r="G327">
        <v>69.59</v>
      </c>
      <c r="H327">
        <v>1805</v>
      </c>
      <c r="I327">
        <v>206.8</v>
      </c>
      <c r="J327">
        <v>789.8</v>
      </c>
      <c r="K327">
        <v>101.12</v>
      </c>
      <c r="L327">
        <v>98.68</v>
      </c>
      <c r="M327">
        <v>225.9</v>
      </c>
      <c r="N327">
        <v>388.2</v>
      </c>
      <c r="O327">
        <v>2760</v>
      </c>
      <c r="P327">
        <v>179</v>
      </c>
      <c r="Q327">
        <v>750</v>
      </c>
      <c r="R327">
        <v>70.84</v>
      </c>
      <c r="S327">
        <v>220.4</v>
      </c>
      <c r="T327">
        <v>866.8</v>
      </c>
      <c r="U327">
        <v>697.2</v>
      </c>
      <c r="V327">
        <v>88.3</v>
      </c>
      <c r="W327">
        <v>521.79999999999995</v>
      </c>
      <c r="X327">
        <v>855.69</v>
      </c>
      <c r="Z327">
        <v>3763.48</v>
      </c>
      <c r="AB327">
        <v>1.98</v>
      </c>
      <c r="AC327" s="21">
        <f t="shared" ref="AC327:AC352" si="5">AB327/100/12</f>
        <v>1.6499999999999998E-3</v>
      </c>
    </row>
    <row r="328" spans="1:29">
      <c r="A328" s="4">
        <v>44865</v>
      </c>
      <c r="B328">
        <v>10254</v>
      </c>
      <c r="C328">
        <v>4537</v>
      </c>
      <c r="D328">
        <v>479.8</v>
      </c>
      <c r="E328">
        <v>3433.5</v>
      </c>
      <c r="F328">
        <v>3598</v>
      </c>
      <c r="G328">
        <v>78.150000000000006</v>
      </c>
      <c r="H328">
        <v>1836.5</v>
      </c>
      <c r="I328">
        <v>215.1</v>
      </c>
      <c r="J328">
        <v>814.4</v>
      </c>
      <c r="K328">
        <v>101.64</v>
      </c>
      <c r="L328">
        <v>105.5</v>
      </c>
      <c r="M328">
        <v>234.8</v>
      </c>
      <c r="N328">
        <v>418.1</v>
      </c>
      <c r="O328">
        <v>2841</v>
      </c>
      <c r="P328">
        <v>191.25</v>
      </c>
      <c r="Q328">
        <v>766</v>
      </c>
      <c r="R328">
        <v>76.62</v>
      </c>
      <c r="S328">
        <v>218.9</v>
      </c>
      <c r="T328">
        <v>960.4</v>
      </c>
      <c r="U328">
        <v>726.8</v>
      </c>
      <c r="V328">
        <v>93.78</v>
      </c>
      <c r="W328">
        <v>570.4</v>
      </c>
      <c r="X328">
        <v>871.68</v>
      </c>
      <c r="Z328">
        <v>3876.48</v>
      </c>
      <c r="AB328">
        <v>2.4540000000000002</v>
      </c>
      <c r="AC328" s="21">
        <f t="shared" si="5"/>
        <v>2.0450000000000004E-3</v>
      </c>
    </row>
    <row r="329" spans="1:29">
      <c r="A329" s="4">
        <v>44895</v>
      </c>
      <c r="B329">
        <v>11166</v>
      </c>
      <c r="C329">
        <v>5585</v>
      </c>
      <c r="D329">
        <v>497.5</v>
      </c>
      <c r="E329">
        <v>3391</v>
      </c>
      <c r="F329">
        <v>3808</v>
      </c>
      <c r="G329">
        <v>90.92</v>
      </c>
      <c r="H329">
        <v>1872</v>
      </c>
      <c r="I329">
        <v>227.5</v>
      </c>
      <c r="J329">
        <v>822.6</v>
      </c>
      <c r="K329">
        <v>91.84</v>
      </c>
      <c r="L329">
        <v>120.55</v>
      </c>
      <c r="M329">
        <v>261.89999999999998</v>
      </c>
      <c r="N329">
        <v>444.3</v>
      </c>
      <c r="O329">
        <v>3048</v>
      </c>
      <c r="P329">
        <v>240.8</v>
      </c>
      <c r="Q329">
        <v>865.6</v>
      </c>
      <c r="R329">
        <v>95.06</v>
      </c>
      <c r="S329">
        <v>241.1</v>
      </c>
      <c r="T329">
        <v>995.2</v>
      </c>
      <c r="U329">
        <v>796.6</v>
      </c>
      <c r="V329">
        <v>103.4</v>
      </c>
      <c r="W329">
        <v>614.20000000000005</v>
      </c>
      <c r="X329">
        <v>932.44</v>
      </c>
      <c r="Z329">
        <v>4139.6499999999996</v>
      </c>
      <c r="AB329">
        <v>3.044</v>
      </c>
      <c r="AC329" s="21">
        <f t="shared" si="5"/>
        <v>2.5366666666666667E-3</v>
      </c>
    </row>
    <row r="330" spans="1:29">
      <c r="A330" s="4">
        <v>44925</v>
      </c>
      <c r="B330">
        <v>11218</v>
      </c>
      <c r="C330">
        <v>5798</v>
      </c>
      <c r="D330">
        <v>474.9</v>
      </c>
      <c r="E330">
        <v>3281.5</v>
      </c>
      <c r="F330">
        <v>3650</v>
      </c>
      <c r="G330">
        <v>93.2</v>
      </c>
      <c r="H330">
        <v>1917.5</v>
      </c>
      <c r="I330">
        <v>224.2</v>
      </c>
      <c r="J330">
        <v>856</v>
      </c>
      <c r="K330">
        <v>84.24</v>
      </c>
      <c r="L330">
        <v>123.3</v>
      </c>
      <c r="M330">
        <v>265.2</v>
      </c>
      <c r="N330">
        <v>442.8</v>
      </c>
      <c r="O330">
        <v>2759</v>
      </c>
      <c r="P330">
        <v>238</v>
      </c>
      <c r="Q330">
        <v>820.2</v>
      </c>
      <c r="R330">
        <v>96.52</v>
      </c>
      <c r="S330">
        <v>236.1</v>
      </c>
      <c r="T330">
        <v>939.2</v>
      </c>
      <c r="U330">
        <v>745.6</v>
      </c>
      <c r="V330">
        <v>101.65</v>
      </c>
      <c r="W330">
        <v>621.4</v>
      </c>
      <c r="X330">
        <v>916.72</v>
      </c>
      <c r="Z330">
        <v>4075.13</v>
      </c>
      <c r="AB330">
        <v>3.0329999999999999</v>
      </c>
      <c r="AC330" s="21">
        <f t="shared" si="5"/>
        <v>2.5274999999999998E-3</v>
      </c>
    </row>
    <row r="331" spans="1:29">
      <c r="A331" s="4">
        <v>44957</v>
      </c>
      <c r="B331">
        <v>10590</v>
      </c>
      <c r="C331">
        <v>6319</v>
      </c>
      <c r="D331">
        <v>488.85</v>
      </c>
      <c r="E331">
        <v>3096</v>
      </c>
      <c r="F331">
        <v>3520</v>
      </c>
      <c r="G331">
        <v>105.74</v>
      </c>
      <c r="H331">
        <v>1931</v>
      </c>
      <c r="I331">
        <v>245.9</v>
      </c>
      <c r="J331">
        <v>856.8</v>
      </c>
      <c r="K331">
        <v>93.12</v>
      </c>
      <c r="L331">
        <v>145.80000000000001</v>
      </c>
      <c r="M331">
        <v>308</v>
      </c>
      <c r="N331">
        <v>455.7</v>
      </c>
      <c r="O331">
        <v>2970</v>
      </c>
      <c r="P331">
        <v>268.39999999999998</v>
      </c>
      <c r="Q331">
        <v>943.8</v>
      </c>
      <c r="R331">
        <v>100.75</v>
      </c>
      <c r="S331">
        <v>279</v>
      </c>
      <c r="T331">
        <v>923.6</v>
      </c>
      <c r="U331">
        <v>776.8</v>
      </c>
      <c r="V331">
        <v>117.2</v>
      </c>
      <c r="W331">
        <v>708.4</v>
      </c>
      <c r="X331">
        <v>942.09</v>
      </c>
      <c r="Z331">
        <v>4255.72</v>
      </c>
      <c r="AB331">
        <v>3.4969999999999999</v>
      </c>
      <c r="AC331" s="21">
        <f t="shared" si="5"/>
        <v>2.9141666666666669E-3</v>
      </c>
    </row>
    <row r="332" spans="1:29">
      <c r="A332" s="4">
        <v>44985</v>
      </c>
      <c r="B332">
        <v>10880</v>
      </c>
      <c r="C332">
        <v>5712</v>
      </c>
      <c r="D332">
        <v>550.5</v>
      </c>
      <c r="E332">
        <v>3143.5</v>
      </c>
      <c r="F332">
        <v>3529</v>
      </c>
      <c r="G332">
        <v>144.94</v>
      </c>
      <c r="H332">
        <v>1920</v>
      </c>
      <c r="I332">
        <v>255</v>
      </c>
      <c r="J332">
        <v>898</v>
      </c>
      <c r="K332">
        <v>99.78</v>
      </c>
      <c r="L332">
        <v>160</v>
      </c>
      <c r="M332">
        <v>292.3</v>
      </c>
      <c r="N332">
        <v>446.4</v>
      </c>
      <c r="O332">
        <v>2964</v>
      </c>
      <c r="P332">
        <v>304</v>
      </c>
      <c r="Q332">
        <v>1024</v>
      </c>
      <c r="R332">
        <v>105.15</v>
      </c>
      <c r="S332">
        <v>287.2</v>
      </c>
      <c r="T332">
        <v>918.4</v>
      </c>
      <c r="U332">
        <v>748.6</v>
      </c>
      <c r="V332">
        <v>123.2</v>
      </c>
      <c r="W332">
        <v>687.8</v>
      </c>
      <c r="X332">
        <v>963.23</v>
      </c>
      <c r="Z332">
        <v>4304.4799999999996</v>
      </c>
      <c r="AB332">
        <v>3.9590000000000001</v>
      </c>
      <c r="AC332" s="21">
        <f t="shared" si="5"/>
        <v>3.2991666666666668E-3</v>
      </c>
    </row>
    <row r="333" spans="1:29">
      <c r="A333" s="4">
        <v>45016</v>
      </c>
      <c r="B333">
        <v>11232</v>
      </c>
      <c r="C333">
        <v>5478</v>
      </c>
      <c r="D333">
        <v>510.8</v>
      </c>
      <c r="E333">
        <v>2840.5</v>
      </c>
      <c r="F333">
        <v>3614</v>
      </c>
      <c r="G333">
        <v>149.02000000000001</v>
      </c>
      <c r="H333">
        <v>2033</v>
      </c>
      <c r="I333">
        <v>265.7</v>
      </c>
      <c r="J333">
        <v>982.6</v>
      </c>
      <c r="K333">
        <v>89.3</v>
      </c>
      <c r="L333">
        <v>167</v>
      </c>
      <c r="M333">
        <v>263.60000000000002</v>
      </c>
      <c r="N333">
        <v>404.2</v>
      </c>
      <c r="O333">
        <v>3057</v>
      </c>
      <c r="P333">
        <v>260.89999999999998</v>
      </c>
      <c r="Q333">
        <v>958.6</v>
      </c>
      <c r="R333">
        <v>106.05</v>
      </c>
      <c r="S333">
        <v>261.2</v>
      </c>
      <c r="T333">
        <v>844.4</v>
      </c>
      <c r="U333">
        <v>775</v>
      </c>
      <c r="V333">
        <v>118.95</v>
      </c>
      <c r="W333">
        <v>621.20000000000005</v>
      </c>
      <c r="X333">
        <v>1007.8</v>
      </c>
      <c r="Z333">
        <v>4157.88</v>
      </c>
      <c r="AB333">
        <v>4.117</v>
      </c>
      <c r="AC333" s="21">
        <f t="shared" si="5"/>
        <v>3.430833333333333E-3</v>
      </c>
    </row>
    <row r="334" spans="1:29">
      <c r="A334" s="4">
        <v>45044</v>
      </c>
      <c r="B334">
        <v>11746</v>
      </c>
      <c r="C334">
        <v>5049</v>
      </c>
      <c r="D334">
        <v>534.4</v>
      </c>
      <c r="E334">
        <v>2927</v>
      </c>
      <c r="F334">
        <v>3622</v>
      </c>
      <c r="G334">
        <v>152.15</v>
      </c>
      <c r="H334">
        <v>2097</v>
      </c>
      <c r="I334">
        <v>281.10000000000002</v>
      </c>
      <c r="J334">
        <v>1014</v>
      </c>
      <c r="K334">
        <v>95.9</v>
      </c>
      <c r="L334">
        <v>164.35</v>
      </c>
      <c r="M334">
        <v>262</v>
      </c>
      <c r="N334">
        <v>423</v>
      </c>
      <c r="O334">
        <v>3164</v>
      </c>
      <c r="P334">
        <v>280.60000000000002</v>
      </c>
      <c r="Q334">
        <v>927.2</v>
      </c>
      <c r="R334">
        <v>114.5</v>
      </c>
      <c r="S334">
        <v>257.5</v>
      </c>
      <c r="T334">
        <v>887</v>
      </c>
      <c r="U334">
        <v>818.6</v>
      </c>
      <c r="V334">
        <v>128.19999999999999</v>
      </c>
      <c r="W334">
        <v>674.2</v>
      </c>
      <c r="X334">
        <v>1051.92</v>
      </c>
      <c r="Z334">
        <v>4283.83</v>
      </c>
      <c r="AB334">
        <v>4.2859999999999996</v>
      </c>
      <c r="AC334" s="21">
        <f t="shared" si="5"/>
        <v>3.5716666666666661E-3</v>
      </c>
    </row>
    <row r="335" spans="1:29">
      <c r="A335" s="4">
        <v>45077</v>
      </c>
      <c r="B335">
        <v>11660</v>
      </c>
      <c r="C335">
        <v>4782</v>
      </c>
      <c r="D335">
        <v>453.3</v>
      </c>
      <c r="E335">
        <v>2554.5</v>
      </c>
      <c r="F335">
        <v>3347</v>
      </c>
      <c r="G335">
        <v>143.30000000000001</v>
      </c>
      <c r="H335">
        <v>2202</v>
      </c>
      <c r="I335">
        <v>260.8</v>
      </c>
      <c r="J335">
        <v>928.2</v>
      </c>
      <c r="K335">
        <v>76.37</v>
      </c>
      <c r="L335">
        <v>178.6</v>
      </c>
      <c r="M335">
        <v>259.60000000000002</v>
      </c>
      <c r="N335">
        <v>394.2</v>
      </c>
      <c r="O335">
        <v>3144</v>
      </c>
      <c r="P335">
        <v>248</v>
      </c>
      <c r="Q335">
        <v>853.8</v>
      </c>
      <c r="R335">
        <v>117.65</v>
      </c>
      <c r="S335">
        <v>231</v>
      </c>
      <c r="T335">
        <v>798.2</v>
      </c>
      <c r="U335">
        <v>871</v>
      </c>
      <c r="V335">
        <v>114.2</v>
      </c>
      <c r="W335">
        <v>602</v>
      </c>
      <c r="X335">
        <v>1016.54</v>
      </c>
      <c r="Z335">
        <v>4066.8</v>
      </c>
      <c r="AB335">
        <v>4.4219999999999997</v>
      </c>
      <c r="AC335" s="21">
        <f t="shared" si="5"/>
        <v>3.6849999999999995E-3</v>
      </c>
    </row>
    <row r="336" spans="1:29">
      <c r="A336" s="4">
        <v>45107</v>
      </c>
      <c r="B336">
        <v>11276</v>
      </c>
      <c r="C336">
        <v>4985.5</v>
      </c>
      <c r="D336">
        <v>458.35</v>
      </c>
      <c r="E336">
        <v>2608</v>
      </c>
      <c r="F336">
        <v>3379</v>
      </c>
      <c r="G336">
        <v>151.05000000000001</v>
      </c>
      <c r="H336">
        <v>2202</v>
      </c>
      <c r="I336">
        <v>248.4</v>
      </c>
      <c r="J336">
        <v>927</v>
      </c>
      <c r="K336">
        <v>73.97</v>
      </c>
      <c r="L336">
        <v>192.7</v>
      </c>
      <c r="M336">
        <v>240.8</v>
      </c>
      <c r="N336">
        <v>395.2</v>
      </c>
      <c r="O336">
        <v>2999</v>
      </c>
      <c r="P336">
        <v>249</v>
      </c>
      <c r="Q336">
        <v>823.4</v>
      </c>
      <c r="R336">
        <v>123.95</v>
      </c>
      <c r="S336">
        <v>231.7</v>
      </c>
      <c r="T336">
        <v>822</v>
      </c>
      <c r="U336">
        <v>924.8</v>
      </c>
      <c r="V336">
        <v>102.75</v>
      </c>
      <c r="W336">
        <v>574.20000000000005</v>
      </c>
      <c r="X336">
        <v>956.33</v>
      </c>
      <c r="Z336">
        <v>4096.26</v>
      </c>
      <c r="AB336">
        <v>4.9889999999999999</v>
      </c>
      <c r="AC336" s="21">
        <f t="shared" si="5"/>
        <v>4.1574999999999997E-3</v>
      </c>
    </row>
    <row r="337" spans="1:29">
      <c r="A337" s="4">
        <v>45138</v>
      </c>
      <c r="B337">
        <v>11186</v>
      </c>
      <c r="C337">
        <v>5150</v>
      </c>
      <c r="D337">
        <v>483</v>
      </c>
      <c r="E337">
        <v>2615.5</v>
      </c>
      <c r="F337">
        <v>3397.5</v>
      </c>
      <c r="G337">
        <v>184.85</v>
      </c>
      <c r="H337">
        <v>2027</v>
      </c>
      <c r="I337">
        <v>258</v>
      </c>
      <c r="J337">
        <v>931.4</v>
      </c>
      <c r="K337">
        <v>74.430000000000007</v>
      </c>
      <c r="L337">
        <v>206.3</v>
      </c>
      <c r="M337">
        <v>244.3</v>
      </c>
      <c r="N337">
        <v>388.4</v>
      </c>
      <c r="O337">
        <v>2888</v>
      </c>
      <c r="P337">
        <v>266</v>
      </c>
      <c r="Q337">
        <v>851.6</v>
      </c>
      <c r="R337">
        <v>138.05000000000001</v>
      </c>
      <c r="S337">
        <v>245.7</v>
      </c>
      <c r="T337">
        <v>864.6</v>
      </c>
      <c r="U337">
        <v>936.6</v>
      </c>
      <c r="V337">
        <v>114.35</v>
      </c>
      <c r="W337">
        <v>647.4</v>
      </c>
      <c r="X337">
        <v>948.06</v>
      </c>
      <c r="Z337">
        <v>4198.0200000000004</v>
      </c>
      <c r="AB337">
        <v>5.492</v>
      </c>
      <c r="AC337" s="21">
        <f t="shared" si="5"/>
        <v>4.5766666666666664E-3</v>
      </c>
    </row>
    <row r="338" spans="1:29">
      <c r="A338" s="4">
        <v>45169</v>
      </c>
      <c r="B338">
        <v>10662</v>
      </c>
      <c r="C338">
        <v>4872.5</v>
      </c>
      <c r="D338">
        <v>487.5</v>
      </c>
      <c r="E338">
        <v>2622.5</v>
      </c>
      <c r="F338">
        <v>3243.5</v>
      </c>
      <c r="G338">
        <v>222.3</v>
      </c>
      <c r="H338">
        <v>1993</v>
      </c>
      <c r="I338">
        <v>265.7</v>
      </c>
      <c r="J338">
        <v>1007.5</v>
      </c>
      <c r="K338">
        <v>73.209999999999994</v>
      </c>
      <c r="L338">
        <v>226.8</v>
      </c>
      <c r="M338">
        <v>230.4</v>
      </c>
      <c r="N338">
        <v>375.2</v>
      </c>
      <c r="O338">
        <v>2830</v>
      </c>
      <c r="P338">
        <v>240.2</v>
      </c>
      <c r="Q338">
        <v>765.8</v>
      </c>
      <c r="R338">
        <v>151.75</v>
      </c>
      <c r="S338">
        <v>234</v>
      </c>
      <c r="T338">
        <v>839</v>
      </c>
      <c r="U338">
        <v>971</v>
      </c>
      <c r="V338">
        <v>114.3</v>
      </c>
      <c r="W338">
        <v>602.6</v>
      </c>
      <c r="X338">
        <v>910.1</v>
      </c>
      <c r="Z338">
        <v>4059.53</v>
      </c>
      <c r="AB338">
        <v>5.319</v>
      </c>
      <c r="AC338" s="21">
        <f t="shared" si="5"/>
        <v>4.4324999999999998E-3</v>
      </c>
    </row>
    <row r="339" spans="1:29">
      <c r="A339" s="4">
        <v>45198</v>
      </c>
      <c r="B339">
        <v>11102</v>
      </c>
      <c r="C339">
        <v>5174</v>
      </c>
      <c r="D339">
        <v>531.4</v>
      </c>
      <c r="E339">
        <v>2577</v>
      </c>
      <c r="F339">
        <v>3034</v>
      </c>
      <c r="G339">
        <v>220.9</v>
      </c>
      <c r="H339">
        <v>2000</v>
      </c>
      <c r="I339">
        <v>264.2</v>
      </c>
      <c r="J339">
        <v>997.8</v>
      </c>
      <c r="K339">
        <v>76.819999999999993</v>
      </c>
      <c r="L339">
        <v>236.6</v>
      </c>
      <c r="M339">
        <v>235.7</v>
      </c>
      <c r="N339">
        <v>389.8</v>
      </c>
      <c r="O339">
        <v>2926</v>
      </c>
      <c r="P339">
        <v>251.8</v>
      </c>
      <c r="Q339">
        <v>733</v>
      </c>
      <c r="R339">
        <v>154.44999999999999</v>
      </c>
      <c r="S339">
        <v>223.3</v>
      </c>
      <c r="T339">
        <v>868.4</v>
      </c>
      <c r="U339">
        <v>989</v>
      </c>
      <c r="V339">
        <v>117.3</v>
      </c>
      <c r="W339">
        <v>589.79999999999995</v>
      </c>
      <c r="X339">
        <v>900.73</v>
      </c>
      <c r="Z339">
        <v>4127.24</v>
      </c>
      <c r="AB339">
        <v>5.2960000000000003</v>
      </c>
      <c r="AC339" s="21">
        <f t="shared" si="5"/>
        <v>4.4133333333333333E-3</v>
      </c>
    </row>
    <row r="340" spans="1:29">
      <c r="A340" s="4">
        <v>45230</v>
      </c>
      <c r="B340">
        <v>10250</v>
      </c>
      <c r="C340">
        <v>5255</v>
      </c>
      <c r="D340">
        <v>502.6</v>
      </c>
      <c r="E340">
        <v>2454</v>
      </c>
      <c r="F340">
        <v>3107</v>
      </c>
      <c r="G340">
        <v>215.4</v>
      </c>
      <c r="H340">
        <v>2073</v>
      </c>
      <c r="I340">
        <v>269.7</v>
      </c>
      <c r="J340">
        <v>1104</v>
      </c>
      <c r="K340">
        <v>75.7</v>
      </c>
      <c r="L340">
        <v>216.8</v>
      </c>
      <c r="M340">
        <v>178.2</v>
      </c>
      <c r="N340">
        <v>397.6</v>
      </c>
      <c r="O340">
        <v>2932</v>
      </c>
      <c r="P340">
        <v>220.4</v>
      </c>
      <c r="Q340">
        <v>706.6</v>
      </c>
      <c r="R340">
        <v>157.30000000000001</v>
      </c>
      <c r="S340">
        <v>209.8</v>
      </c>
      <c r="T340">
        <v>951.6</v>
      </c>
      <c r="U340">
        <v>970.6</v>
      </c>
      <c r="V340">
        <v>110.8</v>
      </c>
      <c r="W340">
        <v>569</v>
      </c>
      <c r="X340">
        <v>899.44</v>
      </c>
      <c r="Z340">
        <v>3954.35</v>
      </c>
      <c r="AB340">
        <v>5.3339999999999996</v>
      </c>
      <c r="AC340" s="21">
        <f t="shared" si="5"/>
        <v>4.4450000000000002E-3</v>
      </c>
    </row>
    <row r="341" spans="1:29">
      <c r="A341" s="4">
        <v>45260</v>
      </c>
      <c r="B341">
        <v>10126</v>
      </c>
      <c r="C341">
        <v>5399</v>
      </c>
      <c r="D341">
        <v>479.1</v>
      </c>
      <c r="E341">
        <v>2512</v>
      </c>
      <c r="F341">
        <v>2763.5</v>
      </c>
      <c r="G341">
        <v>268.8</v>
      </c>
      <c r="H341">
        <v>2003</v>
      </c>
      <c r="I341">
        <v>285.8</v>
      </c>
      <c r="J341">
        <v>1050</v>
      </c>
      <c r="K341">
        <v>71.33</v>
      </c>
      <c r="L341">
        <v>251.5</v>
      </c>
      <c r="M341">
        <v>207.9</v>
      </c>
      <c r="N341">
        <v>417.5</v>
      </c>
      <c r="O341">
        <v>3002</v>
      </c>
      <c r="P341">
        <v>271</v>
      </c>
      <c r="Q341">
        <v>706.8</v>
      </c>
      <c r="R341">
        <v>149.05000000000001</v>
      </c>
      <c r="S341">
        <v>219.4</v>
      </c>
      <c r="T341">
        <v>937.2</v>
      </c>
      <c r="U341">
        <v>1130.5</v>
      </c>
      <c r="V341">
        <v>129.55000000000001</v>
      </c>
      <c r="W341">
        <v>624.20000000000005</v>
      </c>
      <c r="X341">
        <v>944.39</v>
      </c>
      <c r="Z341">
        <v>4053.8</v>
      </c>
      <c r="AB341">
        <v>5.32</v>
      </c>
      <c r="AC341" s="21">
        <f t="shared" si="5"/>
        <v>4.4333333333333334E-3</v>
      </c>
    </row>
    <row r="342" spans="1:29">
      <c r="A342" s="4">
        <v>45289</v>
      </c>
      <c r="B342">
        <v>10600</v>
      </c>
      <c r="C342">
        <v>5842</v>
      </c>
      <c r="D342">
        <v>466.15</v>
      </c>
      <c r="E342">
        <v>2295.5</v>
      </c>
      <c r="F342">
        <v>2856</v>
      </c>
      <c r="G342">
        <v>299.7</v>
      </c>
      <c r="H342">
        <v>2146</v>
      </c>
      <c r="I342">
        <v>290.5</v>
      </c>
      <c r="J342">
        <v>1110.5</v>
      </c>
      <c r="K342">
        <v>68.56</v>
      </c>
      <c r="L342">
        <v>272.39999999999998</v>
      </c>
      <c r="M342">
        <v>219.4</v>
      </c>
      <c r="N342">
        <v>434.7</v>
      </c>
      <c r="O342">
        <v>3190</v>
      </c>
      <c r="P342">
        <v>284</v>
      </c>
      <c r="Q342">
        <v>753</v>
      </c>
      <c r="R342">
        <v>140.65</v>
      </c>
      <c r="S342">
        <v>243.3</v>
      </c>
      <c r="T342">
        <v>964.2</v>
      </c>
      <c r="U342">
        <v>1172.5</v>
      </c>
      <c r="V342">
        <v>147.05000000000001</v>
      </c>
      <c r="W342">
        <v>704.8</v>
      </c>
      <c r="X342">
        <v>972.42</v>
      </c>
      <c r="Z342">
        <v>4232.01</v>
      </c>
      <c r="AB342">
        <v>5.234</v>
      </c>
      <c r="AC342" s="21">
        <f t="shared" si="5"/>
        <v>4.3616666666666665E-3</v>
      </c>
    </row>
    <row r="343" spans="1:29">
      <c r="A343" s="4">
        <v>45322</v>
      </c>
      <c r="B343">
        <v>10500</v>
      </c>
      <c r="C343">
        <v>5503</v>
      </c>
      <c r="D343">
        <v>462.45</v>
      </c>
      <c r="E343">
        <v>2338.5</v>
      </c>
      <c r="F343">
        <v>2860.5</v>
      </c>
      <c r="G343">
        <v>301.2</v>
      </c>
      <c r="H343">
        <v>2178</v>
      </c>
      <c r="I343">
        <v>286.60000000000002</v>
      </c>
      <c r="J343">
        <v>1177</v>
      </c>
      <c r="K343">
        <v>67.319999999999993</v>
      </c>
      <c r="L343">
        <v>247.3</v>
      </c>
      <c r="M343">
        <v>225.2</v>
      </c>
      <c r="N343">
        <v>432.3</v>
      </c>
      <c r="O343">
        <v>3215</v>
      </c>
      <c r="P343">
        <v>270.60000000000002</v>
      </c>
      <c r="Q343">
        <v>771.4</v>
      </c>
      <c r="R343">
        <v>138.44999999999999</v>
      </c>
      <c r="S343">
        <v>220.4</v>
      </c>
      <c r="T343">
        <v>971.6</v>
      </c>
      <c r="U343">
        <v>1178</v>
      </c>
      <c r="V343">
        <v>148.19999999999999</v>
      </c>
      <c r="W343">
        <v>669.6</v>
      </c>
      <c r="X343">
        <v>969.66</v>
      </c>
      <c r="Z343">
        <v>4173.0600000000004</v>
      </c>
      <c r="AB343">
        <v>5.242</v>
      </c>
      <c r="AC343" s="21">
        <f t="shared" si="5"/>
        <v>4.3683333333333334E-3</v>
      </c>
    </row>
    <row r="344" spans="1:29">
      <c r="A344" s="4">
        <v>45351</v>
      </c>
      <c r="B344">
        <v>9983</v>
      </c>
      <c r="C344">
        <v>5079</v>
      </c>
      <c r="D344">
        <v>460.7</v>
      </c>
      <c r="E344">
        <v>2345</v>
      </c>
      <c r="F344">
        <v>2962</v>
      </c>
      <c r="G344">
        <v>369.1</v>
      </c>
      <c r="H344">
        <v>2170</v>
      </c>
      <c r="I344">
        <v>278.8</v>
      </c>
      <c r="J344">
        <v>1242</v>
      </c>
      <c r="K344">
        <v>69.12</v>
      </c>
      <c r="L344">
        <v>236.8</v>
      </c>
      <c r="M344">
        <v>239.1</v>
      </c>
      <c r="N344">
        <v>446.3</v>
      </c>
      <c r="O344">
        <v>3153</v>
      </c>
      <c r="P344">
        <v>254</v>
      </c>
      <c r="Q344">
        <v>707.2</v>
      </c>
      <c r="R344">
        <v>125.85</v>
      </c>
      <c r="S344">
        <v>234.5</v>
      </c>
      <c r="T344">
        <v>960.6</v>
      </c>
      <c r="U344">
        <v>1244.5</v>
      </c>
      <c r="V344">
        <v>137.85</v>
      </c>
      <c r="W344">
        <v>619.6</v>
      </c>
      <c r="X344">
        <v>953.58</v>
      </c>
      <c r="Z344">
        <v>4163.21</v>
      </c>
      <c r="AB344">
        <v>5.2460000000000004</v>
      </c>
      <c r="AC344" s="21">
        <f t="shared" si="5"/>
        <v>4.3716666666666669E-3</v>
      </c>
    </row>
    <row r="345" spans="1:29">
      <c r="A345" s="4">
        <v>45380</v>
      </c>
      <c r="B345">
        <v>10678</v>
      </c>
      <c r="C345">
        <v>5017</v>
      </c>
      <c r="D345">
        <v>495.7</v>
      </c>
      <c r="E345">
        <v>2406</v>
      </c>
      <c r="F345">
        <v>2925.5</v>
      </c>
      <c r="G345">
        <v>426.7</v>
      </c>
      <c r="H345">
        <v>2323</v>
      </c>
      <c r="I345">
        <v>296.60000000000002</v>
      </c>
      <c r="J345">
        <v>1349.5</v>
      </c>
      <c r="K345">
        <v>70.459999999999994</v>
      </c>
      <c r="L345">
        <v>265.10000000000002</v>
      </c>
      <c r="M345">
        <v>265.5</v>
      </c>
      <c r="N345">
        <v>496.6</v>
      </c>
      <c r="O345">
        <v>3048</v>
      </c>
      <c r="P345">
        <v>297.8</v>
      </c>
      <c r="Q345">
        <v>753.6</v>
      </c>
      <c r="R345">
        <v>127.65</v>
      </c>
      <c r="S345">
        <v>249.4</v>
      </c>
      <c r="T345">
        <v>1042</v>
      </c>
      <c r="U345">
        <v>1265.5</v>
      </c>
      <c r="V345">
        <v>137.05000000000001</v>
      </c>
      <c r="W345">
        <v>658.2</v>
      </c>
      <c r="X345">
        <v>979.77</v>
      </c>
      <c r="Z345">
        <v>4338.05</v>
      </c>
      <c r="AB345">
        <v>5.29</v>
      </c>
      <c r="AC345" s="21">
        <f t="shared" si="5"/>
        <v>4.4083333333333335E-3</v>
      </c>
    </row>
    <row r="346" spans="1:29">
      <c r="A346" s="4">
        <v>45412</v>
      </c>
      <c r="B346">
        <v>12062</v>
      </c>
      <c r="C346">
        <v>5472</v>
      </c>
      <c r="D346">
        <v>520.4</v>
      </c>
      <c r="E346">
        <v>2351</v>
      </c>
      <c r="F346">
        <v>2775.5</v>
      </c>
      <c r="G346">
        <v>413.1</v>
      </c>
      <c r="H346">
        <v>2232</v>
      </c>
      <c r="I346">
        <v>296.3</v>
      </c>
      <c r="J346">
        <v>1333</v>
      </c>
      <c r="K346">
        <v>67.66</v>
      </c>
      <c r="L346">
        <v>255.8</v>
      </c>
      <c r="M346">
        <v>303.5</v>
      </c>
      <c r="N346">
        <v>465.7</v>
      </c>
      <c r="O346">
        <v>3074</v>
      </c>
      <c r="P346">
        <v>272.39999999999998</v>
      </c>
      <c r="Q346">
        <v>808.2</v>
      </c>
      <c r="R346">
        <v>127.95</v>
      </c>
      <c r="S346">
        <v>248.1</v>
      </c>
      <c r="T346">
        <v>973.6</v>
      </c>
      <c r="U346">
        <v>1166</v>
      </c>
      <c r="V346">
        <v>131.9</v>
      </c>
      <c r="W346">
        <v>650.5</v>
      </c>
      <c r="X346">
        <v>963.23</v>
      </c>
      <c r="Z346">
        <v>4430.25</v>
      </c>
      <c r="AB346">
        <v>5.2750000000000004</v>
      </c>
      <c r="AC346" s="21">
        <f t="shared" si="5"/>
        <v>4.3958333333333341E-3</v>
      </c>
    </row>
    <row r="347" spans="1:29">
      <c r="A347" s="4">
        <v>45443</v>
      </c>
      <c r="B347">
        <v>12190</v>
      </c>
      <c r="C347">
        <v>5476</v>
      </c>
      <c r="D347">
        <v>488.15</v>
      </c>
      <c r="E347">
        <v>2415</v>
      </c>
      <c r="F347">
        <v>2630.5</v>
      </c>
      <c r="G347">
        <v>453.4</v>
      </c>
      <c r="H347">
        <v>2192</v>
      </c>
      <c r="I347">
        <v>311</v>
      </c>
      <c r="J347">
        <v>1392</v>
      </c>
      <c r="K347">
        <v>75.62</v>
      </c>
      <c r="L347">
        <v>302</v>
      </c>
      <c r="M347">
        <v>315</v>
      </c>
      <c r="N347">
        <v>479.9</v>
      </c>
      <c r="O347">
        <v>2936</v>
      </c>
      <c r="P347">
        <v>279.2</v>
      </c>
      <c r="Q347">
        <v>816.8</v>
      </c>
      <c r="R347">
        <v>141.55000000000001</v>
      </c>
      <c r="S347">
        <v>264.10000000000002</v>
      </c>
      <c r="T347">
        <v>948</v>
      </c>
      <c r="U347">
        <v>1022.5</v>
      </c>
      <c r="V347">
        <v>147.15</v>
      </c>
      <c r="W347">
        <v>652.5</v>
      </c>
      <c r="X347">
        <v>882.4</v>
      </c>
      <c r="Z347">
        <v>4517.08</v>
      </c>
      <c r="AB347">
        <v>5.28</v>
      </c>
      <c r="AC347" s="21">
        <f t="shared" si="5"/>
        <v>4.4000000000000003E-3</v>
      </c>
    </row>
    <row r="348" spans="1:29">
      <c r="A348" s="4">
        <v>45471</v>
      </c>
      <c r="B348">
        <v>12356</v>
      </c>
      <c r="C348">
        <v>5201</v>
      </c>
      <c r="D348">
        <v>475.2</v>
      </c>
      <c r="E348">
        <v>2430</v>
      </c>
      <c r="F348">
        <v>2489.5</v>
      </c>
      <c r="G348">
        <v>456.8</v>
      </c>
      <c r="H348">
        <v>2160</v>
      </c>
      <c r="I348">
        <v>306</v>
      </c>
      <c r="J348">
        <v>1320</v>
      </c>
      <c r="K348">
        <v>69.760000000000005</v>
      </c>
      <c r="L348">
        <v>286.5</v>
      </c>
      <c r="M348">
        <v>311.8</v>
      </c>
      <c r="N348">
        <v>476.6</v>
      </c>
      <c r="O348">
        <v>3010</v>
      </c>
      <c r="P348">
        <v>277</v>
      </c>
      <c r="Q348">
        <v>724.4</v>
      </c>
      <c r="R348">
        <v>134.9</v>
      </c>
      <c r="S348">
        <v>248.8</v>
      </c>
      <c r="T348">
        <v>990.8</v>
      </c>
      <c r="U348">
        <v>1088.5</v>
      </c>
      <c r="V348">
        <v>142.15</v>
      </c>
      <c r="W348">
        <v>619.5</v>
      </c>
      <c r="X348">
        <v>882.6</v>
      </c>
      <c r="Z348">
        <v>4451.92</v>
      </c>
      <c r="AB348">
        <v>5.2960000000000003</v>
      </c>
      <c r="AC348" s="21">
        <f t="shared" si="5"/>
        <v>4.4133333333333333E-3</v>
      </c>
    </row>
    <row r="349" spans="1:29">
      <c r="A349" s="4">
        <v>45504</v>
      </c>
      <c r="B349">
        <v>12368</v>
      </c>
      <c r="C349">
        <v>5026</v>
      </c>
      <c r="D349">
        <v>458.85</v>
      </c>
      <c r="E349">
        <v>2745</v>
      </c>
      <c r="F349">
        <v>2419</v>
      </c>
      <c r="G349">
        <v>449.6</v>
      </c>
      <c r="H349">
        <v>2396</v>
      </c>
      <c r="I349">
        <v>331.6</v>
      </c>
      <c r="J349">
        <v>1297</v>
      </c>
      <c r="K349">
        <v>72.44</v>
      </c>
      <c r="L349">
        <v>328.3</v>
      </c>
      <c r="M349">
        <v>368.1</v>
      </c>
      <c r="N349">
        <v>500.2</v>
      </c>
      <c r="O349">
        <v>3258</v>
      </c>
      <c r="P349">
        <v>288.2</v>
      </c>
      <c r="Q349">
        <v>750.6</v>
      </c>
      <c r="R349">
        <v>132.55000000000001</v>
      </c>
      <c r="S349">
        <v>276.3</v>
      </c>
      <c r="T349">
        <v>1056</v>
      </c>
      <c r="U349">
        <v>1086</v>
      </c>
      <c r="V349">
        <v>159.35</v>
      </c>
      <c r="W349">
        <v>635.5</v>
      </c>
      <c r="X349">
        <v>986</v>
      </c>
      <c r="Z349">
        <v>4588.3100000000004</v>
      </c>
      <c r="AB349">
        <v>5.1429999999999998</v>
      </c>
      <c r="AC349" s="21">
        <f t="shared" si="5"/>
        <v>4.2858333333333333E-3</v>
      </c>
    </row>
    <row r="350" spans="1:29">
      <c r="A350" s="4">
        <v>45534</v>
      </c>
      <c r="B350">
        <v>13274</v>
      </c>
      <c r="C350">
        <v>4770</v>
      </c>
      <c r="D350">
        <v>429.4</v>
      </c>
      <c r="E350">
        <v>2836</v>
      </c>
      <c r="F350">
        <v>2472.5</v>
      </c>
      <c r="G350">
        <v>496.4</v>
      </c>
      <c r="H350">
        <v>2399</v>
      </c>
      <c r="I350">
        <v>353.7</v>
      </c>
      <c r="J350">
        <v>1363</v>
      </c>
      <c r="K350">
        <v>74.42</v>
      </c>
      <c r="L350">
        <v>342.2</v>
      </c>
      <c r="M350">
        <v>345.2</v>
      </c>
      <c r="N350">
        <v>504.6</v>
      </c>
      <c r="O350">
        <v>3540</v>
      </c>
      <c r="P350">
        <v>283.8</v>
      </c>
      <c r="Q350">
        <v>724.2</v>
      </c>
      <c r="R350">
        <v>128.75</v>
      </c>
      <c r="S350">
        <v>284.2</v>
      </c>
      <c r="T350">
        <v>1056</v>
      </c>
      <c r="U350">
        <v>1011</v>
      </c>
      <c r="V350">
        <v>161.05000000000001</v>
      </c>
      <c r="W350">
        <v>629.5</v>
      </c>
      <c r="X350">
        <v>998.6</v>
      </c>
      <c r="Z350">
        <v>4576.7299999999996</v>
      </c>
      <c r="AB350">
        <v>5.0510000000000002</v>
      </c>
      <c r="AC350" s="21">
        <f t="shared" si="5"/>
        <v>4.2091666666666666E-3</v>
      </c>
    </row>
    <row r="351" spans="1:29">
      <c r="A351" s="4">
        <v>45565</v>
      </c>
      <c r="B351">
        <v>11588</v>
      </c>
      <c r="C351">
        <v>5299</v>
      </c>
      <c r="D351">
        <v>391.7</v>
      </c>
      <c r="E351">
        <v>2724</v>
      </c>
      <c r="F351">
        <v>2603</v>
      </c>
      <c r="G351">
        <v>527.20000000000005</v>
      </c>
      <c r="H351">
        <v>2394</v>
      </c>
      <c r="I351">
        <v>358.7</v>
      </c>
      <c r="J351">
        <v>1237.5</v>
      </c>
      <c r="K351">
        <v>75.040000000000006</v>
      </c>
      <c r="L351">
        <v>372.6</v>
      </c>
      <c r="M351">
        <v>343.9</v>
      </c>
      <c r="N351">
        <v>483.6</v>
      </c>
      <c r="O351">
        <v>3534</v>
      </c>
      <c r="P351">
        <v>317.95</v>
      </c>
      <c r="Q351">
        <v>763.2</v>
      </c>
      <c r="R351">
        <v>116.65</v>
      </c>
      <c r="S351">
        <v>322</v>
      </c>
      <c r="T351">
        <v>1013.5</v>
      </c>
      <c r="U351">
        <v>1024.5</v>
      </c>
      <c r="V351">
        <v>164.3</v>
      </c>
      <c r="W351">
        <v>651</v>
      </c>
      <c r="X351">
        <v>1030</v>
      </c>
      <c r="Z351">
        <v>4511</v>
      </c>
      <c r="AB351">
        <v>5.0199999999999996</v>
      </c>
      <c r="AC351" s="21">
        <f t="shared" si="5"/>
        <v>4.1833333333333332E-3</v>
      </c>
    </row>
    <row r="352" spans="1:29">
      <c r="A352" s="4">
        <v>45596</v>
      </c>
      <c r="B352">
        <v>11042</v>
      </c>
      <c r="C352">
        <v>5016</v>
      </c>
      <c r="D352">
        <v>376.65</v>
      </c>
      <c r="E352">
        <v>2695</v>
      </c>
      <c r="F352">
        <v>2399</v>
      </c>
      <c r="G352">
        <v>535.4</v>
      </c>
      <c r="H352">
        <v>2515</v>
      </c>
      <c r="I352">
        <v>342.2</v>
      </c>
      <c r="J352">
        <v>1250</v>
      </c>
      <c r="K352">
        <v>72.02</v>
      </c>
      <c r="L352">
        <v>375.8</v>
      </c>
      <c r="M352">
        <v>367.7</v>
      </c>
      <c r="N352">
        <v>453.1</v>
      </c>
      <c r="O352">
        <v>3412</v>
      </c>
      <c r="P352">
        <v>287.39999999999998</v>
      </c>
      <c r="Q352">
        <v>813.8</v>
      </c>
      <c r="R352">
        <v>117.3</v>
      </c>
      <c r="S352">
        <v>292.5</v>
      </c>
      <c r="T352">
        <v>1139.5</v>
      </c>
      <c r="U352">
        <v>969.4</v>
      </c>
      <c r="V352">
        <v>146.30000000000001</v>
      </c>
      <c r="W352">
        <v>601.5</v>
      </c>
      <c r="X352">
        <v>976.2</v>
      </c>
      <c r="Z352">
        <v>4431.83</v>
      </c>
      <c r="AB352">
        <v>4.8929999999999998</v>
      </c>
      <c r="AC352" s="21">
        <f t="shared" si="5"/>
        <v>4.0775000000000004E-3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CFAF-B233-4FDD-A989-DEA3E4DF9988}">
  <sheetPr>
    <tabColor rgb="FF7030A0"/>
  </sheetPr>
  <dimension ref="A1:M349"/>
  <sheetViews>
    <sheetView showGridLines="0" tabSelected="1" workbookViewId="0">
      <selection activeCell="B5" sqref="B5"/>
    </sheetView>
  </sheetViews>
  <sheetFormatPr defaultRowHeight="15"/>
  <cols>
    <col min="1" max="1" width="4.5703125" customWidth="1"/>
    <col min="2" max="2" width="10.42578125" bestFit="1" customWidth="1"/>
    <col min="3" max="3" width="20.5703125" bestFit="1" customWidth="1"/>
    <col min="4" max="4" width="26.5703125" bestFit="1" customWidth="1"/>
    <col min="5" max="5" width="16.85546875" bestFit="1" customWidth="1"/>
    <col min="8" max="8" width="11.42578125" bestFit="1" customWidth="1"/>
    <col min="9" max="9" width="20.28515625" bestFit="1" customWidth="1"/>
    <col min="10" max="10" width="25" bestFit="1" customWidth="1"/>
    <col min="11" max="11" width="15.42578125" bestFit="1" customWidth="1"/>
    <col min="13" max="13" width="16.85546875" bestFit="1" customWidth="1"/>
  </cols>
  <sheetData>
    <row r="1" spans="1:13">
      <c r="A1" s="32" t="s">
        <v>94</v>
      </c>
      <c r="D1" s="8"/>
    </row>
    <row r="2" spans="1:13">
      <c r="B2" s="9" t="s">
        <v>96</v>
      </c>
      <c r="C2" s="9"/>
      <c r="D2" s="19"/>
      <c r="E2" s="9"/>
      <c r="H2" s="10" t="s">
        <v>76</v>
      </c>
      <c r="I2" s="27" t="s">
        <v>103</v>
      </c>
      <c r="J2" s="28" t="s">
        <v>104</v>
      </c>
      <c r="K2" s="9" t="s">
        <v>105</v>
      </c>
    </row>
    <row r="3" spans="1:13">
      <c r="A3" s="1"/>
      <c r="B3" s="3" t="s">
        <v>76</v>
      </c>
      <c r="C3" s="3"/>
      <c r="D3" s="3" t="s">
        <v>106</v>
      </c>
      <c r="E3" s="3" t="s">
        <v>98</v>
      </c>
      <c r="H3" s="4">
        <v>41943</v>
      </c>
      <c r="I3" s="21">
        <v>3.0166666666666666E-4</v>
      </c>
      <c r="J3" s="22">
        <f>1+I3</f>
        <v>1.0003016666666666</v>
      </c>
      <c r="K3" s="15">
        <f>M4</f>
        <v>1000</v>
      </c>
      <c r="M3" s="31" t="s">
        <v>106</v>
      </c>
    </row>
    <row r="4" spans="1:13">
      <c r="A4" s="1"/>
      <c r="B4" s="3" t="s">
        <v>76</v>
      </c>
      <c r="C4" s="1"/>
      <c r="D4" s="15">
        <v>1000</v>
      </c>
      <c r="H4" s="4">
        <v>41971</v>
      </c>
      <c r="I4" s="21">
        <v>2.7750000000000002E-4</v>
      </c>
      <c r="J4" s="22">
        <f t="shared" ref="J4:J67" si="0">1+I4</f>
        <v>1.0002774999999999</v>
      </c>
      <c r="K4" s="34">
        <f>K3*J4</f>
        <v>1000.2774999999999</v>
      </c>
      <c r="M4" s="17">
        <v>1000</v>
      </c>
    </row>
    <row r="5" spans="1:13">
      <c r="A5" s="1"/>
      <c r="B5" s="1">
        <v>41943</v>
      </c>
      <c r="C5" s="1" t="s">
        <v>99</v>
      </c>
      <c r="D5" s="20">
        <v>1</v>
      </c>
      <c r="E5" s="15">
        <v>1000</v>
      </c>
      <c r="H5" s="4">
        <v>42004</v>
      </c>
      <c r="I5" s="21">
        <v>3.1250000000000001E-4</v>
      </c>
      <c r="J5" s="22">
        <f t="shared" si="0"/>
        <v>1.0003124999999999</v>
      </c>
      <c r="K5" s="34">
        <f t="shared" ref="K5:K68" si="1">K4*J5</f>
        <v>1000.5900867187498</v>
      </c>
    </row>
    <row r="6" spans="1:13">
      <c r="A6" s="11"/>
      <c r="B6" s="1"/>
      <c r="C6" s="1" t="s">
        <v>107</v>
      </c>
      <c r="D6" s="18">
        <v>3503.46</v>
      </c>
      <c r="E6" s="11"/>
      <c r="H6" s="4">
        <v>42034</v>
      </c>
      <c r="I6" s="21">
        <v>2.8916666666666663E-4</v>
      </c>
      <c r="J6" s="22">
        <f t="shared" si="0"/>
        <v>1.0002891666666667</v>
      </c>
      <c r="K6" s="34">
        <f t="shared" si="1"/>
        <v>1000.8794240188261</v>
      </c>
      <c r="M6" s="30" t="s">
        <v>108</v>
      </c>
    </row>
    <row r="7" spans="1:13">
      <c r="A7" s="1"/>
      <c r="B7" s="11"/>
      <c r="E7" s="11"/>
      <c r="H7" s="4">
        <v>42062</v>
      </c>
      <c r="I7" s="21">
        <v>3.0083333333333335E-4</v>
      </c>
      <c r="J7" s="22">
        <f t="shared" si="0"/>
        <v>1.0003008333333334</v>
      </c>
      <c r="K7" s="34">
        <f t="shared" si="1"/>
        <v>1001.1805219122185</v>
      </c>
      <c r="M7" s="11">
        <f>K123</f>
        <v>1137.9839692192286</v>
      </c>
    </row>
    <row r="8" spans="1:13">
      <c r="A8" s="1"/>
      <c r="B8" s="1"/>
      <c r="C8" s="1"/>
      <c r="D8" s="16"/>
      <c r="E8" s="29"/>
      <c r="H8" s="4">
        <v>42094</v>
      </c>
      <c r="I8" s="21">
        <v>3.4249999999999998E-4</v>
      </c>
      <c r="J8" s="22">
        <f t="shared" si="0"/>
        <v>1.0003424999999999</v>
      </c>
      <c r="K8" s="34">
        <f t="shared" si="1"/>
        <v>1001.5234262409733</v>
      </c>
    </row>
    <row r="9" spans="1:13">
      <c r="A9" s="1"/>
      <c r="B9" s="1"/>
      <c r="C9" s="1"/>
      <c r="D9" s="13"/>
      <c r="E9" s="11"/>
      <c r="H9" s="4">
        <v>42124</v>
      </c>
      <c r="I9" s="21">
        <v>3.4083333333333334E-4</v>
      </c>
      <c r="J9" s="22">
        <f t="shared" si="0"/>
        <v>1.0003408333333332</v>
      </c>
      <c r="K9" s="34">
        <f t="shared" si="1"/>
        <v>1001.8647788087503</v>
      </c>
    </row>
    <row r="10" spans="1:13">
      <c r="A10" s="1"/>
      <c r="B10" s="1">
        <v>42124</v>
      </c>
      <c r="C10" s="1"/>
      <c r="D10" s="18"/>
      <c r="E10" s="33">
        <f>E5*(D11/D6)</f>
        <v>1073.2418808834693</v>
      </c>
      <c r="H10" s="4">
        <v>42153</v>
      </c>
      <c r="I10" s="21">
        <v>2.8666666666666668E-4</v>
      </c>
      <c r="J10" s="22">
        <f t="shared" si="0"/>
        <v>1.0002866666666668</v>
      </c>
      <c r="K10" s="34">
        <f t="shared" si="1"/>
        <v>1002.1519800453423</v>
      </c>
    </row>
    <row r="11" spans="1:13">
      <c r="A11" s="1"/>
      <c r="B11" s="1"/>
      <c r="C11" s="1" t="s">
        <v>107</v>
      </c>
      <c r="D11" s="33">
        <f>INDEX(Prices!T3:T103, MATCH(B10, Prices!K3:K103, 0))</f>
        <v>3760.06</v>
      </c>
      <c r="H11" s="4">
        <v>42185</v>
      </c>
      <c r="I11" s="21">
        <v>3.3999999999999997E-4</v>
      </c>
      <c r="J11" s="22">
        <f t="shared" si="0"/>
        <v>1.00034</v>
      </c>
      <c r="K11" s="34">
        <f t="shared" si="1"/>
        <v>1002.4927117185576</v>
      </c>
    </row>
    <row r="12" spans="1:13">
      <c r="B12" s="1"/>
      <c r="D12" s="33"/>
      <c r="H12" s="4">
        <v>42216</v>
      </c>
      <c r="I12" s="21">
        <v>3.0916666666666663E-4</v>
      </c>
      <c r="J12" s="22">
        <f t="shared" si="0"/>
        <v>1.0003091666666666</v>
      </c>
      <c r="K12" s="34">
        <f t="shared" si="1"/>
        <v>1002.8026490485972</v>
      </c>
    </row>
    <row r="13" spans="1:13">
      <c r="B13" s="1"/>
      <c r="D13" s="33"/>
      <c r="H13" s="4">
        <v>42247</v>
      </c>
      <c r="I13" s="21">
        <v>2.9416666666666664E-4</v>
      </c>
      <c r="J13" s="22">
        <f t="shared" si="0"/>
        <v>1.0002941666666667</v>
      </c>
      <c r="K13" s="34">
        <f t="shared" si="1"/>
        <v>1003.0976401611924</v>
      </c>
    </row>
    <row r="14" spans="1:13">
      <c r="B14" s="1"/>
      <c r="D14" s="33"/>
      <c r="H14" s="4">
        <v>42277</v>
      </c>
      <c r="I14" s="21">
        <v>3.725E-4</v>
      </c>
      <c r="J14" s="22">
        <f t="shared" si="0"/>
        <v>1.0003725000000001</v>
      </c>
      <c r="K14" s="34">
        <f t="shared" si="1"/>
        <v>1003.4712940321526</v>
      </c>
    </row>
    <row r="15" spans="1:13">
      <c r="B15" s="1">
        <v>42307</v>
      </c>
      <c r="D15" s="33"/>
      <c r="E15" s="33">
        <f t="shared" ref="E15" si="2">E10*(D16/D11)</f>
        <v>994.61675029827643</v>
      </c>
      <c r="H15" s="4">
        <v>42307</v>
      </c>
      <c r="I15" s="21">
        <v>3.3833333333333334E-4</v>
      </c>
      <c r="J15" s="22">
        <f t="shared" si="0"/>
        <v>1.0003383333333333</v>
      </c>
      <c r="K15" s="34">
        <f t="shared" si="1"/>
        <v>1003.8108018199669</v>
      </c>
    </row>
    <row r="16" spans="1:13">
      <c r="B16" s="1"/>
      <c r="D16" s="33">
        <f>INDEX(Prices!T8:T108, MATCH(B15, Prices!K8:K108, 0))</f>
        <v>3484.6</v>
      </c>
      <c r="H16" s="4">
        <v>42338</v>
      </c>
      <c r="I16" s="21">
        <v>3.6083333333333329E-4</v>
      </c>
      <c r="J16" s="22">
        <f t="shared" si="0"/>
        <v>1.0003608333333334</v>
      </c>
      <c r="K16" s="34">
        <f t="shared" si="1"/>
        <v>1004.1730102176236</v>
      </c>
    </row>
    <row r="17" spans="2:11">
      <c r="B17" s="1"/>
      <c r="D17" s="33"/>
      <c r="H17" s="4">
        <v>42369</v>
      </c>
      <c r="I17" s="21">
        <v>3.1416666666666664E-4</v>
      </c>
      <c r="J17" s="22">
        <f t="shared" si="0"/>
        <v>1.0003141666666666</v>
      </c>
      <c r="K17" s="34">
        <f t="shared" si="1"/>
        <v>1004.4884879050003</v>
      </c>
    </row>
    <row r="18" spans="2:11">
      <c r="B18" s="1"/>
      <c r="D18" s="33"/>
      <c r="H18" s="4">
        <v>42398</v>
      </c>
      <c r="I18" s="21">
        <v>3.1416666666666664E-4</v>
      </c>
      <c r="J18" s="22">
        <f t="shared" si="0"/>
        <v>1.0003141666666666</v>
      </c>
      <c r="K18" s="34">
        <f t="shared" si="1"/>
        <v>1004.8040647049504</v>
      </c>
    </row>
    <row r="19" spans="2:11">
      <c r="B19" s="1"/>
      <c r="D19" s="33"/>
      <c r="H19" s="4">
        <v>42429</v>
      </c>
      <c r="I19" s="21">
        <v>3.2916666666666668E-4</v>
      </c>
      <c r="J19" s="22">
        <f t="shared" si="0"/>
        <v>1.0003291666666667</v>
      </c>
      <c r="K19" s="34">
        <f t="shared" si="1"/>
        <v>1005.1348127095825</v>
      </c>
    </row>
    <row r="20" spans="2:11">
      <c r="B20" s="1">
        <v>42489</v>
      </c>
      <c r="D20" s="33"/>
      <c r="E20" s="33">
        <f t="shared" ref="E20" si="3">E15*(D21/D16)</f>
        <v>976.66307022200897</v>
      </c>
      <c r="H20" s="4">
        <v>42460</v>
      </c>
      <c r="I20" s="21">
        <v>3.3500000000000001E-4</v>
      </c>
      <c r="J20" s="22">
        <f t="shared" si="0"/>
        <v>1.000335</v>
      </c>
      <c r="K20" s="34">
        <f t="shared" si="1"/>
        <v>1005.4715328718403</v>
      </c>
    </row>
    <row r="21" spans="2:11">
      <c r="B21" s="1"/>
      <c r="D21" s="33">
        <f>INDEX(Prices!T13:T113, MATCH(B20, Prices!K13:K113, 0))</f>
        <v>3421.7</v>
      </c>
      <c r="H21" s="4">
        <v>42489</v>
      </c>
      <c r="I21" s="21">
        <v>2.9249999999999995E-4</v>
      </c>
      <c r="J21" s="22">
        <f t="shared" si="0"/>
        <v>1.0002925</v>
      </c>
      <c r="K21" s="34">
        <f t="shared" si="1"/>
        <v>1005.7656332952054</v>
      </c>
    </row>
    <row r="22" spans="2:11">
      <c r="B22" s="1"/>
      <c r="D22" s="33"/>
      <c r="H22" s="4">
        <v>42521</v>
      </c>
      <c r="I22" s="21">
        <v>3.4333333333333329E-4</v>
      </c>
      <c r="J22" s="22">
        <f t="shared" si="0"/>
        <v>1.0003433333333334</v>
      </c>
      <c r="K22" s="34">
        <f t="shared" si="1"/>
        <v>1006.1109461626368</v>
      </c>
    </row>
    <row r="23" spans="2:11">
      <c r="B23" s="1"/>
      <c r="D23" s="33"/>
      <c r="H23" s="4">
        <v>42551</v>
      </c>
      <c r="I23" s="21">
        <v>3.5500000000000001E-4</v>
      </c>
      <c r="J23" s="22">
        <f t="shared" si="0"/>
        <v>1.0003550000000001</v>
      </c>
      <c r="K23" s="34">
        <f t="shared" si="1"/>
        <v>1006.4681155485246</v>
      </c>
    </row>
    <row r="24" spans="2:11">
      <c r="B24" s="1"/>
      <c r="D24" s="33"/>
      <c r="H24" s="4">
        <v>42580</v>
      </c>
      <c r="I24" s="21">
        <v>2.475E-4</v>
      </c>
      <c r="J24" s="22">
        <f t="shared" si="0"/>
        <v>1.0002475</v>
      </c>
      <c r="K24" s="34">
        <f t="shared" si="1"/>
        <v>1006.7172164071228</v>
      </c>
    </row>
    <row r="25" spans="2:11">
      <c r="B25" s="1">
        <v>42674</v>
      </c>
      <c r="D25" s="33"/>
      <c r="E25" s="33">
        <f t="shared" ref="E25" si="4">E20*(D26/D21)</f>
        <v>1075.5481723781631</v>
      </c>
      <c r="H25" s="4">
        <v>42613</v>
      </c>
      <c r="I25" s="21">
        <v>1.5333333333333334E-4</v>
      </c>
      <c r="J25" s="22">
        <f t="shared" si="0"/>
        <v>1.0001533333333332</v>
      </c>
      <c r="K25" s="34">
        <f t="shared" si="1"/>
        <v>1006.8715797136384</v>
      </c>
    </row>
    <row r="26" spans="2:11">
      <c r="B26" s="1"/>
      <c r="D26" s="33">
        <f>INDEX(Prices!T18:T118, MATCH(B25, Prices!K18:K118, 0))</f>
        <v>3768.14</v>
      </c>
      <c r="H26" s="4">
        <v>42643</v>
      </c>
      <c r="I26" s="21">
        <v>1.4166666666666668E-4</v>
      </c>
      <c r="J26" s="22">
        <f t="shared" si="0"/>
        <v>1.0001416666666667</v>
      </c>
      <c r="K26" s="34">
        <f t="shared" si="1"/>
        <v>1007.0142198540979</v>
      </c>
    </row>
    <row r="27" spans="2:11">
      <c r="B27" s="1"/>
      <c r="D27" s="33"/>
      <c r="H27" s="4">
        <v>42674</v>
      </c>
      <c r="I27" s="21">
        <v>1.5333333333333334E-4</v>
      </c>
      <c r="J27" s="22">
        <f t="shared" si="0"/>
        <v>1.0001533333333332</v>
      </c>
      <c r="K27" s="34">
        <f t="shared" si="1"/>
        <v>1007.1686287011421</v>
      </c>
    </row>
    <row r="28" spans="2:11">
      <c r="B28" s="1"/>
      <c r="D28" s="33"/>
      <c r="H28" s="4">
        <v>42704</v>
      </c>
      <c r="I28" s="21">
        <v>1.2416666666666666E-4</v>
      </c>
      <c r="J28" s="22">
        <f t="shared" si="0"/>
        <v>1.0001241666666667</v>
      </c>
      <c r="K28" s="34">
        <f t="shared" si="1"/>
        <v>1007.2936854725392</v>
      </c>
    </row>
    <row r="29" spans="2:11">
      <c r="B29" s="1"/>
      <c r="D29" s="33"/>
      <c r="H29" s="4">
        <v>42734</v>
      </c>
      <c r="I29" s="21">
        <v>9.916666666666666E-5</v>
      </c>
      <c r="J29" s="22">
        <f t="shared" si="0"/>
        <v>1.0000991666666668</v>
      </c>
      <c r="K29" s="34">
        <f t="shared" si="1"/>
        <v>1007.393575429682</v>
      </c>
    </row>
    <row r="30" spans="2:11">
      <c r="B30" s="1">
        <v>42853</v>
      </c>
      <c r="D30" s="33"/>
      <c r="E30" s="33">
        <f t="shared" ref="E30" si="5">E25*(D31/D26)</f>
        <v>1131.0219040605571</v>
      </c>
      <c r="H30" s="4">
        <v>42766</v>
      </c>
      <c r="I30" s="21">
        <v>1.3416666666666668E-4</v>
      </c>
      <c r="J30" s="22">
        <f t="shared" si="0"/>
        <v>1.0001341666666668</v>
      </c>
      <c r="K30" s="34">
        <f t="shared" si="1"/>
        <v>1007.5287340677189</v>
      </c>
    </row>
    <row r="31" spans="2:11">
      <c r="B31" s="1"/>
      <c r="D31" s="33">
        <f>INDEX(Prices!T23:T123, MATCH(B30, Prices!K23:K123, 0))</f>
        <v>3962.49</v>
      </c>
      <c r="H31" s="4">
        <v>42794</v>
      </c>
      <c r="I31" s="21">
        <v>1.1833333333333331E-4</v>
      </c>
      <c r="J31" s="22">
        <f t="shared" si="0"/>
        <v>1.0001183333333334</v>
      </c>
      <c r="K31" s="34">
        <f t="shared" si="1"/>
        <v>1007.6479583012504</v>
      </c>
    </row>
    <row r="32" spans="2:11">
      <c r="B32" s="1"/>
      <c r="D32" s="33"/>
      <c r="H32" s="4">
        <v>42825</v>
      </c>
      <c r="I32" s="21">
        <v>1.0916666666666666E-4</v>
      </c>
      <c r="J32" s="22">
        <f t="shared" si="0"/>
        <v>1.0001091666666666</v>
      </c>
      <c r="K32" s="34">
        <f t="shared" si="1"/>
        <v>1007.7579598700315</v>
      </c>
    </row>
    <row r="33" spans="2:11">
      <c r="B33" s="1"/>
      <c r="D33" s="33"/>
      <c r="H33" s="4">
        <v>42853</v>
      </c>
      <c r="I33" s="21">
        <v>9.916666666666666E-5</v>
      </c>
      <c r="J33" s="22">
        <f t="shared" si="0"/>
        <v>1.0000991666666668</v>
      </c>
      <c r="K33" s="34">
        <f t="shared" si="1"/>
        <v>1007.8578958677188</v>
      </c>
    </row>
    <row r="34" spans="2:11">
      <c r="B34" s="1"/>
      <c r="D34" s="33"/>
      <c r="H34" s="4">
        <v>42886</v>
      </c>
      <c r="I34" s="21">
        <v>1.1500000000000002E-4</v>
      </c>
      <c r="J34" s="22">
        <f t="shared" si="0"/>
        <v>1.0001150000000001</v>
      </c>
      <c r="K34" s="34">
        <f t="shared" si="1"/>
        <v>1007.9737995257436</v>
      </c>
    </row>
    <row r="35" spans="2:11">
      <c r="B35" s="1">
        <v>43039</v>
      </c>
      <c r="D35" s="33"/>
      <c r="E35" s="33">
        <f t="shared" ref="E35" si="6">E30*(D36/D31)</f>
        <v>1175.3209684140818</v>
      </c>
      <c r="H35" s="4">
        <v>42916</v>
      </c>
      <c r="I35" s="21">
        <v>1.05E-4</v>
      </c>
      <c r="J35" s="22">
        <f t="shared" si="0"/>
        <v>1.000105</v>
      </c>
      <c r="K35" s="34">
        <f t="shared" si="1"/>
        <v>1008.0796367746939</v>
      </c>
    </row>
    <row r="36" spans="2:11">
      <c r="B36" s="1"/>
      <c r="D36" s="33">
        <f>INDEX(Prices!T28:T128, MATCH(B35, Prices!K28:K128, 0))</f>
        <v>4117.6899999999996</v>
      </c>
      <c r="H36" s="4">
        <v>42947</v>
      </c>
      <c r="I36" s="21">
        <v>1.5916666666666667E-4</v>
      </c>
      <c r="J36" s="22">
        <f t="shared" si="0"/>
        <v>1.0001591666666667</v>
      </c>
      <c r="K36" s="34">
        <f t="shared" si="1"/>
        <v>1008.2400894502139</v>
      </c>
    </row>
    <row r="37" spans="2:11">
      <c r="B37" s="1"/>
      <c r="D37" s="33"/>
      <c r="H37" s="4">
        <v>42978</v>
      </c>
      <c r="I37" s="21">
        <v>1.5833333333333332E-4</v>
      </c>
      <c r="J37" s="22">
        <f t="shared" si="0"/>
        <v>1.0001583333333333</v>
      </c>
      <c r="K37" s="34">
        <f t="shared" si="1"/>
        <v>1008.3997274643767</v>
      </c>
    </row>
    <row r="38" spans="2:11">
      <c r="B38" s="1"/>
      <c r="D38" s="33"/>
      <c r="H38" s="4">
        <v>43007</v>
      </c>
      <c r="I38" s="21">
        <v>1.2666666666666666E-4</v>
      </c>
      <c r="J38" s="22">
        <f t="shared" si="0"/>
        <v>1.0001266666666666</v>
      </c>
      <c r="K38" s="34">
        <f t="shared" si="1"/>
        <v>1008.5274580965222</v>
      </c>
    </row>
    <row r="39" spans="2:11">
      <c r="B39" s="1"/>
      <c r="D39" s="33"/>
      <c r="H39" s="4">
        <v>43039</v>
      </c>
      <c r="I39" s="21">
        <v>2.7E-4</v>
      </c>
      <c r="J39" s="22">
        <f t="shared" si="0"/>
        <v>1.00027</v>
      </c>
      <c r="K39" s="34">
        <f t="shared" si="1"/>
        <v>1008.7997605102082</v>
      </c>
    </row>
    <row r="40" spans="2:11">
      <c r="B40" s="1">
        <v>43220</v>
      </c>
      <c r="D40" s="33"/>
      <c r="E40" s="33">
        <f t="shared" ref="E40" si="7">E35*(D41/D36)</f>
        <v>1178.1724352497245</v>
      </c>
      <c r="H40" s="4">
        <v>43069</v>
      </c>
      <c r="I40" s="21">
        <v>3.4916666666666668E-4</v>
      </c>
      <c r="J40" s="22">
        <f t="shared" si="0"/>
        <v>1.0003491666666666</v>
      </c>
      <c r="K40" s="34">
        <f t="shared" si="1"/>
        <v>1009.1519997599197</v>
      </c>
    </row>
    <row r="41" spans="2:11">
      <c r="B41" s="1"/>
      <c r="D41" s="33">
        <f>INDEX(Prices!T33:T133, MATCH(B40, Prices!K33:K133, 0))</f>
        <v>4127.68</v>
      </c>
      <c r="H41" s="4">
        <v>43098</v>
      </c>
      <c r="I41" s="21">
        <v>2.0249999999999999E-4</v>
      </c>
      <c r="J41" s="22">
        <f t="shared" si="0"/>
        <v>1.0002025000000001</v>
      </c>
      <c r="K41" s="34">
        <f t="shared" si="1"/>
        <v>1009.3563530398712</v>
      </c>
    </row>
    <row r="42" spans="2:11">
      <c r="B42" s="1"/>
      <c r="D42" s="33"/>
      <c r="H42" s="4">
        <v>43131</v>
      </c>
      <c r="I42" s="21">
        <v>2.6916666666666669E-4</v>
      </c>
      <c r="J42" s="22">
        <f t="shared" si="0"/>
        <v>1.0002691666666668</v>
      </c>
      <c r="K42" s="34">
        <f t="shared" si="1"/>
        <v>1009.6280381248979</v>
      </c>
    </row>
    <row r="43" spans="2:11">
      <c r="B43" s="1"/>
      <c r="D43" s="33"/>
      <c r="H43" s="4">
        <v>43159</v>
      </c>
      <c r="I43" s="21">
        <v>2.4583333333333331E-4</v>
      </c>
      <c r="J43" s="22">
        <f t="shared" si="0"/>
        <v>1.0002458333333333</v>
      </c>
      <c r="K43" s="34">
        <f t="shared" si="1"/>
        <v>1009.8762383509369</v>
      </c>
    </row>
    <row r="44" spans="2:11">
      <c r="B44" s="1"/>
      <c r="D44" s="33"/>
      <c r="H44" s="4">
        <v>43189</v>
      </c>
      <c r="I44" s="21">
        <v>3.1666666666666665E-4</v>
      </c>
      <c r="J44" s="22">
        <f t="shared" si="0"/>
        <v>1.0003166666666667</v>
      </c>
      <c r="K44" s="34">
        <f t="shared" si="1"/>
        <v>1010.1960324930815</v>
      </c>
    </row>
    <row r="45" spans="2:11">
      <c r="B45" s="1">
        <v>43404</v>
      </c>
      <c r="D45" s="33"/>
      <c r="E45" s="33">
        <f t="shared" ref="E45" si="8">E40*(D46/D41)</f>
        <v>1114.3926290010445</v>
      </c>
      <c r="H45" s="4">
        <v>43220</v>
      </c>
      <c r="I45" s="21">
        <v>4.2000000000000002E-4</v>
      </c>
      <c r="J45" s="22">
        <f t="shared" si="0"/>
        <v>1.0004200000000001</v>
      </c>
      <c r="K45" s="34">
        <f t="shared" si="1"/>
        <v>1010.6203148267286</v>
      </c>
    </row>
    <row r="46" spans="2:11">
      <c r="B46" s="1"/>
      <c r="D46" s="33">
        <f>INDEX(Prices!T38:T138, MATCH(B45, Prices!K38:K138, 0))</f>
        <v>3904.23</v>
      </c>
      <c r="H46" s="4">
        <v>43251</v>
      </c>
      <c r="I46" s="21">
        <v>3.5333333333333332E-4</v>
      </c>
      <c r="J46" s="22">
        <f t="shared" si="0"/>
        <v>1.0003533333333334</v>
      </c>
      <c r="K46" s="34">
        <f t="shared" si="1"/>
        <v>1010.9774006713009</v>
      </c>
    </row>
    <row r="47" spans="2:11">
      <c r="B47" s="1"/>
      <c r="D47" s="33"/>
      <c r="H47" s="4">
        <v>43280</v>
      </c>
      <c r="I47" s="21">
        <v>4.1833333333333333E-4</v>
      </c>
      <c r="J47" s="22">
        <f t="shared" si="0"/>
        <v>1.0004183333333334</v>
      </c>
      <c r="K47" s="34">
        <f t="shared" si="1"/>
        <v>1011.4003262172484</v>
      </c>
    </row>
    <row r="48" spans="2:11">
      <c r="B48" s="1"/>
      <c r="D48" s="33"/>
      <c r="H48" s="4">
        <v>43312</v>
      </c>
      <c r="I48" s="21">
        <v>5.216666666666667E-4</v>
      </c>
      <c r="J48" s="22">
        <f t="shared" si="0"/>
        <v>1.0005216666666668</v>
      </c>
      <c r="K48" s="34">
        <f t="shared" si="1"/>
        <v>1011.9279400540919</v>
      </c>
    </row>
    <row r="49" spans="2:11">
      <c r="B49" s="1"/>
      <c r="D49" s="33"/>
      <c r="H49" s="4">
        <v>43343</v>
      </c>
      <c r="I49" s="21">
        <v>6.2166666666666663E-4</v>
      </c>
      <c r="J49" s="22">
        <f t="shared" si="0"/>
        <v>1.0006216666666667</v>
      </c>
      <c r="K49" s="34">
        <f t="shared" si="1"/>
        <v>1012.5570219234922</v>
      </c>
    </row>
    <row r="50" spans="2:11">
      <c r="B50" s="1">
        <v>43585</v>
      </c>
      <c r="D50" s="33"/>
      <c r="E50" s="33">
        <f t="shared" ref="E50" si="9">E45*(D51/D46)</f>
        <v>1161.1321379436326</v>
      </c>
      <c r="H50" s="4">
        <v>43371</v>
      </c>
      <c r="I50" s="21">
        <v>6.0833333333333334E-4</v>
      </c>
      <c r="J50" s="22">
        <f t="shared" si="0"/>
        <v>1.0006083333333333</v>
      </c>
      <c r="K50" s="34">
        <f t="shared" si="1"/>
        <v>1013.172994111829</v>
      </c>
    </row>
    <row r="51" spans="2:11">
      <c r="B51" s="1"/>
      <c r="D51" s="33">
        <f>INDEX(Prices!T43:T143, MATCH(B50, Prices!K43:K143, 0))</f>
        <v>4067.98</v>
      </c>
      <c r="H51" s="4">
        <v>43404</v>
      </c>
      <c r="I51" s="21">
        <v>5.9666666666666668E-4</v>
      </c>
      <c r="J51" s="22">
        <f t="shared" si="0"/>
        <v>1.0005966666666666</v>
      </c>
      <c r="K51" s="34">
        <f t="shared" si="1"/>
        <v>1013.7775206649823</v>
      </c>
    </row>
    <row r="52" spans="2:11">
      <c r="B52" s="1"/>
      <c r="D52" s="33"/>
      <c r="H52" s="4">
        <v>43434</v>
      </c>
      <c r="I52" s="21">
        <v>5.9583333333333331E-4</v>
      </c>
      <c r="J52" s="22">
        <f t="shared" si="0"/>
        <v>1.0005958333333334</v>
      </c>
      <c r="K52" s="34">
        <f t="shared" si="1"/>
        <v>1014.3815631043785</v>
      </c>
    </row>
    <row r="53" spans="2:11">
      <c r="B53" s="1"/>
      <c r="D53" s="33"/>
      <c r="H53" s="4">
        <v>43465</v>
      </c>
      <c r="I53" s="21">
        <v>5.3583333333333337E-4</v>
      </c>
      <c r="J53" s="22">
        <f t="shared" si="0"/>
        <v>1.0005358333333334</v>
      </c>
      <c r="K53" s="34">
        <f t="shared" si="1"/>
        <v>1014.9251025586087</v>
      </c>
    </row>
    <row r="54" spans="2:11">
      <c r="B54" s="1"/>
      <c r="D54" s="33"/>
      <c r="H54" s="4">
        <v>43496</v>
      </c>
      <c r="I54" s="21">
        <v>4.9916666666666664E-4</v>
      </c>
      <c r="J54" s="22">
        <f t="shared" si="0"/>
        <v>1.0004991666666667</v>
      </c>
      <c r="K54" s="34">
        <f t="shared" si="1"/>
        <v>1015.4317193389693</v>
      </c>
    </row>
    <row r="55" spans="2:11">
      <c r="B55" s="1">
        <v>43769</v>
      </c>
      <c r="D55" s="33"/>
      <c r="E55" s="33">
        <f t="shared" ref="E55" si="10">E50*(D56/D51)</f>
        <v>1139.8617366831645</v>
      </c>
      <c r="H55" s="4">
        <v>43524</v>
      </c>
      <c r="I55" s="21">
        <v>4.7499999999999994E-4</v>
      </c>
      <c r="J55" s="22">
        <f t="shared" si="0"/>
        <v>1.000475</v>
      </c>
      <c r="K55" s="34">
        <f t="shared" si="1"/>
        <v>1015.9140494056553</v>
      </c>
    </row>
    <row r="56" spans="2:11">
      <c r="B56" s="1"/>
      <c r="D56" s="33">
        <f>INDEX(Prices!T48:T148, MATCH(B55, Prices!K48:K148, 0))</f>
        <v>3993.46</v>
      </c>
      <c r="H56" s="4">
        <v>43553</v>
      </c>
      <c r="I56" s="21">
        <v>4.3833333333333333E-4</v>
      </c>
      <c r="J56" s="22">
        <f t="shared" si="0"/>
        <v>1.0004383333333333</v>
      </c>
      <c r="K56" s="34">
        <f t="shared" si="1"/>
        <v>1016.3593583973114</v>
      </c>
    </row>
    <row r="57" spans="2:11">
      <c r="B57" s="1"/>
      <c r="D57" s="33"/>
      <c r="H57" s="4">
        <v>43585</v>
      </c>
      <c r="I57" s="21">
        <v>6.308333333333334E-4</v>
      </c>
      <c r="J57" s="22">
        <f t="shared" si="0"/>
        <v>1.0006308333333334</v>
      </c>
      <c r="K57" s="34">
        <f t="shared" si="1"/>
        <v>1017.0005117592337</v>
      </c>
    </row>
    <row r="58" spans="2:11">
      <c r="B58" s="1"/>
      <c r="D58" s="33"/>
      <c r="H58" s="4">
        <v>43616</v>
      </c>
      <c r="I58" s="21">
        <v>6.0833333333333334E-4</v>
      </c>
      <c r="J58" s="22">
        <f t="shared" si="0"/>
        <v>1.0006083333333333</v>
      </c>
      <c r="K58" s="34">
        <f t="shared" si="1"/>
        <v>1017.6191870705539</v>
      </c>
    </row>
    <row r="59" spans="2:11">
      <c r="B59" s="1"/>
      <c r="D59" s="33"/>
      <c r="H59" s="4">
        <v>43644</v>
      </c>
      <c r="I59" s="21">
        <v>6.2166666666666663E-4</v>
      </c>
      <c r="J59" s="22">
        <f t="shared" si="0"/>
        <v>1.0006216666666667</v>
      </c>
      <c r="K59" s="34">
        <f t="shared" si="1"/>
        <v>1018.2518069985163</v>
      </c>
    </row>
    <row r="60" spans="2:11">
      <c r="B60" s="1">
        <v>43951</v>
      </c>
      <c r="D60" s="33"/>
      <c r="E60" s="33">
        <f t="shared" ref="E60" si="11">E55*(D61/D56)</f>
        <v>931.2251317269214</v>
      </c>
      <c r="H60" s="4">
        <v>43677</v>
      </c>
      <c r="I60" s="21">
        <v>6.2E-4</v>
      </c>
      <c r="J60" s="22">
        <f t="shared" si="0"/>
        <v>1.0006200000000001</v>
      </c>
      <c r="K60" s="34">
        <f t="shared" si="1"/>
        <v>1018.8831231188555</v>
      </c>
    </row>
    <row r="61" spans="2:11">
      <c r="B61" s="1"/>
      <c r="D61" s="33">
        <f>INDEX(Prices!T53:T153, MATCH(B60, Prices!K53:K153, 0))</f>
        <v>3262.51</v>
      </c>
      <c r="H61" s="4">
        <v>43707</v>
      </c>
      <c r="I61" s="21">
        <v>6.2166666666666663E-4</v>
      </c>
      <c r="J61" s="22">
        <f t="shared" si="0"/>
        <v>1.0006216666666667</v>
      </c>
      <c r="K61" s="34">
        <f t="shared" si="1"/>
        <v>1019.5165287937277</v>
      </c>
    </row>
    <row r="62" spans="2:11">
      <c r="B62" s="1"/>
      <c r="D62" s="33"/>
      <c r="H62" s="4">
        <v>43738</v>
      </c>
      <c r="I62" s="21">
        <v>6.3750000000000005E-4</v>
      </c>
      <c r="J62" s="22">
        <f t="shared" si="0"/>
        <v>1.0006375000000001</v>
      </c>
      <c r="K62" s="34">
        <f t="shared" si="1"/>
        <v>1020.1664705808338</v>
      </c>
    </row>
    <row r="63" spans="2:11">
      <c r="B63" s="1"/>
      <c r="D63" s="33"/>
      <c r="H63" s="4">
        <v>43769</v>
      </c>
      <c r="I63" s="21">
        <v>6.333333333333333E-4</v>
      </c>
      <c r="J63" s="22">
        <f t="shared" si="0"/>
        <v>1.0006333333333333</v>
      </c>
      <c r="K63" s="34">
        <f t="shared" si="1"/>
        <v>1020.8125760122016</v>
      </c>
    </row>
    <row r="64" spans="2:11">
      <c r="B64" s="1"/>
      <c r="D64" s="33"/>
      <c r="H64" s="4">
        <v>43798</v>
      </c>
      <c r="I64" s="21">
        <v>6.0833333333333334E-4</v>
      </c>
      <c r="J64" s="22">
        <f t="shared" si="0"/>
        <v>1.0006083333333333</v>
      </c>
      <c r="K64" s="34">
        <f t="shared" si="1"/>
        <v>1021.4335703292757</v>
      </c>
    </row>
    <row r="65" spans="2:11">
      <c r="B65" s="1">
        <v>44134</v>
      </c>
      <c r="D65" s="33"/>
      <c r="E65" s="33">
        <f t="shared" ref="E65" si="12">E60*(D66/D61)</f>
        <v>899.47366317868614</v>
      </c>
      <c r="H65" s="4">
        <v>43830</v>
      </c>
      <c r="I65" s="21">
        <v>6.0833333333333334E-4</v>
      </c>
      <c r="J65" s="22">
        <f t="shared" si="0"/>
        <v>1.0006083333333333</v>
      </c>
      <c r="K65" s="34">
        <f t="shared" si="1"/>
        <v>1022.0549424178926</v>
      </c>
    </row>
    <row r="66" spans="2:11">
      <c r="B66" s="1"/>
      <c r="D66" s="33">
        <f>INDEX(Prices!T58:T158, MATCH(B65, Prices!K58:K158, 0))</f>
        <v>3151.27</v>
      </c>
      <c r="H66" s="4">
        <v>43861</v>
      </c>
      <c r="I66" s="21">
        <v>6.2166666666666663E-4</v>
      </c>
      <c r="J66" s="22">
        <f t="shared" si="0"/>
        <v>1.0006216666666667</v>
      </c>
      <c r="K66" s="34">
        <f t="shared" si="1"/>
        <v>1022.6903199070957</v>
      </c>
    </row>
    <row r="67" spans="2:11">
      <c r="B67" s="1"/>
      <c r="D67" s="33"/>
      <c r="H67" s="4">
        <v>43889</v>
      </c>
      <c r="I67" s="21">
        <v>5.8333333333333327E-4</v>
      </c>
      <c r="J67" s="22">
        <f t="shared" si="0"/>
        <v>1.0005833333333334</v>
      </c>
      <c r="K67" s="34">
        <f t="shared" si="1"/>
        <v>1023.2868892603749</v>
      </c>
    </row>
    <row r="68" spans="2:11">
      <c r="B68" s="1"/>
      <c r="D68" s="33"/>
      <c r="H68" s="4">
        <v>43921</v>
      </c>
      <c r="I68" s="21">
        <v>1.8000000000000001E-4</v>
      </c>
      <c r="J68" s="22">
        <f t="shared" ref="J68:J123" si="13">1+I68</f>
        <v>1.0001800000000001</v>
      </c>
      <c r="K68" s="34">
        <f t="shared" si="1"/>
        <v>1023.4710809004418</v>
      </c>
    </row>
    <row r="69" spans="2:11">
      <c r="B69" s="1"/>
      <c r="D69" s="33"/>
      <c r="H69" s="4">
        <v>43951</v>
      </c>
      <c r="I69" s="21">
        <v>3.5000000000000004E-5</v>
      </c>
      <c r="J69" s="22">
        <f t="shared" si="13"/>
        <v>1.000035</v>
      </c>
      <c r="K69" s="34">
        <f t="shared" ref="K69:K123" si="14">K68*J69</f>
        <v>1023.5069023882734</v>
      </c>
    </row>
    <row r="70" spans="2:11">
      <c r="B70" s="1">
        <v>44316</v>
      </c>
      <c r="D70" s="33"/>
      <c r="E70" s="33">
        <f t="shared" ref="E70" si="15">E65*(D71/D66)</f>
        <v>1137.1187340514803</v>
      </c>
      <c r="H70" s="4">
        <v>43980</v>
      </c>
      <c r="I70" s="21">
        <v>7.5833333333333338E-5</v>
      </c>
      <c r="J70" s="22">
        <f t="shared" si="13"/>
        <v>1.0000758333333333</v>
      </c>
      <c r="K70" s="34">
        <f t="shared" si="14"/>
        <v>1023.5845183283711</v>
      </c>
    </row>
    <row r="71" spans="2:11">
      <c r="B71" s="1"/>
      <c r="D71" s="33">
        <f>INDEX(Prices!T63:T163, MATCH(B70, Prices!K63:K163, 0))</f>
        <v>3983.85</v>
      </c>
      <c r="H71" s="4">
        <v>44012</v>
      </c>
      <c r="I71" s="21">
        <v>3.4166666666666666E-5</v>
      </c>
      <c r="J71" s="22">
        <f t="shared" si="13"/>
        <v>1.0000341666666666</v>
      </c>
      <c r="K71" s="34">
        <f t="shared" si="14"/>
        <v>1023.6194907994139</v>
      </c>
    </row>
    <row r="72" spans="2:11">
      <c r="B72" s="1"/>
      <c r="D72" s="33"/>
      <c r="H72" s="4">
        <v>44043</v>
      </c>
      <c r="I72" s="21">
        <v>2.4999999999999998E-5</v>
      </c>
      <c r="J72" s="22">
        <f t="shared" si="13"/>
        <v>1.0000249999999999</v>
      </c>
      <c r="K72" s="34">
        <f t="shared" si="14"/>
        <v>1023.6450812866839</v>
      </c>
    </row>
    <row r="73" spans="2:11">
      <c r="B73" s="1"/>
      <c r="D73" s="33"/>
      <c r="H73" s="4">
        <v>44074</v>
      </c>
      <c r="I73" s="21">
        <v>3.8333333333333334E-5</v>
      </c>
      <c r="J73" s="22">
        <f t="shared" si="13"/>
        <v>1.0000383333333334</v>
      </c>
      <c r="K73" s="34">
        <f t="shared" si="14"/>
        <v>1023.6843210147999</v>
      </c>
    </row>
    <row r="74" spans="2:11">
      <c r="B74" s="1"/>
      <c r="D74" s="33"/>
      <c r="H74" s="4">
        <v>44104</v>
      </c>
      <c r="I74" s="21">
        <v>4.6666666666666672E-5</v>
      </c>
      <c r="J74" s="22">
        <f t="shared" si="13"/>
        <v>1.0000466666666668</v>
      </c>
      <c r="K74" s="34">
        <f t="shared" si="14"/>
        <v>1023.7320929497807</v>
      </c>
    </row>
    <row r="75" spans="2:11">
      <c r="B75" s="1">
        <v>44498</v>
      </c>
      <c r="D75" s="33"/>
      <c r="E75" s="33">
        <f t="shared" ref="E75" si="16">E70*(D76/D71)</f>
        <v>1178.5948747809305</v>
      </c>
      <c r="H75" s="4">
        <v>44134</v>
      </c>
      <c r="I75" s="21">
        <v>1.2499999999999999E-5</v>
      </c>
      <c r="J75" s="22">
        <f t="shared" si="13"/>
        <v>1.0000125</v>
      </c>
      <c r="K75" s="34">
        <f t="shared" si="14"/>
        <v>1023.7448896009425</v>
      </c>
    </row>
    <row r="76" spans="2:11">
      <c r="B76" s="1"/>
      <c r="D76" s="33">
        <f>INDEX(Prices!T68:T168, MATCH(B75, Prices!K68:K168, 0))</f>
        <v>4129.16</v>
      </c>
      <c r="H76" s="4">
        <v>44165</v>
      </c>
      <c r="I76" s="21">
        <v>-2.0833333333333333E-5</v>
      </c>
      <c r="J76" s="22">
        <f t="shared" si="13"/>
        <v>0.99997916666666664</v>
      </c>
      <c r="K76" s="34">
        <f t="shared" si="14"/>
        <v>1023.7235615824092</v>
      </c>
    </row>
    <row r="77" spans="2:11">
      <c r="B77" s="1"/>
      <c r="D77" s="33"/>
      <c r="H77" s="4">
        <v>44196</v>
      </c>
      <c r="I77" s="21">
        <v>2.4166666666666667E-5</v>
      </c>
      <c r="J77" s="22">
        <f t="shared" si="13"/>
        <v>1.0000241666666667</v>
      </c>
      <c r="K77" s="34">
        <f t="shared" si="14"/>
        <v>1023.7483015684808</v>
      </c>
    </row>
    <row r="78" spans="2:11">
      <c r="B78" s="1"/>
      <c r="D78" s="33"/>
      <c r="H78" s="4">
        <v>44225</v>
      </c>
      <c r="I78" s="21">
        <v>2.4999999999999998E-5</v>
      </c>
      <c r="J78" s="22">
        <f t="shared" si="13"/>
        <v>1.0000249999999999</v>
      </c>
      <c r="K78" s="34">
        <f t="shared" si="14"/>
        <v>1023.77389527602</v>
      </c>
    </row>
    <row r="79" spans="2:11">
      <c r="B79" s="1"/>
      <c r="D79" s="33"/>
      <c r="H79" s="4">
        <v>44253</v>
      </c>
      <c r="I79" s="21">
        <v>1.2499999999999999E-5</v>
      </c>
      <c r="J79" s="22">
        <f t="shared" si="13"/>
        <v>1.0000125</v>
      </c>
      <c r="K79" s="34">
        <f t="shared" si="14"/>
        <v>1023.7866924497109</v>
      </c>
    </row>
    <row r="80" spans="2:11">
      <c r="B80" s="1">
        <v>44680</v>
      </c>
      <c r="D80" s="33"/>
      <c r="E80" s="33">
        <f t="shared" ref="E80" si="17">E75*(D81/D76)</f>
        <v>1194.5676559743792</v>
      </c>
      <c r="H80" s="4">
        <v>44286</v>
      </c>
      <c r="I80" s="21">
        <v>3.5000000000000004E-5</v>
      </c>
      <c r="J80" s="22">
        <f t="shared" si="13"/>
        <v>1.000035</v>
      </c>
      <c r="K80" s="34">
        <f t="shared" si="14"/>
        <v>1023.8225249839467</v>
      </c>
    </row>
    <row r="81" spans="2:11">
      <c r="B81" s="1"/>
      <c r="D81" s="33">
        <f>INDEX(Prices!T73:T173, MATCH(B80, Prices!K73:K173, 0))</f>
        <v>4185.12</v>
      </c>
      <c r="H81" s="4">
        <v>44316</v>
      </c>
      <c r="I81" s="21">
        <v>5.0833333333333333E-5</v>
      </c>
      <c r="J81" s="22">
        <f t="shared" si="13"/>
        <v>1.0000508333333333</v>
      </c>
      <c r="K81" s="34">
        <f t="shared" si="14"/>
        <v>1023.8745692956334</v>
      </c>
    </row>
    <row r="82" spans="2:11">
      <c r="B82" s="1"/>
      <c r="D82" s="33"/>
      <c r="H82" s="4">
        <v>44347</v>
      </c>
      <c r="I82" s="21">
        <v>3.8333333333333334E-5</v>
      </c>
      <c r="J82" s="22">
        <f t="shared" si="13"/>
        <v>1.0000383333333334</v>
      </c>
      <c r="K82" s="34">
        <f t="shared" si="14"/>
        <v>1023.9138178207897</v>
      </c>
    </row>
    <row r="83" spans="2:11">
      <c r="B83" s="1"/>
      <c r="D83" s="33"/>
      <c r="H83" s="4">
        <v>44377</v>
      </c>
      <c r="I83" s="21">
        <v>5.833333333333334E-5</v>
      </c>
      <c r="J83" s="22">
        <f t="shared" si="13"/>
        <v>1.0000583333333333</v>
      </c>
      <c r="K83" s="34">
        <f t="shared" si="14"/>
        <v>1023.9735461268292</v>
      </c>
    </row>
    <row r="84" spans="2:11">
      <c r="B84" s="1"/>
      <c r="D84" s="33"/>
      <c r="H84" s="4">
        <v>44407</v>
      </c>
      <c r="I84" s="21">
        <v>3.8333333333333334E-5</v>
      </c>
      <c r="J84" s="22">
        <f t="shared" si="13"/>
        <v>1.0000383333333334</v>
      </c>
      <c r="K84" s="34">
        <f t="shared" si="14"/>
        <v>1024.0127984460973</v>
      </c>
    </row>
    <row r="85" spans="2:11">
      <c r="B85" s="1">
        <v>44865</v>
      </c>
      <c r="D85" s="33"/>
      <c r="E85" s="33">
        <f t="shared" ref="E85" si="18">E80*(D86/D81)</f>
        <v>1106.4718877909265</v>
      </c>
      <c r="H85" s="4">
        <v>44439</v>
      </c>
      <c r="I85" s="21">
        <v>4.5000000000000003E-5</v>
      </c>
      <c r="J85" s="22">
        <f t="shared" si="13"/>
        <v>1.0000450000000001</v>
      </c>
      <c r="K85" s="34">
        <f t="shared" si="14"/>
        <v>1024.0588790220274</v>
      </c>
    </row>
    <row r="86" spans="2:11">
      <c r="B86" s="1"/>
      <c r="D86" s="33">
        <f>INDEX(Prices!T78:T178, MATCH(B85, Prices!K78:K178, 0))</f>
        <v>3876.48</v>
      </c>
      <c r="H86" s="4">
        <v>44469</v>
      </c>
      <c r="I86" s="21">
        <v>2.8333333333333335E-5</v>
      </c>
      <c r="J86" s="22">
        <f t="shared" si="13"/>
        <v>1.0000283333333333</v>
      </c>
      <c r="K86" s="34">
        <f t="shared" si="14"/>
        <v>1024.0878940235998</v>
      </c>
    </row>
    <row r="87" spans="2:11">
      <c r="B87" s="1"/>
      <c r="D87" s="33"/>
      <c r="H87" s="4">
        <v>44498</v>
      </c>
      <c r="I87" s="21">
        <v>5.0833333333333333E-5</v>
      </c>
      <c r="J87" s="22">
        <f t="shared" si="13"/>
        <v>1.0000508333333333</v>
      </c>
      <c r="K87" s="34">
        <f t="shared" si="14"/>
        <v>1024.1399518248793</v>
      </c>
    </row>
    <row r="88" spans="2:11">
      <c r="B88" s="1"/>
      <c r="D88" s="33"/>
      <c r="H88" s="4">
        <v>44530</v>
      </c>
      <c r="I88" s="21">
        <v>7.5833333333333338E-5</v>
      </c>
      <c r="J88" s="22">
        <f t="shared" si="13"/>
        <v>1.0000758333333333</v>
      </c>
      <c r="K88" s="34">
        <f t="shared" si="14"/>
        <v>1024.2176157712258</v>
      </c>
    </row>
    <row r="89" spans="2:11">
      <c r="B89" s="1"/>
      <c r="D89" s="33"/>
      <c r="H89" s="4">
        <v>44561</v>
      </c>
      <c r="I89" s="21">
        <v>1.5249999999999999E-4</v>
      </c>
      <c r="J89" s="22">
        <f t="shared" si="13"/>
        <v>1.0001525</v>
      </c>
      <c r="K89" s="34">
        <f t="shared" si="14"/>
        <v>1024.3738089576309</v>
      </c>
    </row>
    <row r="90" spans="2:11">
      <c r="B90" s="1">
        <v>45044</v>
      </c>
      <c r="D90" s="33"/>
      <c r="E90" s="33">
        <f t="shared" ref="E90" si="19">E85*(D91/D86)</f>
        <v>1222.7426601131451</v>
      </c>
      <c r="H90" s="4">
        <v>44592</v>
      </c>
      <c r="I90" s="21">
        <v>2.316666666666667E-4</v>
      </c>
      <c r="J90" s="22">
        <f t="shared" si="13"/>
        <v>1.0002316666666666</v>
      </c>
      <c r="K90" s="34">
        <f t="shared" si="14"/>
        <v>1024.6111222233726</v>
      </c>
    </row>
    <row r="91" spans="2:11">
      <c r="B91" s="1"/>
      <c r="D91" s="33">
        <f>INDEX(Prices!T83:T183, MATCH(B90, Prices!K83:K183, 0))</f>
        <v>4283.83</v>
      </c>
      <c r="H91" s="4">
        <v>44620</v>
      </c>
      <c r="I91" s="21">
        <v>3.9083333333333331E-4</v>
      </c>
      <c r="J91" s="22">
        <f t="shared" si="13"/>
        <v>1.0003908333333333</v>
      </c>
      <c r="K91" s="34">
        <f t="shared" si="14"/>
        <v>1025.0115744036416</v>
      </c>
    </row>
    <row r="92" spans="2:11">
      <c r="B92" s="1"/>
      <c r="D92" s="33"/>
      <c r="H92" s="4">
        <v>44651</v>
      </c>
      <c r="I92" s="21">
        <v>4.0166666666666665E-4</v>
      </c>
      <c r="J92" s="22">
        <f t="shared" si="13"/>
        <v>1.0004016666666666</v>
      </c>
      <c r="K92" s="34">
        <f t="shared" si="14"/>
        <v>1025.4232873860269</v>
      </c>
    </row>
    <row r="93" spans="2:11">
      <c r="B93" s="1"/>
      <c r="D93" s="33"/>
      <c r="H93" s="4">
        <v>44680</v>
      </c>
      <c r="I93" s="21">
        <v>6.466666666666667E-4</v>
      </c>
      <c r="J93" s="22">
        <f t="shared" si="13"/>
        <v>1.0006466666666667</v>
      </c>
      <c r="K93" s="34">
        <f t="shared" si="14"/>
        <v>1026.0863944452033</v>
      </c>
    </row>
    <row r="94" spans="2:11">
      <c r="B94" s="1"/>
      <c r="D94" s="33"/>
      <c r="H94" s="4">
        <v>44712</v>
      </c>
      <c r="I94" s="21">
        <v>8.5666666666666671E-4</v>
      </c>
      <c r="J94" s="22">
        <f t="shared" si="13"/>
        <v>1.0008566666666667</v>
      </c>
      <c r="K94" s="34">
        <f t="shared" si="14"/>
        <v>1026.9654084564447</v>
      </c>
    </row>
    <row r="95" spans="2:11">
      <c r="B95" s="1">
        <v>45230</v>
      </c>
      <c r="D95" s="33"/>
      <c r="E95" s="33">
        <f t="shared" ref="E95" si="20">E90*(D96/D91)</f>
        <v>1128.6984866389225</v>
      </c>
      <c r="H95" s="4">
        <v>44742</v>
      </c>
      <c r="I95" s="21">
        <v>8.0333333333333331E-4</v>
      </c>
      <c r="J95" s="22">
        <f t="shared" si="13"/>
        <v>1.0008033333333333</v>
      </c>
      <c r="K95" s="34">
        <f t="shared" si="14"/>
        <v>1027.7904040012379</v>
      </c>
    </row>
    <row r="96" spans="2:11">
      <c r="B96" s="1"/>
      <c r="D96" s="33">
        <f>INDEX(Prices!T88:T188, MATCH(B95, Prices!K88:K188, 0))</f>
        <v>3954.35</v>
      </c>
      <c r="H96" s="4">
        <v>44771</v>
      </c>
      <c r="I96" s="21">
        <v>1.0016666666666665E-3</v>
      </c>
      <c r="J96" s="22">
        <f t="shared" si="13"/>
        <v>1.0010016666666666</v>
      </c>
      <c r="K96" s="34">
        <f t="shared" si="14"/>
        <v>1028.8199073892456</v>
      </c>
    </row>
    <row r="97" spans="2:11">
      <c r="B97" s="1"/>
      <c r="D97" s="33"/>
      <c r="H97" s="4">
        <v>44804</v>
      </c>
      <c r="I97" s="21">
        <v>1.4525E-3</v>
      </c>
      <c r="J97" s="22">
        <f t="shared" si="13"/>
        <v>1.0014525000000001</v>
      </c>
      <c r="K97" s="34">
        <f t="shared" si="14"/>
        <v>1030.3142683047286</v>
      </c>
    </row>
    <row r="98" spans="2:11">
      <c r="B98" s="1"/>
      <c r="D98" s="33"/>
      <c r="H98" s="4">
        <v>44834</v>
      </c>
      <c r="I98" s="21">
        <v>1.6499999999999998E-3</v>
      </c>
      <c r="J98" s="22">
        <f t="shared" si="13"/>
        <v>1.0016499999999999</v>
      </c>
      <c r="K98" s="34">
        <f t="shared" si="14"/>
        <v>1032.0142868474313</v>
      </c>
    </row>
    <row r="99" spans="2:11">
      <c r="B99" s="1"/>
      <c r="D99" s="33"/>
      <c r="H99" s="4">
        <v>44865</v>
      </c>
      <c r="I99" s="21">
        <v>2.0450000000000004E-3</v>
      </c>
      <c r="J99" s="22">
        <f t="shared" si="13"/>
        <v>1.0020450000000001</v>
      </c>
      <c r="K99" s="34">
        <f t="shared" si="14"/>
        <v>1034.1247560640345</v>
      </c>
    </row>
    <row r="100" spans="2:11">
      <c r="B100" s="1">
        <v>45412</v>
      </c>
      <c r="D100" s="33"/>
      <c r="E100" s="33">
        <f t="shared" ref="E100" si="21">E95*(D101/D96)</f>
        <v>1264.5356304910001</v>
      </c>
      <c r="H100" s="4">
        <v>44895</v>
      </c>
      <c r="I100" s="21">
        <v>2.5366666666666667E-3</v>
      </c>
      <c r="J100" s="22">
        <f t="shared" si="13"/>
        <v>1.0025366666666666</v>
      </c>
      <c r="K100" s="34">
        <f t="shared" si="14"/>
        <v>1036.747985861917</v>
      </c>
    </row>
    <row r="101" spans="2:11">
      <c r="B101" s="1"/>
      <c r="D101" s="33">
        <f>INDEX(Prices!T93:T193, MATCH(B100, Prices!K93:K193, 0))</f>
        <v>4430.25</v>
      </c>
      <c r="H101" s="4">
        <v>44925</v>
      </c>
      <c r="I101" s="21">
        <v>2.5274999999999998E-3</v>
      </c>
      <c r="J101" s="22">
        <f t="shared" si="13"/>
        <v>1.0025275</v>
      </c>
      <c r="K101" s="34">
        <f t="shared" si="14"/>
        <v>1039.3683663961829</v>
      </c>
    </row>
    <row r="102" spans="2:11">
      <c r="B102" s="1"/>
      <c r="D102" s="33"/>
      <c r="H102" s="4">
        <v>44957</v>
      </c>
      <c r="I102" s="21">
        <v>2.9141666666666669E-3</v>
      </c>
      <c r="J102" s="22">
        <f t="shared" si="13"/>
        <v>1.0029141666666668</v>
      </c>
      <c r="K102" s="34">
        <f t="shared" si="14"/>
        <v>1042.3972590439225</v>
      </c>
    </row>
    <row r="103" spans="2:11">
      <c r="B103" s="1"/>
      <c r="D103" s="33"/>
      <c r="H103" s="4">
        <v>44985</v>
      </c>
      <c r="I103" s="21">
        <v>3.2991666666666668E-3</v>
      </c>
      <c r="J103" s="22">
        <f t="shared" si="13"/>
        <v>1.0032991666666666</v>
      </c>
      <c r="K103" s="34">
        <f t="shared" si="14"/>
        <v>1045.8363013343849</v>
      </c>
    </row>
    <row r="104" spans="2:11">
      <c r="B104" s="1"/>
      <c r="D104" s="33"/>
      <c r="H104" s="4">
        <v>45016</v>
      </c>
      <c r="I104" s="21">
        <v>3.430833333333333E-3</v>
      </c>
      <c r="J104" s="22">
        <f t="shared" si="13"/>
        <v>1.0034308333333333</v>
      </c>
      <c r="K104" s="34">
        <f t="shared" si="14"/>
        <v>1049.4243913782129</v>
      </c>
    </row>
    <row r="105" spans="2:11">
      <c r="B105" s="1">
        <v>45596</v>
      </c>
      <c r="D105" s="33"/>
      <c r="E105" s="33">
        <f t="shared" ref="E105" si="22">E100*(D106/D101)</f>
        <v>1264.9866132337745</v>
      </c>
      <c r="H105" s="4">
        <v>45044</v>
      </c>
      <c r="I105" s="21">
        <v>3.5716666666666661E-3</v>
      </c>
      <c r="J105" s="22">
        <f t="shared" si="13"/>
        <v>1.0035716666666668</v>
      </c>
      <c r="K105" s="34">
        <f t="shared" si="14"/>
        <v>1053.1725854960855</v>
      </c>
    </row>
    <row r="106" spans="2:11">
      <c r="D106" s="33">
        <f>INDEX(Prices!T98:T198, MATCH(B105, Prices!K98:K198, 0))</f>
        <v>4431.83</v>
      </c>
      <c r="H106" s="4">
        <v>45077</v>
      </c>
      <c r="I106" s="21">
        <v>3.6849999999999995E-3</v>
      </c>
      <c r="J106" s="22">
        <f t="shared" si="13"/>
        <v>1.0036849999999999</v>
      </c>
      <c r="K106" s="34">
        <f t="shared" si="14"/>
        <v>1057.0535264736386</v>
      </c>
    </row>
    <row r="107" spans="2:11">
      <c r="H107" s="4">
        <v>45107</v>
      </c>
      <c r="I107" s="21">
        <v>4.1574999999999997E-3</v>
      </c>
      <c r="J107" s="22">
        <f t="shared" si="13"/>
        <v>1.0041575</v>
      </c>
      <c r="K107" s="34">
        <f t="shared" si="14"/>
        <v>1061.4482265099527</v>
      </c>
    </row>
    <row r="108" spans="2:11">
      <c r="H108" s="4">
        <v>45138</v>
      </c>
      <c r="I108" s="21">
        <v>4.5766666666666664E-3</v>
      </c>
      <c r="J108" s="22">
        <f t="shared" si="13"/>
        <v>1.0045766666666667</v>
      </c>
      <c r="K108" s="34">
        <f t="shared" si="14"/>
        <v>1066.3061212266134</v>
      </c>
    </row>
    <row r="109" spans="2:11">
      <c r="H109" s="4">
        <v>45169</v>
      </c>
      <c r="I109" s="21">
        <v>4.4324999999999998E-3</v>
      </c>
      <c r="J109" s="22">
        <f t="shared" si="13"/>
        <v>1.0044325000000001</v>
      </c>
      <c r="K109" s="34">
        <f t="shared" si="14"/>
        <v>1071.0325231089505</v>
      </c>
    </row>
    <row r="110" spans="2:11">
      <c r="H110" s="4">
        <v>45198</v>
      </c>
      <c r="I110" s="21">
        <v>4.4133333333333333E-3</v>
      </c>
      <c r="J110" s="22">
        <f t="shared" si="13"/>
        <v>1.0044133333333334</v>
      </c>
      <c r="K110" s="34">
        <f t="shared" si="14"/>
        <v>1075.7593466442713</v>
      </c>
    </row>
    <row r="111" spans="2:11">
      <c r="H111" s="4">
        <v>45230</v>
      </c>
      <c r="I111" s="21">
        <v>4.4450000000000002E-3</v>
      </c>
      <c r="J111" s="22">
        <f t="shared" si="13"/>
        <v>1.004445</v>
      </c>
      <c r="K111" s="34">
        <f t="shared" si="14"/>
        <v>1080.541096940105</v>
      </c>
    </row>
    <row r="112" spans="2:11">
      <c r="H112" s="4">
        <v>45260</v>
      </c>
      <c r="I112" s="21">
        <v>4.4333333333333334E-3</v>
      </c>
      <c r="J112" s="22">
        <f t="shared" si="13"/>
        <v>1.0044333333333333</v>
      </c>
      <c r="K112" s="34">
        <f t="shared" si="14"/>
        <v>1085.3314958032061</v>
      </c>
    </row>
    <row r="113" spans="8:11">
      <c r="H113" s="4">
        <v>45289</v>
      </c>
      <c r="I113" s="21">
        <v>4.3616666666666665E-3</v>
      </c>
      <c r="J113" s="22">
        <f t="shared" si="13"/>
        <v>1.0043616666666666</v>
      </c>
      <c r="K113" s="34">
        <f t="shared" si="14"/>
        <v>1090.0653500107344</v>
      </c>
    </row>
    <row r="114" spans="8:11">
      <c r="H114" s="4">
        <v>45322</v>
      </c>
      <c r="I114" s="21">
        <v>4.3683333333333334E-3</v>
      </c>
      <c r="J114" s="22">
        <f t="shared" si="13"/>
        <v>1.0043683333333333</v>
      </c>
      <c r="K114" s="34">
        <f t="shared" si="14"/>
        <v>1094.827118814698</v>
      </c>
    </row>
    <row r="115" spans="8:11">
      <c r="H115" s="4">
        <v>45351</v>
      </c>
      <c r="I115" s="21">
        <v>4.3716666666666669E-3</v>
      </c>
      <c r="J115" s="22">
        <f t="shared" si="13"/>
        <v>1.0043716666666667</v>
      </c>
      <c r="K115" s="34">
        <f t="shared" si="14"/>
        <v>1099.6133380357828</v>
      </c>
    </row>
    <row r="116" spans="8:11">
      <c r="H116" s="4">
        <v>45380</v>
      </c>
      <c r="I116" s="21">
        <v>4.4083333333333335E-3</v>
      </c>
      <c r="J116" s="22">
        <f t="shared" si="13"/>
        <v>1.0044083333333333</v>
      </c>
      <c r="K116" s="34">
        <f t="shared" si="14"/>
        <v>1104.4608001676238</v>
      </c>
    </row>
    <row r="117" spans="8:11">
      <c r="H117" s="4">
        <v>45412</v>
      </c>
      <c r="I117" s="21">
        <v>4.3958333333333341E-3</v>
      </c>
      <c r="J117" s="22">
        <f t="shared" si="13"/>
        <v>1.0043958333333334</v>
      </c>
      <c r="K117" s="34">
        <f t="shared" si="14"/>
        <v>1109.3158257683606</v>
      </c>
    </row>
    <row r="118" spans="8:11">
      <c r="H118" s="4">
        <v>45443</v>
      </c>
      <c r="I118" s="21">
        <v>4.4000000000000003E-3</v>
      </c>
      <c r="J118" s="22">
        <f t="shared" si="13"/>
        <v>1.0044</v>
      </c>
      <c r="K118" s="34">
        <f t="shared" si="14"/>
        <v>1114.1968154017413</v>
      </c>
    </row>
    <row r="119" spans="8:11">
      <c r="H119" s="4">
        <v>45471</v>
      </c>
      <c r="I119" s="21">
        <v>4.4133333333333333E-3</v>
      </c>
      <c r="J119" s="22">
        <f t="shared" si="13"/>
        <v>1.0044133333333334</v>
      </c>
      <c r="K119" s="34">
        <f t="shared" si="14"/>
        <v>1119.1141373470477</v>
      </c>
    </row>
    <row r="120" spans="8:11">
      <c r="H120" s="4">
        <v>45504</v>
      </c>
      <c r="I120" s="21">
        <v>4.2858333333333333E-3</v>
      </c>
      <c r="J120" s="22">
        <f t="shared" si="13"/>
        <v>1.0042858333333333</v>
      </c>
      <c r="K120" s="34">
        <f t="shared" si="14"/>
        <v>1123.9104740206942</v>
      </c>
    </row>
    <row r="121" spans="8:11">
      <c r="H121" s="4">
        <v>45534</v>
      </c>
      <c r="I121" s="21">
        <v>4.2091666666666666E-3</v>
      </c>
      <c r="J121" s="22">
        <f t="shared" si="13"/>
        <v>1.0042091666666666</v>
      </c>
      <c r="K121" s="34">
        <f t="shared" si="14"/>
        <v>1128.6412005242596</v>
      </c>
    </row>
    <row r="122" spans="8:11">
      <c r="H122" s="4">
        <v>45565</v>
      </c>
      <c r="I122" s="21">
        <v>4.1833333333333332E-3</v>
      </c>
      <c r="J122" s="22">
        <f t="shared" si="13"/>
        <v>1.0041833333333334</v>
      </c>
      <c r="K122" s="34">
        <f t="shared" si="14"/>
        <v>1133.3626828797862</v>
      </c>
    </row>
    <row r="123" spans="8:11">
      <c r="H123" s="4">
        <v>45596</v>
      </c>
      <c r="I123" s="21">
        <f>4.893/100/12</f>
        <v>4.0775000000000004E-3</v>
      </c>
      <c r="J123" s="22">
        <f t="shared" si="13"/>
        <v>1.0040775</v>
      </c>
      <c r="K123" s="34">
        <f t="shared" si="14"/>
        <v>1137.9839692192286</v>
      </c>
    </row>
    <row r="124" spans="8:11">
      <c r="K124" s="34"/>
    </row>
    <row r="125" spans="8:11">
      <c r="I125" s="21"/>
    </row>
    <row r="126" spans="8:11">
      <c r="I126" s="21"/>
    </row>
    <row r="127" spans="8:11">
      <c r="I127" s="21"/>
    </row>
    <row r="128" spans="8:11">
      <c r="I128" s="21"/>
    </row>
    <row r="129" spans="9:9">
      <c r="I129" s="21"/>
    </row>
    <row r="130" spans="9:9">
      <c r="I130" s="21"/>
    </row>
    <row r="131" spans="9:9">
      <c r="I131" s="21"/>
    </row>
    <row r="132" spans="9:9">
      <c r="I132" s="21"/>
    </row>
    <row r="133" spans="9:9">
      <c r="I133" s="21"/>
    </row>
    <row r="134" spans="9:9">
      <c r="I134" s="21"/>
    </row>
    <row r="135" spans="9:9">
      <c r="I135" s="21"/>
    </row>
    <row r="136" spans="9:9">
      <c r="I136" s="21"/>
    </row>
    <row r="137" spans="9:9">
      <c r="I137" s="21"/>
    </row>
    <row r="138" spans="9:9">
      <c r="I138" s="21"/>
    </row>
    <row r="139" spans="9:9">
      <c r="I139" s="21"/>
    </row>
    <row r="140" spans="9:9">
      <c r="I140" s="21"/>
    </row>
    <row r="141" spans="9:9">
      <c r="I141" s="21"/>
    </row>
    <row r="142" spans="9:9">
      <c r="I142" s="21"/>
    </row>
    <row r="143" spans="9:9">
      <c r="I143" s="21"/>
    </row>
    <row r="144" spans="9:9">
      <c r="I144" s="21"/>
    </row>
    <row r="145" spans="9:9">
      <c r="I145" s="21"/>
    </row>
    <row r="146" spans="9:9">
      <c r="I146" s="21"/>
    </row>
    <row r="147" spans="9:9">
      <c r="I147" s="21"/>
    </row>
    <row r="148" spans="9:9">
      <c r="I148" s="21"/>
    </row>
    <row r="149" spans="9:9">
      <c r="I149" s="21"/>
    </row>
    <row r="150" spans="9:9">
      <c r="I150" s="21"/>
    </row>
    <row r="151" spans="9:9">
      <c r="I151" s="21"/>
    </row>
    <row r="152" spans="9:9">
      <c r="I152" s="21"/>
    </row>
    <row r="153" spans="9:9">
      <c r="I153" s="21"/>
    </row>
    <row r="154" spans="9:9">
      <c r="I154" s="21"/>
    </row>
    <row r="155" spans="9:9">
      <c r="I155" s="21"/>
    </row>
    <row r="156" spans="9:9">
      <c r="I156" s="21"/>
    </row>
    <row r="157" spans="9:9">
      <c r="I157" s="21"/>
    </row>
    <row r="158" spans="9:9">
      <c r="I158" s="21"/>
    </row>
    <row r="159" spans="9:9">
      <c r="I159" s="21"/>
    </row>
    <row r="160" spans="9:9">
      <c r="I160" s="21"/>
    </row>
    <row r="161" spans="9:9">
      <c r="I161" s="21"/>
    </row>
    <row r="162" spans="9:9">
      <c r="I162" s="21"/>
    </row>
    <row r="163" spans="9:9">
      <c r="I163" s="21"/>
    </row>
    <row r="164" spans="9:9">
      <c r="I164" s="21"/>
    </row>
    <row r="165" spans="9:9">
      <c r="I165" s="21"/>
    </row>
    <row r="166" spans="9:9">
      <c r="I166" s="21"/>
    </row>
    <row r="167" spans="9:9">
      <c r="I167" s="21"/>
    </row>
    <row r="168" spans="9:9">
      <c r="I168" s="21"/>
    </row>
    <row r="169" spans="9:9">
      <c r="I169" s="21"/>
    </row>
    <row r="170" spans="9:9">
      <c r="I170" s="21"/>
    </row>
    <row r="171" spans="9:9">
      <c r="I171" s="21"/>
    </row>
    <row r="172" spans="9:9">
      <c r="I172" s="21"/>
    </row>
    <row r="173" spans="9:9">
      <c r="I173" s="21"/>
    </row>
    <row r="174" spans="9:9">
      <c r="I174" s="21"/>
    </row>
    <row r="175" spans="9:9">
      <c r="I175" s="21"/>
    </row>
    <row r="176" spans="9:9">
      <c r="I176" s="21"/>
    </row>
    <row r="177" spans="9:9">
      <c r="I177" s="21"/>
    </row>
    <row r="178" spans="9:9">
      <c r="I178" s="21"/>
    </row>
    <row r="179" spans="9:9">
      <c r="I179" s="21"/>
    </row>
    <row r="180" spans="9:9">
      <c r="I180" s="21"/>
    </row>
    <row r="181" spans="9:9">
      <c r="I181" s="21"/>
    </row>
    <row r="182" spans="9:9">
      <c r="I182" s="21"/>
    </row>
    <row r="183" spans="9:9">
      <c r="I183" s="21"/>
    </row>
    <row r="184" spans="9:9">
      <c r="I184" s="21"/>
    </row>
    <row r="185" spans="9:9">
      <c r="I185" s="21"/>
    </row>
    <row r="186" spans="9:9">
      <c r="I186" s="21"/>
    </row>
    <row r="187" spans="9:9">
      <c r="I187" s="21"/>
    </row>
    <row r="188" spans="9:9">
      <c r="I188" s="21"/>
    </row>
    <row r="189" spans="9:9">
      <c r="I189" s="21"/>
    </row>
    <row r="190" spans="9:9">
      <c r="I190" s="21"/>
    </row>
    <row r="191" spans="9:9">
      <c r="I191" s="21"/>
    </row>
    <row r="192" spans="9:9">
      <c r="I192" s="21"/>
    </row>
    <row r="193" spans="9:9">
      <c r="I193" s="21"/>
    </row>
    <row r="194" spans="9:9">
      <c r="I194" s="21"/>
    </row>
    <row r="195" spans="9:9">
      <c r="I195" s="21"/>
    </row>
    <row r="196" spans="9:9">
      <c r="I196" s="21"/>
    </row>
    <row r="197" spans="9:9">
      <c r="I197" s="21"/>
    </row>
    <row r="198" spans="9:9">
      <c r="I198" s="21"/>
    </row>
    <row r="199" spans="9:9">
      <c r="I199" s="21"/>
    </row>
    <row r="200" spans="9:9">
      <c r="I200" s="21"/>
    </row>
    <row r="201" spans="9:9">
      <c r="I201" s="21"/>
    </row>
    <row r="202" spans="9:9">
      <c r="I202" s="21"/>
    </row>
    <row r="203" spans="9:9">
      <c r="I203" s="21"/>
    </row>
    <row r="204" spans="9:9">
      <c r="I204" s="21"/>
    </row>
    <row r="205" spans="9:9">
      <c r="I205" s="21"/>
    </row>
    <row r="206" spans="9:9">
      <c r="I206" s="21"/>
    </row>
    <row r="207" spans="9:9">
      <c r="I207" s="21"/>
    </row>
    <row r="208" spans="9:9">
      <c r="I208" s="21"/>
    </row>
    <row r="209" spans="9:9">
      <c r="I209" s="21"/>
    </row>
    <row r="210" spans="9:9">
      <c r="I210" s="21"/>
    </row>
    <row r="211" spans="9:9">
      <c r="I211" s="21"/>
    </row>
    <row r="212" spans="9:9">
      <c r="I212" s="21"/>
    </row>
    <row r="213" spans="9:9">
      <c r="I213" s="21"/>
    </row>
    <row r="214" spans="9:9">
      <c r="I214" s="21"/>
    </row>
    <row r="215" spans="9:9">
      <c r="I215" s="21"/>
    </row>
    <row r="216" spans="9:9">
      <c r="I216" s="21"/>
    </row>
    <row r="217" spans="9:9">
      <c r="I217" s="21"/>
    </row>
    <row r="218" spans="9:9">
      <c r="I218" s="21"/>
    </row>
    <row r="219" spans="9:9">
      <c r="I219" s="21"/>
    </row>
    <row r="220" spans="9:9">
      <c r="I220" s="21"/>
    </row>
    <row r="221" spans="9:9">
      <c r="I221" s="21"/>
    </row>
    <row r="222" spans="9:9">
      <c r="I222" s="21"/>
    </row>
    <row r="223" spans="9:9">
      <c r="I223" s="21"/>
    </row>
    <row r="224" spans="9:9">
      <c r="I224" s="21"/>
    </row>
    <row r="225" spans="9:9">
      <c r="I225" s="21"/>
    </row>
    <row r="226" spans="9:9">
      <c r="I226" s="21"/>
    </row>
    <row r="227" spans="9:9">
      <c r="I227" s="21"/>
    </row>
    <row r="228" spans="9:9">
      <c r="I228" s="21"/>
    </row>
    <row r="229" spans="9:9">
      <c r="I229" s="21"/>
    </row>
    <row r="230" spans="9:9">
      <c r="I230" s="21"/>
    </row>
    <row r="231" spans="9:9">
      <c r="I231" s="21"/>
    </row>
    <row r="232" spans="9:9">
      <c r="I232" s="21"/>
    </row>
    <row r="233" spans="9:9">
      <c r="I233" s="21"/>
    </row>
    <row r="234" spans="9:9">
      <c r="I234" s="21"/>
    </row>
    <row r="235" spans="9:9">
      <c r="I235" s="21"/>
    </row>
    <row r="236" spans="9:9">
      <c r="I236" s="21"/>
    </row>
    <row r="237" spans="9:9">
      <c r="I237" s="21"/>
    </row>
    <row r="238" spans="9:9">
      <c r="I238" s="21"/>
    </row>
    <row r="239" spans="9:9">
      <c r="I239" s="21"/>
    </row>
    <row r="240" spans="9:9">
      <c r="I240" s="21"/>
    </row>
    <row r="241" spans="9:9">
      <c r="I241" s="21"/>
    </row>
    <row r="242" spans="9:9">
      <c r="I242" s="21"/>
    </row>
    <row r="243" spans="9:9">
      <c r="I243" s="21"/>
    </row>
    <row r="244" spans="9:9">
      <c r="I244" s="21"/>
    </row>
    <row r="245" spans="9:9">
      <c r="I245" s="21"/>
    </row>
    <row r="246" spans="9:9">
      <c r="I246" s="21"/>
    </row>
    <row r="247" spans="9:9">
      <c r="I247" s="21"/>
    </row>
    <row r="248" spans="9:9">
      <c r="I248" s="21"/>
    </row>
    <row r="249" spans="9:9">
      <c r="I249" s="21"/>
    </row>
    <row r="250" spans="9:9">
      <c r="I250" s="21"/>
    </row>
    <row r="251" spans="9:9">
      <c r="I251" s="21"/>
    </row>
    <row r="252" spans="9:9">
      <c r="I252" s="21"/>
    </row>
    <row r="253" spans="9:9">
      <c r="I253" s="21"/>
    </row>
    <row r="254" spans="9:9">
      <c r="I254" s="21"/>
    </row>
    <row r="255" spans="9:9">
      <c r="I255" s="21"/>
    </row>
    <row r="256" spans="9:9">
      <c r="I256" s="21"/>
    </row>
    <row r="257" spans="9:9">
      <c r="I257" s="21"/>
    </row>
    <row r="258" spans="9:9">
      <c r="I258" s="21"/>
    </row>
    <row r="259" spans="9:9">
      <c r="I259" s="21"/>
    </row>
    <row r="260" spans="9:9">
      <c r="I260" s="21"/>
    </row>
    <row r="261" spans="9:9">
      <c r="I261" s="21"/>
    </row>
    <row r="262" spans="9:9">
      <c r="I262" s="21"/>
    </row>
    <row r="263" spans="9:9">
      <c r="I263" s="21"/>
    </row>
    <row r="264" spans="9:9">
      <c r="I264" s="21"/>
    </row>
    <row r="265" spans="9:9">
      <c r="I265" s="21"/>
    </row>
    <row r="266" spans="9:9">
      <c r="I266" s="21"/>
    </row>
    <row r="267" spans="9:9">
      <c r="I267" s="21"/>
    </row>
    <row r="268" spans="9:9">
      <c r="I268" s="21"/>
    </row>
    <row r="269" spans="9:9">
      <c r="I269" s="21"/>
    </row>
    <row r="270" spans="9:9">
      <c r="I270" s="21"/>
    </row>
    <row r="271" spans="9:9">
      <c r="I271" s="21"/>
    </row>
    <row r="272" spans="9:9">
      <c r="I272" s="21"/>
    </row>
    <row r="273" spans="9:9">
      <c r="I273" s="21"/>
    </row>
    <row r="274" spans="9:9">
      <c r="I274" s="21"/>
    </row>
    <row r="275" spans="9:9">
      <c r="I275" s="21"/>
    </row>
    <row r="276" spans="9:9">
      <c r="I276" s="21"/>
    </row>
    <row r="277" spans="9:9">
      <c r="I277" s="21"/>
    </row>
    <row r="278" spans="9:9">
      <c r="I278" s="21"/>
    </row>
    <row r="279" spans="9:9">
      <c r="I279" s="21"/>
    </row>
    <row r="280" spans="9:9">
      <c r="I280" s="21"/>
    </row>
    <row r="281" spans="9:9">
      <c r="I281" s="21"/>
    </row>
    <row r="282" spans="9:9">
      <c r="I282" s="21"/>
    </row>
    <row r="283" spans="9:9">
      <c r="I283" s="21"/>
    </row>
    <row r="284" spans="9:9">
      <c r="I284" s="21"/>
    </row>
    <row r="285" spans="9:9">
      <c r="I285" s="21"/>
    </row>
    <row r="286" spans="9:9">
      <c r="I286" s="21"/>
    </row>
    <row r="287" spans="9:9">
      <c r="I287" s="21"/>
    </row>
    <row r="288" spans="9:9">
      <c r="I288" s="21"/>
    </row>
    <row r="289" spans="9:9">
      <c r="I289" s="21"/>
    </row>
    <row r="290" spans="9:9">
      <c r="I290" s="21"/>
    </row>
    <row r="291" spans="9:9">
      <c r="I291" s="21"/>
    </row>
    <row r="292" spans="9:9">
      <c r="I292" s="21"/>
    </row>
    <row r="293" spans="9:9">
      <c r="I293" s="21"/>
    </row>
    <row r="294" spans="9:9">
      <c r="I294" s="21"/>
    </row>
    <row r="295" spans="9:9">
      <c r="I295" s="21"/>
    </row>
    <row r="296" spans="9:9">
      <c r="I296" s="21"/>
    </row>
    <row r="297" spans="9:9">
      <c r="I297" s="21"/>
    </row>
    <row r="298" spans="9:9">
      <c r="I298" s="21"/>
    </row>
    <row r="299" spans="9:9">
      <c r="I299" s="21"/>
    </row>
    <row r="300" spans="9:9">
      <c r="I300" s="21"/>
    </row>
    <row r="301" spans="9:9">
      <c r="I301" s="21"/>
    </row>
    <row r="302" spans="9:9">
      <c r="I302" s="21"/>
    </row>
    <row r="303" spans="9:9">
      <c r="I303" s="21"/>
    </row>
    <row r="304" spans="9:9">
      <c r="I304" s="21"/>
    </row>
    <row r="305" spans="9:9">
      <c r="I305" s="21"/>
    </row>
    <row r="306" spans="9:9">
      <c r="I306" s="21"/>
    </row>
    <row r="307" spans="9:9">
      <c r="I307" s="21"/>
    </row>
    <row r="308" spans="9:9">
      <c r="I308" s="21"/>
    </row>
    <row r="309" spans="9:9">
      <c r="I309" s="21"/>
    </row>
    <row r="310" spans="9:9">
      <c r="I310" s="21"/>
    </row>
    <row r="311" spans="9:9">
      <c r="I311" s="21"/>
    </row>
    <row r="312" spans="9:9">
      <c r="I312" s="21"/>
    </row>
    <row r="313" spans="9:9">
      <c r="I313" s="21"/>
    </row>
    <row r="314" spans="9:9">
      <c r="I314" s="21"/>
    </row>
    <row r="315" spans="9:9">
      <c r="I315" s="21"/>
    </row>
    <row r="316" spans="9:9">
      <c r="I316" s="21"/>
    </row>
    <row r="317" spans="9:9">
      <c r="I317" s="21"/>
    </row>
    <row r="318" spans="9:9">
      <c r="I318" s="21"/>
    </row>
    <row r="319" spans="9:9">
      <c r="I319" s="21"/>
    </row>
    <row r="320" spans="9:9">
      <c r="I320" s="21"/>
    </row>
    <row r="321" spans="9:9">
      <c r="I321" s="21"/>
    </row>
    <row r="322" spans="9:9">
      <c r="I322" s="21"/>
    </row>
    <row r="323" spans="9:9">
      <c r="I323" s="21"/>
    </row>
    <row r="324" spans="9:9">
      <c r="I324" s="21"/>
    </row>
    <row r="325" spans="9:9">
      <c r="I325" s="21"/>
    </row>
    <row r="326" spans="9:9">
      <c r="I326" s="21"/>
    </row>
    <row r="327" spans="9:9">
      <c r="I327" s="21"/>
    </row>
    <row r="328" spans="9:9">
      <c r="I328" s="21"/>
    </row>
    <row r="329" spans="9:9">
      <c r="I329" s="21"/>
    </row>
    <row r="330" spans="9:9">
      <c r="I330" s="21"/>
    </row>
    <row r="331" spans="9:9">
      <c r="I331" s="21"/>
    </row>
    <row r="332" spans="9:9">
      <c r="I332" s="21"/>
    </row>
    <row r="333" spans="9:9">
      <c r="I333" s="21"/>
    </row>
    <row r="334" spans="9:9">
      <c r="I334" s="21"/>
    </row>
    <row r="335" spans="9:9">
      <c r="I335" s="21"/>
    </row>
    <row r="336" spans="9:9">
      <c r="I336" s="21"/>
    </row>
    <row r="337" spans="9:9">
      <c r="I337" s="21"/>
    </row>
    <row r="338" spans="9:9">
      <c r="I338" s="21"/>
    </row>
    <row r="339" spans="9:9">
      <c r="I339" s="21"/>
    </row>
    <row r="340" spans="9:9">
      <c r="I340" s="21"/>
    </row>
    <row r="341" spans="9:9">
      <c r="I341" s="21"/>
    </row>
    <row r="342" spans="9:9">
      <c r="I342" s="21"/>
    </row>
    <row r="343" spans="9:9">
      <c r="I343" s="21"/>
    </row>
    <row r="344" spans="9:9">
      <c r="I344" s="21"/>
    </row>
    <row r="345" spans="9:9">
      <c r="I345" s="21"/>
    </row>
    <row r="346" spans="9:9">
      <c r="I346" s="21"/>
    </row>
    <row r="347" spans="9:9">
      <c r="I347" s="21"/>
    </row>
    <row r="348" spans="9:9">
      <c r="I348" s="21"/>
    </row>
    <row r="349" spans="9:9">
      <c r="I349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21B5-D967-4485-A42D-33C05E530EA7}">
  <sheetPr>
    <tabColor rgb="FF7030A0"/>
  </sheetPr>
  <dimension ref="A1:AD349"/>
  <sheetViews>
    <sheetView showGridLines="0" topLeftCell="H1" zoomScale="85" zoomScaleNormal="85" workbookViewId="0">
      <selection activeCell="K4" sqref="K4:K104"/>
    </sheetView>
  </sheetViews>
  <sheetFormatPr defaultRowHeight="15"/>
  <cols>
    <col min="1" max="1" width="4.5703125" hidden="1" customWidth="1"/>
    <col min="2" max="2" width="10.42578125" hidden="1" customWidth="1"/>
    <col min="3" max="3" width="20.5703125" hidden="1" customWidth="1"/>
    <col min="4" max="4" width="26.5703125" hidden="1" customWidth="1"/>
    <col min="5" max="5" width="11.140625" hidden="1" customWidth="1"/>
    <col min="6" max="7" width="0" hidden="1" customWidth="1"/>
    <col min="8" max="8" width="3.5703125" customWidth="1"/>
    <col min="9" max="9" width="10.42578125" customWidth="1"/>
    <col min="10" max="10" width="21" bestFit="1" customWidth="1"/>
    <col min="11" max="11" width="28.140625" bestFit="1" customWidth="1"/>
    <col min="12" max="12" width="31.7109375" bestFit="1" customWidth="1"/>
    <col min="13" max="13" width="25.42578125" style="25" bestFit="1" customWidth="1"/>
    <col min="14" max="14" width="19.140625" bestFit="1" customWidth="1"/>
    <col min="15" max="15" width="36.85546875" bestFit="1" customWidth="1"/>
    <col min="16" max="16" width="9.5703125" bestFit="1" customWidth="1"/>
    <col min="17" max="17" width="20.140625" bestFit="1" customWidth="1"/>
    <col min="18" max="18" width="24.42578125" bestFit="1" customWidth="1"/>
    <col min="19" max="19" width="19.7109375" bestFit="1" customWidth="1"/>
    <col min="23" max="23" width="10.5703125" bestFit="1" customWidth="1"/>
  </cols>
  <sheetData>
    <row r="1" spans="1:30">
      <c r="D1" s="8"/>
      <c r="M1"/>
      <c r="N1" s="8" t="s">
        <v>83</v>
      </c>
      <c r="O1" s="8"/>
      <c r="P1" s="8"/>
      <c r="Q1" s="8"/>
      <c r="R1" s="8"/>
      <c r="Y1" s="8" t="s">
        <v>83</v>
      </c>
      <c r="Z1" s="8"/>
      <c r="AA1" s="8"/>
      <c r="AB1" s="8"/>
      <c r="AC1" s="8"/>
    </row>
    <row r="2" spans="1:30">
      <c r="B2" s="9"/>
      <c r="C2" s="9"/>
      <c r="D2" s="19"/>
      <c r="E2" s="9"/>
      <c r="H2" s="9"/>
      <c r="I2" s="9"/>
      <c r="J2" s="19"/>
      <c r="M2" s="7" t="s">
        <v>109</v>
      </c>
      <c r="N2" s="6" t="s">
        <v>0</v>
      </c>
      <c r="O2" s="6" t="s">
        <v>3</v>
      </c>
      <c r="P2" s="6" t="s">
        <v>13</v>
      </c>
      <c r="Q2" s="6" t="s">
        <v>22</v>
      </c>
      <c r="R2" s="6" t="s">
        <v>9</v>
      </c>
      <c r="S2" s="7"/>
      <c r="Y2" s="6" t="s">
        <v>0</v>
      </c>
      <c r="Z2" s="6" t="s">
        <v>3</v>
      </c>
      <c r="AA2" s="6" t="s">
        <v>13</v>
      </c>
      <c r="AB2" s="6" t="s">
        <v>22</v>
      </c>
      <c r="AC2" s="6" t="s">
        <v>9</v>
      </c>
      <c r="AD2" s="7"/>
    </row>
    <row r="3" spans="1:30">
      <c r="A3" s="1"/>
      <c r="H3" s="3"/>
      <c r="I3" s="21"/>
      <c r="J3" s="23" t="s">
        <v>110</v>
      </c>
      <c r="K3" s="3" t="s">
        <v>76</v>
      </c>
      <c r="L3" s="3"/>
      <c r="M3" s="24"/>
      <c r="N3" s="3"/>
      <c r="O3" s="3"/>
      <c r="P3" s="3"/>
      <c r="Q3" s="3"/>
      <c r="R3" s="3"/>
      <c r="S3" s="3" t="s">
        <v>98</v>
      </c>
      <c r="W3" s="3" t="s">
        <v>76</v>
      </c>
      <c r="X3" s="3"/>
      <c r="Y3" s="3"/>
      <c r="Z3" s="3"/>
      <c r="AA3" s="3"/>
      <c r="AB3" s="3"/>
      <c r="AC3" s="3"/>
      <c r="AD3" s="3" t="s">
        <v>98</v>
      </c>
    </row>
    <row r="4" spans="1:30">
      <c r="A4" s="1"/>
      <c r="B4" s="4"/>
      <c r="C4" s="21"/>
      <c r="D4" s="21"/>
      <c r="E4" s="21"/>
      <c r="H4" s="1"/>
      <c r="I4" s="21"/>
      <c r="J4" s="22" t="b">
        <v>1</v>
      </c>
      <c r="K4" s="4">
        <v>41943</v>
      </c>
      <c r="L4" s="1"/>
      <c r="N4" s="13"/>
      <c r="O4" s="13"/>
      <c r="P4" s="13"/>
      <c r="Q4" s="13"/>
      <c r="R4" s="13"/>
      <c r="S4" s="15">
        <v>1000</v>
      </c>
      <c r="W4" s="1">
        <v>41943</v>
      </c>
      <c r="X4" s="1"/>
      <c r="Y4" s="13"/>
      <c r="Z4" s="13"/>
      <c r="AA4" s="13"/>
      <c r="AB4" s="13"/>
      <c r="AC4" s="13"/>
      <c r="AD4" s="15">
        <v>1000</v>
      </c>
    </row>
    <row r="5" spans="1:30">
      <c r="A5" s="1"/>
      <c r="B5" s="4"/>
      <c r="C5" s="21"/>
      <c r="D5" s="21"/>
      <c r="E5" s="21"/>
      <c r="H5" s="1"/>
      <c r="I5" s="21"/>
      <c r="J5" s="22"/>
      <c r="K5" s="4"/>
      <c r="L5" s="1" t="s">
        <v>99</v>
      </c>
      <c r="M5" s="26">
        <v>0</v>
      </c>
      <c r="N5" s="14">
        <f>Weights!L3</f>
        <v>0.11203</v>
      </c>
      <c r="O5" s="14">
        <f>Weights!M3</f>
        <v>0.30876900000000002</v>
      </c>
      <c r="P5" s="14">
        <f>Weights!N3</f>
        <v>0.26394899999999999</v>
      </c>
      <c r="Q5" s="14">
        <f>Weights!O3</f>
        <v>0.17350499999999999</v>
      </c>
      <c r="R5" s="14">
        <f>Weights!P3</f>
        <v>0.14174700000000001</v>
      </c>
      <c r="S5" s="11"/>
      <c r="W5" s="1"/>
      <c r="X5" s="1" t="s">
        <v>99</v>
      </c>
      <c r="Y5" s="14">
        <v>0.11203</v>
      </c>
      <c r="Z5" s="14">
        <v>0.30876900000000002</v>
      </c>
      <c r="AA5" s="14">
        <v>0.26394899999999999</v>
      </c>
      <c r="AB5" s="14">
        <v>0.17350499999999999</v>
      </c>
      <c r="AC5" s="14">
        <v>0.14174700000000001</v>
      </c>
      <c r="AD5" s="11"/>
    </row>
    <row r="6" spans="1:30">
      <c r="A6" s="11"/>
      <c r="B6" s="4"/>
      <c r="C6" s="21"/>
      <c r="D6" s="21"/>
      <c r="E6" s="21"/>
      <c r="H6" s="11"/>
      <c r="I6" s="21"/>
      <c r="J6" s="22"/>
      <c r="K6" s="4"/>
      <c r="L6" s="11" t="s">
        <v>100</v>
      </c>
      <c r="M6" s="11">
        <f>M5*$S4</f>
        <v>0</v>
      </c>
      <c r="N6" s="11">
        <f>N5*$S4</f>
        <v>112.03</v>
      </c>
      <c r="O6" s="11">
        <f t="shared" ref="O6:R6" si="0">O5*$S4</f>
        <v>308.76900000000001</v>
      </c>
      <c r="P6" s="11">
        <f t="shared" si="0"/>
        <v>263.94900000000001</v>
      </c>
      <c r="Q6" s="11">
        <f t="shared" si="0"/>
        <v>173.505</v>
      </c>
      <c r="R6" s="11">
        <f t="shared" si="0"/>
        <v>141.74700000000001</v>
      </c>
      <c r="S6" s="11"/>
      <c r="W6" s="11"/>
      <c r="X6" s="11" t="s">
        <v>100</v>
      </c>
      <c r="Y6" s="11">
        <v>112.03</v>
      </c>
      <c r="Z6" s="11">
        <v>308.76900000000001</v>
      </c>
      <c r="AA6" s="11">
        <v>263.94900000000001</v>
      </c>
      <c r="AB6" s="11">
        <v>173.505</v>
      </c>
      <c r="AC6" s="11">
        <v>141.74700000000001</v>
      </c>
      <c r="AD6" s="11"/>
    </row>
    <row r="7" spans="1:30">
      <c r="A7" s="1"/>
      <c r="B7" s="4"/>
      <c r="C7" s="21"/>
      <c r="D7" s="21"/>
      <c r="E7" s="21"/>
      <c r="H7" s="1"/>
      <c r="I7" s="21"/>
      <c r="J7" s="22"/>
      <c r="K7" s="4"/>
      <c r="L7" s="1" t="s">
        <v>101</v>
      </c>
      <c r="M7" s="21"/>
      <c r="N7" s="12">
        <f>Prices!L3</f>
        <v>4543.5</v>
      </c>
      <c r="O7" s="12">
        <f>Prices!M3</f>
        <v>3547</v>
      </c>
      <c r="P7" s="12">
        <f>Prices!N3</f>
        <v>1695</v>
      </c>
      <c r="Q7" s="12">
        <f>Prices!O3</f>
        <v>854.14</v>
      </c>
      <c r="R7" s="12">
        <f>Prices!P3</f>
        <v>207.3</v>
      </c>
      <c r="S7" s="11"/>
      <c r="W7" s="1"/>
      <c r="X7" s="1" t="s">
        <v>101</v>
      </c>
      <c r="Y7" s="12">
        <v>4543.5</v>
      </c>
      <c r="Z7" s="12">
        <v>3547</v>
      </c>
      <c r="AA7" s="12">
        <v>1695</v>
      </c>
      <c r="AB7" s="12">
        <v>854.14</v>
      </c>
      <c r="AC7" s="12">
        <v>207.3</v>
      </c>
      <c r="AD7" s="11"/>
    </row>
    <row r="8" spans="1:30">
      <c r="A8" s="1"/>
      <c r="B8" s="4"/>
      <c r="C8" s="21"/>
      <c r="D8" s="21"/>
      <c r="E8" s="21"/>
      <c r="H8" s="1"/>
      <c r="I8" s="21"/>
      <c r="J8" s="22"/>
      <c r="K8" s="4"/>
      <c r="L8" s="1" t="s">
        <v>111</v>
      </c>
      <c r="M8" s="21"/>
      <c r="N8" s="16">
        <f>N6/N7*100</f>
        <v>2.4657202597116763</v>
      </c>
      <c r="O8" s="16">
        <f t="shared" ref="O8:R8" si="1">O6/O7*100</f>
        <v>8.7050747110233999</v>
      </c>
      <c r="P8" s="16">
        <f t="shared" si="1"/>
        <v>15.572212389380532</v>
      </c>
      <c r="Q8" s="16">
        <f t="shared" si="1"/>
        <v>20.313414662701664</v>
      </c>
      <c r="R8" s="16">
        <f t="shared" si="1"/>
        <v>68.377713458755423</v>
      </c>
      <c r="S8" s="11"/>
      <c r="W8" s="1"/>
      <c r="X8" s="1" t="s">
        <v>102</v>
      </c>
      <c r="Y8" s="16">
        <v>2.4657202597116763</v>
      </c>
      <c r="Z8" s="16">
        <v>8.7050747110233999</v>
      </c>
      <c r="AA8" s="16">
        <v>15.572212389380532</v>
      </c>
      <c r="AB8" s="16">
        <v>20.313414662701664</v>
      </c>
      <c r="AC8" s="16">
        <v>68.377713458755423</v>
      </c>
      <c r="AD8" s="11"/>
    </row>
    <row r="9" spans="1:30">
      <c r="A9" s="1"/>
      <c r="B9" s="4"/>
      <c r="C9" s="21"/>
      <c r="D9" s="21"/>
      <c r="E9" s="21"/>
      <c r="H9" s="1"/>
      <c r="I9" s="21"/>
      <c r="J9" s="22" t="b">
        <v>0</v>
      </c>
      <c r="K9" s="4">
        <v>42124</v>
      </c>
      <c r="L9" s="1"/>
      <c r="N9" s="13"/>
      <c r="O9" s="13"/>
      <c r="P9" s="13"/>
      <c r="Q9" s="13"/>
      <c r="R9" s="13"/>
      <c r="S9" s="11">
        <f>IF(J4=TRUE,(N8*N12+O8*O12+P8*P12+Q8*Q12+R8*R12)/100,M6*M8)</f>
        <v>1032.3178594350386</v>
      </c>
      <c r="W9" s="1">
        <v>42124</v>
      </c>
      <c r="X9" s="1"/>
      <c r="Y9" s="13"/>
      <c r="Z9" s="13"/>
      <c r="AA9" s="13"/>
      <c r="AB9" s="13"/>
      <c r="AC9" s="13"/>
      <c r="AD9" s="11">
        <v>1032.3178594350386</v>
      </c>
    </row>
    <row r="10" spans="1:30">
      <c r="A10" s="1"/>
      <c r="B10" s="4"/>
      <c r="C10" s="21"/>
      <c r="D10" s="21"/>
      <c r="E10" s="21"/>
      <c r="I10" s="21"/>
      <c r="K10" s="4"/>
      <c r="L10" s="1" t="s">
        <v>99</v>
      </c>
      <c r="M10" s="26">
        <v>1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1"/>
      <c r="W10" s="1"/>
      <c r="X10" s="1" t="s">
        <v>99</v>
      </c>
      <c r="Y10" s="14">
        <v>0.10392</v>
      </c>
      <c r="Z10" s="14">
        <v>0.307064</v>
      </c>
      <c r="AA10" s="14">
        <v>0.27484700000000001</v>
      </c>
      <c r="AB10" s="14">
        <v>0.158142</v>
      </c>
      <c r="AC10" s="14">
        <v>0.156027</v>
      </c>
      <c r="AD10" s="11"/>
    </row>
    <row r="11" spans="1:30">
      <c r="A11" s="1"/>
      <c r="B11" s="4"/>
      <c r="C11" s="21"/>
      <c r="D11" s="21"/>
      <c r="E11" s="21"/>
      <c r="I11" s="21"/>
      <c r="J11" s="22"/>
      <c r="K11" s="4"/>
      <c r="L11" s="11" t="s">
        <v>100</v>
      </c>
      <c r="M11" s="11">
        <f>M10*$S9</f>
        <v>1032.3178594350386</v>
      </c>
      <c r="N11" s="11">
        <f>N10*$S9</f>
        <v>0</v>
      </c>
      <c r="O11" s="11">
        <f t="shared" ref="O11:R11" si="2">O10*$S9</f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/>
      <c r="W11" s="1"/>
      <c r="X11" s="11" t="s">
        <v>100</v>
      </c>
      <c r="Y11" s="11">
        <v>107.27847195248921</v>
      </c>
      <c r="Z11" s="11">
        <v>316.98765118956072</v>
      </c>
      <c r="AA11" s="11">
        <v>283.72946671214208</v>
      </c>
      <c r="AB11" s="11">
        <v>163.25281092677588</v>
      </c>
      <c r="AC11" s="11">
        <v>161.06945865407076</v>
      </c>
      <c r="AD11" s="11"/>
    </row>
    <row r="12" spans="1:30">
      <c r="B12" s="4"/>
      <c r="C12" s="21"/>
      <c r="D12" s="21"/>
      <c r="E12" s="21"/>
      <c r="I12" s="21"/>
      <c r="J12" s="22"/>
      <c r="K12" s="4"/>
      <c r="L12" s="1" t="s">
        <v>101</v>
      </c>
      <c r="N12" s="12">
        <f>Prices!L8</f>
        <v>4496.5</v>
      </c>
      <c r="O12" s="12">
        <f>Prices!M8</f>
        <v>3592.5</v>
      </c>
      <c r="P12" s="12">
        <f>Prices!N8</f>
        <v>1839</v>
      </c>
      <c r="Q12" s="12">
        <f>Prices!O8</f>
        <v>810.79</v>
      </c>
      <c r="R12" s="12">
        <f>Prices!P8</f>
        <v>230.55</v>
      </c>
      <c r="S12" s="11"/>
      <c r="W12" s="1"/>
      <c r="X12" s="1" t="s">
        <v>101</v>
      </c>
      <c r="Y12" s="12">
        <v>4496.5</v>
      </c>
      <c r="Z12" s="12">
        <v>3592.5</v>
      </c>
      <c r="AA12" s="12">
        <v>1839</v>
      </c>
      <c r="AB12" s="12">
        <v>810.79</v>
      </c>
      <c r="AC12" s="12">
        <v>230.55</v>
      </c>
      <c r="AD12" s="11"/>
    </row>
    <row r="13" spans="1:30">
      <c r="B13" s="4"/>
      <c r="C13" s="21"/>
      <c r="D13" s="21"/>
      <c r="E13" s="21"/>
      <c r="I13" s="21"/>
      <c r="J13" s="22"/>
      <c r="K13" s="4"/>
      <c r="L13" s="1" t="s">
        <v>111</v>
      </c>
      <c r="M13" s="21">
        <f>PRODUCT('Bond and Index'!J9:J14)</f>
        <v>1.0019449048720612</v>
      </c>
      <c r="N13" s="16">
        <f>N11/N12*100</f>
        <v>0</v>
      </c>
      <c r="O13" s="16">
        <f t="shared" ref="O13:R13" si="3">O11/O12*100</f>
        <v>0</v>
      </c>
      <c r="P13" s="16">
        <f t="shared" si="3"/>
        <v>0</v>
      </c>
      <c r="Q13" s="16">
        <f t="shared" si="3"/>
        <v>0</v>
      </c>
      <c r="R13" s="16">
        <f t="shared" si="3"/>
        <v>0</v>
      </c>
      <c r="S13" s="11"/>
      <c r="W13" s="1"/>
      <c r="X13" s="1" t="s">
        <v>102</v>
      </c>
      <c r="Y13" s="16">
        <v>2.3858216824750187</v>
      </c>
      <c r="Z13" s="16">
        <v>8.8235950226739241</v>
      </c>
      <c r="AA13" s="16">
        <v>15.428464747805442</v>
      </c>
      <c r="AB13" s="16">
        <v>20.135030146742793</v>
      </c>
      <c r="AC13" s="16">
        <v>69.863135395389605</v>
      </c>
      <c r="AD13" s="11"/>
    </row>
    <row r="14" spans="1:30">
      <c r="B14" s="4"/>
      <c r="C14" s="21"/>
      <c r="D14" s="21"/>
      <c r="E14" s="21"/>
      <c r="I14" s="21"/>
      <c r="J14" s="22" t="b">
        <v>1</v>
      </c>
      <c r="K14" s="4">
        <v>42307</v>
      </c>
      <c r="L14" s="1"/>
      <c r="N14" s="13"/>
      <c r="O14" s="13"/>
      <c r="P14" s="13"/>
      <c r="Q14" s="13"/>
      <c r="R14" s="13"/>
      <c r="S14" s="11">
        <f>IF(J9=TRUE,(N13*N17+O13*O17+P13*P17+Q13*Q17+R13*R17)/100,M11*M13)</f>
        <v>1034.3256194693697</v>
      </c>
      <c r="W14" s="1">
        <v>42307</v>
      </c>
      <c r="X14" s="1"/>
      <c r="Y14" s="13"/>
      <c r="Z14" s="13"/>
      <c r="AA14" s="13"/>
      <c r="AB14" s="13"/>
      <c r="AC14" s="13"/>
      <c r="AD14" s="11">
        <v>1047.8249537383113</v>
      </c>
    </row>
    <row r="15" spans="1:30">
      <c r="B15" s="4"/>
      <c r="C15" s="21"/>
      <c r="D15" s="21"/>
      <c r="E15" s="21"/>
      <c r="I15" s="21"/>
      <c r="J15" s="22"/>
      <c r="K15" s="4"/>
      <c r="L15" s="1" t="s">
        <v>99</v>
      </c>
      <c r="M15" s="26">
        <v>0</v>
      </c>
      <c r="N15" s="14">
        <v>9.0692999999999996E-2</v>
      </c>
      <c r="O15" s="14">
        <v>0.320133</v>
      </c>
      <c r="P15" s="14">
        <v>0.27684799999999998</v>
      </c>
      <c r="Q15" s="14">
        <v>0.168847</v>
      </c>
      <c r="R15" s="14">
        <v>0.143479</v>
      </c>
      <c r="S15" s="11"/>
      <c r="W15" s="1"/>
      <c r="X15" s="1" t="s">
        <v>99</v>
      </c>
      <c r="Y15" s="14">
        <v>9.0692999999999996E-2</v>
      </c>
      <c r="Z15" s="14">
        <v>0.320133</v>
      </c>
      <c r="AA15" s="14">
        <v>0.27684799999999998</v>
      </c>
      <c r="AB15" s="14">
        <v>0.168847</v>
      </c>
      <c r="AC15" s="14">
        <v>0.143479</v>
      </c>
      <c r="AD15" s="11"/>
    </row>
    <row r="16" spans="1:30">
      <c r="B16" s="4"/>
      <c r="C16" s="21"/>
      <c r="D16" s="21"/>
      <c r="E16" s="21"/>
      <c r="I16" s="21"/>
      <c r="K16" s="4"/>
      <c r="L16" s="11" t="s">
        <v>100</v>
      </c>
      <c r="M16" s="11">
        <f>M15*$S14</f>
        <v>0</v>
      </c>
      <c r="N16" s="11">
        <f>N15*$S14</f>
        <v>93.806093406535538</v>
      </c>
      <c r="O16" s="11">
        <f t="shared" ref="O16:R16" si="4">O15*$S14</f>
        <v>331.12176353758775</v>
      </c>
      <c r="P16" s="11">
        <f t="shared" si="4"/>
        <v>286.35097909885604</v>
      </c>
      <c r="Q16" s="11">
        <f t="shared" si="4"/>
        <v>174.64277787054468</v>
      </c>
      <c r="R16" s="11">
        <f t="shared" si="4"/>
        <v>148.40400555584569</v>
      </c>
      <c r="S16" s="11"/>
      <c r="W16" s="1"/>
      <c r="X16" s="11" t="s">
        <v>100</v>
      </c>
      <c r="Y16" s="11">
        <v>95.030388529388659</v>
      </c>
      <c r="Z16" s="11">
        <v>335.44334591510682</v>
      </c>
      <c r="AA16" s="11">
        <v>290.08824279254395</v>
      </c>
      <c r="AB16" s="11">
        <v>176.92209996385265</v>
      </c>
      <c r="AC16" s="11">
        <v>150.34087653741915</v>
      </c>
      <c r="AD16" s="11"/>
    </row>
    <row r="17" spans="2:30">
      <c r="B17" s="4"/>
      <c r="C17" s="21"/>
      <c r="D17" s="21"/>
      <c r="E17" s="21"/>
      <c r="I17" s="21"/>
      <c r="J17" s="22"/>
      <c r="K17" s="4"/>
      <c r="L17" s="1" t="s">
        <v>101</v>
      </c>
      <c r="M17" s="21"/>
      <c r="N17" s="12">
        <f>Prices!L13</f>
        <v>4150.5</v>
      </c>
      <c r="O17" s="12">
        <f>Prices!M13</f>
        <v>3859.5</v>
      </c>
      <c r="P17" s="12">
        <f>Prices!N13</f>
        <v>1859</v>
      </c>
      <c r="Q17" s="12">
        <f>Prices!O13</f>
        <v>853.03</v>
      </c>
      <c r="R17" s="12">
        <f>Prices!P13</f>
        <v>214.25</v>
      </c>
      <c r="S17" s="11"/>
      <c r="W17" s="1"/>
      <c r="X17" s="1" t="s">
        <v>101</v>
      </c>
      <c r="Y17" s="12">
        <v>4150.5</v>
      </c>
      <c r="Z17" s="12">
        <v>3859.5</v>
      </c>
      <c r="AA17" s="12">
        <v>1859</v>
      </c>
      <c r="AB17" s="12">
        <v>853.03</v>
      </c>
      <c r="AC17" s="12">
        <v>214.25</v>
      </c>
      <c r="AD17" s="11"/>
    </row>
    <row r="18" spans="2:30">
      <c r="B18" s="4"/>
      <c r="C18" s="21"/>
      <c r="D18" s="21"/>
      <c r="E18" s="21"/>
      <c r="I18" s="21"/>
      <c r="J18" s="22"/>
      <c r="K18" s="4"/>
      <c r="L18" s="1" t="s">
        <v>111</v>
      </c>
      <c r="M18" s="21"/>
      <c r="N18" s="16">
        <f>N16/N17*100</f>
        <v>2.2601154898575002</v>
      </c>
      <c r="O18" s="16">
        <f t="shared" ref="O18:R18" si="5">O16/O17*100</f>
        <v>8.5793953501123905</v>
      </c>
      <c r="P18" s="16">
        <f t="shared" si="5"/>
        <v>15.403495379174611</v>
      </c>
      <c r="Q18" s="16">
        <f t="shared" si="5"/>
        <v>20.473228124514343</v>
      </c>
      <c r="R18" s="16">
        <f t="shared" si="5"/>
        <v>69.266747050569748</v>
      </c>
      <c r="S18" s="11"/>
      <c r="W18" s="1"/>
      <c r="X18" s="1" t="s">
        <v>102</v>
      </c>
      <c r="Y18" s="16">
        <v>2.2896130232354817</v>
      </c>
      <c r="Z18" s="16">
        <v>8.6913679470166301</v>
      </c>
      <c r="AA18" s="16">
        <v>15.604531618749002</v>
      </c>
      <c r="AB18" s="16">
        <v>20.740431164654545</v>
      </c>
      <c r="AC18" s="16">
        <v>70.170770845936588</v>
      </c>
      <c r="AD18" s="11"/>
    </row>
    <row r="19" spans="2:30">
      <c r="B19" s="4"/>
      <c r="C19" s="21"/>
      <c r="D19" s="21"/>
      <c r="E19" s="21"/>
      <c r="I19" s="21"/>
      <c r="J19" s="22" t="b">
        <v>1</v>
      </c>
      <c r="K19" s="4">
        <v>42489</v>
      </c>
      <c r="L19" s="1"/>
      <c r="N19" s="13"/>
      <c r="O19" s="13"/>
      <c r="P19" s="13"/>
      <c r="Q19" s="13"/>
      <c r="R19" s="13"/>
      <c r="S19" s="11">
        <f>IF(J14=TRUE,(N18*N22+O18*O22+P18*P22+Q18*Q22+R18*R22)/100,M16*M18)</f>
        <v>1096.5331335390792</v>
      </c>
      <c r="W19" s="1">
        <v>42489</v>
      </c>
      <c r="X19" s="1"/>
      <c r="Y19" s="13"/>
      <c r="Z19" s="13"/>
      <c r="AA19" s="13"/>
      <c r="AB19" s="13"/>
      <c r="AC19" s="13"/>
      <c r="AD19" s="11">
        <v>1110.8443591608598</v>
      </c>
    </row>
    <row r="20" spans="2:30">
      <c r="B20" s="4"/>
      <c r="C20" s="21"/>
      <c r="D20" s="21"/>
      <c r="E20" s="21"/>
      <c r="I20" s="21"/>
      <c r="J20" s="22"/>
      <c r="K20" s="4"/>
      <c r="L20" s="1" t="s">
        <v>99</v>
      </c>
      <c r="M20" s="26">
        <v>0</v>
      </c>
      <c r="N20" s="14">
        <v>9.0692999999999996E-2</v>
      </c>
      <c r="O20" s="14">
        <v>0.320133</v>
      </c>
      <c r="P20" s="14">
        <v>0.27684799999999998</v>
      </c>
      <c r="Q20" s="14">
        <v>0.168847</v>
      </c>
      <c r="R20" s="14">
        <v>0.143479</v>
      </c>
      <c r="S20" s="11"/>
      <c r="W20" s="1"/>
      <c r="X20" s="1" t="s">
        <v>99</v>
      </c>
      <c r="Y20" s="14">
        <v>7.6835000000000001E-2</v>
      </c>
      <c r="Z20" s="14">
        <v>0.32387300000000002</v>
      </c>
      <c r="AA20" s="14">
        <v>0.28456700000000001</v>
      </c>
      <c r="AB20" s="14">
        <v>0.172406</v>
      </c>
      <c r="AC20" s="14">
        <v>0.14232</v>
      </c>
      <c r="AD20" s="11"/>
    </row>
    <row r="21" spans="2:30">
      <c r="B21" s="4"/>
      <c r="C21" s="21"/>
      <c r="D21" s="21"/>
      <c r="E21" s="21"/>
      <c r="I21" s="21"/>
      <c r="J21" s="22"/>
      <c r="K21" s="4"/>
      <c r="L21" s="11" t="s">
        <v>100</v>
      </c>
      <c r="M21" s="11">
        <f t="shared" ref="M21:R21" si="6">M20*$S19</f>
        <v>0</v>
      </c>
      <c r="N21" s="11">
        <f t="shared" si="6"/>
        <v>99.447879480059711</v>
      </c>
      <c r="O21" s="11">
        <f t="shared" si="6"/>
        <v>351.03644163926606</v>
      </c>
      <c r="P21" s="11">
        <f t="shared" si="6"/>
        <v>303.573004954027</v>
      </c>
      <c r="Q21" s="11">
        <f t="shared" si="6"/>
        <v>185.14632999867291</v>
      </c>
      <c r="R21" s="11">
        <f t="shared" si="6"/>
        <v>157.32947746705355</v>
      </c>
      <c r="S21" s="11"/>
      <c r="W21" s="1"/>
      <c r="X21" s="11" t="s">
        <v>100</v>
      </c>
      <c r="Y21" s="11">
        <v>85.351726336124656</v>
      </c>
      <c r="Z21" s="11">
        <v>359.77249513450516</v>
      </c>
      <c r="AA21" s="11">
        <v>316.10964675332838</v>
      </c>
      <c r="AB21" s="11">
        <v>191.51623258548719</v>
      </c>
      <c r="AC21" s="11">
        <v>158.09536919577357</v>
      </c>
      <c r="AD21" s="11"/>
    </row>
    <row r="22" spans="2:30">
      <c r="B22" s="4"/>
      <c r="C22" s="21"/>
      <c r="D22" s="21"/>
      <c r="E22" s="21"/>
      <c r="I22" s="21"/>
      <c r="K22" s="4"/>
      <c r="L22" s="1" t="s">
        <v>101</v>
      </c>
      <c r="N22" s="12">
        <f>Prices!L18</f>
        <v>3928</v>
      </c>
      <c r="O22" s="12">
        <f>Prices!M18</f>
        <v>4170</v>
      </c>
      <c r="P22" s="12">
        <f>Prices!N18</f>
        <v>2039</v>
      </c>
      <c r="Q22" s="12">
        <f>Prices!O18</f>
        <v>899.15</v>
      </c>
      <c r="R22" s="12">
        <f>Prices!P18</f>
        <v>219.2</v>
      </c>
      <c r="S22" s="11"/>
      <c r="W22" s="1"/>
      <c r="X22" s="1" t="s">
        <v>101</v>
      </c>
      <c r="Y22" s="12">
        <v>3928</v>
      </c>
      <c r="Z22" s="12">
        <v>4170</v>
      </c>
      <c r="AA22" s="12">
        <v>2039</v>
      </c>
      <c r="AB22" s="12">
        <v>899.15</v>
      </c>
      <c r="AC22" s="12">
        <v>219.2</v>
      </c>
      <c r="AD22" s="11"/>
    </row>
    <row r="23" spans="2:30">
      <c r="B23" s="4"/>
      <c r="C23" s="21"/>
      <c r="D23" s="21"/>
      <c r="E23" s="21"/>
      <c r="I23" s="21"/>
      <c r="J23" s="22"/>
      <c r="K23" s="4"/>
      <c r="L23" s="1" t="s">
        <v>111</v>
      </c>
      <c r="M23" s="21"/>
      <c r="N23" s="16">
        <f>N21/N22*100</f>
        <v>2.5317688258671005</v>
      </c>
      <c r="O23" s="16">
        <f t="shared" ref="O23:R23" si="7">O21/O22*100</f>
        <v>8.4181400872725671</v>
      </c>
      <c r="P23" s="16">
        <f t="shared" si="7"/>
        <v>14.888327854537861</v>
      </c>
      <c r="Q23" s="16">
        <f t="shared" si="7"/>
        <v>20.591261747058102</v>
      </c>
      <c r="R23" s="16">
        <f t="shared" si="7"/>
        <v>71.774396654677716</v>
      </c>
      <c r="S23" s="11"/>
      <c r="W23" s="1"/>
      <c r="X23" s="1" t="s">
        <v>102</v>
      </c>
      <c r="Y23" s="16">
        <v>2.1729054566223183</v>
      </c>
      <c r="Z23" s="16">
        <v>8.6276377730097167</v>
      </c>
      <c r="AA23" s="16">
        <v>15.503170512669367</v>
      </c>
      <c r="AB23" s="16">
        <v>21.299697779623777</v>
      </c>
      <c r="AC23" s="16">
        <v>72.123799815590132</v>
      </c>
      <c r="AD23" s="11"/>
    </row>
    <row r="24" spans="2:30">
      <c r="B24" s="4"/>
      <c r="C24" s="21"/>
      <c r="D24" s="21"/>
      <c r="E24" s="21"/>
      <c r="I24" s="21"/>
      <c r="J24" s="22" t="b">
        <v>1</v>
      </c>
      <c r="K24" s="4">
        <v>42674</v>
      </c>
      <c r="L24" s="1"/>
      <c r="N24" s="13"/>
      <c r="O24" s="13"/>
      <c r="P24" s="13"/>
      <c r="Q24" s="13"/>
      <c r="R24" s="13"/>
      <c r="S24" s="11">
        <f>IF(J19=TRUE,(N23*N27+O23*O27+P23*P27+Q23*Q27+R23*R27)/100,M21*M23)</f>
        <v>1202.1160288984036</v>
      </c>
      <c r="W24" s="1">
        <v>42674</v>
      </c>
      <c r="X24" s="1"/>
      <c r="Y24" s="13"/>
      <c r="Z24" s="13"/>
      <c r="AA24" s="13"/>
      <c r="AB24" s="13"/>
      <c r="AC24" s="13"/>
      <c r="AD24" s="11">
        <v>1216.745131167763</v>
      </c>
    </row>
    <row r="25" spans="2:30">
      <c r="B25" s="4"/>
      <c r="C25" s="21"/>
      <c r="D25" s="21"/>
      <c r="E25" s="21"/>
      <c r="I25" s="21"/>
      <c r="J25" s="22"/>
      <c r="K25" s="4"/>
      <c r="L25" s="1" t="s">
        <v>99</v>
      </c>
      <c r="M25" s="26">
        <v>0</v>
      </c>
      <c r="N25" s="14">
        <v>9.0692999999999996E-2</v>
      </c>
      <c r="O25" s="14">
        <v>0.320133</v>
      </c>
      <c r="P25" s="14">
        <v>0.27684799999999998</v>
      </c>
      <c r="Q25" s="14">
        <v>0.168847</v>
      </c>
      <c r="R25" s="14">
        <v>0.143479</v>
      </c>
      <c r="S25" s="11"/>
      <c r="W25" s="1"/>
      <c r="X25" s="1" t="s">
        <v>99</v>
      </c>
      <c r="Y25" s="14">
        <v>9.7992999999999997E-2</v>
      </c>
      <c r="Z25" s="14">
        <v>0.31721899999999997</v>
      </c>
      <c r="AA25" s="14">
        <v>0.27435300000000001</v>
      </c>
      <c r="AB25" s="14">
        <v>0.17420099999999999</v>
      </c>
      <c r="AC25" s="14">
        <v>0.13623299999999999</v>
      </c>
      <c r="AD25" s="11"/>
    </row>
    <row r="26" spans="2:30">
      <c r="B26" s="4"/>
      <c r="C26" s="21"/>
      <c r="D26" s="21"/>
      <c r="E26" s="21"/>
      <c r="I26" s="21"/>
      <c r="J26" s="22"/>
      <c r="K26" s="4"/>
      <c r="L26" s="11" t="s">
        <v>100</v>
      </c>
      <c r="M26" s="11">
        <f>M25*$S24</f>
        <v>0</v>
      </c>
      <c r="N26" s="11">
        <f>N25*$S24</f>
        <v>109.02350900888291</v>
      </c>
      <c r="O26" s="11">
        <f t="shared" ref="O26:R26" si="8">O25*$S24</f>
        <v>384.83701067933265</v>
      </c>
      <c r="P26" s="11">
        <f t="shared" si="8"/>
        <v>332.8034183684652</v>
      </c>
      <c r="Q26" s="11">
        <f t="shared" si="8"/>
        <v>202.97368513140873</v>
      </c>
      <c r="R26" s="11">
        <f t="shared" si="8"/>
        <v>172.47840571031404</v>
      </c>
      <c r="S26" s="11"/>
      <c r="W26" s="1"/>
      <c r="X26" s="11" t="s">
        <v>100</v>
      </c>
      <c r="Y26" s="11">
        <v>119.2325056385226</v>
      </c>
      <c r="Z26" s="11">
        <v>385.97467376390659</v>
      </c>
      <c r="AA26" s="11">
        <v>333.81767697126929</v>
      </c>
      <c r="AB26" s="11">
        <v>211.95821859455549</v>
      </c>
      <c r="AC26" s="11">
        <v>165.76083945437784</v>
      </c>
      <c r="AD26" s="11"/>
    </row>
    <row r="27" spans="2:30">
      <c r="B27" s="4"/>
      <c r="C27" s="21"/>
      <c r="D27" s="21"/>
      <c r="E27" s="21"/>
      <c r="I27" s="21"/>
      <c r="J27" s="22"/>
      <c r="K27" s="4"/>
      <c r="L27" s="1" t="s">
        <v>101</v>
      </c>
      <c r="M27" s="21"/>
      <c r="N27" s="12">
        <f>Prices!L23</f>
        <v>4588</v>
      </c>
      <c r="O27" s="12">
        <f>Prices!M23</f>
        <v>4691.5</v>
      </c>
      <c r="P27" s="12">
        <f>Prices!N23</f>
        <v>2199</v>
      </c>
      <c r="Q27" s="12">
        <f>Prices!O23</f>
        <v>982.35</v>
      </c>
      <c r="R27" s="12">
        <f>Prices!P23</f>
        <v>224.8</v>
      </c>
      <c r="S27" s="11"/>
      <c r="W27" s="1"/>
      <c r="X27" s="1" t="s">
        <v>101</v>
      </c>
      <c r="Y27" s="12">
        <v>4588</v>
      </c>
      <c r="Z27" s="12">
        <v>4691.5</v>
      </c>
      <c r="AA27" s="12">
        <v>2199</v>
      </c>
      <c r="AB27" s="12">
        <v>982.35</v>
      </c>
      <c r="AC27" s="12">
        <v>224.8</v>
      </c>
      <c r="AD27" s="11"/>
    </row>
    <row r="28" spans="2:30">
      <c r="B28" s="4"/>
      <c r="C28" s="21"/>
      <c r="D28" s="21"/>
      <c r="E28" s="21"/>
      <c r="I28" s="21"/>
      <c r="K28" s="4"/>
      <c r="L28" s="1" t="s">
        <v>111</v>
      </c>
      <c r="M28" s="21"/>
      <c r="N28" s="16">
        <f>N26/N27*100</f>
        <v>2.3762752617454863</v>
      </c>
      <c r="O28" s="16">
        <f t="shared" ref="O28:R28" si="9">O26/O27*100</f>
        <v>8.202856456982472</v>
      </c>
      <c r="P28" s="16">
        <f t="shared" si="9"/>
        <v>15.134307338265812</v>
      </c>
      <c r="Q28" s="16">
        <f t="shared" si="9"/>
        <v>20.662053762040895</v>
      </c>
      <c r="R28" s="16">
        <f t="shared" si="9"/>
        <v>76.725269444089875</v>
      </c>
      <c r="S28" s="11"/>
      <c r="W28" s="1"/>
      <c r="X28" s="1" t="s">
        <v>102</v>
      </c>
      <c r="Y28" s="16">
        <v>2.5987904454778246</v>
      </c>
      <c r="Z28" s="16">
        <v>8.2271059099202084</v>
      </c>
      <c r="AA28" s="16">
        <v>15.180430967315568</v>
      </c>
      <c r="AB28" s="16">
        <v>21.576649727139564</v>
      </c>
      <c r="AC28" s="16">
        <v>73.737028227036404</v>
      </c>
      <c r="AD28" s="11"/>
    </row>
    <row r="29" spans="2:30">
      <c r="B29" s="4"/>
      <c r="C29" s="21"/>
      <c r="D29" s="21"/>
      <c r="E29" s="21"/>
      <c r="I29" s="21"/>
      <c r="J29" s="22" t="b">
        <v>1</v>
      </c>
      <c r="K29" s="4">
        <v>42853</v>
      </c>
      <c r="L29" s="1"/>
      <c r="N29" s="13"/>
      <c r="O29" s="13"/>
      <c r="P29" s="13"/>
      <c r="Q29" s="13"/>
      <c r="R29" s="13"/>
      <c r="S29" s="11">
        <f>IF(J24=TRUE,(N28*N32+O28*O32+P28*P32+Q28*Q32+R28*R32)/100,M26*M28)</f>
        <v>1245.7212829300497</v>
      </c>
      <c r="W29" s="1">
        <v>42853</v>
      </c>
      <c r="X29" s="1"/>
      <c r="Y29" s="13"/>
      <c r="Z29" s="13"/>
      <c r="AA29" s="13"/>
      <c r="AB29" s="13"/>
      <c r="AC29" s="13"/>
      <c r="AD29" s="11">
        <v>1260.9038295733833</v>
      </c>
    </row>
    <row r="30" spans="2:30">
      <c r="B30" s="4"/>
      <c r="C30" s="21"/>
      <c r="D30" s="21"/>
      <c r="E30" s="21"/>
      <c r="I30" s="21"/>
      <c r="J30" s="22"/>
      <c r="K30" s="4"/>
      <c r="L30" s="1" t="s">
        <v>99</v>
      </c>
      <c r="M30" s="26">
        <v>0</v>
      </c>
      <c r="N30" s="14">
        <v>9.0692999999999996E-2</v>
      </c>
      <c r="O30" s="14">
        <v>0.320133</v>
      </c>
      <c r="P30" s="14">
        <v>0.27684799999999998</v>
      </c>
      <c r="Q30" s="14">
        <v>0.168847</v>
      </c>
      <c r="R30" s="14">
        <v>0.143479</v>
      </c>
      <c r="S30" s="11"/>
      <c r="W30" s="1"/>
      <c r="X30" s="1" t="s">
        <v>99</v>
      </c>
      <c r="Y30" s="14">
        <v>8.3371000000000001E-2</v>
      </c>
      <c r="Z30" s="14">
        <v>0.35488399999999998</v>
      </c>
      <c r="AA30" s="14">
        <v>0.30245100000000003</v>
      </c>
      <c r="AB30" s="14">
        <v>0.15710499999999999</v>
      </c>
      <c r="AC30" s="14">
        <v>0.102188</v>
      </c>
      <c r="AD30" s="11"/>
    </row>
    <row r="31" spans="2:30">
      <c r="B31" s="4"/>
      <c r="C31" s="21"/>
      <c r="D31" s="21"/>
      <c r="E31" s="21"/>
      <c r="I31" s="21"/>
      <c r="J31" s="22"/>
      <c r="K31" s="4"/>
      <c r="L31" s="11" t="s">
        <v>100</v>
      </c>
      <c r="M31" s="11">
        <f>M30*$S29</f>
        <v>0</v>
      </c>
      <c r="N31" s="11">
        <f>N30*$S29</f>
        <v>112.97820031277499</v>
      </c>
      <c r="O31" s="11">
        <f t="shared" ref="O31:R31" si="10">O30*$S29</f>
        <v>398.79649146824562</v>
      </c>
      <c r="P31" s="11">
        <f t="shared" si="10"/>
        <v>344.87544573661836</v>
      </c>
      <c r="Q31" s="11">
        <f t="shared" si="10"/>
        <v>210.33630145889009</v>
      </c>
      <c r="R31" s="11">
        <f t="shared" si="10"/>
        <v>178.7348439535206</v>
      </c>
      <c r="S31" s="11"/>
      <c r="W31" s="1"/>
      <c r="X31" s="11" t="s">
        <v>100</v>
      </c>
      <c r="Y31" s="11">
        <v>105.12281317536254</v>
      </c>
      <c r="Z31" s="11">
        <v>447.47459465432053</v>
      </c>
      <c r="AA31" s="11">
        <v>381.36162415829938</v>
      </c>
      <c r="AB31" s="11">
        <v>198.09429614512638</v>
      </c>
      <c r="AC31" s="11">
        <v>128.84924053644488</v>
      </c>
      <c r="AD31" s="11"/>
    </row>
    <row r="32" spans="2:30">
      <c r="B32" s="4"/>
      <c r="C32" s="21"/>
      <c r="D32" s="21"/>
      <c r="E32" s="21"/>
      <c r="I32" s="21"/>
      <c r="J32" s="22"/>
      <c r="K32" s="4"/>
      <c r="L32" s="1" t="s">
        <v>101</v>
      </c>
      <c r="N32" s="12">
        <f>Prices!L28</f>
        <v>4637.5</v>
      </c>
      <c r="O32" s="12">
        <f>Prices!M28</f>
        <v>5215</v>
      </c>
      <c r="P32" s="12">
        <f>Prices!N28</f>
        <v>2408</v>
      </c>
      <c r="Q32" s="12">
        <f>Prices!O28</f>
        <v>922.4</v>
      </c>
      <c r="R32" s="12">
        <f>Prices!P28</f>
        <v>199.05</v>
      </c>
      <c r="S32" s="11"/>
      <c r="W32" s="1"/>
      <c r="X32" s="1" t="s">
        <v>101</v>
      </c>
      <c r="Y32" s="12">
        <v>4637.5</v>
      </c>
      <c r="Z32" s="12">
        <v>5215</v>
      </c>
      <c r="AA32" s="12">
        <v>2408</v>
      </c>
      <c r="AB32" s="12">
        <v>922.4</v>
      </c>
      <c r="AC32" s="12">
        <v>199.05</v>
      </c>
      <c r="AD32" s="11"/>
    </row>
    <row r="33" spans="2:30">
      <c r="B33" s="4"/>
      <c r="C33" s="21"/>
      <c r="D33" s="21"/>
      <c r="E33" s="21"/>
      <c r="I33" s="21"/>
      <c r="J33" s="22"/>
      <c r="K33" s="4"/>
      <c r="L33" s="1" t="s">
        <v>111</v>
      </c>
      <c r="M33" s="21"/>
      <c r="N33" s="16">
        <f>N31/N32*100</f>
        <v>2.4361876078226414</v>
      </c>
      <c r="O33" s="16">
        <f t="shared" ref="O33:R33" si="11">O31/O32*100</f>
        <v>7.6471043426317467</v>
      </c>
      <c r="P33" s="16">
        <f t="shared" si="11"/>
        <v>14.32207000567352</v>
      </c>
      <c r="Q33" s="16">
        <f t="shared" si="11"/>
        <v>22.803154971692337</v>
      </c>
      <c r="R33" s="16">
        <f t="shared" si="11"/>
        <v>89.793943206993504</v>
      </c>
      <c r="S33" s="11"/>
      <c r="W33" s="1"/>
      <c r="X33" s="1" t="s">
        <v>102</v>
      </c>
      <c r="Y33" s="16">
        <v>2.2667992059377364</v>
      </c>
      <c r="Z33" s="16">
        <v>8.580529140063673</v>
      </c>
      <c r="AA33" s="16">
        <v>15.837276750759941</v>
      </c>
      <c r="AB33" s="16">
        <v>21.475964456323329</v>
      </c>
      <c r="AC33" s="16">
        <v>64.732097732451578</v>
      </c>
      <c r="AD33" s="11"/>
    </row>
    <row r="34" spans="2:30">
      <c r="B34" s="4"/>
      <c r="C34" s="21"/>
      <c r="D34" s="21"/>
      <c r="E34" s="21"/>
      <c r="I34" s="21"/>
      <c r="J34" s="22" t="b">
        <v>1</v>
      </c>
      <c r="K34" s="4">
        <v>43039</v>
      </c>
      <c r="L34" s="1"/>
      <c r="N34" s="13"/>
      <c r="O34" s="13"/>
      <c r="P34" s="13"/>
      <c r="Q34" s="13"/>
      <c r="R34" s="13"/>
      <c r="S34" s="11">
        <f>IF(J29=TRUE,(N33*N37+O33*O37+P33*P37+Q33*Q37+R33*R37)/100,M31*M33)</f>
        <v>1214.4118479073288</v>
      </c>
      <c r="W34" s="1">
        <v>43039</v>
      </c>
      <c r="X34" s="1"/>
      <c r="Y34" s="13"/>
      <c r="Z34" s="13"/>
      <c r="AA34" s="13"/>
      <c r="AB34" s="13"/>
      <c r="AC34" s="13"/>
      <c r="AD34" s="11">
        <v>1221.8019565960246</v>
      </c>
    </row>
    <row r="35" spans="2:30">
      <c r="B35" s="4"/>
      <c r="C35" s="21"/>
      <c r="D35" s="21"/>
      <c r="E35" s="21"/>
      <c r="I35" s="21"/>
      <c r="J35" s="22"/>
      <c r="K35" s="4"/>
      <c r="L35" s="1" t="s">
        <v>99</v>
      </c>
      <c r="M35" s="26">
        <v>0</v>
      </c>
      <c r="N35" s="14">
        <v>9.0692999999999996E-2</v>
      </c>
      <c r="O35" s="14">
        <v>0.320133</v>
      </c>
      <c r="P35" s="14">
        <v>0.27684799999999998</v>
      </c>
      <c r="Q35" s="14">
        <v>0.168847</v>
      </c>
      <c r="R35" s="14">
        <v>0.143479</v>
      </c>
      <c r="S35" s="11"/>
      <c r="W35" s="1"/>
      <c r="X35" s="1" t="s">
        <v>99</v>
      </c>
      <c r="Y35" s="14">
        <v>9.2775999999999997E-2</v>
      </c>
      <c r="Z35" s="14">
        <v>0.35413099999999997</v>
      </c>
      <c r="AA35" s="14">
        <v>0.30634499999999998</v>
      </c>
      <c r="AB35" s="14">
        <v>0.13406100000000001</v>
      </c>
      <c r="AC35" s="14">
        <v>0.112687</v>
      </c>
      <c r="AD35" s="11"/>
    </row>
    <row r="36" spans="2:30">
      <c r="B36" s="4"/>
      <c r="C36" s="21"/>
      <c r="D36" s="21"/>
      <c r="E36" s="21"/>
      <c r="I36" s="21"/>
      <c r="J36" s="22"/>
      <c r="K36" s="4"/>
      <c r="L36" s="11" t="s">
        <v>100</v>
      </c>
      <c r="M36" s="11">
        <f>M35*$S34</f>
        <v>0</v>
      </c>
      <c r="N36" s="11">
        <f>N35*$S34</f>
        <v>110.13865372225936</v>
      </c>
      <c r="O36" s="11">
        <f t="shared" ref="O36:R36" si="12">O35*$S34</f>
        <v>388.77330810611687</v>
      </c>
      <c r="P36" s="11">
        <f t="shared" si="12"/>
        <v>336.20749126944816</v>
      </c>
      <c r="Q36" s="11">
        <f t="shared" si="12"/>
        <v>205.04979728360874</v>
      </c>
      <c r="R36" s="11">
        <f t="shared" si="12"/>
        <v>174.24259752589563</v>
      </c>
      <c r="S36" s="11"/>
      <c r="W36" s="1"/>
      <c r="X36" s="11" t="s">
        <v>100</v>
      </c>
      <c r="Y36" s="11">
        <v>113.35389832515278</v>
      </c>
      <c r="Z36" s="11">
        <v>432.67794869130677</v>
      </c>
      <c r="AA36" s="11">
        <v>374.29292039340913</v>
      </c>
      <c r="AB36" s="11">
        <v>163.79599210321967</v>
      </c>
      <c r="AC36" s="11">
        <v>137.68119708293622</v>
      </c>
      <c r="AD36" s="11"/>
    </row>
    <row r="37" spans="2:30">
      <c r="B37" s="4"/>
      <c r="C37" s="21"/>
      <c r="D37" s="21"/>
      <c r="E37" s="21"/>
      <c r="I37" s="21"/>
      <c r="J37" s="22"/>
      <c r="K37" s="4"/>
      <c r="L37" s="1" t="s">
        <v>101</v>
      </c>
      <c r="M37" s="21"/>
      <c r="N37" s="12">
        <f>Prices!L33</f>
        <v>5032</v>
      </c>
      <c r="O37" s="12">
        <f>Prices!M33</f>
        <v>4871</v>
      </c>
      <c r="P37" s="12">
        <f>Prices!N33</f>
        <v>2345</v>
      </c>
      <c r="Q37" s="12">
        <f>Prices!O33</f>
        <v>832.71</v>
      </c>
      <c r="R37" s="12">
        <f>Prices!P33</f>
        <v>215.6</v>
      </c>
      <c r="S37" s="11"/>
      <c r="W37" s="1"/>
      <c r="X37" s="1" t="s">
        <v>101</v>
      </c>
      <c r="Y37" s="12">
        <v>5032</v>
      </c>
      <c r="Z37" s="12">
        <v>4871</v>
      </c>
      <c r="AA37" s="12">
        <v>2345</v>
      </c>
      <c r="AB37" s="12">
        <v>832.71</v>
      </c>
      <c r="AC37" s="12">
        <v>215.6</v>
      </c>
      <c r="AD37" s="11"/>
    </row>
    <row r="38" spans="2:30">
      <c r="B38" s="4"/>
      <c r="C38" s="21"/>
      <c r="D38" s="21"/>
      <c r="E38" s="21"/>
      <c r="I38" s="21"/>
      <c r="J38" s="22"/>
      <c r="K38" s="4"/>
      <c r="L38" s="1" t="s">
        <v>111</v>
      </c>
      <c r="M38" s="21"/>
      <c r="N38" s="16">
        <f>N36/N37*100</f>
        <v>2.1887649785822605</v>
      </c>
      <c r="O38" s="16">
        <f t="shared" ref="O38:R38" si="13">O36/O37*100</f>
        <v>7.9813859188281029</v>
      </c>
      <c r="P38" s="16">
        <f t="shared" si="13"/>
        <v>14.337206450722736</v>
      </c>
      <c r="Q38" s="16">
        <f t="shared" si="13"/>
        <v>24.624394721284567</v>
      </c>
      <c r="R38" s="16">
        <f t="shared" si="13"/>
        <v>80.817531319988703</v>
      </c>
      <c r="S38" s="11"/>
      <c r="W38" s="1"/>
      <c r="X38" s="1" t="s">
        <v>102</v>
      </c>
      <c r="Y38" s="16">
        <v>2.2526609365093955</v>
      </c>
      <c r="Z38" s="16">
        <v>8.882733498076508</v>
      </c>
      <c r="AA38" s="16">
        <v>15.961318566883117</v>
      </c>
      <c r="AB38" s="16">
        <v>19.670232386211246</v>
      </c>
      <c r="AC38" s="16">
        <v>63.859553377985264</v>
      </c>
      <c r="AD38" s="11"/>
    </row>
    <row r="39" spans="2:30">
      <c r="B39" s="4"/>
      <c r="C39" s="21"/>
      <c r="D39" s="21"/>
      <c r="E39" s="21"/>
      <c r="I39" s="21"/>
      <c r="J39" s="22" t="b">
        <v>1</v>
      </c>
      <c r="K39" s="4">
        <v>43220</v>
      </c>
      <c r="L39" s="1"/>
      <c r="N39" s="13"/>
      <c r="O39" s="13"/>
      <c r="P39" s="13"/>
      <c r="Q39" s="13"/>
      <c r="R39" s="13"/>
      <c r="S39" s="11">
        <f>IF(J34=TRUE,(N38*N42+O38*O42+P38*P42+Q38*Q42+R38*R42)/100,M36*M38)</f>
        <v>1095.2845730283284</v>
      </c>
      <c r="W39" s="1">
        <v>43220</v>
      </c>
      <c r="X39" s="1"/>
      <c r="Y39" s="13"/>
      <c r="Z39" s="13"/>
      <c r="AA39" s="13"/>
      <c r="AB39" s="13"/>
      <c r="AC39" s="13"/>
      <c r="AD39" s="11">
        <v>1094.6155712061816</v>
      </c>
    </row>
    <row r="40" spans="2:30">
      <c r="B40" s="4"/>
      <c r="C40" s="21"/>
      <c r="D40" s="21"/>
      <c r="E40" s="21"/>
      <c r="I40" s="21"/>
      <c r="J40" s="22"/>
      <c r="K40" s="4"/>
      <c r="L40" s="1" t="s">
        <v>99</v>
      </c>
      <c r="M40" s="26">
        <v>0</v>
      </c>
      <c r="N40" s="14">
        <v>9.0692999999999996E-2</v>
      </c>
      <c r="O40" s="14">
        <v>0.320133</v>
      </c>
      <c r="P40" s="14">
        <v>0.27684799999999998</v>
      </c>
      <c r="Q40" s="14">
        <v>0.168847</v>
      </c>
      <c r="R40" s="14">
        <v>0.143479</v>
      </c>
      <c r="S40" s="11"/>
      <c r="W40" s="1"/>
      <c r="X40" s="1" t="s">
        <v>99</v>
      </c>
      <c r="Y40" s="14">
        <v>0.103686</v>
      </c>
      <c r="Z40" s="14">
        <v>0.34024700000000002</v>
      </c>
      <c r="AA40" s="14">
        <v>0.30899900000000002</v>
      </c>
      <c r="AB40" s="14">
        <v>0.12907099999999999</v>
      </c>
      <c r="AC40" s="14">
        <v>0.117997</v>
      </c>
      <c r="AD40" s="11"/>
    </row>
    <row r="41" spans="2:30">
      <c r="B41" s="4"/>
      <c r="C41" s="21"/>
      <c r="D41" s="21"/>
      <c r="E41" s="21"/>
      <c r="I41" s="21"/>
      <c r="J41" s="22"/>
      <c r="K41" s="4"/>
      <c r="L41" s="11" t="s">
        <v>100</v>
      </c>
      <c r="M41" s="11">
        <f>M40*$S39</f>
        <v>0</v>
      </c>
      <c r="N41" s="11">
        <f>N40*$S39</f>
        <v>99.334643781658187</v>
      </c>
      <c r="O41" s="11">
        <f t="shared" ref="O41:R41" si="14">O40*$S39</f>
        <v>350.63673621727787</v>
      </c>
      <c r="P41" s="11">
        <f t="shared" si="14"/>
        <v>303.22734347374666</v>
      </c>
      <c r="Q41" s="11">
        <f t="shared" si="14"/>
        <v>184.93551430211417</v>
      </c>
      <c r="R41" s="11">
        <f t="shared" si="14"/>
        <v>157.15033525353152</v>
      </c>
      <c r="S41" s="11"/>
      <c r="W41" s="1"/>
      <c r="X41" s="11" t="s">
        <v>100</v>
      </c>
      <c r="Y41" s="11">
        <v>113.49631011608415</v>
      </c>
      <c r="Z41" s="11">
        <v>372.4396642561897</v>
      </c>
      <c r="AA41" s="11">
        <v>338.23511688713893</v>
      </c>
      <c r="AB41" s="11">
        <v>141.28312639115305</v>
      </c>
      <c r="AC41" s="11">
        <v>129.16135355561582</v>
      </c>
      <c r="AD41" s="11"/>
    </row>
    <row r="42" spans="2:30">
      <c r="B42" s="4"/>
      <c r="C42" s="21"/>
      <c r="D42" s="21"/>
      <c r="E42" s="21"/>
      <c r="I42" s="21"/>
      <c r="J42" s="22"/>
      <c r="K42" s="4"/>
      <c r="L42" s="1" t="s">
        <v>101</v>
      </c>
      <c r="N42" s="12">
        <f>Prices!L38</f>
        <v>5103</v>
      </c>
      <c r="O42" s="12">
        <f>Prices!M38</f>
        <v>3999</v>
      </c>
      <c r="P42" s="12">
        <f>Prices!N38</f>
        <v>2111</v>
      </c>
      <c r="Q42" s="12">
        <f>Prices!O38</f>
        <v>774.63</v>
      </c>
      <c r="R42" s="12">
        <f>Prices!P38</f>
        <v>211.6</v>
      </c>
      <c r="S42" s="11"/>
      <c r="W42" s="1"/>
      <c r="X42" s="1" t="s">
        <v>101</v>
      </c>
      <c r="Y42" s="12">
        <v>5103</v>
      </c>
      <c r="Z42" s="12">
        <v>3999</v>
      </c>
      <c r="AA42" s="12">
        <v>2111</v>
      </c>
      <c r="AB42" s="12">
        <v>774.63</v>
      </c>
      <c r="AC42" s="12">
        <v>211.6</v>
      </c>
      <c r="AD42" s="11"/>
    </row>
    <row r="43" spans="2:30">
      <c r="B43" s="4"/>
      <c r="C43" s="21"/>
      <c r="D43" s="21"/>
      <c r="E43" s="21"/>
      <c r="I43" s="21"/>
      <c r="J43" s="22"/>
      <c r="K43" s="4"/>
      <c r="L43" s="1" t="s">
        <v>111</v>
      </c>
      <c r="M43" s="21"/>
      <c r="N43" s="16">
        <f>N41/N42*100</f>
        <v>1.9465930586254787</v>
      </c>
      <c r="O43" s="16">
        <f t="shared" ref="O43:R43" si="15">O41/O42*100</f>
        <v>8.7681104330402064</v>
      </c>
      <c r="P43" s="16">
        <f t="shared" si="15"/>
        <v>14.364156488571608</v>
      </c>
      <c r="Q43" s="16">
        <f t="shared" si="15"/>
        <v>23.874044937856031</v>
      </c>
      <c r="R43" s="16">
        <f t="shared" si="15"/>
        <v>74.26764425970299</v>
      </c>
      <c r="S43" s="11"/>
      <c r="W43" s="1"/>
      <c r="X43" s="1" t="s">
        <v>102</v>
      </c>
      <c r="Y43" s="16">
        <v>2.2241095456806614</v>
      </c>
      <c r="Z43" s="16">
        <v>9.3133199363888384</v>
      </c>
      <c r="AA43" s="16">
        <v>16.022506721323492</v>
      </c>
      <c r="AB43" s="16">
        <v>18.238788375244059</v>
      </c>
      <c r="AC43" s="16">
        <v>61.040337219100103</v>
      </c>
      <c r="AD43" s="11"/>
    </row>
    <row r="44" spans="2:30">
      <c r="B44" s="4"/>
      <c r="C44" s="21"/>
      <c r="D44" s="21"/>
      <c r="E44" s="21"/>
      <c r="I44" s="21"/>
      <c r="J44" s="22" t="b">
        <v>0</v>
      </c>
      <c r="K44" s="4">
        <v>43404</v>
      </c>
      <c r="L44" s="1"/>
      <c r="N44" s="13"/>
      <c r="O44" s="13"/>
      <c r="P44" s="13"/>
      <c r="Q44" s="13"/>
      <c r="R44" s="13"/>
      <c r="S44" s="11">
        <f>IF(J39=TRUE,(N43*N47+O43*O47+P43*P47+Q43*Q47+R43*R47)/100,M41*M43)</f>
        <v>1037.8360986373507</v>
      </c>
      <c r="W44" s="1">
        <v>43404</v>
      </c>
      <c r="X44" s="1"/>
      <c r="Y44" s="13"/>
      <c r="Z44" s="13"/>
      <c r="AA44" s="13"/>
      <c r="AB44" s="13"/>
      <c r="AC44" s="13"/>
      <c r="AD44" s="11">
        <v>1048.7849084789339</v>
      </c>
    </row>
    <row r="45" spans="2:30">
      <c r="B45" s="4"/>
      <c r="C45" s="21"/>
      <c r="D45" s="21"/>
      <c r="E45" s="21"/>
      <c r="I45" s="21"/>
      <c r="K45" s="4"/>
      <c r="L45" s="1" t="s">
        <v>99</v>
      </c>
      <c r="M45" s="26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1"/>
      <c r="W45" s="1"/>
      <c r="X45" s="1" t="s">
        <v>99</v>
      </c>
      <c r="Y45" s="14">
        <v>0.14843200000000001</v>
      </c>
      <c r="Z45" s="14">
        <v>0.32663900000000001</v>
      </c>
      <c r="AA45" s="14">
        <v>0.35495300000000002</v>
      </c>
      <c r="AB45" s="14">
        <v>0.13288700000000001</v>
      </c>
      <c r="AC45" s="14">
        <v>3.7088999999999997E-2</v>
      </c>
      <c r="AD45" s="11"/>
    </row>
    <row r="46" spans="2:30">
      <c r="B46" s="4"/>
      <c r="C46" s="21"/>
      <c r="D46" s="21"/>
      <c r="E46" s="21"/>
      <c r="I46" s="21"/>
      <c r="J46" s="22"/>
      <c r="K46" s="4"/>
      <c r="L46" s="11" t="s">
        <v>100</v>
      </c>
      <c r="M46" s="11">
        <f>M45*$S44</f>
        <v>1037.8360986373507</v>
      </c>
      <c r="N46" s="11">
        <f>N45*$S44</f>
        <v>0</v>
      </c>
      <c r="O46" s="11">
        <f t="shared" ref="O46:R46" si="16">O45*$S44</f>
        <v>0</v>
      </c>
      <c r="P46" s="11">
        <f t="shared" si="16"/>
        <v>0</v>
      </c>
      <c r="Q46" s="11">
        <f t="shared" si="16"/>
        <v>0</v>
      </c>
      <c r="R46" s="11">
        <f t="shared" si="16"/>
        <v>0</v>
      </c>
      <c r="S46" s="11"/>
      <c r="W46" s="1"/>
      <c r="X46" s="11" t="s">
        <v>100</v>
      </c>
      <c r="Y46" s="11">
        <v>155.67324153534511</v>
      </c>
      <c r="Z46" s="11">
        <v>342.57405372065051</v>
      </c>
      <c r="AA46" s="11">
        <v>372.26934961932301</v>
      </c>
      <c r="AB46" s="11">
        <v>139.36988013304008</v>
      </c>
      <c r="AC46" s="11">
        <v>38.898383470575176</v>
      </c>
      <c r="AD46" s="11"/>
    </row>
    <row r="47" spans="2:30">
      <c r="B47" s="4"/>
      <c r="C47" s="21"/>
      <c r="D47" s="21"/>
      <c r="E47" s="21"/>
      <c r="I47" s="21"/>
      <c r="J47" s="22"/>
      <c r="K47" s="4"/>
      <c r="L47" s="1" t="s">
        <v>101</v>
      </c>
      <c r="M47" s="21"/>
      <c r="N47" s="12">
        <f>Prices!L43</f>
        <v>5990</v>
      </c>
      <c r="O47" s="12">
        <f>Prices!M43</f>
        <v>3393.5</v>
      </c>
      <c r="P47" s="12">
        <f>Prices!N43</f>
        <v>2311</v>
      </c>
      <c r="Q47" s="12">
        <f>Prices!O43</f>
        <v>762.13</v>
      </c>
      <c r="R47" s="12">
        <f>Prices!P43</f>
        <v>147.82</v>
      </c>
      <c r="S47" s="11"/>
      <c r="W47" s="1"/>
      <c r="X47" s="1" t="s">
        <v>101</v>
      </c>
      <c r="Y47" s="12">
        <v>5990</v>
      </c>
      <c r="Z47" s="12">
        <v>3393.5</v>
      </c>
      <c r="AA47" s="12">
        <v>2311</v>
      </c>
      <c r="AB47" s="12">
        <v>762.13</v>
      </c>
      <c r="AC47" s="12">
        <v>147.82</v>
      </c>
      <c r="AD47" s="11"/>
    </row>
    <row r="48" spans="2:30">
      <c r="B48" s="4"/>
      <c r="C48" s="21"/>
      <c r="D48" s="21"/>
      <c r="E48" s="21"/>
      <c r="I48" s="21"/>
      <c r="J48" s="22"/>
      <c r="K48" s="4"/>
      <c r="L48" s="1" t="s">
        <v>111</v>
      </c>
      <c r="M48" s="21">
        <f>PRODUCT('Bond and Index'!J51:J56)</f>
        <v>1.0031449360612654</v>
      </c>
      <c r="N48" s="16">
        <f>N46/N47*100</f>
        <v>0</v>
      </c>
      <c r="O48" s="16">
        <f t="shared" ref="O48:R48" si="17">O46/O47*100</f>
        <v>0</v>
      </c>
      <c r="P48" s="16">
        <f t="shared" si="17"/>
        <v>0</v>
      </c>
      <c r="Q48" s="16">
        <f t="shared" si="17"/>
        <v>0</v>
      </c>
      <c r="R48" s="16">
        <f t="shared" si="17"/>
        <v>0</v>
      </c>
      <c r="S48" s="11"/>
      <c r="W48" s="1"/>
      <c r="X48" s="1" t="s">
        <v>102</v>
      </c>
      <c r="Y48" s="16">
        <v>2.5988855014247929</v>
      </c>
      <c r="Z48" s="16">
        <v>10.09500673996318</v>
      </c>
      <c r="AA48" s="16">
        <v>16.108582848088403</v>
      </c>
      <c r="AB48" s="16">
        <v>18.286890705396726</v>
      </c>
      <c r="AC48" s="16">
        <v>26.314695894043549</v>
      </c>
      <c r="AD48" s="11"/>
    </row>
    <row r="49" spans="2:30">
      <c r="B49" s="4"/>
      <c r="C49" s="21"/>
      <c r="D49" s="21"/>
      <c r="E49" s="21"/>
      <c r="I49" s="21"/>
      <c r="J49" s="22" t="b">
        <v>1</v>
      </c>
      <c r="K49" s="4">
        <v>43585</v>
      </c>
      <c r="L49" s="1"/>
      <c r="N49" s="13"/>
      <c r="O49" s="13"/>
      <c r="P49" s="13"/>
      <c r="Q49" s="13"/>
      <c r="R49" s="13"/>
      <c r="S49" s="11">
        <f>IF(J44=TRUE,(N48*N52+O48*O52+P48*P52+Q48*Q52+R48*R52)/100,M46*M48)</f>
        <v>1041.1000268096384</v>
      </c>
      <c r="W49" s="1">
        <v>43585</v>
      </c>
      <c r="X49" s="1"/>
      <c r="Y49" s="13"/>
      <c r="Z49" s="13"/>
      <c r="AA49" s="13"/>
      <c r="AB49" s="13"/>
      <c r="AC49" s="13"/>
      <c r="AD49" s="11">
        <v>1000.4962004721481</v>
      </c>
    </row>
    <row r="50" spans="2:30">
      <c r="B50" s="4"/>
      <c r="C50" s="21"/>
      <c r="D50" s="21"/>
      <c r="E50" s="21"/>
      <c r="I50" s="21"/>
      <c r="J50" s="22"/>
      <c r="K50" s="4"/>
      <c r="L50" s="1" t="s">
        <v>99</v>
      </c>
      <c r="M50" s="26">
        <v>0</v>
      </c>
      <c r="N50" s="14">
        <f>Weights!L48</f>
        <v>0.148534</v>
      </c>
      <c r="O50" s="14">
        <f>Weights!M48</f>
        <v>0.30337599999999998</v>
      </c>
      <c r="P50" s="14">
        <f>Weights!N48</f>
        <v>0.36125400000000002</v>
      </c>
      <c r="Q50" s="14">
        <f>Weights!O48</f>
        <v>0.14609900000000001</v>
      </c>
      <c r="R50" s="14">
        <f>Weights!P48</f>
        <v>4.0736000000000001E-2</v>
      </c>
      <c r="S50" s="11"/>
      <c r="W50" s="1"/>
      <c r="X50" s="1" t="s">
        <v>99</v>
      </c>
      <c r="Y50" s="14">
        <v>0.148534</v>
      </c>
      <c r="Z50" s="14">
        <v>0.30337599999999998</v>
      </c>
      <c r="AA50" s="14">
        <v>0.36125400000000002</v>
      </c>
      <c r="AB50" s="14">
        <v>0.14609900000000001</v>
      </c>
      <c r="AC50" s="14">
        <v>4.0736000000000001E-2</v>
      </c>
      <c r="AD50" s="11"/>
    </row>
    <row r="51" spans="2:30">
      <c r="B51" s="4"/>
      <c r="C51" s="21"/>
      <c r="D51" s="21"/>
      <c r="E51" s="21"/>
      <c r="I51" s="21"/>
      <c r="K51" s="4"/>
      <c r="L51" s="11" t="s">
        <v>100</v>
      </c>
      <c r="M51" s="11">
        <f>M50*$S49</f>
        <v>0</v>
      </c>
      <c r="N51" s="11">
        <f>N50*$S49</f>
        <v>154.63875138214283</v>
      </c>
      <c r="O51" s="11">
        <f t="shared" ref="O51:R51" si="18">O50*$S49</f>
        <v>315.84476173340084</v>
      </c>
      <c r="P51" s="11">
        <f t="shared" si="18"/>
        <v>376.10154908508912</v>
      </c>
      <c r="Q51" s="11">
        <f t="shared" si="18"/>
        <v>152.10367281686138</v>
      </c>
      <c r="R51" s="11">
        <f t="shared" si="18"/>
        <v>42.41025069211743</v>
      </c>
      <c r="S51" s="11"/>
      <c r="W51" s="1"/>
      <c r="X51" s="11" t="s">
        <v>100</v>
      </c>
      <c r="Y51" s="11">
        <v>148.60770264093003</v>
      </c>
      <c r="Z51" s="11">
        <v>303.52653531443838</v>
      </c>
      <c r="AA51" s="11">
        <v>361.4332544053654</v>
      </c>
      <c r="AB51" s="11">
        <v>146.17149439278037</v>
      </c>
      <c r="AC51" s="11">
        <v>40.756213222433423</v>
      </c>
      <c r="AD51" s="11"/>
    </row>
    <row r="52" spans="2:30">
      <c r="B52" s="4"/>
      <c r="C52" s="21"/>
      <c r="D52" s="21"/>
      <c r="E52" s="21"/>
      <c r="I52" s="21"/>
      <c r="J52" s="22"/>
      <c r="K52" s="4"/>
      <c r="L52" s="1" t="s">
        <v>101</v>
      </c>
      <c r="N52" s="12">
        <f>Prices!L48</f>
        <v>5726</v>
      </c>
      <c r="O52" s="12">
        <f>Prices!M48</f>
        <v>2990</v>
      </c>
      <c r="P52" s="12">
        <f>Prices!N48</f>
        <v>2309</v>
      </c>
      <c r="Q52" s="12">
        <f>Prices!O48</f>
        <v>768.47</v>
      </c>
      <c r="R52" s="12">
        <f>Prices!P48</f>
        <v>142</v>
      </c>
      <c r="S52" s="11"/>
      <c r="W52" s="1"/>
      <c r="X52" s="1" t="s">
        <v>101</v>
      </c>
      <c r="Y52" s="12">
        <v>5726</v>
      </c>
      <c r="Z52" s="12">
        <v>2990</v>
      </c>
      <c r="AA52" s="12">
        <v>2309</v>
      </c>
      <c r="AB52" s="12">
        <v>768.47</v>
      </c>
      <c r="AC52" s="12">
        <v>142</v>
      </c>
      <c r="AD52" s="11"/>
    </row>
    <row r="53" spans="2:30">
      <c r="B53" s="4"/>
      <c r="C53" s="21"/>
      <c r="D53" s="21"/>
      <c r="E53" s="21"/>
      <c r="I53" s="21"/>
      <c r="J53" s="22"/>
      <c r="K53" s="4"/>
      <c r="L53" s="1" t="s">
        <v>111</v>
      </c>
      <c r="M53" s="21"/>
      <c r="N53" s="16">
        <f>N51/N52*100</f>
        <v>2.7006418334289699</v>
      </c>
      <c r="O53" s="16">
        <f t="shared" ref="O53:R53" si="19">O51/O52*100</f>
        <v>10.563369957638823</v>
      </c>
      <c r="P53" s="16">
        <f t="shared" si="19"/>
        <v>16.28850364162361</v>
      </c>
      <c r="Q53" s="16">
        <f t="shared" si="19"/>
        <v>19.793052795406634</v>
      </c>
      <c r="R53" s="16">
        <f t="shared" si="19"/>
        <v>29.866373726843261</v>
      </c>
      <c r="S53" s="11"/>
      <c r="W53" s="1"/>
      <c r="X53" s="1" t="s">
        <v>102</v>
      </c>
      <c r="Y53" s="16">
        <v>2.5953144016928054</v>
      </c>
      <c r="Z53" s="16">
        <v>10.151389140951116</v>
      </c>
      <c r="AA53" s="16">
        <v>15.653237522969485</v>
      </c>
      <c r="AB53" s="16">
        <v>19.021106145038893</v>
      </c>
      <c r="AC53" s="16">
        <v>28.701558607347483</v>
      </c>
      <c r="AD53" s="11"/>
    </row>
    <row r="54" spans="2:30">
      <c r="B54" s="4"/>
      <c r="C54" s="21"/>
      <c r="D54" s="21"/>
      <c r="E54" s="21"/>
      <c r="I54" s="21"/>
      <c r="J54" s="22" t="b">
        <v>0</v>
      </c>
      <c r="K54" s="4">
        <v>43769</v>
      </c>
      <c r="L54" s="1"/>
      <c r="N54" s="13"/>
      <c r="O54" s="13"/>
      <c r="P54" s="13"/>
      <c r="Q54" s="13"/>
      <c r="R54" s="13"/>
      <c r="S54" s="11">
        <f>IF(J49=TRUE,(N53*N57+O53*O57+P53*P57+Q53*Q57+R53*R57)/100,M51*M53)</f>
        <v>1026.0438956026303</v>
      </c>
      <c r="W54" s="1">
        <v>43769</v>
      </c>
      <c r="X54" s="1"/>
      <c r="Y54" s="13"/>
      <c r="Z54" s="13"/>
      <c r="AA54" s="13"/>
      <c r="AB54" s="13"/>
      <c r="AC54" s="13"/>
      <c r="AD54" s="11">
        <v>986.02727176355654</v>
      </c>
    </row>
    <row r="55" spans="2:30">
      <c r="B55" s="4"/>
      <c r="C55" s="21"/>
      <c r="D55" s="21"/>
      <c r="E55" s="21"/>
      <c r="I55" s="21"/>
      <c r="J55" s="22"/>
      <c r="K55" s="4"/>
      <c r="L55" s="1" t="s">
        <v>99</v>
      </c>
      <c r="M55" s="26">
        <v>1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1"/>
      <c r="W55" s="1"/>
      <c r="X55" s="1" t="s">
        <v>99</v>
      </c>
      <c r="Y55" s="14">
        <v>0.20327500000000001</v>
      </c>
      <c r="Z55" s="14">
        <v>0.26889099999999999</v>
      </c>
      <c r="AA55" s="14">
        <v>0.31737799999999999</v>
      </c>
      <c r="AB55" s="14">
        <v>0.15439</v>
      </c>
      <c r="AC55" s="14">
        <v>5.6065999999999998E-2</v>
      </c>
      <c r="AD55" s="11"/>
    </row>
    <row r="56" spans="2:30">
      <c r="B56" s="4"/>
      <c r="C56" s="21"/>
      <c r="D56" s="21"/>
      <c r="E56" s="21"/>
      <c r="I56" s="21"/>
      <c r="J56" s="22"/>
      <c r="K56" s="4"/>
      <c r="L56" s="11" t="s">
        <v>100</v>
      </c>
      <c r="M56" s="11">
        <f>M55*$S54</f>
        <v>1026.0438956026303</v>
      </c>
      <c r="N56" s="11">
        <f>N55*$S54</f>
        <v>0</v>
      </c>
      <c r="O56" s="11">
        <f t="shared" ref="O56:R56" si="20">O55*$S54</f>
        <v>0</v>
      </c>
      <c r="P56" s="11">
        <f t="shared" si="20"/>
        <v>0</v>
      </c>
      <c r="Q56" s="11">
        <f t="shared" si="20"/>
        <v>0</v>
      </c>
      <c r="R56" s="11">
        <f t="shared" si="20"/>
        <v>0</v>
      </c>
      <c r="S56" s="11"/>
      <c r="W56" s="1"/>
      <c r="X56" s="11" t="s">
        <v>100</v>
      </c>
      <c r="Y56" s="11">
        <v>200.43469366773698</v>
      </c>
      <c r="Z56" s="11">
        <v>265.1338591317745</v>
      </c>
      <c r="AA56" s="11">
        <v>312.94336345777407</v>
      </c>
      <c r="AB56" s="11">
        <v>152.23275048757549</v>
      </c>
      <c r="AC56" s="11">
        <v>55.282605018695556</v>
      </c>
      <c r="AD56" s="11"/>
    </row>
    <row r="57" spans="2:30">
      <c r="B57" s="4"/>
      <c r="C57" s="21"/>
      <c r="D57" s="21"/>
      <c r="E57" s="21"/>
      <c r="I57" s="21"/>
      <c r="K57" s="4"/>
      <c r="L57" s="1" t="s">
        <v>101</v>
      </c>
      <c r="M57" s="21"/>
      <c r="N57" s="12">
        <f>Prices!L53</f>
        <v>7501</v>
      </c>
      <c r="O57" s="12">
        <f>Prices!M53</f>
        <v>2702</v>
      </c>
      <c r="P57" s="12">
        <f>Prices!N53</f>
        <v>2008</v>
      </c>
      <c r="Q57" s="12">
        <f>Prices!O53</f>
        <v>828.39</v>
      </c>
      <c r="R57" s="12">
        <f>Prices!P53</f>
        <v>157.4</v>
      </c>
      <c r="S57" s="11"/>
      <c r="W57" s="1"/>
      <c r="X57" s="1" t="s">
        <v>101</v>
      </c>
      <c r="Y57" s="12">
        <v>7501</v>
      </c>
      <c r="Z57" s="12">
        <v>2702</v>
      </c>
      <c r="AA57" s="12">
        <v>2008</v>
      </c>
      <c r="AB57" s="12">
        <v>828.39</v>
      </c>
      <c r="AC57" s="12">
        <v>157.4</v>
      </c>
      <c r="AD57" s="11"/>
    </row>
    <row r="58" spans="2:30">
      <c r="B58" s="4"/>
      <c r="C58" s="21"/>
      <c r="D58" s="21"/>
      <c r="E58" s="21"/>
      <c r="I58" s="21"/>
      <c r="J58" s="22"/>
      <c r="K58" s="4"/>
      <c r="L58" s="1" t="s">
        <v>111</v>
      </c>
      <c r="M58" s="21">
        <f>PRODUCT('Bond and Index'!J63:J68)</f>
        <v>1.0032392853665604</v>
      </c>
      <c r="N58" s="16">
        <f>N56/N57*100</f>
        <v>0</v>
      </c>
      <c r="O58" s="16">
        <f t="shared" ref="O58:R58" si="21">O56/O57*100</f>
        <v>0</v>
      </c>
      <c r="P58" s="16">
        <f t="shared" si="21"/>
        <v>0</v>
      </c>
      <c r="Q58" s="16">
        <f t="shared" si="21"/>
        <v>0</v>
      </c>
      <c r="R58" s="16">
        <f t="shared" si="21"/>
        <v>0</v>
      </c>
      <c r="S58" s="11"/>
      <c r="W58" s="1"/>
      <c r="X58" s="1" t="s">
        <v>102</v>
      </c>
      <c r="Y58" s="16">
        <v>2.6721063013963069</v>
      </c>
      <c r="Z58" s="16">
        <v>9.8125040389257769</v>
      </c>
      <c r="AA58" s="16">
        <v>15.584828857458868</v>
      </c>
      <c r="AB58" s="16">
        <v>18.376942078921218</v>
      </c>
      <c r="AC58" s="16">
        <v>35.122366593834528</v>
      </c>
      <c r="AD58" s="11"/>
    </row>
    <row r="59" spans="2:30">
      <c r="B59" s="4"/>
      <c r="C59" s="21"/>
      <c r="D59" s="21"/>
      <c r="E59" s="21"/>
      <c r="I59" s="21"/>
      <c r="J59" s="22" t="b">
        <v>1</v>
      </c>
      <c r="K59" s="4">
        <v>43951</v>
      </c>
      <c r="L59" s="1"/>
      <c r="N59" s="13"/>
      <c r="O59" s="13"/>
      <c r="P59" s="13"/>
      <c r="Q59" s="13"/>
      <c r="R59" s="13"/>
      <c r="S59" s="11">
        <f>IF(J54=TRUE,(N58*N62+O58*O62+P58*P62+Q58*Q62+R58*R62)/100,M56*M58)</f>
        <v>1029.3675445791046</v>
      </c>
      <c r="W59" s="1">
        <v>43951</v>
      </c>
      <c r="X59" s="1"/>
      <c r="Y59" s="13"/>
      <c r="Z59" s="13"/>
      <c r="AA59" s="13"/>
      <c r="AB59" s="13"/>
      <c r="AC59" s="13"/>
      <c r="AD59" s="11">
        <v>990.98479451299431</v>
      </c>
    </row>
    <row r="60" spans="2:30">
      <c r="B60" s="4"/>
      <c r="C60" s="21"/>
      <c r="D60" s="21"/>
      <c r="E60" s="21"/>
      <c r="I60" s="21"/>
      <c r="J60" s="22"/>
      <c r="K60" s="4"/>
      <c r="L60" s="1" t="s">
        <v>99</v>
      </c>
      <c r="M60" s="26">
        <v>0</v>
      </c>
      <c r="N60" s="14">
        <v>0.23355699999999999</v>
      </c>
      <c r="O60" s="14">
        <v>0.29622300000000001</v>
      </c>
      <c r="P60" s="14">
        <v>0.280109</v>
      </c>
      <c r="Q60" s="14">
        <v>0.17686099999999999</v>
      </c>
      <c r="R60" s="14">
        <v>1.325E-2</v>
      </c>
      <c r="S60" s="11"/>
      <c r="W60" s="1"/>
      <c r="X60" s="1" t="s">
        <v>99</v>
      </c>
      <c r="Y60" s="14">
        <v>0.23355699999999999</v>
      </c>
      <c r="Z60" s="14">
        <v>0.29622300000000001</v>
      </c>
      <c r="AA60" s="14">
        <v>0.280109</v>
      </c>
      <c r="AB60" s="14">
        <v>0.17686099999999999</v>
      </c>
      <c r="AC60" s="14">
        <v>1.325E-2</v>
      </c>
      <c r="AD60" s="11"/>
    </row>
    <row r="61" spans="2:30">
      <c r="B61" s="4"/>
      <c r="C61" s="21"/>
      <c r="D61" s="21"/>
      <c r="E61" s="21"/>
      <c r="I61" s="21"/>
      <c r="J61" s="22"/>
      <c r="K61" s="4"/>
      <c r="L61" s="11" t="s">
        <v>100</v>
      </c>
      <c r="M61" s="11">
        <f>M60*$S59</f>
        <v>0</v>
      </c>
      <c r="N61" s="11">
        <f>N60*$S59</f>
        <v>240.4159956092619</v>
      </c>
      <c r="O61" s="11">
        <f t="shared" ref="O61:R61" si="22">O60*$S59</f>
        <v>304.92234215785612</v>
      </c>
      <c r="P61" s="11">
        <f t="shared" si="22"/>
        <v>288.33511354450837</v>
      </c>
      <c r="Q61" s="11">
        <f t="shared" si="22"/>
        <v>182.05497330180501</v>
      </c>
      <c r="R61" s="11">
        <f t="shared" si="22"/>
        <v>13.639119965673135</v>
      </c>
      <c r="S61" s="11"/>
      <c r="W61" s="1"/>
      <c r="X61" s="11" t="s">
        <v>100</v>
      </c>
      <c r="Y61" s="11">
        <v>231.45143565207141</v>
      </c>
      <c r="Z61" s="11">
        <v>293.55248878502272</v>
      </c>
      <c r="AA61" s="11">
        <v>277.58375980624032</v>
      </c>
      <c r="AB61" s="11">
        <v>175.26656174236268</v>
      </c>
      <c r="AC61" s="11">
        <v>13.130548527297174</v>
      </c>
      <c r="AD61" s="11"/>
    </row>
    <row r="62" spans="2:30">
      <c r="B62" s="4"/>
      <c r="C62" s="21"/>
      <c r="D62" s="21"/>
      <c r="E62" s="21"/>
      <c r="I62" s="21"/>
      <c r="J62" s="22"/>
      <c r="K62" s="4"/>
      <c r="L62" s="1" t="s">
        <v>101</v>
      </c>
      <c r="N62" s="12">
        <f>Prices!L58</f>
        <v>8322</v>
      </c>
      <c r="O62" s="12">
        <f>Prices!M58</f>
        <v>3080.5</v>
      </c>
      <c r="P62" s="12">
        <f>Prices!N58</f>
        <v>1727.5</v>
      </c>
      <c r="Q62" s="12">
        <f>Prices!O58</f>
        <v>858.27</v>
      </c>
      <c r="R62" s="12">
        <f>Prices!P58</f>
        <v>112.14</v>
      </c>
      <c r="S62" s="11"/>
      <c r="W62" s="1"/>
      <c r="X62" s="1" t="s">
        <v>101</v>
      </c>
      <c r="Y62" s="12">
        <v>8322</v>
      </c>
      <c r="Z62" s="12">
        <v>3080.5</v>
      </c>
      <c r="AA62" s="12">
        <v>1727.5</v>
      </c>
      <c r="AB62" s="12">
        <v>858.27</v>
      </c>
      <c r="AC62" s="12">
        <v>112.14</v>
      </c>
      <c r="AD62" s="11"/>
    </row>
    <row r="63" spans="2:30">
      <c r="B63" s="4"/>
      <c r="C63" s="21"/>
      <c r="D63" s="21"/>
      <c r="E63" s="21"/>
      <c r="I63" s="21"/>
      <c r="K63" s="4"/>
      <c r="L63" s="1" t="s">
        <v>111</v>
      </c>
      <c r="M63" s="21"/>
      <c r="N63" s="16">
        <f>N61/N62*100</f>
        <v>2.8889208797075452</v>
      </c>
      <c r="O63" s="16">
        <f t="shared" ref="O63:R63" si="23">O61/O62*100</f>
        <v>9.8984691497437467</v>
      </c>
      <c r="P63" s="16">
        <f t="shared" si="23"/>
        <v>16.69088935134636</v>
      </c>
      <c r="Q63" s="16">
        <f t="shared" si="23"/>
        <v>21.21185329812355</v>
      </c>
      <c r="R63" s="16">
        <f t="shared" si="23"/>
        <v>12.162582455567268</v>
      </c>
      <c r="S63" s="11"/>
      <c r="W63" s="1"/>
      <c r="X63" s="1" t="s">
        <v>102</v>
      </c>
      <c r="Y63" s="16">
        <v>2.7811996593615889</v>
      </c>
      <c r="Z63" s="16">
        <v>9.5293779836072936</v>
      </c>
      <c r="AA63" s="16">
        <v>16.068524446092059</v>
      </c>
      <c r="AB63" s="16">
        <v>20.420912037279955</v>
      </c>
      <c r="AC63" s="16">
        <v>11.709067707595127</v>
      </c>
      <c r="AD63" s="11"/>
    </row>
    <row r="64" spans="2:30">
      <c r="B64" s="4"/>
      <c r="C64" s="21"/>
      <c r="D64" s="21"/>
      <c r="E64" s="21"/>
      <c r="I64" s="21"/>
      <c r="J64" s="22" t="b">
        <v>1</v>
      </c>
      <c r="K64" s="4">
        <v>44134</v>
      </c>
      <c r="L64" s="1"/>
      <c r="N64" s="13"/>
      <c r="O64" s="13"/>
      <c r="P64" s="13"/>
      <c r="Q64" s="13"/>
      <c r="R64" s="13"/>
      <c r="S64" s="11">
        <f>IF(J59=TRUE,(N63*N67+O63*O67+P63*P67+Q63*Q67+R63*R67)/100,M61*M63)</f>
        <v>1058.9449647332922</v>
      </c>
      <c r="W64" s="1">
        <v>44134</v>
      </c>
      <c r="X64" s="1"/>
      <c r="Y64" s="13"/>
      <c r="Z64" s="13"/>
      <c r="AA64" s="13"/>
      <c r="AB64" s="13"/>
      <c r="AC64" s="13"/>
      <c r="AD64" s="11">
        <v>1019.4593406438487</v>
      </c>
    </row>
    <row r="65" spans="2:30">
      <c r="B65" s="4"/>
      <c r="C65" s="21"/>
      <c r="D65" s="21"/>
      <c r="E65" s="21"/>
      <c r="I65" s="21"/>
      <c r="J65" s="22"/>
      <c r="K65" s="4"/>
      <c r="L65" s="1" t="s">
        <v>99</v>
      </c>
      <c r="M65" s="26">
        <v>0</v>
      </c>
      <c r="N65" s="14">
        <v>0.23355699999999999</v>
      </c>
      <c r="O65" s="14">
        <v>0.29622300000000001</v>
      </c>
      <c r="P65" s="14">
        <v>0.280109</v>
      </c>
      <c r="Q65" s="14">
        <v>0.17686099999999999</v>
      </c>
      <c r="R65" s="14">
        <v>1.325E-2</v>
      </c>
      <c r="S65" s="11"/>
      <c r="W65" s="1"/>
      <c r="X65" s="1" t="s">
        <v>99</v>
      </c>
      <c r="Y65" s="14">
        <v>0.22190399999999999</v>
      </c>
      <c r="Z65" s="14">
        <v>0.25067</v>
      </c>
      <c r="AA65" s="14">
        <v>0.349242</v>
      </c>
      <c r="AB65" s="14">
        <v>0.17685100000000001</v>
      </c>
      <c r="AC65" s="14">
        <v>1.3339999999999999E-3</v>
      </c>
      <c r="AD65" s="11"/>
    </row>
    <row r="66" spans="2:30">
      <c r="B66" s="4"/>
      <c r="C66" s="21"/>
      <c r="D66" s="21"/>
      <c r="E66" s="21"/>
      <c r="I66" s="21"/>
      <c r="J66" s="22"/>
      <c r="K66" s="4"/>
      <c r="L66" s="11" t="s">
        <v>100</v>
      </c>
      <c r="M66" s="11">
        <f>M65*$S64</f>
        <v>0</v>
      </c>
      <c r="N66" s="11">
        <f>N65*$S64</f>
        <v>247.3240091282135</v>
      </c>
      <c r="O66" s="11">
        <f t="shared" ref="O66:R66" si="24">O65*$S64</f>
        <v>313.68385428819005</v>
      </c>
      <c r="P66" s="11">
        <f t="shared" si="24"/>
        <v>296.62001512647771</v>
      </c>
      <c r="Q66" s="11">
        <f t="shared" si="24"/>
        <v>187.28606540769479</v>
      </c>
      <c r="R66" s="11">
        <f t="shared" si="24"/>
        <v>14.031020782716121</v>
      </c>
      <c r="S66" s="11"/>
      <c r="W66" s="1"/>
      <c r="X66" s="11" t="s">
        <v>100</v>
      </c>
      <c r="Y66" s="11">
        <v>226.22210552623258</v>
      </c>
      <c r="Z66" s="11">
        <v>255.54787291919357</v>
      </c>
      <c r="AA66" s="11">
        <v>356.03801904513898</v>
      </c>
      <c r="AB66" s="11">
        <v>180.2924038522053</v>
      </c>
      <c r="AC66" s="11">
        <v>1.3599587604188941</v>
      </c>
      <c r="AD66" s="11"/>
    </row>
    <row r="67" spans="2:30">
      <c r="B67" s="4"/>
      <c r="C67" s="21"/>
      <c r="D67" s="21"/>
      <c r="E67" s="21"/>
      <c r="I67" s="21"/>
      <c r="J67" s="22"/>
      <c r="K67" s="4"/>
      <c r="L67" s="1" t="s">
        <v>101</v>
      </c>
      <c r="M67" s="21"/>
      <c r="N67" s="12">
        <f>Prices!L63</f>
        <v>7766</v>
      </c>
      <c r="O67" s="12">
        <f>Prices!M63</f>
        <v>2448</v>
      </c>
      <c r="P67" s="12">
        <f>Prices!N63</f>
        <v>2400</v>
      </c>
      <c r="Q67" s="12">
        <f>Prices!O63</f>
        <v>844.66</v>
      </c>
      <c r="R67" s="12">
        <f>Prices!P63</f>
        <v>103</v>
      </c>
      <c r="S67" s="11"/>
      <c r="W67" s="1"/>
      <c r="X67" s="1" t="s">
        <v>101</v>
      </c>
      <c r="Y67" s="12">
        <v>7766</v>
      </c>
      <c r="Z67" s="12">
        <v>2448</v>
      </c>
      <c r="AA67" s="12">
        <v>2400</v>
      </c>
      <c r="AB67" s="12">
        <v>844.66</v>
      </c>
      <c r="AC67" s="12">
        <v>103</v>
      </c>
      <c r="AD67" s="11"/>
    </row>
    <row r="68" spans="2:30">
      <c r="B68" s="4"/>
      <c r="C68" s="21"/>
      <c r="D68" s="21"/>
      <c r="E68" s="21"/>
      <c r="I68" s="21"/>
      <c r="J68" s="22"/>
      <c r="K68" s="4"/>
      <c r="L68" s="1" t="s">
        <v>111</v>
      </c>
      <c r="M68" s="21"/>
      <c r="N68" s="16">
        <f>N66/N67*100</f>
        <v>3.1847026671158059</v>
      </c>
      <c r="O68" s="16">
        <f t="shared" ref="O68:R68" si="25">O66/O67*100</f>
        <v>12.813882936609069</v>
      </c>
      <c r="P68" s="16">
        <f t="shared" si="25"/>
        <v>12.359167296936571</v>
      </c>
      <c r="Q68" s="16">
        <f t="shared" si="25"/>
        <v>22.172953070785262</v>
      </c>
      <c r="R68" s="16">
        <f t="shared" si="25"/>
        <v>13.62235027448167</v>
      </c>
      <c r="S68" s="11"/>
      <c r="W68" s="1"/>
      <c r="X68" s="1" t="s">
        <v>102</v>
      </c>
      <c r="Y68" s="16">
        <v>2.9129810137294947</v>
      </c>
      <c r="Z68" s="16">
        <v>10.439047096372287</v>
      </c>
      <c r="AA68" s="16">
        <v>14.834917460214125</v>
      </c>
      <c r="AB68" s="16">
        <v>21.344967661805377</v>
      </c>
      <c r="AC68" s="16">
        <v>1.320348311086305</v>
      </c>
      <c r="AD68" s="11"/>
    </row>
    <row r="69" spans="2:30">
      <c r="B69" s="4"/>
      <c r="C69" s="21"/>
      <c r="D69" s="21"/>
      <c r="E69" s="21"/>
      <c r="I69" s="21"/>
      <c r="J69" s="22" t="b">
        <v>1</v>
      </c>
      <c r="K69" s="4">
        <v>44316</v>
      </c>
      <c r="L69" s="1"/>
      <c r="N69" s="13"/>
      <c r="O69" s="13"/>
      <c r="P69" s="13"/>
      <c r="Q69" s="13" t="s">
        <v>112</v>
      </c>
      <c r="R69" s="13"/>
      <c r="S69" s="11">
        <f>IF(J64=TRUE,(N68*N72+O68*O72+P68*P72+Q68*Q72+R68*R72)/100,M66*M68)</f>
        <v>1081.1756627336747</v>
      </c>
      <c r="W69" s="1">
        <v>44316</v>
      </c>
      <c r="X69" s="1"/>
      <c r="Y69" s="13"/>
      <c r="Z69" s="13"/>
      <c r="AA69" s="13"/>
      <c r="AB69" s="13"/>
      <c r="AC69" s="13"/>
      <c r="AD69" s="11">
        <v>1030.3710664713981</v>
      </c>
    </row>
    <row r="70" spans="2:30">
      <c r="B70" s="4"/>
      <c r="C70" s="21"/>
      <c r="D70" s="21"/>
      <c r="E70" s="21"/>
      <c r="I70" s="21"/>
      <c r="J70" s="22"/>
      <c r="K70" s="4"/>
      <c r="L70" s="1" t="s">
        <v>99</v>
      </c>
      <c r="M70" s="26">
        <v>0</v>
      </c>
      <c r="N70" s="14">
        <v>0.23355699999999999</v>
      </c>
      <c r="O70" s="14">
        <v>0.29622300000000001</v>
      </c>
      <c r="P70" s="14">
        <v>0.280109</v>
      </c>
      <c r="Q70" s="14">
        <v>0.17686099999999999</v>
      </c>
      <c r="R70" s="14">
        <v>1.325E-2</v>
      </c>
      <c r="S70" s="11"/>
      <c r="W70" s="1"/>
      <c r="X70" s="1" t="s">
        <v>99</v>
      </c>
      <c r="Y70" s="14">
        <v>0.20738000000000001</v>
      </c>
      <c r="Z70" s="14">
        <v>0.25808799999999998</v>
      </c>
      <c r="AA70" s="14">
        <v>0.33451500000000001</v>
      </c>
      <c r="AB70" s="14">
        <v>0.16001000000000001</v>
      </c>
      <c r="AC70" s="14">
        <v>4.0006E-2</v>
      </c>
      <c r="AD70" s="11"/>
    </row>
    <row r="71" spans="2:30">
      <c r="B71" s="4"/>
      <c r="C71" s="21"/>
      <c r="D71" s="21"/>
      <c r="E71" s="21"/>
      <c r="I71" s="21"/>
      <c r="J71" s="22"/>
      <c r="K71" s="4"/>
      <c r="L71" s="11" t="s">
        <v>100</v>
      </c>
      <c r="M71" s="11">
        <f>M70*$S69</f>
        <v>0</v>
      </c>
      <c r="N71" s="11">
        <f>N70*$S69</f>
        <v>252.51614426108884</v>
      </c>
      <c r="O71" s="11">
        <f t="shared" ref="O71:R71" si="26">O70*$S69</f>
        <v>320.26909834195732</v>
      </c>
      <c r="P71" s="11">
        <f t="shared" si="26"/>
        <v>302.84703371266687</v>
      </c>
      <c r="Q71" s="11">
        <f t="shared" si="26"/>
        <v>191.21780888674044</v>
      </c>
      <c r="R71" s="11">
        <f t="shared" si="26"/>
        <v>14.325577531221189</v>
      </c>
      <c r="S71" s="11"/>
      <c r="W71" s="1"/>
      <c r="X71" s="11" t="s">
        <v>100</v>
      </c>
      <c r="Y71" s="11">
        <v>213.67835176483854</v>
      </c>
      <c r="Z71" s="11">
        <v>265.92640780347017</v>
      </c>
      <c r="AA71" s="11">
        <v>344.67457730067974</v>
      </c>
      <c r="AB71" s="11">
        <v>164.86967434608843</v>
      </c>
      <c r="AC71" s="11">
        <v>41.221024885254749</v>
      </c>
      <c r="AD71" s="11"/>
    </row>
    <row r="72" spans="2:30">
      <c r="B72" s="4"/>
      <c r="C72" s="21"/>
      <c r="D72" s="21"/>
      <c r="E72" s="21"/>
      <c r="I72" s="21"/>
      <c r="J72" s="22"/>
      <c r="K72" s="4"/>
      <c r="L72" s="1" t="s">
        <v>101</v>
      </c>
      <c r="N72" s="12">
        <f>Prices!L68</f>
        <v>7715</v>
      </c>
      <c r="O72" s="12">
        <f>Prices!M68</f>
        <v>2682</v>
      </c>
      <c r="P72" s="12">
        <f>Prices!N68</f>
        <v>2327</v>
      </c>
      <c r="Q72" s="12">
        <f>Prices!O68</f>
        <v>836.94</v>
      </c>
      <c r="R72" s="12">
        <f>Prices!P68</f>
        <v>136.80000000000001</v>
      </c>
      <c r="S72" s="11"/>
      <c r="W72" s="1"/>
      <c r="X72" s="1" t="s">
        <v>101</v>
      </c>
      <c r="Y72" s="12">
        <v>7715</v>
      </c>
      <c r="Z72" s="12">
        <v>2682</v>
      </c>
      <c r="AA72" s="12">
        <v>2327</v>
      </c>
      <c r="AB72" s="12">
        <v>836.94</v>
      </c>
      <c r="AC72" s="12">
        <v>136.80000000000001</v>
      </c>
      <c r="AD72" s="11"/>
    </row>
    <row r="73" spans="2:30">
      <c r="B73" s="4"/>
      <c r="C73" s="21"/>
      <c r="D73" s="21"/>
      <c r="E73" s="21"/>
      <c r="I73" s="21"/>
      <c r="J73" s="22"/>
      <c r="K73" s="4"/>
      <c r="L73" s="1" t="s">
        <v>111</v>
      </c>
      <c r="M73" s="21"/>
      <c r="N73" s="16">
        <f>N71/N72*100</f>
        <v>3.2730543650173534</v>
      </c>
      <c r="O73" s="16">
        <f t="shared" ref="O73:R73" si="27">O71/O72*100</f>
        <v>11.941427976955902</v>
      </c>
      <c r="P73" s="16">
        <f t="shared" si="27"/>
        <v>13.014483614639746</v>
      </c>
      <c r="Q73" s="16">
        <f t="shared" si="27"/>
        <v>22.847254150445721</v>
      </c>
      <c r="R73" s="16">
        <f t="shared" si="27"/>
        <v>10.471913400015488</v>
      </c>
      <c r="S73" s="11"/>
      <c r="W73" s="1"/>
      <c r="X73" s="1" t="s">
        <v>102</v>
      </c>
      <c r="Y73" s="16">
        <v>2.7696481110154054</v>
      </c>
      <c r="Z73" s="16">
        <v>9.9152277331644356</v>
      </c>
      <c r="AA73" s="16">
        <v>14.811971521301235</v>
      </c>
      <c r="AB73" s="16">
        <v>19.699103202868596</v>
      </c>
      <c r="AC73" s="16">
        <v>30.132328132496163</v>
      </c>
      <c r="AD73" s="11"/>
    </row>
    <row r="74" spans="2:30">
      <c r="B74" s="4"/>
      <c r="C74" s="21"/>
      <c r="D74" s="21"/>
      <c r="E74" s="21"/>
      <c r="I74" s="21"/>
      <c r="J74" s="22" t="b">
        <v>1</v>
      </c>
      <c r="K74" s="4">
        <v>44498</v>
      </c>
      <c r="L74" s="1"/>
      <c r="N74" s="13"/>
      <c r="O74" s="13"/>
      <c r="P74" s="13"/>
      <c r="Q74" s="13"/>
      <c r="R74" s="13"/>
      <c r="S74" s="11">
        <f>IF(J69=TRUE,(N73*N77+O73*O77+P73*P77+Q73*Q77+R73*R77)/100,M71*M73)</f>
        <v>1161.132212725845</v>
      </c>
      <c r="W74" s="1">
        <v>44498</v>
      </c>
      <c r="X74" s="1"/>
      <c r="Y74" s="13"/>
      <c r="Z74" s="13"/>
      <c r="AA74" s="13"/>
      <c r="AB74" s="13"/>
      <c r="AC74" s="13"/>
      <c r="AD74" s="11">
        <v>1106.4985811370241</v>
      </c>
    </row>
    <row r="75" spans="2:30">
      <c r="B75" s="4"/>
      <c r="C75" s="21"/>
      <c r="D75" s="21"/>
      <c r="E75" s="21"/>
      <c r="I75" s="21"/>
      <c r="K75" s="4"/>
      <c r="L75" s="1" t="s">
        <v>99</v>
      </c>
      <c r="M75" s="26">
        <v>0</v>
      </c>
      <c r="N75" s="14">
        <v>0.23355699999999999</v>
      </c>
      <c r="O75" s="14">
        <v>0.29622300000000001</v>
      </c>
      <c r="P75" s="14">
        <v>0.280109</v>
      </c>
      <c r="Q75" s="14">
        <v>0.17686099999999999</v>
      </c>
      <c r="R75" s="14">
        <v>1.325E-2</v>
      </c>
      <c r="S75" s="11"/>
      <c r="W75" s="1"/>
      <c r="X75" s="1" t="s">
        <v>99</v>
      </c>
      <c r="Y75" s="14">
        <v>0.23666799999999999</v>
      </c>
      <c r="Z75" s="14">
        <v>0.24091299999999999</v>
      </c>
      <c r="AA75" s="14">
        <v>0.349887</v>
      </c>
      <c r="AB75" s="14">
        <v>0.16666800000000001</v>
      </c>
      <c r="AC75" s="14">
        <v>5.8640000000000003E-3</v>
      </c>
      <c r="AD75" s="11"/>
    </row>
    <row r="76" spans="2:30">
      <c r="B76" s="4"/>
      <c r="C76" s="21"/>
      <c r="D76" s="21"/>
      <c r="E76" s="21"/>
      <c r="I76" s="21"/>
      <c r="K76" s="4"/>
      <c r="L76" s="11" t="s">
        <v>100</v>
      </c>
      <c r="M76" s="11">
        <f>M75*$S74</f>
        <v>0</v>
      </c>
      <c r="N76" s="11">
        <f>N75*$S74</f>
        <v>271.19055620761014</v>
      </c>
      <c r="O76" s="11">
        <f t="shared" ref="O76:R76" si="28">O75*$S74</f>
        <v>343.95406745028799</v>
      </c>
      <c r="P76" s="11">
        <f t="shared" si="28"/>
        <v>325.2435829744237</v>
      </c>
      <c r="Q76" s="11">
        <f t="shared" si="28"/>
        <v>205.35900427490566</v>
      </c>
      <c r="R76" s="11">
        <f t="shared" si="28"/>
        <v>15.385001818617445</v>
      </c>
      <c r="S76" s="11"/>
      <c r="W76" s="1"/>
      <c r="X76" s="11" t="s">
        <v>100</v>
      </c>
      <c r="Y76" s="11">
        <v>261.87280620053718</v>
      </c>
      <c r="Z76" s="11">
        <v>266.56989267746388</v>
      </c>
      <c r="AA76" s="11">
        <v>387.14946905828992</v>
      </c>
      <c r="AB76" s="11">
        <v>184.41790552094554</v>
      </c>
      <c r="AC76" s="11">
        <v>6.4885076797875092</v>
      </c>
      <c r="AD76" s="11"/>
    </row>
    <row r="77" spans="2:30">
      <c r="B77" s="4"/>
      <c r="C77" s="21"/>
      <c r="D77" s="21"/>
      <c r="E77" s="21"/>
      <c r="I77" s="21"/>
      <c r="K77" s="4"/>
      <c r="L77" s="1" t="s">
        <v>101</v>
      </c>
      <c r="M77" s="21"/>
      <c r="N77" s="12">
        <f>Prices!L73</f>
        <v>9094</v>
      </c>
      <c r="O77" s="12">
        <f>Prices!M73</f>
        <v>2546.5</v>
      </c>
      <c r="P77" s="12">
        <f>Prices!N73</f>
        <v>2702</v>
      </c>
      <c r="Q77" s="12">
        <f>Prices!O73</f>
        <v>859.74</v>
      </c>
      <c r="R77" s="12">
        <f>Prices!P73</f>
        <v>108.04</v>
      </c>
      <c r="S77" s="11"/>
      <c r="W77" s="1"/>
      <c r="X77" s="1" t="s">
        <v>101</v>
      </c>
      <c r="Y77" s="12">
        <v>9094</v>
      </c>
      <c r="Z77" s="12">
        <v>2546.5</v>
      </c>
      <c r="AA77" s="12">
        <v>2702</v>
      </c>
      <c r="AB77" s="12">
        <v>859.74</v>
      </c>
      <c r="AC77" s="12">
        <v>108.04</v>
      </c>
      <c r="AD77" s="11"/>
    </row>
    <row r="78" spans="2:30">
      <c r="B78" s="4"/>
      <c r="C78" s="21"/>
      <c r="D78" s="21"/>
      <c r="E78" s="21"/>
      <c r="I78" s="21"/>
      <c r="K78" s="4"/>
      <c r="L78" s="1" t="s">
        <v>111</v>
      </c>
      <c r="M78" s="21"/>
      <c r="N78" s="16">
        <f>N76/N77*100</f>
        <v>2.9820822103321989</v>
      </c>
      <c r="O78" s="16">
        <f t="shared" ref="O78:R78" si="29">O76/O77*100</f>
        <v>13.506933730621951</v>
      </c>
      <c r="P78" s="16">
        <f t="shared" si="29"/>
        <v>12.037142227032707</v>
      </c>
      <c r="Q78" s="16">
        <f t="shared" si="29"/>
        <v>23.886175387315429</v>
      </c>
      <c r="R78" s="16">
        <f t="shared" si="29"/>
        <v>14.240097943925809</v>
      </c>
      <c r="S78" s="11"/>
      <c r="W78" s="1"/>
      <c r="X78" s="1" t="s">
        <v>102</v>
      </c>
      <c r="Y78" s="16">
        <v>2.8796217967949986</v>
      </c>
      <c r="Z78" s="16">
        <v>10.46808924710245</v>
      </c>
      <c r="AA78" s="16">
        <v>14.328255701639153</v>
      </c>
      <c r="AB78" s="16">
        <v>21.450427515405302</v>
      </c>
      <c r="AC78" s="16">
        <v>6.0056531652975833</v>
      </c>
      <c r="AD78" s="11"/>
    </row>
    <row r="79" spans="2:30">
      <c r="B79" s="4"/>
      <c r="C79" s="21"/>
      <c r="D79" s="21"/>
      <c r="E79" s="21"/>
      <c r="I79" s="21"/>
      <c r="J79" s="22" t="b">
        <v>0</v>
      </c>
      <c r="K79" s="4">
        <v>44680</v>
      </c>
      <c r="L79" s="1"/>
      <c r="N79" s="13"/>
      <c r="O79" s="13"/>
      <c r="P79" s="13"/>
      <c r="Q79" s="13"/>
      <c r="R79" s="13"/>
      <c r="S79" s="11">
        <f>IF(J74=TRUE,(N78*N82+O78*O82+P78*P82+Q78*Q82+R78*R82)/100,M76*M78)</f>
        <v>1424.4289695721027</v>
      </c>
      <c r="W79" s="1">
        <v>44680</v>
      </c>
      <c r="X79" s="1"/>
      <c r="Y79" s="13"/>
      <c r="Z79" s="13"/>
      <c r="AA79" s="13"/>
      <c r="AB79" s="13"/>
      <c r="AC79" s="13"/>
      <c r="AD79" s="11">
        <v>1345.9706561228502</v>
      </c>
    </row>
    <row r="80" spans="2:30">
      <c r="B80" s="4"/>
      <c r="C80" s="21"/>
      <c r="D80" s="21"/>
      <c r="E80" s="21"/>
      <c r="I80" s="21"/>
      <c r="J80" s="22"/>
      <c r="K80" s="4"/>
      <c r="L80" s="1" t="s">
        <v>99</v>
      </c>
      <c r="M80" s="26">
        <v>1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1"/>
      <c r="W80" s="1"/>
      <c r="X80" s="1" t="s">
        <v>99</v>
      </c>
      <c r="Y80" s="14">
        <v>0.229492</v>
      </c>
      <c r="Z80" s="14">
        <v>0.25606499999999999</v>
      </c>
      <c r="AA80" s="14">
        <v>0.33960200000000001</v>
      </c>
      <c r="AB80" s="14">
        <v>0.17484</v>
      </c>
      <c r="AC80" s="14">
        <v>0</v>
      </c>
      <c r="AD80" s="11"/>
    </row>
    <row r="81" spans="2:30">
      <c r="B81" s="4"/>
      <c r="C81" s="21"/>
      <c r="D81" s="21"/>
      <c r="E81" s="21"/>
      <c r="I81" s="21"/>
      <c r="J81" s="22"/>
      <c r="K81" s="4"/>
      <c r="L81" s="11" t="s">
        <v>100</v>
      </c>
      <c r="M81" s="11">
        <f>M80*$S79</f>
        <v>1424.4289695721027</v>
      </c>
      <c r="N81" s="11">
        <f>N80*$S79</f>
        <v>0</v>
      </c>
      <c r="O81" s="11">
        <f t="shared" ref="O81:R81" si="30">O80*$S79</f>
        <v>0</v>
      </c>
      <c r="P81" s="11">
        <f t="shared" si="30"/>
        <v>0</v>
      </c>
      <c r="Q81" s="11">
        <f t="shared" si="30"/>
        <v>0</v>
      </c>
      <c r="R81" s="11">
        <f t="shared" si="30"/>
        <v>0</v>
      </c>
      <c r="S81" s="11"/>
      <c r="W81" s="1"/>
      <c r="X81" s="11" t="s">
        <v>100</v>
      </c>
      <c r="Y81" s="11">
        <v>308.88949781494512</v>
      </c>
      <c r="Z81" s="11">
        <v>344.6559760600976</v>
      </c>
      <c r="AA81" s="11">
        <v>457.09432676063221</v>
      </c>
      <c r="AB81" s="11">
        <v>235.32950951651912</v>
      </c>
      <c r="AC81" s="11">
        <v>0</v>
      </c>
      <c r="AD81" s="11"/>
    </row>
    <row r="82" spans="2:30">
      <c r="B82" s="4"/>
      <c r="C82" s="21"/>
      <c r="D82" s="21"/>
      <c r="E82" s="21"/>
      <c r="I82" s="21"/>
      <c r="J82" s="22"/>
      <c r="K82" s="4"/>
      <c r="L82" s="1" t="s">
        <v>101</v>
      </c>
      <c r="N82" s="12">
        <f>Prices!L78</f>
        <v>10688</v>
      </c>
      <c r="O82" s="12">
        <f>Prices!M78</f>
        <v>3352</v>
      </c>
      <c r="P82" s="12">
        <f>Prices!N78</f>
        <v>3103</v>
      </c>
      <c r="Q82" s="12">
        <f>Prices!O78</f>
        <v>1097.42</v>
      </c>
      <c r="R82" s="12">
        <f>Prices!P78</f>
        <v>121.54</v>
      </c>
      <c r="S82" s="11"/>
      <c r="W82" s="1"/>
      <c r="X82" s="1" t="s">
        <v>101</v>
      </c>
      <c r="Y82" s="12">
        <v>10688</v>
      </c>
      <c r="Z82" s="12">
        <v>3352</v>
      </c>
      <c r="AA82" s="12">
        <v>3103</v>
      </c>
      <c r="AB82" s="12">
        <v>1097.42</v>
      </c>
      <c r="AC82" s="12">
        <v>121.54</v>
      </c>
      <c r="AD82" s="11"/>
    </row>
    <row r="83" spans="2:30">
      <c r="B83" s="4"/>
      <c r="C83" s="21"/>
      <c r="D83" s="21"/>
      <c r="E83" s="21"/>
      <c r="I83" s="21"/>
      <c r="J83" s="22"/>
      <c r="K83" s="4"/>
      <c r="L83" s="1" t="s">
        <v>111</v>
      </c>
      <c r="M83" s="21">
        <f>PRODUCT('Bond and Index'!J93:J98)</f>
        <v>1.0064275890185859</v>
      </c>
      <c r="N83" s="16">
        <f>N81/N82*100</f>
        <v>0</v>
      </c>
      <c r="O83" s="16">
        <f t="shared" ref="O83:R83" si="31">O81/O82*100</f>
        <v>0</v>
      </c>
      <c r="P83" s="16">
        <f t="shared" si="31"/>
        <v>0</v>
      </c>
      <c r="Q83" s="16">
        <f t="shared" si="31"/>
        <v>0</v>
      </c>
      <c r="R83" s="16">
        <f t="shared" si="31"/>
        <v>0</v>
      </c>
      <c r="S83" s="11"/>
      <c r="W83" s="1"/>
      <c r="X83" s="1" t="s">
        <v>102</v>
      </c>
      <c r="Y83" s="16">
        <v>2.8900589241667771</v>
      </c>
      <c r="Z83" s="16">
        <v>10.28209952446592</v>
      </c>
      <c r="AA83" s="16">
        <v>14.730722744461239</v>
      </c>
      <c r="AB83" s="16">
        <v>21.44388743749149</v>
      </c>
      <c r="AC83" s="16">
        <v>0</v>
      </c>
      <c r="AD83" s="11"/>
    </row>
    <row r="84" spans="2:30">
      <c r="B84" s="4"/>
      <c r="C84" s="21"/>
      <c r="D84" s="21"/>
      <c r="E84" s="21"/>
      <c r="I84" s="21"/>
      <c r="J84" s="22" t="b">
        <v>1</v>
      </c>
      <c r="K84" s="4">
        <v>44865</v>
      </c>
      <c r="L84" s="1"/>
      <c r="N84" s="13"/>
      <c r="O84" s="13"/>
      <c r="P84" s="13"/>
      <c r="Q84" s="13"/>
      <c r="R84" s="13"/>
      <c r="S84" s="11">
        <f>IF(J79=TRUE,(N83*N87+O83*O87+P83*P87+Q83*Q87+R83*R87)/100,M81*M83)</f>
        <v>1433.5846135746799</v>
      </c>
      <c r="W84" s="1">
        <v>44865</v>
      </c>
      <c r="X84" s="1"/>
      <c r="Y84" s="13"/>
      <c r="Z84" s="13"/>
      <c r="AA84" s="13"/>
      <c r="AB84" s="13"/>
      <c r="AC84" s="13"/>
      <c r="AD84" s="11">
        <v>1254.8044404418681</v>
      </c>
    </row>
    <row r="85" spans="2:30">
      <c r="B85" s="4"/>
      <c r="C85" s="21"/>
      <c r="D85" s="21"/>
      <c r="E85" s="21"/>
      <c r="I85" s="21"/>
      <c r="K85" s="4"/>
      <c r="L85" s="1" t="s">
        <v>99</v>
      </c>
      <c r="M85" s="26">
        <v>0</v>
      </c>
      <c r="N85" s="14">
        <v>0.23266700000000001</v>
      </c>
      <c r="O85" s="14">
        <v>0.28934500000000002</v>
      </c>
      <c r="P85" s="14">
        <v>0.37681100000000001</v>
      </c>
      <c r="Q85" s="14">
        <v>0.101177</v>
      </c>
      <c r="R85" s="14">
        <v>0</v>
      </c>
      <c r="S85" s="11"/>
      <c r="W85" s="1"/>
      <c r="X85" s="1" t="s">
        <v>99</v>
      </c>
      <c r="Y85" s="14">
        <v>0.23266700000000001</v>
      </c>
      <c r="Z85" s="14">
        <v>0.28934500000000002</v>
      </c>
      <c r="AA85" s="14">
        <v>0.37681100000000001</v>
      </c>
      <c r="AB85" s="14">
        <v>0.101177</v>
      </c>
      <c r="AC85" s="14">
        <v>0</v>
      </c>
      <c r="AD85" s="11"/>
    </row>
    <row r="86" spans="2:30">
      <c r="B86" s="4"/>
      <c r="C86" s="21"/>
      <c r="D86" s="21"/>
      <c r="E86" s="21"/>
      <c r="I86" s="21"/>
      <c r="J86" s="22"/>
      <c r="K86" s="4"/>
      <c r="L86" s="11" t="s">
        <v>100</v>
      </c>
      <c r="M86" s="11">
        <f>M85*$S84</f>
        <v>0</v>
      </c>
      <c r="N86" s="11">
        <f>N85*$S84</f>
        <v>333.54783128658005</v>
      </c>
      <c r="O86" s="11">
        <f t="shared" ref="O86:R86" si="32">O85*$S84</f>
        <v>414.80054001476577</v>
      </c>
      <c r="P86" s="11">
        <f t="shared" si="32"/>
        <v>540.19045182568868</v>
      </c>
      <c r="Q86" s="11">
        <f t="shared" si="32"/>
        <v>145.0457904476454</v>
      </c>
      <c r="R86" s="11">
        <f t="shared" si="32"/>
        <v>0</v>
      </c>
      <c r="S86" s="11"/>
      <c r="W86" s="1"/>
      <c r="X86" s="11" t="s">
        <v>100</v>
      </c>
      <c r="Y86" s="11">
        <v>291.95158474428814</v>
      </c>
      <c r="Z86" s="11">
        <v>363.07139081965238</v>
      </c>
      <c r="AA86" s="11">
        <v>472.82411600734076</v>
      </c>
      <c r="AB86" s="11">
        <v>126.9573488705869</v>
      </c>
      <c r="AC86" s="11">
        <v>0</v>
      </c>
      <c r="AD86" s="11"/>
    </row>
    <row r="87" spans="2:30">
      <c r="B87" s="4"/>
      <c r="C87" s="21"/>
      <c r="D87" s="21"/>
      <c r="E87" s="21"/>
      <c r="I87" s="21"/>
      <c r="J87" s="22"/>
      <c r="K87" s="4"/>
      <c r="L87" s="1" t="s">
        <v>101</v>
      </c>
      <c r="M87" s="21"/>
      <c r="N87" s="12">
        <f>Prices!L83</f>
        <v>10254</v>
      </c>
      <c r="O87" s="12">
        <f>Prices!M83</f>
        <v>3433.5</v>
      </c>
      <c r="P87" s="12">
        <f>Prices!N83</f>
        <v>2841</v>
      </c>
      <c r="Q87" s="12">
        <f>Prices!O83</f>
        <v>871.68</v>
      </c>
      <c r="R87" s="12">
        <f>Prices!P83</f>
        <v>101.64</v>
      </c>
      <c r="S87" s="11"/>
      <c r="W87" s="1"/>
      <c r="X87" s="1" t="s">
        <v>101</v>
      </c>
      <c r="Y87" s="12">
        <v>10254</v>
      </c>
      <c r="Z87" s="12">
        <v>3433.5</v>
      </c>
      <c r="AA87" s="12">
        <v>2841</v>
      </c>
      <c r="AB87" s="12">
        <v>871.68</v>
      </c>
      <c r="AC87" s="12">
        <v>101.64</v>
      </c>
      <c r="AD87" s="11"/>
    </row>
    <row r="88" spans="2:30">
      <c r="B88" s="4"/>
      <c r="C88" s="21"/>
      <c r="D88" s="21"/>
      <c r="E88" s="21"/>
      <c r="I88" s="21"/>
      <c r="J88" s="22"/>
      <c r="K88" s="4"/>
      <c r="L88" s="1" t="s">
        <v>111</v>
      </c>
      <c r="M88" s="21"/>
      <c r="N88" s="16">
        <f>N86/N87*100</f>
        <v>3.2528557761515509</v>
      </c>
      <c r="O88" s="16">
        <f t="shared" ref="O88:R88" si="33">O86/O87*100</f>
        <v>12.080982671174189</v>
      </c>
      <c r="P88" s="16">
        <f t="shared" si="33"/>
        <v>19.014095453209741</v>
      </c>
      <c r="Q88" s="16">
        <f t="shared" si="33"/>
        <v>16.639797912954915</v>
      </c>
      <c r="R88" s="16">
        <f t="shared" si="33"/>
        <v>0</v>
      </c>
      <c r="S88" s="11"/>
      <c r="W88" s="1"/>
      <c r="X88" s="1" t="s">
        <v>102</v>
      </c>
      <c r="Y88" s="16">
        <v>2.8471970425618114</v>
      </c>
      <c r="Z88" s="16">
        <v>10.57438155874916</v>
      </c>
      <c r="AA88" s="16">
        <v>16.64287631141643</v>
      </c>
      <c r="AB88" s="16">
        <v>14.564673833354775</v>
      </c>
      <c r="AC88" s="16">
        <v>0</v>
      </c>
      <c r="AD88" s="11"/>
    </row>
    <row r="89" spans="2:30">
      <c r="B89" s="4"/>
      <c r="C89" s="21"/>
      <c r="D89" s="21"/>
      <c r="E89" s="21"/>
      <c r="I89" s="21"/>
      <c r="J89" s="22" t="b">
        <v>1</v>
      </c>
      <c r="K89" s="4">
        <v>45044</v>
      </c>
      <c r="L89" s="1"/>
      <c r="N89" s="13"/>
      <c r="O89" s="13"/>
      <c r="P89" s="13"/>
      <c r="Q89" s="13"/>
      <c r="R89" s="13"/>
      <c r="S89" s="11">
        <f>IF(J84=TRUE,(N88*N92+O88*O92+P88*P92+Q88*Q92+R88*R92)/100,M86*M88)</f>
        <v>1512.3341445975414</v>
      </c>
      <c r="W89" s="1">
        <v>45044</v>
      </c>
      <c r="X89" s="1"/>
      <c r="Y89" s="13"/>
      <c r="Z89" s="13"/>
      <c r="AA89" s="13"/>
      <c r="AB89" s="13"/>
      <c r="AC89" s="13"/>
      <c r="AD89" s="11">
        <v>1323.7332363249398</v>
      </c>
    </row>
    <row r="90" spans="2:30">
      <c r="B90" s="4"/>
      <c r="C90" s="21"/>
      <c r="D90" s="21"/>
      <c r="E90" s="21"/>
      <c r="I90" s="21"/>
      <c r="J90" s="22"/>
      <c r="K90" s="4"/>
      <c r="L90" s="1" t="s">
        <v>99</v>
      </c>
      <c r="M90" s="26">
        <v>0</v>
      </c>
      <c r="N90" s="14">
        <v>0.23266700000000001</v>
      </c>
      <c r="O90" s="14">
        <v>0.28934500000000002</v>
      </c>
      <c r="P90" s="14">
        <v>0.37681100000000001</v>
      </c>
      <c r="Q90" s="14">
        <v>0.101177</v>
      </c>
      <c r="R90" s="14">
        <v>0</v>
      </c>
      <c r="S90" s="11"/>
      <c r="W90" s="1"/>
      <c r="X90" s="1" t="s">
        <v>99</v>
      </c>
      <c r="Y90" s="14">
        <v>0.25295600000000001</v>
      </c>
      <c r="Z90" s="14">
        <v>0.20872599999999999</v>
      </c>
      <c r="AA90" s="14">
        <v>0.483379</v>
      </c>
      <c r="AB90" s="14">
        <v>5.4940000000000003E-2</v>
      </c>
      <c r="AC90" s="14">
        <v>0</v>
      </c>
      <c r="AD90" s="11"/>
    </row>
    <row r="91" spans="2:30">
      <c r="B91" s="4"/>
      <c r="C91" s="21"/>
      <c r="D91" s="21"/>
      <c r="E91" s="21"/>
      <c r="I91" s="21"/>
      <c r="K91" s="4"/>
      <c r="L91" s="11" t="s">
        <v>100</v>
      </c>
      <c r="M91" s="11">
        <f>M90*$S89</f>
        <v>0</v>
      </c>
      <c r="N91" s="11">
        <f>N90*$S89</f>
        <v>351.87024842107616</v>
      </c>
      <c r="O91" s="11">
        <f t="shared" ref="O91:R91" si="34">O90*$S89</f>
        <v>437.58632306857561</v>
      </c>
      <c r="P91" s="11">
        <f t="shared" si="34"/>
        <v>569.86414135994414</v>
      </c>
      <c r="Q91" s="11">
        <f t="shared" si="34"/>
        <v>153.01343174794545</v>
      </c>
      <c r="R91" s="11">
        <f t="shared" si="34"/>
        <v>0</v>
      </c>
      <c r="S91" s="11"/>
      <c r="W91" s="1"/>
      <c r="X91" s="11" t="s">
        <v>100</v>
      </c>
      <c r="Y91" s="11">
        <v>334.84626452781146</v>
      </c>
      <c r="Z91" s="11">
        <v>276.29754348515939</v>
      </c>
      <c r="AA91" s="11">
        <v>639.86484804151303</v>
      </c>
      <c r="AB91" s="11">
        <v>72.725904003692193</v>
      </c>
      <c r="AC91" s="11">
        <v>0</v>
      </c>
      <c r="AD91" s="11"/>
    </row>
    <row r="92" spans="2:30">
      <c r="B92" s="4"/>
      <c r="C92" s="21"/>
      <c r="D92" s="21"/>
      <c r="E92" s="21"/>
      <c r="I92" s="21"/>
      <c r="J92" s="22"/>
      <c r="K92" s="4"/>
      <c r="L92" s="1" t="s">
        <v>101</v>
      </c>
      <c r="N92" s="12">
        <f>Prices!L88</f>
        <v>11746</v>
      </c>
      <c r="O92" s="12">
        <f>Prices!M88</f>
        <v>2927</v>
      </c>
      <c r="P92" s="12">
        <f>Prices!N88</f>
        <v>3164</v>
      </c>
      <c r="Q92" s="12">
        <f>Prices!O88</f>
        <v>1051.92</v>
      </c>
      <c r="R92" s="12">
        <f>Prices!P88</f>
        <v>95.9</v>
      </c>
      <c r="S92" s="11"/>
      <c r="W92" s="1"/>
      <c r="X92" s="1" t="s">
        <v>101</v>
      </c>
      <c r="Y92" s="12">
        <v>11746</v>
      </c>
      <c r="Z92" s="12">
        <v>2927</v>
      </c>
      <c r="AA92" s="12">
        <v>3164</v>
      </c>
      <c r="AB92" s="12">
        <v>1051.92</v>
      </c>
      <c r="AC92" s="12">
        <v>95.9</v>
      </c>
      <c r="AD92" s="11"/>
    </row>
    <row r="93" spans="2:30">
      <c r="B93" s="4"/>
      <c r="C93" s="21"/>
      <c r="D93" s="21"/>
      <c r="E93" s="21"/>
      <c r="I93" s="21"/>
      <c r="J93" s="22"/>
      <c r="K93" s="4"/>
      <c r="L93" s="1" t="s">
        <v>111</v>
      </c>
      <c r="M93" s="21"/>
      <c r="N93" s="16">
        <f>N91/N92*100</f>
        <v>2.9956602113151383</v>
      </c>
      <c r="O93" s="16">
        <f t="shared" ref="O93:R93" si="35">O91/O92*100</f>
        <v>14.949993955195614</v>
      </c>
      <c r="P93" s="16">
        <f t="shared" si="35"/>
        <v>18.010876781287742</v>
      </c>
      <c r="Q93" s="16">
        <f t="shared" si="35"/>
        <v>14.546109185864461</v>
      </c>
      <c r="R93" s="16">
        <f t="shared" si="35"/>
        <v>0</v>
      </c>
      <c r="S93" s="11"/>
      <c r="W93" s="1"/>
      <c r="X93" s="1" t="s">
        <v>102</v>
      </c>
      <c r="Y93" s="16">
        <v>2.8507259026716452</v>
      </c>
      <c r="Z93" s="16">
        <v>9.4396154248431632</v>
      </c>
      <c r="AA93" s="16">
        <v>20.223288496887264</v>
      </c>
      <c r="AB93" s="16">
        <v>6.9136344972709125</v>
      </c>
      <c r="AC93" s="16">
        <v>0</v>
      </c>
      <c r="AD93" s="11"/>
    </row>
    <row r="94" spans="2:30">
      <c r="B94" s="4"/>
      <c r="C94" s="21"/>
      <c r="D94" s="21"/>
      <c r="E94" s="21"/>
      <c r="I94" s="21"/>
      <c r="J94" s="22" t="b">
        <v>1</v>
      </c>
      <c r="K94" s="4">
        <v>45230</v>
      </c>
      <c r="L94" s="1"/>
      <c r="N94" s="13"/>
      <c r="O94" s="13"/>
      <c r="P94" s="13"/>
      <c r="Q94" s="13"/>
      <c r="R94" s="13"/>
      <c r="S94" s="11">
        <f>IF(J89=TRUE,(N93*N97+O93*O97+P93*P97+Q93*Q97+R93*R97)/100,M91*M93)</f>
        <v>1332.8404550089981</v>
      </c>
      <c r="W94" s="1">
        <v>45230</v>
      </c>
      <c r="X94" s="1"/>
      <c r="Y94" s="13"/>
      <c r="Z94" s="13"/>
      <c r="AA94" s="13"/>
      <c r="AB94" s="13"/>
      <c r="AC94" s="13"/>
      <c r="AD94" s="11">
        <v>1178.9783804004828</v>
      </c>
    </row>
    <row r="95" spans="2:30">
      <c r="B95" s="4"/>
      <c r="C95" s="21"/>
      <c r="D95" s="21"/>
      <c r="E95" s="21"/>
      <c r="I95" s="21"/>
      <c r="J95" s="22"/>
      <c r="K95" s="4"/>
      <c r="L95" s="1" t="s">
        <v>99</v>
      </c>
      <c r="M95" s="26">
        <v>0</v>
      </c>
      <c r="N95" s="14">
        <v>0.23266700000000001</v>
      </c>
      <c r="O95" s="14">
        <v>0.28934500000000002</v>
      </c>
      <c r="P95" s="14">
        <v>0.37681100000000001</v>
      </c>
      <c r="Q95" s="14">
        <v>0.101177</v>
      </c>
      <c r="R95" s="14">
        <v>0</v>
      </c>
      <c r="S95" s="11"/>
      <c r="W95" s="1"/>
      <c r="X95" s="1" t="s">
        <v>99</v>
      </c>
      <c r="Y95" s="14">
        <v>0.209198</v>
      </c>
      <c r="Z95" s="14">
        <v>8.9509000000000005E-2</v>
      </c>
      <c r="AA95" s="14">
        <v>0.70129300000000006</v>
      </c>
      <c r="AB95" s="14">
        <v>0</v>
      </c>
      <c r="AC95" s="14">
        <v>0</v>
      </c>
      <c r="AD95" s="11"/>
    </row>
    <row r="96" spans="2:30">
      <c r="B96" s="4"/>
      <c r="C96" s="21"/>
      <c r="D96" s="21"/>
      <c r="E96" s="21"/>
      <c r="I96" s="21"/>
      <c r="J96" s="22"/>
      <c r="K96" s="4"/>
      <c r="L96" s="11" t="s">
        <v>100</v>
      </c>
      <c r="M96" s="11">
        <f>M95*$S94</f>
        <v>0</v>
      </c>
      <c r="N96" s="11">
        <f>N95*$S94</f>
        <v>310.10799014557858</v>
      </c>
      <c r="O96" s="11">
        <f t="shared" ref="O96:R96" si="36">O95*$S94</f>
        <v>385.65072145457856</v>
      </c>
      <c r="P96" s="11">
        <f t="shared" si="36"/>
        <v>502.2289446923956</v>
      </c>
      <c r="Q96" s="11">
        <f t="shared" si="36"/>
        <v>134.85279871644539</v>
      </c>
      <c r="R96" s="11">
        <f t="shared" si="36"/>
        <v>0</v>
      </c>
      <c r="S96" s="11"/>
      <c r="W96" s="1"/>
      <c r="X96" s="11" t="s">
        <v>100</v>
      </c>
      <c r="Y96" s="11">
        <v>246.6399192230202</v>
      </c>
      <c r="Z96" s="11">
        <v>105.52917585126683</v>
      </c>
      <c r="AA96" s="11">
        <v>826.80928532619589</v>
      </c>
      <c r="AB96" s="11">
        <v>0</v>
      </c>
      <c r="AC96" s="11">
        <v>0</v>
      </c>
      <c r="AD96" s="11"/>
    </row>
    <row r="97" spans="2:30">
      <c r="B97" s="4"/>
      <c r="C97" s="21"/>
      <c r="D97" s="21"/>
      <c r="E97" s="21"/>
      <c r="I97" s="21"/>
      <c r="K97" s="4"/>
      <c r="L97" s="1" t="s">
        <v>101</v>
      </c>
      <c r="M97" s="21"/>
      <c r="N97" s="12">
        <f>Prices!L93</f>
        <v>10250</v>
      </c>
      <c r="O97" s="12">
        <f>Prices!M93</f>
        <v>2454</v>
      </c>
      <c r="P97" s="12">
        <f>Prices!N93</f>
        <v>2932</v>
      </c>
      <c r="Q97" s="12">
        <f>Prices!O93</f>
        <v>899.44</v>
      </c>
      <c r="R97" s="12">
        <f>Prices!P93</f>
        <v>75.7</v>
      </c>
      <c r="S97" s="11"/>
      <c r="W97" s="1"/>
      <c r="X97" s="1" t="s">
        <v>101</v>
      </c>
      <c r="Y97" s="12">
        <v>10250</v>
      </c>
      <c r="Z97" s="12">
        <v>2454</v>
      </c>
      <c r="AA97" s="12">
        <v>2932</v>
      </c>
      <c r="AB97" s="12">
        <v>899.44</v>
      </c>
      <c r="AC97" s="12">
        <v>75.7</v>
      </c>
      <c r="AD97" s="11"/>
    </row>
    <row r="98" spans="2:30">
      <c r="B98" s="4"/>
      <c r="C98" s="21"/>
      <c r="D98" s="21"/>
      <c r="E98" s="21"/>
      <c r="I98" s="21"/>
      <c r="J98" s="22"/>
      <c r="K98" s="4"/>
      <c r="L98" s="1" t="s">
        <v>111</v>
      </c>
      <c r="M98" s="21"/>
      <c r="N98" s="16">
        <f>N96/N97*100</f>
        <v>3.0254438062983278</v>
      </c>
      <c r="O98" s="16">
        <f t="shared" ref="O98:R98" si="37">O96/O97*100</f>
        <v>15.715188323332461</v>
      </c>
      <c r="P98" s="16">
        <f t="shared" si="37"/>
        <v>17.129227308744735</v>
      </c>
      <c r="Q98" s="16">
        <f t="shared" si="37"/>
        <v>14.992973262968668</v>
      </c>
      <c r="R98" s="16">
        <f t="shared" si="37"/>
        <v>0</v>
      </c>
      <c r="S98" s="11"/>
      <c r="W98" s="1"/>
      <c r="X98" s="1" t="s">
        <v>102</v>
      </c>
      <c r="Y98" s="16">
        <v>2.4062431143709286</v>
      </c>
      <c r="Z98" s="16">
        <v>4.3002924144770507</v>
      </c>
      <c r="AA98" s="16">
        <v>28.199498135272709</v>
      </c>
      <c r="AB98" s="16">
        <v>0</v>
      </c>
      <c r="AC98" s="16">
        <v>0</v>
      </c>
      <c r="AD98" s="11"/>
    </row>
    <row r="99" spans="2:30">
      <c r="B99" s="4"/>
      <c r="C99" s="21"/>
      <c r="D99" s="21"/>
      <c r="E99" s="21"/>
      <c r="I99" s="21"/>
      <c r="J99" s="22" t="b">
        <v>1</v>
      </c>
      <c r="K99" s="4">
        <v>45412</v>
      </c>
      <c r="L99" s="1"/>
      <c r="N99" s="13"/>
      <c r="O99" s="13"/>
      <c r="P99" s="13"/>
      <c r="Q99" s="13"/>
      <c r="R99" s="13"/>
      <c r="S99" s="11">
        <f>IF(J94=TRUE,(N98*N102+O98*O102+P98*P102+Q98*Q102+R98*R102)/100,M96*M98)</f>
        <v>1405.3623732289568</v>
      </c>
      <c r="W99" s="1">
        <v>45412</v>
      </c>
      <c r="X99" s="1"/>
      <c r="Y99" s="13"/>
      <c r="Z99" s="13"/>
      <c r="AA99" s="13"/>
      <c r="AB99" s="13"/>
      <c r="AC99" s="13"/>
      <c r="AD99" s="11">
        <v>1258.1934917980598</v>
      </c>
    </row>
    <row r="100" spans="2:30">
      <c r="B100" s="4"/>
      <c r="C100" s="21"/>
      <c r="D100" s="21"/>
      <c r="E100" s="21"/>
      <c r="I100" s="21"/>
      <c r="J100" s="22"/>
      <c r="K100" s="4"/>
      <c r="L100" s="1" t="s">
        <v>99</v>
      </c>
      <c r="M100" s="26">
        <v>0</v>
      </c>
      <c r="N100" s="14">
        <v>0.23266700000000001</v>
      </c>
      <c r="O100" s="14">
        <v>0.28934500000000002</v>
      </c>
      <c r="P100" s="14">
        <v>0.37681100000000001</v>
      </c>
      <c r="Q100" s="14">
        <v>0.101177</v>
      </c>
      <c r="R100" s="14">
        <v>0</v>
      </c>
      <c r="S100" s="11"/>
      <c r="W100" s="1"/>
      <c r="X100" s="1" t="s">
        <v>99</v>
      </c>
      <c r="Y100" s="14">
        <v>0.30937100000000001</v>
      </c>
      <c r="Z100" s="14">
        <v>4.1668999999999998E-2</v>
      </c>
      <c r="AA100" s="14">
        <v>0.64895999999999998</v>
      </c>
      <c r="AB100" s="14">
        <v>0</v>
      </c>
      <c r="AC100" s="14">
        <v>0</v>
      </c>
      <c r="AD100" s="11"/>
    </row>
    <row r="101" spans="2:30">
      <c r="B101" s="4"/>
      <c r="C101" s="21"/>
      <c r="D101" s="21"/>
      <c r="E101" s="21"/>
      <c r="I101" s="21"/>
      <c r="J101" s="22"/>
      <c r="K101" s="4"/>
      <c r="L101" s="11" t="s">
        <v>100</v>
      </c>
      <c r="M101" s="11">
        <f>M100*$S99</f>
        <v>0</v>
      </c>
      <c r="N101" s="11">
        <f>N100*$S99</f>
        <v>326.98144729206172</v>
      </c>
      <c r="O101" s="11">
        <f t="shared" ref="O101:R101" si="38">O100*$S99</f>
        <v>406.63457588193256</v>
      </c>
      <c r="P101" s="11">
        <f t="shared" si="38"/>
        <v>529.55600121877649</v>
      </c>
      <c r="Q101" s="11">
        <f t="shared" si="38"/>
        <v>142.19034883618616</v>
      </c>
      <c r="R101" s="11">
        <f t="shared" si="38"/>
        <v>0</v>
      </c>
      <c r="S101" s="11"/>
      <c r="W101" s="1"/>
      <c r="X101" s="11" t="s">
        <v>100</v>
      </c>
      <c r="Y101" s="11">
        <v>389.24857875105755</v>
      </c>
      <c r="Z101" s="11">
        <v>52.427664609733348</v>
      </c>
      <c r="AA101" s="11">
        <v>816.51724843726879</v>
      </c>
      <c r="AB101" s="11">
        <v>0</v>
      </c>
      <c r="AC101" s="11">
        <v>0</v>
      </c>
      <c r="AD101" s="11"/>
    </row>
    <row r="102" spans="2:30">
      <c r="B102" s="4"/>
      <c r="C102" s="21"/>
      <c r="D102" s="21"/>
      <c r="E102" s="21"/>
      <c r="I102" s="21"/>
      <c r="J102" s="22"/>
      <c r="K102" s="4"/>
      <c r="L102" s="1" t="s">
        <v>101</v>
      </c>
      <c r="N102" s="12">
        <f>Prices!L98</f>
        <v>12062</v>
      </c>
      <c r="O102" s="12">
        <f>Prices!M98</f>
        <v>2351</v>
      </c>
      <c r="P102" s="12">
        <f>Prices!N98</f>
        <v>3074</v>
      </c>
      <c r="Q102" s="12">
        <f>Prices!O98</f>
        <v>963.23</v>
      </c>
      <c r="R102" s="12">
        <f>Prices!P98</f>
        <v>67.66</v>
      </c>
      <c r="S102" s="11"/>
      <c r="W102" s="1"/>
      <c r="X102" s="1" t="s">
        <v>101</v>
      </c>
      <c r="Y102" s="12">
        <v>12062</v>
      </c>
      <c r="Z102" s="12">
        <v>2351</v>
      </c>
      <c r="AA102" s="12">
        <v>3074</v>
      </c>
      <c r="AB102" s="12">
        <v>963.23</v>
      </c>
      <c r="AC102" s="12">
        <v>67.66</v>
      </c>
      <c r="AD102" s="11"/>
    </row>
    <row r="103" spans="2:30">
      <c r="B103" s="4"/>
      <c r="C103" s="21"/>
      <c r="D103" s="21"/>
      <c r="E103" s="21"/>
      <c r="I103" s="21"/>
      <c r="K103" s="4"/>
      <c r="L103" s="1" t="s">
        <v>111</v>
      </c>
      <c r="M103" s="21"/>
      <c r="N103" s="16">
        <f>N101/N102*100</f>
        <v>2.710839390582505</v>
      </c>
      <c r="O103" s="16">
        <f t="shared" ref="O103:R103" si="39">O101/O102*100</f>
        <v>17.296238872051575</v>
      </c>
      <c r="P103" s="16">
        <f t="shared" si="39"/>
        <v>17.226935628457269</v>
      </c>
      <c r="Q103" s="16">
        <f t="shared" si="39"/>
        <v>14.761827272425709</v>
      </c>
      <c r="R103" s="16">
        <f t="shared" si="39"/>
        <v>0</v>
      </c>
      <c r="S103" s="11"/>
      <c r="W103" s="1"/>
      <c r="X103" s="1" t="s">
        <v>102</v>
      </c>
      <c r="Y103" s="16">
        <v>3.227064987158494</v>
      </c>
      <c r="Z103" s="16">
        <v>2.2300155087083517</v>
      </c>
      <c r="AA103" s="16">
        <v>26.562044516501913</v>
      </c>
      <c r="AB103" s="16">
        <v>0</v>
      </c>
      <c r="AC103" s="16">
        <v>0</v>
      </c>
      <c r="AD103" s="11"/>
    </row>
    <row r="104" spans="2:30">
      <c r="B104" s="4"/>
      <c r="C104" s="21"/>
      <c r="D104" s="21"/>
      <c r="E104" s="21"/>
      <c r="I104" s="21"/>
      <c r="J104" s="22" t="b">
        <v>1</v>
      </c>
      <c r="K104" s="4">
        <v>45596</v>
      </c>
      <c r="L104" s="1"/>
      <c r="N104" s="13"/>
      <c r="O104" s="13"/>
      <c r="P104" s="13"/>
      <c r="Q104" s="13"/>
      <c r="R104" s="13"/>
      <c r="S104" s="11">
        <f>IF(J99=TRUE,(N103*N107+O103*O107+P103*P107+Q103*Q107+R103*R107)/100,M101*M103)</f>
        <v>1497.352524586292</v>
      </c>
      <c r="W104" s="1">
        <v>45596</v>
      </c>
      <c r="X104" s="1"/>
      <c r="Y104" s="13"/>
      <c r="Z104" s="13"/>
      <c r="AA104" s="13"/>
      <c r="AB104" s="13"/>
      <c r="AC104" s="13"/>
      <c r="AD104" s="11">
        <v>1322.7283927447761</v>
      </c>
    </row>
    <row r="105" spans="2:30">
      <c r="B105" s="4"/>
      <c r="C105" s="21"/>
      <c r="D105" s="21"/>
      <c r="E105" s="21"/>
      <c r="I105" s="21"/>
      <c r="J105" s="22"/>
      <c r="L105" s="1" t="s">
        <v>99</v>
      </c>
      <c r="M105" s="26">
        <v>0</v>
      </c>
      <c r="N105" s="14">
        <v>0.23266700000000001</v>
      </c>
      <c r="O105" s="14">
        <v>0.28934500000000002</v>
      </c>
      <c r="P105" s="14">
        <v>0.37681100000000001</v>
      </c>
      <c r="Q105" s="14">
        <v>0.101177</v>
      </c>
      <c r="R105" s="14">
        <v>0</v>
      </c>
      <c r="S105" s="11"/>
      <c r="X105" s="1" t="s">
        <v>99</v>
      </c>
      <c r="Y105" s="14">
        <v>0.21393599999999999</v>
      </c>
      <c r="Z105" s="14">
        <v>0.134074</v>
      </c>
      <c r="AA105" s="14">
        <v>0.65198999999999996</v>
      </c>
      <c r="AB105" s="14">
        <v>0</v>
      </c>
      <c r="AC105" s="14">
        <v>0</v>
      </c>
      <c r="AD105" s="11"/>
    </row>
    <row r="106" spans="2:30">
      <c r="B106" s="4"/>
      <c r="C106" s="21"/>
      <c r="D106" s="21"/>
      <c r="E106" s="21"/>
      <c r="I106" s="21"/>
      <c r="J106" s="22"/>
      <c r="L106" s="11" t="s">
        <v>100</v>
      </c>
      <c r="M106" s="11">
        <f>M105*$S104</f>
        <v>0</v>
      </c>
      <c r="N106" s="11">
        <f>N105*$S104</f>
        <v>348.38451983791884</v>
      </c>
      <c r="O106" s="11">
        <f t="shared" ref="O106:R106" si="40">O105*$S104</f>
        <v>433.25146622642069</v>
      </c>
      <c r="P106" s="11">
        <f t="shared" si="40"/>
        <v>564.21890214188534</v>
      </c>
      <c r="Q106" s="11">
        <f t="shared" si="40"/>
        <v>151.49763638006726</v>
      </c>
      <c r="R106" s="11">
        <f t="shared" si="40"/>
        <v>0</v>
      </c>
      <c r="S106" s="11"/>
      <c r="X106" s="11" t="s">
        <v>100</v>
      </c>
      <c r="Y106" s="11">
        <v>282.97922143024641</v>
      </c>
      <c r="Z106" s="11">
        <v>177.34348652886311</v>
      </c>
      <c r="AA106" s="11">
        <v>862.40568478566649</v>
      </c>
      <c r="AB106" s="11">
        <v>0</v>
      </c>
      <c r="AC106" s="11">
        <v>0</v>
      </c>
      <c r="AD106" s="11"/>
    </row>
    <row r="107" spans="2:30">
      <c r="B107" s="4"/>
      <c r="C107" s="21"/>
      <c r="D107" s="21"/>
      <c r="E107" s="21"/>
      <c r="I107" s="21"/>
      <c r="J107" s="22"/>
      <c r="L107" s="1" t="s">
        <v>101</v>
      </c>
      <c r="M107" s="21"/>
      <c r="N107" s="12">
        <f>Prices!L103</f>
        <v>11042</v>
      </c>
      <c r="O107" s="12">
        <f>Prices!M103</f>
        <v>2695</v>
      </c>
      <c r="P107" s="12">
        <f>Prices!N103</f>
        <v>3412</v>
      </c>
      <c r="Q107" s="12">
        <f>Prices!O103</f>
        <v>976.2</v>
      </c>
      <c r="R107" s="12">
        <f>Prices!P103</f>
        <v>72.02</v>
      </c>
      <c r="S107" s="11"/>
      <c r="X107" s="1" t="s">
        <v>101</v>
      </c>
      <c r="Y107" s="12">
        <v>11042</v>
      </c>
      <c r="Z107" s="12">
        <v>2695</v>
      </c>
      <c r="AA107" s="12">
        <v>3412</v>
      </c>
      <c r="AB107" s="12">
        <v>976.2</v>
      </c>
      <c r="AC107" s="12">
        <v>72.02</v>
      </c>
      <c r="AD107" s="11"/>
    </row>
    <row r="108" spans="2:30">
      <c r="B108" s="4"/>
      <c r="C108" s="21"/>
      <c r="D108" s="21"/>
      <c r="E108" s="21"/>
      <c r="I108" s="21"/>
      <c r="J108" s="22"/>
      <c r="L108" s="1" t="s">
        <v>111</v>
      </c>
      <c r="M108" s="21"/>
      <c r="N108" s="16">
        <f>N106/N107*100</f>
        <v>3.1550853091642712</v>
      </c>
      <c r="O108" s="16">
        <f t="shared" ref="O108:R108" si="41">O106/O107*100</f>
        <v>16.076121195785554</v>
      </c>
      <c r="P108" s="16">
        <f t="shared" si="41"/>
        <v>16.536310144838374</v>
      </c>
      <c r="Q108" s="16">
        <f t="shared" si="41"/>
        <v>15.519118662166283</v>
      </c>
      <c r="R108" s="16">
        <f t="shared" si="41"/>
        <v>0</v>
      </c>
      <c r="S108" s="11"/>
      <c r="X108" s="1" t="s">
        <v>102</v>
      </c>
      <c r="Y108" s="16">
        <v>2.5627533185133706</v>
      </c>
      <c r="Z108" s="16">
        <v>6.5804633220357376</v>
      </c>
      <c r="AA108" s="16">
        <v>25.275664853038293</v>
      </c>
      <c r="AB108" s="16">
        <v>0</v>
      </c>
      <c r="AC108" s="16">
        <v>0</v>
      </c>
      <c r="AD108" s="11"/>
    </row>
    <row r="109" spans="2:30">
      <c r="B109" s="4"/>
      <c r="C109" s="21"/>
      <c r="D109" s="21"/>
      <c r="E109" s="21"/>
      <c r="I109" s="21"/>
      <c r="L109" s="1"/>
    </row>
    <row r="110" spans="2:30">
      <c r="B110" s="4"/>
      <c r="C110" s="21"/>
      <c r="D110" s="21"/>
      <c r="E110" s="21"/>
      <c r="I110" s="21"/>
      <c r="L110" s="1"/>
      <c r="M110" s="26"/>
    </row>
    <row r="111" spans="2:30">
      <c r="B111" s="4"/>
      <c r="C111" s="21"/>
      <c r="D111" s="21"/>
      <c r="E111" s="21"/>
      <c r="I111" s="21"/>
      <c r="L111" s="11"/>
      <c r="M111" s="11"/>
    </row>
    <row r="112" spans="2:30">
      <c r="B112" s="4"/>
      <c r="C112" s="21"/>
      <c r="D112" s="21"/>
      <c r="E112" s="21"/>
      <c r="I112" s="21"/>
      <c r="L112" s="1"/>
    </row>
    <row r="113" spans="2:13">
      <c r="B113" s="4"/>
      <c r="C113" s="21"/>
      <c r="D113" s="21"/>
      <c r="E113" s="21"/>
      <c r="I113" s="21"/>
      <c r="L113" s="1"/>
      <c r="M113" s="21"/>
    </row>
    <row r="114" spans="2:13">
      <c r="B114" s="4"/>
      <c r="C114" s="21"/>
      <c r="D114" s="21"/>
      <c r="E114" s="21"/>
      <c r="I114" s="21"/>
      <c r="L114" s="1"/>
    </row>
    <row r="115" spans="2:13">
      <c r="B115" s="4"/>
      <c r="C115" s="21"/>
      <c r="D115" s="21"/>
      <c r="E115" s="21"/>
      <c r="I115" s="21"/>
      <c r="L115" s="1"/>
      <c r="M115" s="26"/>
    </row>
    <row r="116" spans="2:13">
      <c r="B116" s="4"/>
      <c r="C116" s="21"/>
      <c r="D116" s="21"/>
      <c r="E116" s="21"/>
      <c r="I116" s="21"/>
      <c r="L116" s="11"/>
      <c r="M116" s="11"/>
    </row>
    <row r="117" spans="2:13">
      <c r="B117" s="4"/>
      <c r="C117" s="21"/>
      <c r="D117" s="21"/>
      <c r="E117" s="21"/>
      <c r="I117" s="21"/>
      <c r="L117" s="1"/>
      <c r="M117" s="21"/>
    </row>
    <row r="118" spans="2:13">
      <c r="B118" s="4"/>
      <c r="C118" s="21"/>
      <c r="D118" s="21"/>
      <c r="E118" s="21"/>
      <c r="I118" s="21"/>
      <c r="L118" s="1"/>
      <c r="M118" s="21"/>
    </row>
    <row r="119" spans="2:13">
      <c r="B119" s="4"/>
      <c r="C119" s="21"/>
      <c r="D119" s="21"/>
      <c r="E119" s="21"/>
      <c r="I119" s="21"/>
      <c r="L119" s="1"/>
    </row>
    <row r="120" spans="2:13">
      <c r="B120" s="4"/>
      <c r="C120" s="21"/>
      <c r="D120" s="21"/>
      <c r="E120" s="21"/>
      <c r="I120" s="21"/>
      <c r="L120" s="1"/>
      <c r="M120" s="26"/>
    </row>
    <row r="121" spans="2:13">
      <c r="B121" s="4"/>
      <c r="C121" s="21"/>
      <c r="D121" s="21"/>
      <c r="E121" s="21"/>
      <c r="I121" s="21"/>
      <c r="L121" s="11"/>
      <c r="M121" s="11"/>
    </row>
    <row r="122" spans="2:13">
      <c r="B122" s="4"/>
      <c r="C122" s="21"/>
      <c r="D122" s="21"/>
      <c r="E122" s="21"/>
      <c r="I122" s="21"/>
      <c r="L122" s="1"/>
    </row>
    <row r="123" spans="2:13">
      <c r="B123" s="4"/>
      <c r="C123" s="21"/>
      <c r="D123" s="21"/>
      <c r="E123" s="21"/>
      <c r="I123" s="21"/>
      <c r="L123" s="1"/>
      <c r="M123" s="21"/>
    </row>
    <row r="124" spans="2:13">
      <c r="B124" s="4"/>
      <c r="C124" s="21"/>
      <c r="D124" s="21"/>
      <c r="E124" s="21"/>
      <c r="I124" s="21"/>
    </row>
    <row r="125" spans="2:13">
      <c r="I125" s="21"/>
    </row>
    <row r="126" spans="2:13">
      <c r="I126" s="21"/>
    </row>
    <row r="127" spans="2:13">
      <c r="I127" s="21"/>
    </row>
    <row r="128" spans="2:13">
      <c r="I128" s="21"/>
    </row>
    <row r="129" spans="9:9">
      <c r="I129" s="21"/>
    </row>
    <row r="130" spans="9:9">
      <c r="I130" s="21"/>
    </row>
    <row r="131" spans="9:9">
      <c r="I131" s="21"/>
    </row>
    <row r="132" spans="9:9">
      <c r="I132" s="21"/>
    </row>
    <row r="133" spans="9:9">
      <c r="I133" s="21"/>
    </row>
    <row r="134" spans="9:9">
      <c r="I134" s="21"/>
    </row>
    <row r="135" spans="9:9">
      <c r="I135" s="21"/>
    </row>
    <row r="136" spans="9:9">
      <c r="I136" s="21"/>
    </row>
    <row r="137" spans="9:9">
      <c r="I137" s="21"/>
    </row>
    <row r="138" spans="9:9">
      <c r="I138" s="21"/>
    </row>
    <row r="139" spans="9:9">
      <c r="I139" s="21"/>
    </row>
    <row r="140" spans="9:9">
      <c r="I140" s="21"/>
    </row>
    <row r="141" spans="9:9">
      <c r="I141" s="21"/>
    </row>
    <row r="142" spans="9:9">
      <c r="I142" s="21"/>
    </row>
    <row r="143" spans="9:9">
      <c r="I143" s="21"/>
    </row>
    <row r="144" spans="9:9">
      <c r="I144" s="21"/>
    </row>
    <row r="145" spans="9:9">
      <c r="I145" s="21"/>
    </row>
    <row r="146" spans="9:9">
      <c r="I146" s="21"/>
    </row>
    <row r="147" spans="9:9">
      <c r="I147" s="21"/>
    </row>
    <row r="148" spans="9:9">
      <c r="I148" s="21"/>
    </row>
    <row r="149" spans="9:9">
      <c r="I149" s="21"/>
    </row>
    <row r="150" spans="9:9">
      <c r="I150" s="21"/>
    </row>
    <row r="151" spans="9:9">
      <c r="I151" s="21"/>
    </row>
    <row r="152" spans="9:9">
      <c r="I152" s="21"/>
    </row>
    <row r="153" spans="9:9">
      <c r="I153" s="21"/>
    </row>
    <row r="154" spans="9:9">
      <c r="I154" s="21"/>
    </row>
    <row r="155" spans="9:9">
      <c r="I155" s="21"/>
    </row>
    <row r="156" spans="9:9">
      <c r="I156" s="21"/>
    </row>
    <row r="157" spans="9:9">
      <c r="I157" s="21"/>
    </row>
    <row r="158" spans="9:9">
      <c r="I158" s="21"/>
    </row>
    <row r="159" spans="9:9">
      <c r="I159" s="21"/>
    </row>
    <row r="160" spans="9:9">
      <c r="I160" s="21"/>
    </row>
    <row r="161" spans="9:9">
      <c r="I161" s="21"/>
    </row>
    <row r="162" spans="9:9">
      <c r="I162" s="21"/>
    </row>
    <row r="163" spans="9:9">
      <c r="I163" s="21"/>
    </row>
    <row r="164" spans="9:9">
      <c r="I164" s="21"/>
    </row>
    <row r="165" spans="9:9">
      <c r="I165" s="21"/>
    </row>
    <row r="166" spans="9:9">
      <c r="I166" s="21"/>
    </row>
    <row r="167" spans="9:9">
      <c r="I167" s="21"/>
    </row>
    <row r="168" spans="9:9">
      <c r="I168" s="21"/>
    </row>
    <row r="169" spans="9:9">
      <c r="I169" s="21"/>
    </row>
    <row r="170" spans="9:9">
      <c r="I170" s="21"/>
    </row>
    <row r="171" spans="9:9">
      <c r="I171" s="21"/>
    </row>
    <row r="172" spans="9:9">
      <c r="I172" s="21"/>
    </row>
    <row r="173" spans="9:9">
      <c r="I173" s="21"/>
    </row>
    <row r="174" spans="9:9">
      <c r="I174" s="21"/>
    </row>
    <row r="175" spans="9:9">
      <c r="I175" s="21"/>
    </row>
    <row r="176" spans="9:9">
      <c r="I176" s="21"/>
    </row>
    <row r="177" spans="9:9">
      <c r="I177" s="21"/>
    </row>
    <row r="178" spans="9:9">
      <c r="I178" s="21"/>
    </row>
    <row r="179" spans="9:9">
      <c r="I179" s="21"/>
    </row>
    <row r="180" spans="9:9">
      <c r="I180" s="21"/>
    </row>
    <row r="181" spans="9:9">
      <c r="I181" s="21"/>
    </row>
    <row r="182" spans="9:9">
      <c r="I182" s="21"/>
    </row>
    <row r="183" spans="9:9">
      <c r="I183" s="21"/>
    </row>
    <row r="184" spans="9:9">
      <c r="I184" s="21"/>
    </row>
    <row r="185" spans="9:9">
      <c r="I185" s="21"/>
    </row>
    <row r="186" spans="9:9">
      <c r="I186" s="21"/>
    </row>
    <row r="187" spans="9:9">
      <c r="I187" s="21"/>
    </row>
    <row r="188" spans="9:9">
      <c r="I188" s="21"/>
    </row>
    <row r="189" spans="9:9">
      <c r="I189" s="21"/>
    </row>
    <row r="190" spans="9:9">
      <c r="I190" s="21"/>
    </row>
    <row r="191" spans="9:9">
      <c r="I191" s="21"/>
    </row>
    <row r="192" spans="9:9">
      <c r="I192" s="21"/>
    </row>
    <row r="193" spans="9:9">
      <c r="I193" s="21"/>
    </row>
    <row r="194" spans="9:9">
      <c r="I194" s="21"/>
    </row>
    <row r="195" spans="9:9">
      <c r="I195" s="21"/>
    </row>
    <row r="196" spans="9:9">
      <c r="I196" s="21"/>
    </row>
    <row r="197" spans="9:9">
      <c r="I197" s="21"/>
    </row>
    <row r="198" spans="9:9">
      <c r="I198" s="21"/>
    </row>
    <row r="199" spans="9:9">
      <c r="I199" s="21"/>
    </row>
    <row r="200" spans="9:9">
      <c r="I200" s="21"/>
    </row>
    <row r="201" spans="9:9">
      <c r="I201" s="21"/>
    </row>
    <row r="202" spans="9:9">
      <c r="I202" s="21"/>
    </row>
    <row r="203" spans="9:9">
      <c r="I203" s="21"/>
    </row>
    <row r="204" spans="9:9">
      <c r="I204" s="21"/>
    </row>
    <row r="205" spans="9:9">
      <c r="I205" s="21"/>
    </row>
    <row r="206" spans="9:9">
      <c r="I206" s="21"/>
    </row>
    <row r="207" spans="9:9">
      <c r="I207" s="21"/>
    </row>
    <row r="208" spans="9:9">
      <c r="I208" s="21"/>
    </row>
    <row r="209" spans="9:9">
      <c r="I209" s="21"/>
    </row>
    <row r="210" spans="9:9">
      <c r="I210" s="21"/>
    </row>
    <row r="211" spans="9:9">
      <c r="I211" s="21"/>
    </row>
    <row r="212" spans="9:9">
      <c r="I212" s="21"/>
    </row>
    <row r="213" spans="9:9">
      <c r="I213" s="21"/>
    </row>
    <row r="214" spans="9:9">
      <c r="I214" s="21"/>
    </row>
    <row r="215" spans="9:9">
      <c r="I215" s="21"/>
    </row>
    <row r="216" spans="9:9">
      <c r="I216" s="21"/>
    </row>
    <row r="217" spans="9:9">
      <c r="I217" s="21"/>
    </row>
    <row r="218" spans="9:9">
      <c r="I218" s="21"/>
    </row>
    <row r="219" spans="9:9">
      <c r="I219" s="21"/>
    </row>
    <row r="220" spans="9:9">
      <c r="I220" s="21"/>
    </row>
    <row r="221" spans="9:9">
      <c r="I221" s="21"/>
    </row>
    <row r="222" spans="9:9">
      <c r="I222" s="21"/>
    </row>
    <row r="223" spans="9:9">
      <c r="I223" s="21"/>
    </row>
    <row r="224" spans="9:9">
      <c r="I224" s="21"/>
    </row>
    <row r="225" spans="9:9">
      <c r="I225" s="21"/>
    </row>
    <row r="226" spans="9:9">
      <c r="I226" s="21"/>
    </row>
    <row r="227" spans="9:9">
      <c r="I227" s="21"/>
    </row>
    <row r="228" spans="9:9">
      <c r="I228" s="21"/>
    </row>
    <row r="229" spans="9:9">
      <c r="I229" s="21"/>
    </row>
    <row r="230" spans="9:9">
      <c r="I230" s="21"/>
    </row>
    <row r="231" spans="9:9">
      <c r="I231" s="21"/>
    </row>
    <row r="232" spans="9:9">
      <c r="I232" s="21"/>
    </row>
    <row r="233" spans="9:9">
      <c r="I233" s="21"/>
    </row>
    <row r="234" spans="9:9">
      <c r="I234" s="21"/>
    </row>
    <row r="235" spans="9:9">
      <c r="I235" s="21"/>
    </row>
    <row r="236" spans="9:9">
      <c r="I236" s="21"/>
    </row>
    <row r="237" spans="9:9">
      <c r="I237" s="21"/>
    </row>
    <row r="238" spans="9:9">
      <c r="I238" s="21"/>
    </row>
    <row r="239" spans="9:9">
      <c r="I239" s="21"/>
    </row>
    <row r="240" spans="9:9">
      <c r="I240" s="21"/>
    </row>
    <row r="241" spans="9:9">
      <c r="I241" s="21"/>
    </row>
    <row r="242" spans="9:9">
      <c r="I242" s="21"/>
    </row>
    <row r="243" spans="9:9">
      <c r="I243" s="21"/>
    </row>
    <row r="244" spans="9:9">
      <c r="I244" s="21"/>
    </row>
    <row r="245" spans="9:9">
      <c r="I245" s="21"/>
    </row>
    <row r="246" spans="9:9">
      <c r="I246" s="21"/>
    </row>
    <row r="247" spans="9:9">
      <c r="I247" s="21"/>
    </row>
    <row r="248" spans="9:9">
      <c r="I248" s="21"/>
    </row>
    <row r="249" spans="9:9">
      <c r="I249" s="21"/>
    </row>
    <row r="250" spans="9:9">
      <c r="I250" s="21"/>
    </row>
    <row r="251" spans="9:9">
      <c r="I251" s="21"/>
    </row>
    <row r="252" spans="9:9">
      <c r="I252" s="21"/>
    </row>
    <row r="253" spans="9:9">
      <c r="I253" s="21"/>
    </row>
    <row r="254" spans="9:9">
      <c r="I254" s="21"/>
    </row>
    <row r="255" spans="9:9">
      <c r="I255" s="21"/>
    </row>
    <row r="256" spans="9:9">
      <c r="I256" s="21"/>
    </row>
    <row r="257" spans="9:9">
      <c r="I257" s="21"/>
    </row>
    <row r="258" spans="9:9">
      <c r="I258" s="21"/>
    </row>
    <row r="259" spans="9:9">
      <c r="I259" s="21"/>
    </row>
    <row r="260" spans="9:9">
      <c r="I260" s="21"/>
    </row>
    <row r="261" spans="9:9">
      <c r="I261" s="21"/>
    </row>
    <row r="262" spans="9:9">
      <c r="I262" s="21"/>
    </row>
    <row r="263" spans="9:9">
      <c r="I263" s="21"/>
    </row>
    <row r="264" spans="9:9">
      <c r="I264" s="21"/>
    </row>
    <row r="265" spans="9:9">
      <c r="I265" s="21"/>
    </row>
    <row r="266" spans="9:9">
      <c r="I266" s="21"/>
    </row>
    <row r="267" spans="9:9">
      <c r="I267" s="21"/>
    </row>
    <row r="268" spans="9:9">
      <c r="I268" s="21"/>
    </row>
    <row r="269" spans="9:9">
      <c r="I269" s="21"/>
    </row>
    <row r="270" spans="9:9">
      <c r="I270" s="21"/>
    </row>
    <row r="271" spans="9:9">
      <c r="I271" s="21"/>
    </row>
    <row r="272" spans="9:9">
      <c r="I272" s="21"/>
    </row>
    <row r="273" spans="9:9">
      <c r="I273" s="21"/>
    </row>
    <row r="274" spans="9:9">
      <c r="I274" s="21"/>
    </row>
    <row r="275" spans="9:9">
      <c r="I275" s="21"/>
    </row>
    <row r="276" spans="9:9">
      <c r="I276" s="21"/>
    </row>
    <row r="277" spans="9:9">
      <c r="I277" s="21"/>
    </row>
    <row r="278" spans="9:9">
      <c r="I278" s="21"/>
    </row>
    <row r="279" spans="9:9">
      <c r="I279" s="21"/>
    </row>
    <row r="280" spans="9:9">
      <c r="I280" s="21"/>
    </row>
    <row r="281" spans="9:9">
      <c r="I281" s="21"/>
    </row>
    <row r="282" spans="9:9">
      <c r="I282" s="21"/>
    </row>
    <row r="283" spans="9:9">
      <c r="I283" s="21"/>
    </row>
    <row r="284" spans="9:9">
      <c r="I284" s="21"/>
    </row>
    <row r="285" spans="9:9">
      <c r="I285" s="21"/>
    </row>
    <row r="286" spans="9:9">
      <c r="I286" s="21"/>
    </row>
    <row r="287" spans="9:9">
      <c r="I287" s="21"/>
    </row>
    <row r="288" spans="9:9">
      <c r="I288" s="21"/>
    </row>
    <row r="289" spans="9:9">
      <c r="I289" s="21"/>
    </row>
    <row r="290" spans="9:9">
      <c r="I290" s="21"/>
    </row>
    <row r="291" spans="9:9">
      <c r="I291" s="21"/>
    </row>
    <row r="292" spans="9:9">
      <c r="I292" s="21"/>
    </row>
    <row r="293" spans="9:9">
      <c r="I293" s="21"/>
    </row>
    <row r="294" spans="9:9">
      <c r="I294" s="21"/>
    </row>
    <row r="295" spans="9:9">
      <c r="I295" s="21"/>
    </row>
    <row r="296" spans="9:9">
      <c r="I296" s="21"/>
    </row>
    <row r="297" spans="9:9">
      <c r="I297" s="21"/>
    </row>
    <row r="298" spans="9:9">
      <c r="I298" s="21"/>
    </row>
    <row r="299" spans="9:9">
      <c r="I299" s="21"/>
    </row>
    <row r="300" spans="9:9">
      <c r="I300" s="21"/>
    </row>
    <row r="301" spans="9:9">
      <c r="I301" s="21"/>
    </row>
    <row r="302" spans="9:9">
      <c r="I302" s="21"/>
    </row>
    <row r="303" spans="9:9">
      <c r="I303" s="21"/>
    </row>
    <row r="304" spans="9:9">
      <c r="I304" s="21"/>
    </row>
    <row r="305" spans="9:9">
      <c r="I305" s="21"/>
    </row>
    <row r="306" spans="9:9">
      <c r="I306" s="21"/>
    </row>
    <row r="307" spans="9:9">
      <c r="I307" s="21"/>
    </row>
    <row r="308" spans="9:9">
      <c r="I308" s="21"/>
    </row>
    <row r="309" spans="9:9">
      <c r="I309" s="21"/>
    </row>
    <row r="310" spans="9:9">
      <c r="I310" s="21"/>
    </row>
    <row r="311" spans="9:9">
      <c r="I311" s="21"/>
    </row>
    <row r="312" spans="9:9">
      <c r="I312" s="21"/>
    </row>
    <row r="313" spans="9:9">
      <c r="I313" s="21"/>
    </row>
    <row r="314" spans="9:9">
      <c r="I314" s="21"/>
    </row>
    <row r="315" spans="9:9">
      <c r="I315" s="21"/>
    </row>
    <row r="316" spans="9:9">
      <c r="I316" s="21"/>
    </row>
    <row r="317" spans="9:9">
      <c r="I317" s="21"/>
    </row>
    <row r="318" spans="9:9">
      <c r="I318" s="21"/>
    </row>
    <row r="319" spans="9:9">
      <c r="I319" s="21"/>
    </row>
    <row r="320" spans="9:9">
      <c r="I320" s="21"/>
    </row>
    <row r="321" spans="9:9">
      <c r="I321" s="21"/>
    </row>
    <row r="322" spans="9:9">
      <c r="I322" s="21"/>
    </row>
    <row r="323" spans="9:9">
      <c r="I323" s="21"/>
    </row>
    <row r="324" spans="9:9">
      <c r="I324" s="21"/>
    </row>
    <row r="325" spans="9:9">
      <c r="I325" s="21"/>
    </row>
    <row r="326" spans="9:9">
      <c r="I326" s="21"/>
    </row>
    <row r="327" spans="9:9">
      <c r="I327" s="21"/>
    </row>
    <row r="328" spans="9:9">
      <c r="I328" s="21"/>
    </row>
    <row r="329" spans="9:9">
      <c r="I329" s="21"/>
    </row>
    <row r="330" spans="9:9">
      <c r="I330" s="21"/>
    </row>
    <row r="331" spans="9:9">
      <c r="I331" s="21"/>
    </row>
    <row r="332" spans="9:9">
      <c r="I332" s="21"/>
    </row>
    <row r="333" spans="9:9">
      <c r="I333" s="21"/>
    </row>
    <row r="334" spans="9:9">
      <c r="I334" s="21"/>
    </row>
    <row r="335" spans="9:9">
      <c r="I335" s="21"/>
    </row>
    <row r="336" spans="9:9">
      <c r="I336" s="21"/>
    </row>
    <row r="337" spans="9:9">
      <c r="I337" s="21"/>
    </row>
    <row r="338" spans="9:9">
      <c r="I338" s="21"/>
    </row>
    <row r="339" spans="9:9">
      <c r="I339" s="21"/>
    </row>
    <row r="340" spans="9:9">
      <c r="I340" s="21"/>
    </row>
    <row r="341" spans="9:9">
      <c r="I341" s="21"/>
    </row>
    <row r="342" spans="9:9">
      <c r="I342" s="21"/>
    </row>
    <row r="343" spans="9:9">
      <c r="I343" s="21"/>
    </row>
    <row r="344" spans="9:9">
      <c r="I344" s="21"/>
    </row>
    <row r="345" spans="9:9">
      <c r="I345" s="21"/>
    </row>
    <row r="346" spans="9:9">
      <c r="I346" s="21"/>
    </row>
    <row r="347" spans="9:9">
      <c r="I347" s="21"/>
    </row>
    <row r="348" spans="9:9">
      <c r="I348" s="21"/>
    </row>
    <row r="349" spans="9:9">
      <c r="I349" s="21"/>
    </row>
  </sheetData>
  <conditionalFormatting sqref="J4:J104">
    <cfRule type="containsText" dxfId="0" priority="1" operator="containsText" text="False">
      <formula>NOT(ISERROR(SEARCH("False",J4)))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BA6D-B4AE-4C70-99E1-A3161A05BFD9}">
  <sheetPr>
    <tabColor rgb="FF7030A0"/>
  </sheetPr>
  <dimension ref="A1:DD104"/>
  <sheetViews>
    <sheetView workbookViewId="0">
      <selection activeCell="F11" sqref="F11:AA11"/>
    </sheetView>
  </sheetViews>
  <sheetFormatPr defaultRowHeight="15"/>
  <cols>
    <col min="1" max="1" width="7" customWidth="1"/>
    <col min="2" max="2" width="41.42578125" bestFit="1" customWidth="1"/>
    <col min="3" max="3" width="15.85546875" bestFit="1" customWidth="1"/>
    <col min="4" max="4" width="12.42578125" bestFit="1" customWidth="1"/>
    <col min="5" max="7" width="10.85546875" bestFit="1" customWidth="1"/>
    <col min="8" max="9" width="11.140625" bestFit="1" customWidth="1"/>
    <col min="10" max="10" width="10.85546875" bestFit="1" customWidth="1"/>
    <col min="11" max="19" width="11.140625" bestFit="1" customWidth="1"/>
    <col min="20" max="20" width="11.7109375" bestFit="1" customWidth="1"/>
    <col min="21" max="21" width="11.140625" bestFit="1" customWidth="1"/>
    <col min="22" max="22" width="11.7109375" bestFit="1" customWidth="1"/>
    <col min="23" max="23" width="11.140625" bestFit="1" customWidth="1"/>
    <col min="24" max="24" width="16.85546875" customWidth="1"/>
    <col min="25" max="25" width="21.140625" customWidth="1"/>
    <col min="26" max="28" width="11.140625" bestFit="1" customWidth="1"/>
    <col min="108" max="108" width="11.140625" bestFit="1" customWidth="1"/>
  </cols>
  <sheetData>
    <row r="1" spans="1:108"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108"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ht="15.75">
      <c r="B3" s="66" t="s">
        <v>56</v>
      </c>
      <c r="C3" s="44">
        <v>42674</v>
      </c>
      <c r="D3" s="44">
        <v>42853</v>
      </c>
      <c r="E3" s="44">
        <v>43039</v>
      </c>
      <c r="F3" s="44">
        <v>43220</v>
      </c>
      <c r="G3" s="44">
        <v>43404</v>
      </c>
      <c r="H3" s="44">
        <v>43585</v>
      </c>
      <c r="I3" s="44">
        <v>43769</v>
      </c>
      <c r="J3" s="44">
        <v>43951</v>
      </c>
      <c r="K3" s="44">
        <v>44134</v>
      </c>
      <c r="L3" s="44">
        <v>44316</v>
      </c>
      <c r="M3" s="44">
        <v>44498</v>
      </c>
      <c r="N3" s="44">
        <v>44680</v>
      </c>
      <c r="O3" s="44">
        <v>44865</v>
      </c>
      <c r="P3" s="44">
        <v>45044</v>
      </c>
      <c r="Q3" s="44">
        <v>45230</v>
      </c>
      <c r="R3" s="44">
        <v>45412</v>
      </c>
      <c r="S3" s="44">
        <v>45596</v>
      </c>
      <c r="T3" s="47">
        <v>45044</v>
      </c>
      <c r="U3" s="45">
        <v>45230</v>
      </c>
      <c r="V3" s="45">
        <v>45412</v>
      </c>
      <c r="W3" s="48">
        <v>45596</v>
      </c>
      <c r="X3" s="49" t="s">
        <v>108</v>
      </c>
      <c r="Y3" s="57"/>
    </row>
    <row r="4" spans="1:108" ht="15.75">
      <c r="B4" s="67" t="s">
        <v>113</v>
      </c>
      <c r="C4" s="50" t="s">
        <v>114</v>
      </c>
      <c r="D4" s="36" t="s">
        <v>114</v>
      </c>
      <c r="E4" s="36" t="s">
        <v>114</v>
      </c>
      <c r="F4" s="36" t="s">
        <v>114</v>
      </c>
      <c r="G4" s="36" t="s">
        <v>114</v>
      </c>
      <c r="H4" s="36" t="s">
        <v>114</v>
      </c>
      <c r="I4" s="36" t="s">
        <v>114</v>
      </c>
      <c r="J4" s="36" t="s">
        <v>114</v>
      </c>
      <c r="K4" s="36" t="s">
        <v>114</v>
      </c>
      <c r="L4" s="36" t="s">
        <v>114</v>
      </c>
      <c r="M4" s="36" t="s">
        <v>114</v>
      </c>
      <c r="N4" s="36" t="s">
        <v>114</v>
      </c>
      <c r="O4" s="36" t="s">
        <v>114</v>
      </c>
      <c r="P4" s="36" t="s">
        <v>114</v>
      </c>
      <c r="Q4" s="36" t="s">
        <v>114</v>
      </c>
      <c r="R4" s="36" t="s">
        <v>114</v>
      </c>
      <c r="S4" s="36" t="s">
        <v>114</v>
      </c>
      <c r="T4" s="36" t="s">
        <v>114</v>
      </c>
      <c r="U4" s="36" t="s">
        <v>114</v>
      </c>
      <c r="V4" s="36" t="s">
        <v>114</v>
      </c>
      <c r="W4" s="51" t="s">
        <v>114</v>
      </c>
      <c r="X4" s="46" t="s">
        <v>114</v>
      </c>
      <c r="Y4" s="58"/>
      <c r="AC4" s="38"/>
    </row>
    <row r="5" spans="1:108" ht="15.75">
      <c r="B5" s="68" t="s">
        <v>115</v>
      </c>
      <c r="C5" s="61" t="s">
        <v>116</v>
      </c>
      <c r="D5" s="42" t="s">
        <v>117</v>
      </c>
      <c r="E5" s="42" t="s">
        <v>118</v>
      </c>
      <c r="F5" s="42" t="s">
        <v>119</v>
      </c>
      <c r="G5" s="42" t="s">
        <v>120</v>
      </c>
      <c r="H5" s="42" t="s">
        <v>121</v>
      </c>
      <c r="I5" s="42" t="s">
        <v>122</v>
      </c>
      <c r="J5" s="42" t="s">
        <v>123</v>
      </c>
      <c r="K5" s="42" t="s">
        <v>124</v>
      </c>
      <c r="L5" s="42" t="s">
        <v>125</v>
      </c>
      <c r="M5" s="42" t="s">
        <v>126</v>
      </c>
      <c r="N5" s="42" t="s">
        <v>127</v>
      </c>
      <c r="O5" s="42" t="s">
        <v>128</v>
      </c>
      <c r="P5" s="42" t="s">
        <v>129</v>
      </c>
      <c r="Q5" s="42" t="s">
        <v>130</v>
      </c>
      <c r="R5" s="42" t="s">
        <v>131</v>
      </c>
      <c r="S5" s="42" t="s">
        <v>132</v>
      </c>
      <c r="T5" s="42" t="s">
        <v>133</v>
      </c>
      <c r="U5" s="42" t="s">
        <v>134</v>
      </c>
      <c r="V5" s="42" t="s">
        <v>135</v>
      </c>
      <c r="W5" s="52" t="s">
        <v>136</v>
      </c>
      <c r="X5" s="53">
        <v>1285.74</v>
      </c>
      <c r="Y5" s="59"/>
      <c r="Z5" s="33"/>
      <c r="AA5" s="33"/>
      <c r="AB5" s="33"/>
    </row>
    <row r="6" spans="1:108" ht="15.75">
      <c r="B6" s="68" t="s">
        <v>137</v>
      </c>
      <c r="C6" s="61" t="s">
        <v>116</v>
      </c>
      <c r="D6" s="42" t="s">
        <v>138</v>
      </c>
      <c r="E6" s="42" t="s">
        <v>139</v>
      </c>
      <c r="F6" s="42" t="s">
        <v>140</v>
      </c>
      <c r="G6" s="42" t="s">
        <v>141</v>
      </c>
      <c r="H6" s="42" t="s">
        <v>142</v>
      </c>
      <c r="I6" s="42" t="s">
        <v>143</v>
      </c>
      <c r="J6" s="42" t="s">
        <v>144</v>
      </c>
      <c r="K6" s="42" t="s">
        <v>145</v>
      </c>
      <c r="L6" s="42" t="s">
        <v>146</v>
      </c>
      <c r="M6" s="42" t="s">
        <v>147</v>
      </c>
      <c r="N6" s="42" t="s">
        <v>148</v>
      </c>
      <c r="O6" s="42" t="s">
        <v>149</v>
      </c>
      <c r="P6" s="42" t="s">
        <v>150</v>
      </c>
      <c r="Q6" s="42" t="s">
        <v>151</v>
      </c>
      <c r="R6" s="42" t="s">
        <v>152</v>
      </c>
      <c r="S6" s="42" t="s">
        <v>153</v>
      </c>
      <c r="T6" s="42" t="s">
        <v>154</v>
      </c>
      <c r="U6" s="42" t="s">
        <v>155</v>
      </c>
      <c r="V6" s="42" t="s">
        <v>156</v>
      </c>
      <c r="W6" s="52" t="s">
        <v>157</v>
      </c>
      <c r="X6" s="53">
        <v>1420.43</v>
      </c>
      <c r="Y6" s="59"/>
      <c r="Z6" s="33"/>
      <c r="AA6" s="33"/>
      <c r="AB6" s="33"/>
      <c r="AC6" s="33"/>
    </row>
    <row r="7" spans="1:108" ht="15.75">
      <c r="B7" s="68" t="s">
        <v>158</v>
      </c>
      <c r="C7" s="61" t="s">
        <v>116</v>
      </c>
      <c r="D7" s="42" t="s">
        <v>138</v>
      </c>
      <c r="E7" s="42" t="s">
        <v>159</v>
      </c>
      <c r="F7" s="42" t="s">
        <v>160</v>
      </c>
      <c r="G7" s="42" t="s">
        <v>161</v>
      </c>
      <c r="H7" s="42" t="s">
        <v>162</v>
      </c>
      <c r="I7" s="42" t="s">
        <v>163</v>
      </c>
      <c r="J7" s="42" t="s">
        <v>164</v>
      </c>
      <c r="K7" s="42" t="s">
        <v>165</v>
      </c>
      <c r="L7" s="42" t="s">
        <v>166</v>
      </c>
      <c r="M7" s="42" t="s">
        <v>167</v>
      </c>
      <c r="N7" s="42" t="s">
        <v>168</v>
      </c>
      <c r="O7" s="42" t="s">
        <v>169</v>
      </c>
      <c r="P7" s="42" t="s">
        <v>170</v>
      </c>
      <c r="Q7" s="42" t="s">
        <v>171</v>
      </c>
      <c r="R7" s="42" t="s">
        <v>172</v>
      </c>
      <c r="S7" s="42" t="s">
        <v>173</v>
      </c>
      <c r="T7" s="42" t="s">
        <v>174</v>
      </c>
      <c r="U7" s="42" t="s">
        <v>175</v>
      </c>
      <c r="V7" s="42" t="s">
        <v>176</v>
      </c>
      <c r="W7" s="52" t="s">
        <v>177</v>
      </c>
      <c r="X7" s="53">
        <v>1355.02</v>
      </c>
      <c r="Y7" s="59"/>
      <c r="Z7" s="33"/>
      <c r="AA7" s="33"/>
      <c r="AB7" s="33"/>
      <c r="AC7" s="33"/>
    </row>
    <row r="8" spans="1:108" ht="15.75">
      <c r="B8" s="68" t="s">
        <v>178</v>
      </c>
      <c r="C8" s="61" t="s">
        <v>116</v>
      </c>
      <c r="D8" s="42" t="s">
        <v>117</v>
      </c>
      <c r="E8" s="42" t="s">
        <v>179</v>
      </c>
      <c r="F8" s="42" t="s">
        <v>180</v>
      </c>
      <c r="G8" s="42" t="s">
        <v>181</v>
      </c>
      <c r="H8" s="42" t="s">
        <v>182</v>
      </c>
      <c r="I8" s="42" t="s">
        <v>183</v>
      </c>
      <c r="J8" s="42" t="s">
        <v>184</v>
      </c>
      <c r="K8" s="42" t="s">
        <v>185</v>
      </c>
      <c r="L8" s="42" t="s">
        <v>186</v>
      </c>
      <c r="M8" s="42" t="s">
        <v>187</v>
      </c>
      <c r="N8" s="42" t="s">
        <v>188</v>
      </c>
      <c r="O8" s="42" t="s">
        <v>189</v>
      </c>
      <c r="P8" s="42" t="s">
        <v>190</v>
      </c>
      <c r="Q8" s="42" t="s">
        <v>191</v>
      </c>
      <c r="R8" s="42" t="s">
        <v>192</v>
      </c>
      <c r="S8" s="42" t="s">
        <v>193</v>
      </c>
      <c r="T8" s="42" t="s">
        <v>194</v>
      </c>
      <c r="U8" s="42" t="s">
        <v>195</v>
      </c>
      <c r="V8" s="42" t="s">
        <v>196</v>
      </c>
      <c r="W8" s="52" t="s">
        <v>197</v>
      </c>
      <c r="X8" s="53">
        <v>1322.73</v>
      </c>
      <c r="Y8" s="59"/>
      <c r="Z8" s="33"/>
      <c r="AA8" s="33"/>
      <c r="AB8" s="33"/>
      <c r="AC8" s="33"/>
    </row>
    <row r="9" spans="1:108" ht="15.75">
      <c r="B9" s="69" t="s">
        <v>198</v>
      </c>
      <c r="C9" s="61" t="s">
        <v>116</v>
      </c>
      <c r="D9" s="42" t="s">
        <v>199</v>
      </c>
      <c r="E9" s="42" t="s">
        <v>200</v>
      </c>
      <c r="F9" s="42" t="s">
        <v>201</v>
      </c>
      <c r="G9" s="42" t="s">
        <v>202</v>
      </c>
      <c r="H9" s="42" t="s">
        <v>203</v>
      </c>
      <c r="I9" s="42" t="s">
        <v>204</v>
      </c>
      <c r="J9" s="42" t="s">
        <v>205</v>
      </c>
      <c r="K9" s="42" t="s">
        <v>206</v>
      </c>
      <c r="L9" s="42" t="s">
        <v>207</v>
      </c>
      <c r="M9" s="42" t="s">
        <v>208</v>
      </c>
      <c r="N9" s="42" t="s">
        <v>209</v>
      </c>
      <c r="O9" s="42" t="s">
        <v>210</v>
      </c>
      <c r="P9" s="42" t="s">
        <v>211</v>
      </c>
      <c r="Q9" s="42" t="s">
        <v>212</v>
      </c>
      <c r="R9" s="42" t="s">
        <v>213</v>
      </c>
      <c r="S9" s="42" t="s">
        <v>214</v>
      </c>
      <c r="T9" s="42" t="s">
        <v>215</v>
      </c>
      <c r="U9" s="42" t="s">
        <v>216</v>
      </c>
      <c r="V9" s="42" t="s">
        <v>217</v>
      </c>
      <c r="W9" s="52" t="s">
        <v>218</v>
      </c>
      <c r="X9" s="53">
        <v>1264.99</v>
      </c>
      <c r="Y9" s="59"/>
      <c r="Z9" s="33"/>
      <c r="AA9" s="33"/>
      <c r="AB9" s="33"/>
      <c r="AC9" s="33"/>
    </row>
    <row r="10" spans="1:108" ht="15.75">
      <c r="B10" s="69" t="s">
        <v>219</v>
      </c>
      <c r="C10" s="61" t="s">
        <v>116</v>
      </c>
      <c r="D10" s="42" t="s">
        <v>220</v>
      </c>
      <c r="E10" s="42" t="s">
        <v>221</v>
      </c>
      <c r="F10" s="42" t="s">
        <v>222</v>
      </c>
      <c r="G10" s="42" t="s">
        <v>223</v>
      </c>
      <c r="H10" s="42" t="s">
        <v>224</v>
      </c>
      <c r="I10" s="42" t="s">
        <v>225</v>
      </c>
      <c r="J10" s="42" t="s">
        <v>226</v>
      </c>
      <c r="K10" s="42" t="s">
        <v>227</v>
      </c>
      <c r="L10" s="42" t="s">
        <v>228</v>
      </c>
      <c r="M10" s="42" t="s">
        <v>229</v>
      </c>
      <c r="N10" s="42" t="s">
        <v>230</v>
      </c>
      <c r="O10" s="42" t="s">
        <v>231</v>
      </c>
      <c r="P10" s="42" t="s">
        <v>232</v>
      </c>
      <c r="Q10" s="42" t="s">
        <v>233</v>
      </c>
      <c r="R10" s="42" t="s">
        <v>234</v>
      </c>
      <c r="S10" s="42" t="s">
        <v>235</v>
      </c>
      <c r="T10" s="42" t="s">
        <v>236</v>
      </c>
      <c r="U10" s="42" t="s">
        <v>237</v>
      </c>
      <c r="V10" s="42" t="s">
        <v>238</v>
      </c>
      <c r="W10" s="52" t="s">
        <v>239</v>
      </c>
      <c r="X10" s="53">
        <v>1137.98</v>
      </c>
      <c r="Y10" s="59"/>
      <c r="Z10" s="33"/>
      <c r="AA10" s="33"/>
      <c r="AB10" s="33"/>
      <c r="AC10" s="33"/>
    </row>
    <row r="11" spans="1:108" ht="15.75">
      <c r="B11" s="70" t="s">
        <v>240</v>
      </c>
      <c r="C11" s="54">
        <v>1000</v>
      </c>
      <c r="D11" s="43">
        <f>INDEX('Market Portfolio with our Model'!$S$4:$S$108, MATCH(D3, 'Market Portfolio with our Model'!$K$4:$K$108, 0))</f>
        <v>1245.7212829300497</v>
      </c>
      <c r="E11" s="43">
        <f>INDEX('Market Portfolio with our Model'!$S$4:$S$108, MATCH(E3, 'Market Portfolio with our Model'!$K$4:$K$108, 0))</f>
        <v>1214.4118479073288</v>
      </c>
      <c r="F11" s="43">
        <f>INDEX('Market Portfolio with our Model'!$S$4:$S$108, MATCH(F3, 'Market Portfolio with our Model'!$K$4:$K$108, 0))</f>
        <v>1095.2845730283284</v>
      </c>
      <c r="G11" s="43">
        <f>INDEX('Market Portfolio with our Model'!$S$4:$S$108, MATCH(G3, 'Market Portfolio with our Model'!$K$4:$K$108, 0))</f>
        <v>1037.8360986373507</v>
      </c>
      <c r="H11" s="43">
        <f>INDEX('Market Portfolio with our Model'!$S$4:$S$108, MATCH(H3, 'Market Portfolio with our Model'!$K$4:$K$108, 0))</f>
        <v>1041.1000268096384</v>
      </c>
      <c r="I11" s="43">
        <f>INDEX('Market Portfolio with our Model'!$S$4:$S$108, MATCH(I3, 'Market Portfolio with our Model'!$K$4:$K$108, 0))</f>
        <v>1026.0438956026303</v>
      </c>
      <c r="J11" s="43">
        <f>INDEX('Market Portfolio with our Model'!$S$4:$S$108, MATCH(J3, 'Market Portfolio with our Model'!$K$4:$K$108, 0))</f>
        <v>1029.3675445791046</v>
      </c>
      <c r="K11" s="43">
        <f>INDEX('Market Portfolio with our Model'!$S$4:$S$108, MATCH(K3, 'Market Portfolio with our Model'!$K$4:$K$108, 0))</f>
        <v>1058.9449647332922</v>
      </c>
      <c r="L11" s="43">
        <f>INDEX('Market Portfolio with our Model'!$S$4:$S$108, MATCH(L3, 'Market Portfolio with our Model'!$K$4:$K$108, 0))</f>
        <v>1081.1756627336747</v>
      </c>
      <c r="M11" s="43">
        <f>INDEX('Market Portfolio with our Model'!$S$4:$S$108, MATCH(M3, 'Market Portfolio with our Model'!$K$4:$K$108, 0))</f>
        <v>1161.132212725845</v>
      </c>
      <c r="N11" s="43">
        <f>INDEX('Market Portfolio with our Model'!$S$4:$S$108, MATCH(N3, 'Market Portfolio with our Model'!$K$4:$K$108, 0))</f>
        <v>1424.4289695721027</v>
      </c>
      <c r="O11" s="43">
        <f>INDEX('Market Portfolio with our Model'!$S$4:$S$108, MATCH(O3, 'Market Portfolio with our Model'!$K$4:$K$108, 0))</f>
        <v>1433.5846135746799</v>
      </c>
      <c r="P11" s="43">
        <f>INDEX('Market Portfolio with our Model'!$S$4:$S$108, MATCH(P3, 'Market Portfolio with our Model'!$K$4:$K$108, 0))</f>
        <v>1512.3341445975414</v>
      </c>
      <c r="Q11" s="43">
        <f>INDEX('Market Portfolio with our Model'!$S$4:$S$108, MATCH(Q3, 'Market Portfolio with our Model'!$K$4:$K$108, 0))</f>
        <v>1332.8404550089981</v>
      </c>
      <c r="R11" s="43">
        <f>INDEX('Market Portfolio with our Model'!$S$4:$S$108, MATCH(R3, 'Market Portfolio with our Model'!$K$4:$K$108, 0))</f>
        <v>1405.3623732289568</v>
      </c>
      <c r="S11" s="43">
        <f>INDEX('Market Portfolio with our Model'!$S$4:$S$108, MATCH(S3, 'Market Portfolio with our Model'!$K$4:$K$108, 0))</f>
        <v>1497.352524586292</v>
      </c>
      <c r="T11" s="43">
        <f>INDEX('Market Portfolio with our Model'!$S$4:$S$108, MATCH(T3, 'Market Portfolio with our Model'!$K$4:$K$108, 0))</f>
        <v>1512.3341445975414</v>
      </c>
      <c r="U11" s="43">
        <f>INDEX('Market Portfolio with our Model'!$S$4:$S$108, MATCH(U3, 'Market Portfolio with our Model'!$K$4:$K$108, 0))</f>
        <v>1332.8404550089981</v>
      </c>
      <c r="V11" s="43">
        <f>INDEX('Market Portfolio with our Model'!$S$4:$S$108, MATCH(V3, 'Market Portfolio with our Model'!$K$4:$K$108, 0))</f>
        <v>1405.3623732289568</v>
      </c>
      <c r="W11" s="55">
        <f>INDEX('Market Portfolio with our Model'!$S$4:$S$108, MATCH(W3, 'Market Portfolio with our Model'!$K$4:$K$108, 0))</f>
        <v>1497.352524586292</v>
      </c>
      <c r="X11" s="56">
        <f>W11</f>
        <v>1497.352524586292</v>
      </c>
      <c r="Y11" s="60"/>
      <c r="Z11" s="33"/>
      <c r="AA11" s="33"/>
      <c r="AB11" s="33"/>
      <c r="AC11" s="33"/>
    </row>
    <row r="12" spans="1:108"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108">
      <c r="G13" s="39"/>
    </row>
    <row r="14" spans="1:108">
      <c r="G14" s="39"/>
    </row>
    <row r="15" spans="1:108" ht="15.75">
      <c r="A15" s="35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1"/>
    </row>
    <row r="16" spans="1:108" ht="15.75">
      <c r="A16" s="41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pans="1:105" ht="15.75">
      <c r="A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41"/>
    </row>
    <row r="18" spans="1:105" ht="15.75">
      <c r="A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41"/>
    </row>
    <row r="19" spans="1:105" ht="15.75">
      <c r="A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41"/>
    </row>
    <row r="20" spans="1:105" ht="15.75">
      <c r="A20" s="62"/>
      <c r="B20" s="62"/>
      <c r="C20" s="62"/>
      <c r="D20" s="6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41"/>
    </row>
    <row r="21" spans="1:105">
      <c r="A21" s="62"/>
      <c r="B21" s="63"/>
      <c r="C21" s="63"/>
      <c r="D21" s="62"/>
      <c r="E21" s="37"/>
    </row>
    <row r="22" spans="1:105" ht="15.75">
      <c r="A22" s="62"/>
      <c r="B22" s="63"/>
      <c r="C22" s="64"/>
      <c r="D22" s="42"/>
      <c r="E22" s="37"/>
      <c r="F22" s="4"/>
      <c r="G22" s="4"/>
      <c r="H22" s="4"/>
      <c r="I22" s="4"/>
      <c r="J22" s="4"/>
      <c r="L22" s="4"/>
      <c r="M22" s="4"/>
      <c r="N22" s="4"/>
      <c r="O22" s="4"/>
      <c r="Q22" s="4"/>
      <c r="R22" s="4"/>
      <c r="S22" s="4"/>
      <c r="T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BG22" s="4"/>
      <c r="BH22" s="4"/>
      <c r="BJ22" s="4"/>
      <c r="BK22" s="4"/>
      <c r="BL22" s="4"/>
      <c r="BM22" s="4"/>
      <c r="BO22" s="4"/>
      <c r="BP22" s="4"/>
      <c r="BQ22" s="4"/>
      <c r="BR22" s="4"/>
      <c r="CA22" s="4"/>
      <c r="CB22" s="4"/>
      <c r="CD22" s="4"/>
      <c r="CE22" s="4"/>
      <c r="CF22" s="4"/>
      <c r="CG22" s="4"/>
      <c r="CN22" s="4"/>
      <c r="CO22" s="4"/>
      <c r="CP22" s="4"/>
      <c r="CQ22" s="4"/>
      <c r="CS22" s="4"/>
      <c r="CT22" s="4"/>
      <c r="CU22" s="4"/>
      <c r="CV22" s="4"/>
      <c r="CY22" s="4"/>
      <c r="CZ22" s="4"/>
      <c r="DA22" s="4"/>
    </row>
    <row r="23" spans="1:105" ht="15.75">
      <c r="A23" s="62"/>
      <c r="B23" s="63"/>
      <c r="C23" s="64"/>
      <c r="D23" s="6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41"/>
    </row>
    <row r="24" spans="1:105" ht="15.75">
      <c r="A24" s="65"/>
      <c r="B24" s="63"/>
      <c r="C24" s="64"/>
      <c r="D24" s="65"/>
      <c r="G24" s="39"/>
      <c r="H24" s="1"/>
    </row>
    <row r="25" spans="1:105" ht="15.75">
      <c r="A25" s="65"/>
      <c r="B25" s="63"/>
      <c r="C25" s="64"/>
      <c r="D25" s="65"/>
      <c r="G25" s="39"/>
      <c r="H25" s="1"/>
    </row>
    <row r="26" spans="1:105" ht="15.75">
      <c r="A26" s="65"/>
      <c r="B26" s="63"/>
      <c r="C26" s="64"/>
      <c r="D26" s="65"/>
      <c r="G26" s="39"/>
      <c r="H26" s="1"/>
    </row>
    <row r="27" spans="1:105" ht="15.75">
      <c r="A27" s="65"/>
      <c r="B27" s="63"/>
      <c r="C27" s="64"/>
      <c r="D27" s="65"/>
      <c r="G27" s="39"/>
      <c r="H27" s="1"/>
    </row>
    <row r="28" spans="1:105" ht="15.75">
      <c r="A28" s="65"/>
      <c r="B28" s="63"/>
      <c r="C28" s="64"/>
      <c r="D28" s="65"/>
      <c r="G28" s="39"/>
      <c r="H28" s="1"/>
    </row>
    <row r="29" spans="1:105">
      <c r="A29" s="65"/>
      <c r="B29" s="65"/>
      <c r="C29" s="65"/>
      <c r="D29" s="65"/>
      <c r="H29" s="1"/>
    </row>
    <row r="30" spans="1:105">
      <c r="A30" s="65"/>
      <c r="B30" s="65"/>
      <c r="C30" s="65"/>
      <c r="D30" s="65"/>
      <c r="H30" s="1"/>
    </row>
    <row r="31" spans="1:105">
      <c r="H31" s="1"/>
    </row>
    <row r="32" spans="1:105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9B3-1BC4-4C6B-A775-7349BB79D97B}">
  <sheetPr>
    <tabColor rgb="FF00B0F0"/>
  </sheetPr>
  <dimension ref="A1:T348"/>
  <sheetViews>
    <sheetView workbookViewId="0"/>
  </sheetViews>
  <sheetFormatPr defaultColWidth="10.85546875" defaultRowHeight="12.75"/>
  <cols>
    <col min="1" max="1" width="12.42578125" style="71" bestFit="1" customWidth="1"/>
    <col min="2" max="2" width="12.42578125" style="72" bestFit="1" customWidth="1"/>
    <col min="3" max="20" width="12.42578125" style="71" bestFit="1" customWidth="1"/>
    <col min="21" max="16384" width="10.85546875" style="71"/>
  </cols>
  <sheetData>
    <row r="1" spans="1:20">
      <c r="B1" s="71" t="s">
        <v>56</v>
      </c>
      <c r="C1" s="71" t="s">
        <v>57</v>
      </c>
      <c r="D1" s="71" t="s">
        <v>58</v>
      </c>
      <c r="E1" s="71" t="s">
        <v>59</v>
      </c>
      <c r="F1" s="71" t="s">
        <v>60</v>
      </c>
      <c r="G1" s="71" t="s">
        <v>61</v>
      </c>
      <c r="H1" s="71" t="s">
        <v>62</v>
      </c>
      <c r="I1" s="71" t="s">
        <v>63</v>
      </c>
      <c r="J1" s="71" t="s">
        <v>64</v>
      </c>
      <c r="K1" s="71" t="s">
        <v>65</v>
      </c>
      <c r="L1" s="71" t="s">
        <v>66</v>
      </c>
      <c r="M1" s="71" t="s">
        <v>67</v>
      </c>
      <c r="N1" s="71" t="s">
        <v>68</v>
      </c>
      <c r="O1" s="71" t="s">
        <v>69</v>
      </c>
      <c r="P1" s="71" t="s">
        <v>70</v>
      </c>
      <c r="Q1" s="71" t="s">
        <v>71</v>
      </c>
      <c r="R1" s="71" t="s">
        <v>72</v>
      </c>
      <c r="S1" s="71" t="s">
        <v>73</v>
      </c>
      <c r="T1" s="71" t="s">
        <v>74</v>
      </c>
    </row>
    <row r="2" spans="1:20">
      <c r="A2" s="71">
        <v>1</v>
      </c>
      <c r="B2" s="72">
        <v>35064</v>
      </c>
      <c r="C2" s="71" t="s">
        <v>75</v>
      </c>
      <c r="D2" s="71">
        <v>5.333333333333334E-3</v>
      </c>
      <c r="E2" s="71">
        <v>5.3125000000000004E-3</v>
      </c>
      <c r="F2" s="71">
        <v>4.9999999999999996E-2</v>
      </c>
      <c r="G2" s="71">
        <v>6.2438333333333339E-3</v>
      </c>
      <c r="H2" s="71">
        <v>5.780166666666667E-3</v>
      </c>
      <c r="I2" s="71" t="s">
        <v>75</v>
      </c>
      <c r="J2" s="71">
        <v>-9.1049999999999985E-4</v>
      </c>
      <c r="K2" s="71">
        <v>-4.4683333333333294E-4</v>
      </c>
      <c r="L2" s="71">
        <v>-4.466666666666666E-2</v>
      </c>
      <c r="M2" s="71">
        <v>2.0833333333333641E-5</v>
      </c>
      <c r="N2" s="71">
        <v>-9.3055555555556919E-7</v>
      </c>
      <c r="O2" s="71">
        <v>1059.79</v>
      </c>
      <c r="P2" s="71" t="s">
        <v>75</v>
      </c>
      <c r="Q2" s="71" t="s">
        <v>75</v>
      </c>
      <c r="R2" s="71" t="s">
        <v>75</v>
      </c>
      <c r="S2" s="71" t="s">
        <v>75</v>
      </c>
      <c r="T2" s="71" t="s">
        <v>75</v>
      </c>
    </row>
    <row r="3" spans="1:20">
      <c r="A3" s="71">
        <v>2</v>
      </c>
      <c r="B3" s="72">
        <v>35095</v>
      </c>
      <c r="C3" s="71">
        <v>2.1328362290025105E-2</v>
      </c>
      <c r="D3" s="71">
        <v>5.0916666666666671E-3</v>
      </c>
      <c r="E3" s="71">
        <v>5.1041666666666666E-3</v>
      </c>
      <c r="F3" s="71">
        <v>-2.4999999999999998E-2</v>
      </c>
      <c r="G3" s="71">
        <v>6.2006666666666668E-3</v>
      </c>
      <c r="H3" s="71">
        <v>5.7538333333333339E-3</v>
      </c>
      <c r="I3" s="71" t="s">
        <v>75</v>
      </c>
      <c r="J3" s="71">
        <v>-1.1089999999999997E-3</v>
      </c>
      <c r="K3" s="71">
        <v>-6.6216666666666681E-4</v>
      </c>
      <c r="L3" s="71">
        <v>3.0091666666666666E-2</v>
      </c>
      <c r="M3" s="71">
        <v>-1.2499999999999491E-5</v>
      </c>
      <c r="N3" s="71">
        <v>-3.7614583333331801E-7</v>
      </c>
      <c r="O3" s="71">
        <v>1100.05</v>
      </c>
      <c r="P3" s="71">
        <v>3.7284858027338608E-2</v>
      </c>
      <c r="Q3" s="71" t="s">
        <v>75</v>
      </c>
      <c r="R3" s="71" t="s">
        <v>75</v>
      </c>
      <c r="S3" s="71">
        <v>1.3901606381187962E-3</v>
      </c>
      <c r="T3" s="71">
        <v>4.5489903797456494E-4</v>
      </c>
    </row>
    <row r="4" spans="1:20">
      <c r="A4" s="71">
        <v>3</v>
      </c>
      <c r="B4" s="72">
        <v>35124</v>
      </c>
      <c r="C4" s="71">
        <v>-6.4625972657061936E-4</v>
      </c>
      <c r="D4" s="71">
        <v>5.0833333333333329E-3</v>
      </c>
      <c r="E4" s="71">
        <v>5.1041666666666666E-3</v>
      </c>
      <c r="F4" s="71">
        <v>4.1666666666666664E-2</v>
      </c>
      <c r="G4" s="71">
        <v>6.4681666666666663E-3</v>
      </c>
      <c r="H4" s="71">
        <v>5.9714166666666665E-3</v>
      </c>
      <c r="I4" s="71">
        <v>2.2642476749760387E-2</v>
      </c>
      <c r="J4" s="71">
        <v>-1.3848333333333334E-3</v>
      </c>
      <c r="K4" s="71">
        <v>-8.8808333333333361E-4</v>
      </c>
      <c r="L4" s="71">
        <v>-3.6583333333333329E-2</v>
      </c>
      <c r="M4" s="71">
        <v>-2.0833333333333641E-5</v>
      </c>
      <c r="N4" s="71">
        <v>7.6215277777778895E-7</v>
      </c>
      <c r="O4" s="71">
        <v>1101.4000000000001</v>
      </c>
      <c r="P4" s="71">
        <v>1.2264645294912668E-3</v>
      </c>
      <c r="Q4" s="71" t="s">
        <v>75</v>
      </c>
      <c r="R4" s="71" t="s">
        <v>75</v>
      </c>
      <c r="S4" s="71">
        <v>1.5042152421002344E-6</v>
      </c>
      <c r="T4" s="71">
        <v>4.1765163418713169E-7</v>
      </c>
    </row>
    <row r="5" spans="1:20">
      <c r="A5" s="71">
        <v>4</v>
      </c>
      <c r="B5" s="72">
        <v>35153</v>
      </c>
      <c r="C5" s="71">
        <v>1.4494290322417669E-3</v>
      </c>
      <c r="D5" s="71">
        <v>4.9249999999999997E-3</v>
      </c>
      <c r="E5" s="71">
        <v>4.9479166666666664E-3</v>
      </c>
      <c r="F5" s="71">
        <v>3.3333333333333333E-2</v>
      </c>
      <c r="G5" s="71">
        <v>6.7141666666666669E-3</v>
      </c>
      <c r="H5" s="71">
        <v>6.2560833333333331E-3</v>
      </c>
      <c r="I5" s="71">
        <v>7.4349784875176184E-3</v>
      </c>
      <c r="J5" s="71">
        <v>-1.7891666666666672E-3</v>
      </c>
      <c r="K5" s="71">
        <v>-1.3310833333333334E-3</v>
      </c>
      <c r="L5" s="71">
        <v>-2.8408333333333334E-2</v>
      </c>
      <c r="M5" s="71">
        <v>-2.2916666666666745E-5</v>
      </c>
      <c r="N5" s="71">
        <v>6.5102430555555775E-7</v>
      </c>
      <c r="O5" s="71">
        <v>1190.52</v>
      </c>
      <c r="P5" s="71">
        <v>7.7808088621430294E-2</v>
      </c>
      <c r="Q5" s="71" t="s">
        <v>75</v>
      </c>
      <c r="R5" s="71" t="s">
        <v>75</v>
      </c>
      <c r="S5" s="71">
        <v>6.0540986549203505E-3</v>
      </c>
      <c r="T5" s="71">
        <v>2.1008445195053048E-6</v>
      </c>
    </row>
    <row r="6" spans="1:20">
      <c r="A6" s="71">
        <v>5</v>
      </c>
      <c r="B6" s="72">
        <v>35185</v>
      </c>
      <c r="C6" s="71">
        <v>3.788055516316291E-2</v>
      </c>
      <c r="D6" s="71">
        <v>4.9249999999999997E-3</v>
      </c>
      <c r="E6" s="71">
        <v>4.9479166666666664E-3</v>
      </c>
      <c r="F6" s="71">
        <v>4.1666666666666664E-2</v>
      </c>
      <c r="G6" s="71">
        <v>6.7168333333333333E-3</v>
      </c>
      <c r="H6" s="71">
        <v>6.3188333333333334E-3</v>
      </c>
      <c r="I6" s="71">
        <v>1.2270092591814663E-2</v>
      </c>
      <c r="J6" s="71">
        <v>-1.7918333333333336E-3</v>
      </c>
      <c r="K6" s="71">
        <v>-1.3938333333333337E-3</v>
      </c>
      <c r="L6" s="71">
        <v>-3.6741666666666666E-2</v>
      </c>
      <c r="M6" s="71">
        <v>-2.2916666666666745E-5</v>
      </c>
      <c r="N6" s="71">
        <v>8.4199652777778064E-7</v>
      </c>
      <c r="O6" s="71">
        <v>1243.43</v>
      </c>
      <c r="P6" s="71">
        <v>4.3483503486998032E-2</v>
      </c>
      <c r="Q6" s="71" t="s">
        <v>75</v>
      </c>
      <c r="R6" s="71" t="s">
        <v>75</v>
      </c>
      <c r="S6" s="71">
        <v>1.89081507550377E-3</v>
      </c>
      <c r="T6" s="71">
        <v>1.4349364594694282E-3</v>
      </c>
    </row>
    <row r="7" spans="1:20">
      <c r="A7" s="71">
        <v>6</v>
      </c>
      <c r="B7" s="72">
        <v>35216</v>
      </c>
      <c r="C7" s="71">
        <v>-1.5172418124896225E-2</v>
      </c>
      <c r="D7" s="71">
        <v>4.9416666666666663E-3</v>
      </c>
      <c r="E7" s="71">
        <v>4.9479166666666664E-3</v>
      </c>
      <c r="F7" s="71">
        <v>2.4999999999999998E-2</v>
      </c>
      <c r="G7" s="71">
        <v>6.7392499999999996E-3</v>
      </c>
      <c r="H7" s="71">
        <v>6.3205833333333334E-3</v>
      </c>
      <c r="I7" s="71">
        <v>-4.8899852941919342E-3</v>
      </c>
      <c r="J7" s="71">
        <v>-1.7975833333333333E-3</v>
      </c>
      <c r="K7" s="71">
        <v>-1.3789166666666672E-3</v>
      </c>
      <c r="L7" s="71">
        <v>-2.0058333333333331E-2</v>
      </c>
      <c r="M7" s="71">
        <v>-6.250000000000179E-6</v>
      </c>
      <c r="N7" s="71">
        <v>1.2536458333333691E-7</v>
      </c>
      <c r="O7" s="71">
        <v>1185.02</v>
      </c>
      <c r="P7" s="71">
        <v>-4.8114037872872828E-2</v>
      </c>
      <c r="Q7" s="71" t="s">
        <v>75</v>
      </c>
      <c r="R7" s="71" t="s">
        <v>75</v>
      </c>
      <c r="S7" s="71">
        <v>2.3149606404322407E-3</v>
      </c>
      <c r="T7" s="71">
        <v>2.3020227175667949E-4</v>
      </c>
    </row>
    <row r="8" spans="1:20">
      <c r="A8" s="71">
        <v>7</v>
      </c>
      <c r="B8" s="72">
        <v>35244</v>
      </c>
      <c r="C8" s="71">
        <v>-1.5740108131372388E-2</v>
      </c>
      <c r="D8" s="71">
        <v>4.7083333333333335E-3</v>
      </c>
      <c r="E8" s="71">
        <v>4.7395833333333335E-3</v>
      </c>
      <c r="F8" s="71">
        <v>8.3333333333333332E-3</v>
      </c>
      <c r="G8" s="71">
        <v>6.711666666666667E-3</v>
      </c>
      <c r="H8" s="71">
        <v>6.2524166666666665E-3</v>
      </c>
      <c r="I8" s="71">
        <v>4.8899852941919342E-3</v>
      </c>
      <c r="J8" s="71">
        <v>-2.0033333333333335E-3</v>
      </c>
      <c r="K8" s="71">
        <v>-1.5440833333333331E-3</v>
      </c>
      <c r="L8" s="71">
        <v>-3.6249999999999998E-3</v>
      </c>
      <c r="M8" s="71">
        <v>-3.1250000000000028E-5</v>
      </c>
      <c r="N8" s="71">
        <v>1.1328125000000009E-7</v>
      </c>
      <c r="O8" s="71">
        <v>1080.5899999999999</v>
      </c>
      <c r="P8" s="71">
        <v>-9.2252463814873842E-2</v>
      </c>
      <c r="Q8" s="71" t="s">
        <v>75</v>
      </c>
      <c r="R8" s="71" t="s">
        <v>75</v>
      </c>
      <c r="S8" s="71">
        <v>8.5105170799146083E-3</v>
      </c>
      <c r="T8" s="71">
        <v>2.4775100398729519E-4</v>
      </c>
    </row>
    <row r="9" spans="1:20">
      <c r="A9" s="71">
        <v>8</v>
      </c>
      <c r="B9" s="72">
        <v>35277</v>
      </c>
      <c r="C9" s="71">
        <v>-1.1317185503523675E-2</v>
      </c>
      <c r="D9" s="71">
        <v>4.7166666666666668E-3</v>
      </c>
      <c r="E9" s="71">
        <v>4.7395833333333335E-3</v>
      </c>
      <c r="F9" s="71">
        <v>-4.9999999999999996E-2</v>
      </c>
      <c r="G9" s="71">
        <v>6.596833333333333E-3</v>
      </c>
      <c r="H9" s="71">
        <v>6.1193333333333334E-3</v>
      </c>
      <c r="I9" s="71">
        <v>-4.8899852941919342E-3</v>
      </c>
      <c r="J9" s="71">
        <v>-1.8801666666666663E-3</v>
      </c>
      <c r="K9" s="71">
        <v>-1.4026666666666666E-3</v>
      </c>
      <c r="L9" s="71">
        <v>5.4716666666666663E-2</v>
      </c>
      <c r="M9" s="71">
        <v>-2.2916666666666745E-5</v>
      </c>
      <c r="N9" s="71">
        <v>-1.2539236111111152E-6</v>
      </c>
      <c r="O9" s="71">
        <v>1141.5</v>
      </c>
      <c r="P9" s="71">
        <v>5.4835998720786705E-2</v>
      </c>
      <c r="Q9" s="71">
        <v>1.0341051281727243E-2</v>
      </c>
      <c r="R9" s="71">
        <v>-2.1658236785250917E-2</v>
      </c>
      <c r="S9" s="71">
        <v>3.0069867557061211E-3</v>
      </c>
      <c r="T9" s="71">
        <v>1.2807868772116639E-4</v>
      </c>
    </row>
    <row r="10" spans="1:20">
      <c r="A10" s="71">
        <v>9</v>
      </c>
      <c r="B10" s="72">
        <v>35307</v>
      </c>
      <c r="C10" s="71">
        <v>4.2945006301057909E-2</v>
      </c>
      <c r="D10" s="71">
        <v>4.7083333333333335E-3</v>
      </c>
      <c r="E10" s="71">
        <v>4.7395833333333335E-3</v>
      </c>
      <c r="F10" s="71">
        <v>4.1666666666666664E-2</v>
      </c>
      <c r="G10" s="71">
        <v>6.5182500000000006E-3</v>
      </c>
      <c r="H10" s="71">
        <v>6.0289999999999996E-3</v>
      </c>
      <c r="I10" s="71">
        <v>7.3260400920731605E-3</v>
      </c>
      <c r="J10" s="71">
        <v>-1.8099166666666671E-3</v>
      </c>
      <c r="K10" s="71">
        <v>-1.3206666666666662E-3</v>
      </c>
      <c r="L10" s="71">
        <v>-3.6958333333333329E-2</v>
      </c>
      <c r="M10" s="71">
        <v>-3.1250000000000028E-5</v>
      </c>
      <c r="N10" s="71">
        <v>1.1549479166666676E-6</v>
      </c>
      <c r="O10" s="71">
        <v>1226.92</v>
      </c>
      <c r="P10" s="71">
        <v>7.2163776941469138E-2</v>
      </c>
      <c r="Q10" s="71">
        <v>4.0158465283557376E-4</v>
      </c>
      <c r="R10" s="71">
        <v>4.2543421648222335E-2</v>
      </c>
      <c r="S10" s="71">
        <v>5.207610702458113E-3</v>
      </c>
      <c r="T10" s="71">
        <v>1.8442735661979035E-3</v>
      </c>
    </row>
    <row r="11" spans="1:20">
      <c r="A11" s="71">
        <v>10</v>
      </c>
      <c r="B11" s="72">
        <v>35338</v>
      </c>
      <c r="C11" s="71">
        <v>1.503273598958188E-2</v>
      </c>
      <c r="D11" s="71">
        <v>4.7416666666666666E-3</v>
      </c>
      <c r="E11" s="71">
        <v>4.7395833333333335E-3</v>
      </c>
      <c r="F11" s="71">
        <v>4.1666666666666664E-2</v>
      </c>
      <c r="G11" s="71">
        <v>6.5125833333333338E-3</v>
      </c>
      <c r="H11" s="71">
        <v>6.0213333333333334E-3</v>
      </c>
      <c r="I11" s="71">
        <v>1.4493007302566863E-2</v>
      </c>
      <c r="J11" s="71">
        <v>-1.7709166666666672E-3</v>
      </c>
      <c r="K11" s="71">
        <v>-1.2796666666666668E-3</v>
      </c>
      <c r="L11" s="71">
        <v>-3.6924999999999999E-2</v>
      </c>
      <c r="M11" s="71">
        <v>2.0833333333331039E-6</v>
      </c>
      <c r="N11" s="71">
        <v>-7.6927083333324863E-8</v>
      </c>
      <c r="O11" s="71">
        <v>1221.51</v>
      </c>
      <c r="P11" s="71">
        <v>-4.4191655912833028E-3</v>
      </c>
      <c r="Q11" s="71">
        <v>1.9664992097702338E-2</v>
      </c>
      <c r="R11" s="71">
        <v>-4.6322561081204583E-3</v>
      </c>
      <c r="S11" s="71">
        <v>1.9529024523182302E-5</v>
      </c>
      <c r="T11" s="71">
        <v>2.2598315133247031E-4</v>
      </c>
    </row>
    <row r="12" spans="1:20">
      <c r="A12" s="71">
        <v>11</v>
      </c>
      <c r="B12" s="72">
        <v>35369</v>
      </c>
      <c r="C12" s="71">
        <v>6.0996114176132821E-3</v>
      </c>
      <c r="D12" s="71">
        <v>4.9166666666666673E-3</v>
      </c>
      <c r="E12" s="71">
        <v>4.9479166666666664E-3</v>
      </c>
      <c r="F12" s="71">
        <v>0</v>
      </c>
      <c r="G12" s="71">
        <v>6.2844166666666664E-3</v>
      </c>
      <c r="H12" s="71">
        <v>5.8643333333333334E-3</v>
      </c>
      <c r="I12" s="71">
        <v>-2.4009615375382154E-3</v>
      </c>
      <c r="J12" s="71">
        <v>-1.3677499999999992E-3</v>
      </c>
      <c r="K12" s="71">
        <v>-9.476666666666661E-4</v>
      </c>
      <c r="L12" s="71">
        <v>4.9166666666666673E-3</v>
      </c>
      <c r="M12" s="71">
        <v>-3.124999999999916E-5</v>
      </c>
      <c r="N12" s="71">
        <v>-1.5364583333332922E-7</v>
      </c>
      <c r="O12" s="71">
        <v>1292.6099999999999</v>
      </c>
      <c r="P12" s="71">
        <v>5.6575631824184569E-2</v>
      </c>
      <c r="Q12" s="71">
        <v>1.1354068519133342E-2</v>
      </c>
      <c r="R12" s="71">
        <v>-5.2544571015200603E-3</v>
      </c>
      <c r="S12" s="71">
        <v>3.200802116305686E-3</v>
      </c>
      <c r="T12" s="71">
        <v>3.7205259445878315E-5</v>
      </c>
    </row>
    <row r="13" spans="1:20">
      <c r="A13" s="71">
        <v>12</v>
      </c>
      <c r="B13" s="72">
        <v>35398</v>
      </c>
      <c r="C13" s="71">
        <v>1.434296430141746E-2</v>
      </c>
      <c r="D13" s="71">
        <v>4.9416666666666663E-3</v>
      </c>
      <c r="E13" s="71">
        <v>4.9479166666666664E-3</v>
      </c>
      <c r="F13" s="71">
        <v>8.3333333333333332E-3</v>
      </c>
      <c r="G13" s="71">
        <v>6.3293333333333335E-3</v>
      </c>
      <c r="H13" s="71">
        <v>6.0564166666666665E-3</v>
      </c>
      <c r="I13" s="71">
        <v>4.7961722634926041E-3</v>
      </c>
      <c r="J13" s="71">
        <v>-1.3876666666666673E-3</v>
      </c>
      <c r="K13" s="71">
        <v>-1.1147500000000003E-3</v>
      </c>
      <c r="L13" s="71">
        <v>-3.391666666666667E-3</v>
      </c>
      <c r="M13" s="71">
        <v>-6.250000000000179E-6</v>
      </c>
      <c r="N13" s="71">
        <v>2.1197916666667275E-8</v>
      </c>
      <c r="O13" s="71">
        <v>1291.03</v>
      </c>
      <c r="P13" s="71">
        <v>-1.2230807674162847E-3</v>
      </c>
      <c r="Q13" s="71">
        <v>-1.5456263128134307E-2</v>
      </c>
      <c r="R13" s="71">
        <v>2.9799227429551767E-2</v>
      </c>
      <c r="S13" s="71">
        <v>1.4959265636236079E-6</v>
      </c>
      <c r="T13" s="71">
        <v>2.0572062495173565E-4</v>
      </c>
    </row>
    <row r="14" spans="1:20">
      <c r="A14" s="71">
        <v>13</v>
      </c>
      <c r="B14" s="72">
        <v>35430</v>
      </c>
      <c r="C14" s="71">
        <v>1.4249408983427081E-2</v>
      </c>
      <c r="D14" s="71">
        <v>4.9749999999999994E-3</v>
      </c>
      <c r="E14" s="71">
        <v>4.9479166666666664E-3</v>
      </c>
      <c r="F14" s="71">
        <v>2.4999999999999998E-2</v>
      </c>
      <c r="G14" s="71">
        <v>6.3096666666666665E-3</v>
      </c>
      <c r="H14" s="71">
        <v>6.0728333333333329E-3</v>
      </c>
      <c r="I14" s="71">
        <v>2.38948739738154E-3</v>
      </c>
      <c r="J14" s="71">
        <v>-1.3346666666666672E-3</v>
      </c>
      <c r="K14" s="71">
        <v>-1.0978333333333335E-3</v>
      </c>
      <c r="L14" s="71">
        <v>-2.0024999999999998E-2</v>
      </c>
      <c r="M14" s="71">
        <v>2.7083333333332953E-5</v>
      </c>
      <c r="N14" s="71">
        <v>-5.4234374999999235E-7</v>
      </c>
      <c r="O14" s="71">
        <v>1379.85</v>
      </c>
      <c r="P14" s="71">
        <v>6.6534448214471631E-2</v>
      </c>
      <c r="Q14" s="71">
        <v>-1.3528646817448031E-2</v>
      </c>
      <c r="R14" s="71">
        <v>2.7778055800875112E-2</v>
      </c>
      <c r="S14" s="71">
        <v>4.4268327992042075E-3</v>
      </c>
      <c r="T14" s="71">
        <v>2.0304565637697239E-4</v>
      </c>
    </row>
    <row r="15" spans="1:20">
      <c r="A15" s="71">
        <v>14</v>
      </c>
      <c r="B15" s="72">
        <v>35461</v>
      </c>
      <c r="C15" s="71">
        <v>3.6065909192472212E-2</v>
      </c>
      <c r="D15" s="71">
        <v>4.9500000000000004E-3</v>
      </c>
      <c r="E15" s="71">
        <v>4.9479166666666664E-3</v>
      </c>
      <c r="F15" s="71">
        <v>-3.3333333333333333E-2</v>
      </c>
      <c r="G15" s="71">
        <v>6.2960000000000004E-3</v>
      </c>
      <c r="H15" s="71">
        <v>6.024666666666666E-3</v>
      </c>
      <c r="I15" s="71">
        <v>0</v>
      </c>
      <c r="J15" s="71">
        <v>-1.346E-3</v>
      </c>
      <c r="K15" s="71">
        <v>-1.0746666666666656E-3</v>
      </c>
      <c r="L15" s="71">
        <v>3.8283333333333336E-2</v>
      </c>
      <c r="M15" s="71">
        <v>2.0833333333339712E-6</v>
      </c>
      <c r="N15" s="71">
        <v>7.9756944444468865E-8</v>
      </c>
      <c r="O15" s="71">
        <v>1309</v>
      </c>
      <c r="P15" s="71">
        <v>-5.2711310681375245E-2</v>
      </c>
      <c r="Q15" s="71">
        <v>1.5813910398767117E-2</v>
      </c>
      <c r="R15" s="71">
        <v>2.0251998793705095E-2</v>
      </c>
      <c r="S15" s="71">
        <v>2.7784822737484641E-3</v>
      </c>
      <c r="T15" s="71">
        <v>1.3007498058796516E-3</v>
      </c>
    </row>
    <row r="16" spans="1:20">
      <c r="A16" s="71">
        <v>15</v>
      </c>
      <c r="B16" s="72">
        <v>35489</v>
      </c>
      <c r="C16" s="71">
        <v>9.6533438460522092E-3</v>
      </c>
      <c r="D16" s="71">
        <v>4.9166666666666673E-3</v>
      </c>
      <c r="E16" s="71">
        <v>4.9479166666666664E-3</v>
      </c>
      <c r="F16" s="71">
        <v>1.6666666666666666E-2</v>
      </c>
      <c r="G16" s="71">
        <v>5.9968333333333332E-3</v>
      </c>
      <c r="H16" s="71">
        <v>5.7550833333333334E-3</v>
      </c>
      <c r="I16" s="71">
        <v>4.7619137602437078E-3</v>
      </c>
      <c r="J16" s="71">
        <v>-1.0801666666666659E-3</v>
      </c>
      <c r="K16" s="71">
        <v>-8.3841666666666613E-4</v>
      </c>
      <c r="L16" s="71">
        <v>-1.175E-2</v>
      </c>
      <c r="M16" s="71">
        <v>-3.124999999999916E-5</v>
      </c>
      <c r="N16" s="71">
        <v>3.6718749999999013E-7</v>
      </c>
      <c r="O16" s="71">
        <v>1221.7</v>
      </c>
      <c r="P16" s="71">
        <v>-6.9020155499885938E-2</v>
      </c>
      <c r="Q16" s="71">
        <v>2.8988871145319894E-2</v>
      </c>
      <c r="R16" s="71">
        <v>-1.9335527299267685E-2</v>
      </c>
      <c r="S16" s="71">
        <v>4.7637818652284348E-3</v>
      </c>
      <c r="T16" s="71">
        <v>9.3187047410114057E-5</v>
      </c>
    </row>
    <row r="17" spans="1:20">
      <c r="A17" s="71">
        <v>16</v>
      </c>
      <c r="B17" s="72">
        <v>35520</v>
      </c>
      <c r="C17" s="71">
        <v>-3.8787374299253941E-3</v>
      </c>
      <c r="D17" s="71">
        <v>5.0166666666666667E-3</v>
      </c>
      <c r="E17" s="71">
        <v>4.9479166666666664E-3</v>
      </c>
      <c r="F17" s="71">
        <v>1.6666666666666666E-2</v>
      </c>
      <c r="G17" s="71">
        <v>6.2119999999999996E-3</v>
      </c>
      <c r="H17" s="71">
        <v>5.9648333333333333E-3</v>
      </c>
      <c r="I17" s="71">
        <v>1.1806512586989282E-2</v>
      </c>
      <c r="J17" s="71">
        <v>-1.195333333333333E-3</v>
      </c>
      <c r="K17" s="71">
        <v>-9.481666666666666E-4</v>
      </c>
      <c r="L17" s="71">
        <v>-1.1650000000000001E-2</v>
      </c>
      <c r="M17" s="71">
        <v>6.8750000000000235E-5</v>
      </c>
      <c r="N17" s="71">
        <v>-8.0093750000000276E-7</v>
      </c>
      <c r="O17" s="71">
        <v>1260.76</v>
      </c>
      <c r="P17" s="71">
        <v>3.1471382301998752E-2</v>
      </c>
      <c r="Q17" s="71">
        <v>1.0566173703597581E-2</v>
      </c>
      <c r="R17" s="71">
        <v>-1.4444911133522975E-2</v>
      </c>
      <c r="S17" s="71">
        <v>9.9044790399856024E-4</v>
      </c>
      <c r="T17" s="71">
        <v>1.5044604050304251E-5</v>
      </c>
    </row>
    <row r="18" spans="1:20">
      <c r="A18" s="71">
        <v>17</v>
      </c>
      <c r="B18" s="72">
        <v>35550</v>
      </c>
      <c r="C18" s="71">
        <v>1.6817357821989454E-2</v>
      </c>
      <c r="D18" s="71">
        <v>5.1083333333333336E-3</v>
      </c>
      <c r="E18" s="71">
        <v>4.9479166666666664E-3</v>
      </c>
      <c r="F18" s="71">
        <v>3.3333333333333333E-2</v>
      </c>
      <c r="G18" s="71">
        <v>6.365E-3</v>
      </c>
      <c r="H18" s="71">
        <v>6.1403333333333336E-3</v>
      </c>
      <c r="I18" s="71">
        <v>4.6838493124261582E-3</v>
      </c>
      <c r="J18" s="71">
        <v>-1.2566666666666663E-3</v>
      </c>
      <c r="K18" s="71">
        <v>-1.0319999999999999E-3</v>
      </c>
      <c r="L18" s="71">
        <v>-2.8225E-2</v>
      </c>
      <c r="M18" s="71">
        <v>1.6041666666666721E-4</v>
      </c>
      <c r="N18" s="71">
        <v>-4.5277604166666823E-6</v>
      </c>
      <c r="O18" s="71">
        <v>1400.32</v>
      </c>
      <c r="P18" s="71">
        <v>0.10498606820143941</v>
      </c>
      <c r="Q18" s="71">
        <v>1.0221287859515371E-2</v>
      </c>
      <c r="R18" s="71">
        <v>6.5960699624740826E-3</v>
      </c>
      <c r="S18" s="71">
        <v>1.1022074516397288E-2</v>
      </c>
      <c r="T18" s="71">
        <v>2.8282352411282988E-4</v>
      </c>
    </row>
    <row r="19" spans="1:20">
      <c r="A19" s="71">
        <v>18</v>
      </c>
      <c r="B19" s="72">
        <v>35580</v>
      </c>
      <c r="C19" s="71">
        <v>3.0259076000513474E-2</v>
      </c>
      <c r="D19" s="71">
        <v>5.2583333333333327E-3</v>
      </c>
      <c r="E19" s="71">
        <v>5.208333333333333E-3</v>
      </c>
      <c r="F19" s="71">
        <v>2.4999999999999998E-2</v>
      </c>
      <c r="G19" s="71">
        <v>5.9734166666666668E-3</v>
      </c>
      <c r="H19" s="71">
        <v>5.8650833333333333E-3</v>
      </c>
      <c r="I19" s="71">
        <v>-2.3391823531722089E-3</v>
      </c>
      <c r="J19" s="71">
        <v>-7.1508333333333406E-4</v>
      </c>
      <c r="K19" s="71">
        <v>-6.0675000000000052E-4</v>
      </c>
      <c r="L19" s="71">
        <v>-1.9741666666666664E-2</v>
      </c>
      <c r="M19" s="71">
        <v>4.9999999999999697E-5</v>
      </c>
      <c r="N19" s="71">
        <v>-9.870833333333272E-7</v>
      </c>
      <c r="O19" s="71">
        <v>1442.07</v>
      </c>
      <c r="P19" s="71">
        <v>2.937879944255517E-2</v>
      </c>
      <c r="Q19" s="71">
        <v>1.4296186642422271E-2</v>
      </c>
      <c r="R19" s="71">
        <v>1.5962889358091203E-2</v>
      </c>
      <c r="S19" s="71">
        <v>8.6311385668587999E-4</v>
      </c>
      <c r="T19" s="71">
        <v>9.156116804048505E-4</v>
      </c>
    </row>
    <row r="20" spans="1:20">
      <c r="A20" s="71">
        <v>19</v>
      </c>
      <c r="B20" s="72">
        <v>35611</v>
      </c>
      <c r="C20" s="71">
        <v>-7.4747864233879469E-3</v>
      </c>
      <c r="D20" s="71">
        <v>5.4083333333333336E-3</v>
      </c>
      <c r="E20" s="71">
        <v>5.4166666666666669E-3</v>
      </c>
      <c r="F20" s="71">
        <v>1.6666666666666666E-2</v>
      </c>
      <c r="G20" s="71">
        <v>5.9515000000000002E-3</v>
      </c>
      <c r="H20" s="71">
        <v>5.894666666666667E-3</v>
      </c>
      <c r="I20" s="71">
        <v>1.3953714773865311E-2</v>
      </c>
      <c r="J20" s="71">
        <v>-5.4316666666666662E-4</v>
      </c>
      <c r="K20" s="71">
        <v>-4.8633333333333341E-4</v>
      </c>
      <c r="L20" s="71">
        <v>-1.1258333333333332E-2</v>
      </c>
      <c r="M20" s="71">
        <v>-8.3333333333332829E-6</v>
      </c>
      <c r="N20" s="71">
        <v>9.3819444444443862E-8</v>
      </c>
      <c r="O20" s="71">
        <v>1593.81</v>
      </c>
      <c r="P20" s="71">
        <v>0.10004779490091931</v>
      </c>
      <c r="Q20" s="71">
        <v>2.5157659087949646E-2</v>
      </c>
      <c r="R20" s="71">
        <v>-3.2632445511337593E-2</v>
      </c>
      <c r="S20" s="71">
        <v>1.0009561264536415E-2</v>
      </c>
      <c r="T20" s="71">
        <v>5.5872432075264778E-5</v>
      </c>
    </row>
    <row r="21" spans="1:20">
      <c r="A21" s="71">
        <v>20</v>
      </c>
      <c r="B21" s="72">
        <v>35642</v>
      </c>
      <c r="C21" s="71">
        <v>4.9415147028897266E-2</v>
      </c>
      <c r="D21" s="71">
        <v>5.6666666666666662E-3</v>
      </c>
      <c r="E21" s="71">
        <v>5.6250000000000007E-3</v>
      </c>
      <c r="F21" s="71">
        <v>-2.4999999999999998E-2</v>
      </c>
      <c r="G21" s="71">
        <v>5.8814166666666667E-3</v>
      </c>
      <c r="H21" s="71">
        <v>5.9397499999999997E-3</v>
      </c>
      <c r="I21" s="71">
        <v>4.6083030861940877E-3</v>
      </c>
      <c r="J21" s="71">
        <v>-2.1475000000000053E-4</v>
      </c>
      <c r="K21" s="71">
        <v>-2.7308333333333351E-4</v>
      </c>
      <c r="L21" s="71">
        <v>3.0666666666666665E-2</v>
      </c>
      <c r="M21" s="71">
        <v>4.1666666666665547E-5</v>
      </c>
      <c r="N21" s="71">
        <v>1.2777777777777434E-6</v>
      </c>
      <c r="O21" s="71">
        <v>1587.32</v>
      </c>
      <c r="P21" s="71">
        <v>-4.0803167455107925E-3</v>
      </c>
      <c r="Q21" s="71">
        <v>2.2859626519262211E-2</v>
      </c>
      <c r="R21" s="71">
        <v>2.6555520509635056E-2</v>
      </c>
      <c r="S21" s="71">
        <v>1.6648984743695784E-5</v>
      </c>
      <c r="T21" s="71">
        <v>2.4418567558875345E-3</v>
      </c>
    </row>
    <row r="22" spans="1:20">
      <c r="A22" s="71">
        <v>21</v>
      </c>
      <c r="B22" s="72">
        <v>35671</v>
      </c>
      <c r="C22" s="71">
        <v>-8.0754611077820115E-3</v>
      </c>
      <c r="D22" s="71">
        <v>5.8083333333333329E-3</v>
      </c>
      <c r="E22" s="71">
        <v>5.8333333333333336E-3</v>
      </c>
      <c r="F22" s="71">
        <v>4.1666666666666664E-2</v>
      </c>
      <c r="G22" s="71">
        <v>5.9077499999999998E-3</v>
      </c>
      <c r="H22" s="71">
        <v>5.9105E-3</v>
      </c>
      <c r="I22" s="71">
        <v>-4.6083030861940877E-3</v>
      </c>
      <c r="J22" s="71">
        <v>-9.9416666666666924E-5</v>
      </c>
      <c r="K22" s="71">
        <v>-1.0216666666666707E-4</v>
      </c>
      <c r="L22" s="71">
        <v>-3.5858333333333332E-2</v>
      </c>
      <c r="M22" s="71">
        <v>-2.5000000000000716E-5</v>
      </c>
      <c r="N22" s="71">
        <v>8.9645833333335898E-7</v>
      </c>
      <c r="O22" s="71">
        <v>1685.69</v>
      </c>
      <c r="P22" s="71">
        <v>6.0127916003587245E-2</v>
      </c>
      <c r="Q22" s="71">
        <v>2.8873032080634076E-3</v>
      </c>
      <c r="R22" s="71">
        <v>-1.0962764315845419E-2</v>
      </c>
      <c r="S22" s="71">
        <v>3.6153662829344433E-3</v>
      </c>
      <c r="T22" s="71">
        <v>6.5213072103299867E-5</v>
      </c>
    </row>
    <row r="23" spans="1:20">
      <c r="A23" s="71">
        <v>22</v>
      </c>
      <c r="B23" s="72">
        <v>35703</v>
      </c>
      <c r="C23" s="71">
        <v>7.5399097151114702E-2</v>
      </c>
      <c r="D23" s="71">
        <v>5.816666666666667E-3</v>
      </c>
      <c r="E23" s="71">
        <v>5.8333333333333336E-3</v>
      </c>
      <c r="F23" s="71">
        <v>3.3333333333333333E-2</v>
      </c>
      <c r="G23" s="71">
        <v>5.6846666666666669E-3</v>
      </c>
      <c r="H23" s="71">
        <v>5.7057499999999999E-3</v>
      </c>
      <c r="I23" s="71">
        <v>-2.3121397583794057E-3</v>
      </c>
      <c r="J23" s="71">
        <v>1.3200000000000017E-4</v>
      </c>
      <c r="K23" s="71">
        <v>1.1091666666666715E-4</v>
      </c>
      <c r="L23" s="71">
        <v>-2.7516666666666665E-2</v>
      </c>
      <c r="M23" s="71">
        <v>-1.6666666666666566E-5</v>
      </c>
      <c r="N23" s="71">
        <v>4.5861111111110828E-7</v>
      </c>
      <c r="O23" s="71">
        <v>1593.61</v>
      </c>
      <c r="P23" s="71">
        <v>-5.6173092603956754E-2</v>
      </c>
      <c r="Q23" s="71">
        <v>6.4693101960320298E-3</v>
      </c>
      <c r="R23" s="71">
        <v>6.8929786955082673E-2</v>
      </c>
      <c r="S23" s="71">
        <v>3.1554163326927009E-3</v>
      </c>
      <c r="T23" s="71">
        <v>5.6850238512032329E-3</v>
      </c>
    </row>
    <row r="24" spans="1:20">
      <c r="A24" s="71">
        <v>23</v>
      </c>
      <c r="B24" s="72">
        <v>35734</v>
      </c>
      <c r="C24" s="71">
        <v>-6.7894560324211817E-2</v>
      </c>
      <c r="D24" s="71">
        <v>5.8333333333333336E-3</v>
      </c>
      <c r="E24" s="71">
        <v>5.8333333333333336E-3</v>
      </c>
      <c r="F24" s="71">
        <v>0</v>
      </c>
      <c r="G24" s="71">
        <v>5.42575E-3</v>
      </c>
      <c r="H24" s="71">
        <v>5.5373333333333333E-3</v>
      </c>
      <c r="I24" s="71">
        <v>2.0619287202735315E-2</v>
      </c>
      <c r="J24" s="71">
        <v>4.0758333333333358E-4</v>
      </c>
      <c r="K24" s="71">
        <v>2.9600000000000026E-4</v>
      </c>
      <c r="L24" s="71">
        <v>5.8333333333333336E-3</v>
      </c>
      <c r="M24" s="71">
        <v>0</v>
      </c>
      <c r="N24" s="71">
        <v>0</v>
      </c>
      <c r="O24" s="71">
        <v>1600.55</v>
      </c>
      <c r="P24" s="71">
        <v>4.3454372483306969E-3</v>
      </c>
      <c r="Q24" s="71">
        <v>2.3538216911251464E-2</v>
      </c>
      <c r="R24" s="71">
        <v>-9.1432777235463281E-2</v>
      </c>
      <c r="S24" s="71">
        <v>1.8882824879179857E-5</v>
      </c>
      <c r="T24" s="71">
        <v>4.609671321618037E-3</v>
      </c>
    </row>
    <row r="25" spans="1:20">
      <c r="A25" s="71">
        <v>24</v>
      </c>
      <c r="B25" s="72">
        <v>35762</v>
      </c>
      <c r="C25" s="71">
        <v>-2.2825928457512745E-3</v>
      </c>
      <c r="D25" s="71">
        <v>6.0416666666666665E-3</v>
      </c>
      <c r="E25" s="71">
        <v>6.0416666666666665E-3</v>
      </c>
      <c r="F25" s="71">
        <v>8.3333333333333332E-3</v>
      </c>
      <c r="G25" s="71">
        <v>5.5199999999999997E-3</v>
      </c>
      <c r="H25" s="71">
        <v>5.6938333333333337E-3</v>
      </c>
      <c r="I25" s="71">
        <v>-2.270148534539107E-3</v>
      </c>
      <c r="J25" s="71">
        <v>5.2166666666666681E-4</v>
      </c>
      <c r="K25" s="71">
        <v>3.4783333333333281E-4</v>
      </c>
      <c r="L25" s="71">
        <v>-2.2916666666666667E-3</v>
      </c>
      <c r="M25" s="71">
        <v>0</v>
      </c>
      <c r="N25" s="71">
        <v>0</v>
      </c>
      <c r="O25" s="71">
        <v>1570.35</v>
      </c>
      <c r="P25" s="71">
        <v>-1.9048795725903567E-2</v>
      </c>
      <c r="Q25" s="71">
        <v>1.1392144788562764E-2</v>
      </c>
      <c r="R25" s="71">
        <v>-1.3674737634314038E-2</v>
      </c>
      <c r="S25" s="71">
        <v>3.6285661860720197E-4</v>
      </c>
      <c r="T25" s="71">
        <v>5.2102300994749014E-6</v>
      </c>
    </row>
    <row r="26" spans="1:20">
      <c r="A26" s="71">
        <v>25</v>
      </c>
      <c r="B26" s="72">
        <v>35795</v>
      </c>
      <c r="C26" s="71">
        <v>5.2083844516185529E-2</v>
      </c>
      <c r="D26" s="71">
        <v>6.0166666666666667E-3</v>
      </c>
      <c r="E26" s="71">
        <v>6.0416666666666665E-3</v>
      </c>
      <c r="F26" s="71">
        <v>8.3333333333333332E-3</v>
      </c>
      <c r="G26" s="71">
        <v>5.3115833333333331E-3</v>
      </c>
      <c r="H26" s="71">
        <v>5.5009166666666661E-3</v>
      </c>
      <c r="I26" s="71">
        <v>9.0498355199182257E-3</v>
      </c>
      <c r="J26" s="71">
        <v>7.050833333333336E-4</v>
      </c>
      <c r="K26" s="71">
        <v>5.1575000000000058E-4</v>
      </c>
      <c r="L26" s="71">
        <v>-2.3166666666666665E-3</v>
      </c>
      <c r="M26" s="71">
        <v>-2.4999999999999849E-5</v>
      </c>
      <c r="N26" s="71">
        <v>5.7916666666666315E-8</v>
      </c>
      <c r="O26" s="71">
        <v>1619.36</v>
      </c>
      <c r="P26" s="71">
        <v>3.073248500711756E-2</v>
      </c>
      <c r="Q26" s="71">
        <v>2.097018030275466E-2</v>
      </c>
      <c r="R26" s="71">
        <v>3.1113664213430869E-2</v>
      </c>
      <c r="S26" s="71">
        <v>9.4448563471270569E-4</v>
      </c>
      <c r="T26" s="71">
        <v>2.7127268595861895E-3</v>
      </c>
    </row>
    <row r="27" spans="1:20">
      <c r="A27" s="71">
        <v>26</v>
      </c>
      <c r="B27" s="72">
        <v>35825</v>
      </c>
      <c r="C27" s="71">
        <v>5.0814540234424221E-2</v>
      </c>
      <c r="D27" s="71">
        <v>6.0416666666666665E-3</v>
      </c>
      <c r="E27" s="71">
        <v>6.0416666666666665E-3</v>
      </c>
      <c r="F27" s="71">
        <v>-4.9999999999999996E-2</v>
      </c>
      <c r="G27" s="71">
        <v>5.0815000000000001E-3</v>
      </c>
      <c r="H27" s="71">
        <v>5.2599166666666662E-3</v>
      </c>
      <c r="I27" s="71">
        <v>0</v>
      </c>
      <c r="J27" s="71">
        <v>9.6016666666666646E-4</v>
      </c>
      <c r="K27" s="71">
        <v>7.8175000000000033E-4</v>
      </c>
      <c r="L27" s="71">
        <v>5.6041666666666663E-2</v>
      </c>
      <c r="M27" s="71">
        <v>0</v>
      </c>
      <c r="N27" s="71">
        <v>0</v>
      </c>
      <c r="O27" s="71">
        <v>1770.51</v>
      </c>
      <c r="P27" s="71">
        <v>8.9236631217415763E-2</v>
      </c>
      <c r="Q27" s="71">
        <v>2.0669842960557627E-2</v>
      </c>
      <c r="R27" s="71">
        <v>3.0144697273866594E-2</v>
      </c>
      <c r="S27" s="71">
        <v>7.9631763510330609E-3</v>
      </c>
      <c r="T27" s="71">
        <v>2.5821174992359179E-3</v>
      </c>
    </row>
    <row r="28" spans="1:20">
      <c r="A28" s="71">
        <v>27</v>
      </c>
      <c r="B28" s="72">
        <v>35853</v>
      </c>
      <c r="C28" s="71">
        <v>5.6228507740776479E-2</v>
      </c>
      <c r="D28" s="71">
        <v>6.0666666666666673E-3</v>
      </c>
      <c r="E28" s="71">
        <v>6.0416666666666665E-3</v>
      </c>
      <c r="F28" s="71">
        <v>2.4999999999999998E-2</v>
      </c>
      <c r="G28" s="71">
        <v>5.0384166666666667E-3</v>
      </c>
      <c r="H28" s="71">
        <v>5.1889166666666672E-3</v>
      </c>
      <c r="I28" s="71">
        <v>0</v>
      </c>
      <c r="J28" s="71">
        <v>1.0282500000000005E-3</v>
      </c>
      <c r="K28" s="71">
        <v>8.7775000000000006E-4</v>
      </c>
      <c r="L28" s="71">
        <v>-1.893333333333333E-2</v>
      </c>
      <c r="M28" s="71">
        <v>2.5000000000000716E-5</v>
      </c>
      <c r="N28" s="71">
        <v>-4.7333333333334678E-7</v>
      </c>
      <c r="O28" s="71">
        <v>1835.68</v>
      </c>
      <c r="P28" s="71">
        <v>3.6147344392825964E-2</v>
      </c>
      <c r="Q28" s="71">
        <v>3.3661818021666345E-2</v>
      </c>
      <c r="R28" s="71">
        <v>2.2566689719110133E-2</v>
      </c>
      <c r="S28" s="71">
        <v>1.3066305066535666E-3</v>
      </c>
      <c r="T28" s="71">
        <v>3.1616450827545604E-3</v>
      </c>
    </row>
    <row r="29" spans="1:20">
      <c r="A29" s="71">
        <v>28</v>
      </c>
      <c r="B29" s="72">
        <v>35885</v>
      </c>
      <c r="C29" s="71">
        <v>3.5963224623884571E-2</v>
      </c>
      <c r="D29" s="71">
        <v>6.0499999999999998E-3</v>
      </c>
      <c r="E29" s="71">
        <v>6.0416666666666665E-3</v>
      </c>
      <c r="F29" s="71">
        <v>2.4999999999999998E-2</v>
      </c>
      <c r="G29" s="71">
        <v>4.9933333333333331E-3</v>
      </c>
      <c r="H29" s="71">
        <v>5.1856666666666665E-3</v>
      </c>
      <c r="I29" s="71">
        <v>-2.254792387089477E-3</v>
      </c>
      <c r="J29" s="71">
        <v>1.0566666666666667E-3</v>
      </c>
      <c r="K29" s="71">
        <v>8.6433333333333327E-4</v>
      </c>
      <c r="L29" s="71">
        <v>-1.8949999999999998E-2</v>
      </c>
      <c r="M29" s="71">
        <v>8.3333333333332829E-6</v>
      </c>
      <c r="N29" s="71">
        <v>-1.579166666666657E-7</v>
      </c>
      <c r="O29" s="71">
        <v>1868.41</v>
      </c>
      <c r="P29" s="71">
        <v>1.7672816735779584E-2</v>
      </c>
      <c r="Q29" s="71">
        <v>3.7522684134514428E-3</v>
      </c>
      <c r="R29" s="71">
        <v>3.2210956210433128E-2</v>
      </c>
      <c r="S29" s="71">
        <v>3.1232845137645093E-4</v>
      </c>
      <c r="T29" s="71">
        <v>1.2933535253479775E-3</v>
      </c>
    </row>
    <row r="30" spans="1:20">
      <c r="A30" s="71">
        <v>29</v>
      </c>
      <c r="B30" s="72">
        <v>35915</v>
      </c>
      <c r="C30" s="71">
        <v>2.6316513262836239E-3</v>
      </c>
      <c r="D30" s="71">
        <v>6.0000000000000001E-3</v>
      </c>
      <c r="E30" s="71">
        <v>6.0416666666666665E-3</v>
      </c>
      <c r="F30" s="71">
        <v>4.1666666666666664E-2</v>
      </c>
      <c r="G30" s="71">
        <v>4.8540833333333335E-3</v>
      </c>
      <c r="H30" s="71">
        <v>5.0440000000000007E-3</v>
      </c>
      <c r="I30" s="71">
        <v>0</v>
      </c>
      <c r="J30" s="71">
        <v>1.1459166666666666E-3</v>
      </c>
      <c r="K30" s="71">
        <v>9.5599999999999938E-4</v>
      </c>
      <c r="L30" s="71">
        <v>-3.5666666666666666E-2</v>
      </c>
      <c r="M30" s="71">
        <v>-4.1666666666666415E-5</v>
      </c>
      <c r="N30" s="71">
        <v>1.4861111111111022E-6</v>
      </c>
      <c r="O30" s="71">
        <v>1778.87</v>
      </c>
      <c r="P30" s="71">
        <v>-4.9109470551969459E-2</v>
      </c>
      <c r="Q30" s="71">
        <v>-3.5088576584981546E-2</v>
      </c>
      <c r="R30" s="71">
        <v>3.7720227911265169E-2</v>
      </c>
      <c r="S30" s="71">
        <v>2.4117400978947556E-3</v>
      </c>
      <c r="T30" s="71">
        <v>6.9255887031303563E-6</v>
      </c>
    </row>
    <row r="31" spans="1:20">
      <c r="A31" s="71">
        <v>30</v>
      </c>
      <c r="B31" s="72">
        <v>35944</v>
      </c>
      <c r="C31" s="71">
        <v>4.7181625558172513E-3</v>
      </c>
      <c r="D31" s="71">
        <v>6.0083333333333334E-3</v>
      </c>
      <c r="E31" s="71">
        <v>6.0416666666666665E-3</v>
      </c>
      <c r="F31" s="71">
        <v>4.1666666666666664E-2</v>
      </c>
      <c r="G31" s="71">
        <v>4.8873333333333329E-3</v>
      </c>
      <c r="H31" s="71">
        <v>5.0609999999999995E-3</v>
      </c>
      <c r="I31" s="71">
        <v>1.3453117697118877E-2</v>
      </c>
      <c r="J31" s="71">
        <v>1.1210000000000005E-3</v>
      </c>
      <c r="K31" s="71">
        <v>9.4733333333333388E-4</v>
      </c>
      <c r="L31" s="71">
        <v>-3.5658333333333334E-2</v>
      </c>
      <c r="M31" s="71">
        <v>-3.3333333333333132E-5</v>
      </c>
      <c r="N31" s="71">
        <v>1.1886111111111039E-6</v>
      </c>
      <c r="O31" s="71">
        <v>1894.74</v>
      </c>
      <c r="P31" s="71">
        <v>6.3103294702441026E-2</v>
      </c>
      <c r="Q31" s="71">
        <v>2.4900625835217127E-2</v>
      </c>
      <c r="R31" s="71">
        <v>-2.0182463279399876E-2</v>
      </c>
      <c r="S31" s="71">
        <v>3.9820258023031217E-3</v>
      </c>
      <c r="T31" s="71">
        <v>2.2261057903115976E-5</v>
      </c>
    </row>
    <row r="32" spans="1:20">
      <c r="A32" s="71">
        <v>31</v>
      </c>
      <c r="B32" s="72">
        <v>35976</v>
      </c>
      <c r="C32" s="71">
        <v>-2.1177788185780422E-2</v>
      </c>
      <c r="D32" s="71">
        <v>6.1916666666666665E-3</v>
      </c>
      <c r="E32" s="71">
        <v>6.2499999999999995E-3</v>
      </c>
      <c r="F32" s="71">
        <v>-8.3333333333333332E-3</v>
      </c>
      <c r="G32" s="71">
        <v>4.8119166666666666E-3</v>
      </c>
      <c r="H32" s="71">
        <v>5.1536666666666666E-3</v>
      </c>
      <c r="I32" s="71">
        <v>-1.3453117697118877E-2</v>
      </c>
      <c r="J32" s="71">
        <v>1.3797499999999999E-3</v>
      </c>
      <c r="K32" s="71">
        <v>1.0379999999999999E-3</v>
      </c>
      <c r="L32" s="71">
        <v>1.4525E-2</v>
      </c>
      <c r="M32" s="71">
        <v>-5.833333333333298E-5</v>
      </c>
      <c r="N32" s="71">
        <v>-8.4729166666666148E-7</v>
      </c>
      <c r="O32" s="71">
        <v>1872.39</v>
      </c>
      <c r="P32" s="71">
        <v>-1.1865936264588761E-2</v>
      </c>
      <c r="Q32" s="71">
        <v>5.1449192375304875E-2</v>
      </c>
      <c r="R32" s="71">
        <v>-7.2626980561085297E-2</v>
      </c>
      <c r="S32" s="71">
        <v>1.408004434352827E-4</v>
      </c>
      <c r="T32" s="71">
        <v>4.4849871244178078E-4</v>
      </c>
    </row>
    <row r="33" spans="1:20">
      <c r="A33" s="71">
        <v>32</v>
      </c>
      <c r="B33" s="72">
        <v>36007</v>
      </c>
      <c r="C33" s="71">
        <v>-3.1908434609713154E-3</v>
      </c>
      <c r="D33" s="71">
        <v>6.2083333333333331E-3</v>
      </c>
      <c r="E33" s="71">
        <v>6.2499999999999995E-3</v>
      </c>
      <c r="F33" s="71">
        <v>-4.1666666666666664E-2</v>
      </c>
      <c r="G33" s="71">
        <v>4.8599166666666669E-3</v>
      </c>
      <c r="H33" s="71">
        <v>5.2237500000000001E-3</v>
      </c>
      <c r="I33" s="71">
        <v>1.1223462369849724E-2</v>
      </c>
      <c r="J33" s="71">
        <v>1.3484166666666662E-3</v>
      </c>
      <c r="K33" s="71">
        <v>9.8458333333333297E-4</v>
      </c>
      <c r="L33" s="71">
        <v>4.7875000000000001E-2</v>
      </c>
      <c r="M33" s="71">
        <v>-4.1666666666666415E-5</v>
      </c>
      <c r="N33" s="71">
        <v>-1.9947916666666547E-6</v>
      </c>
      <c r="O33" s="71">
        <v>1499.25</v>
      </c>
      <c r="P33" s="71">
        <v>-0.22225070662387658</v>
      </c>
      <c r="Q33" s="71">
        <v>5.352152398760035E-2</v>
      </c>
      <c r="R33" s="71">
        <v>-5.6712367448571666E-2</v>
      </c>
      <c r="S33" s="71">
        <v>4.9395376594812461E-2</v>
      </c>
      <c r="T33" s="71">
        <v>1.0181481992423402E-5</v>
      </c>
    </row>
    <row r="34" spans="1:20">
      <c r="A34" s="71">
        <v>33</v>
      </c>
      <c r="B34" s="72">
        <v>36038</v>
      </c>
      <c r="C34" s="71">
        <v>-0.11368681167794303</v>
      </c>
      <c r="D34" s="71">
        <v>6.1749999999999999E-3</v>
      </c>
      <c r="E34" s="71">
        <v>6.2499999999999995E-3</v>
      </c>
      <c r="F34" s="71">
        <v>3.3333333333333333E-2</v>
      </c>
      <c r="G34" s="71">
        <v>4.6421666666666668E-3</v>
      </c>
      <c r="H34" s="71">
        <v>4.9549166666666665E-3</v>
      </c>
      <c r="I34" s="71">
        <v>8.888947417246218E-3</v>
      </c>
      <c r="J34" s="71">
        <v>1.5328333333333331E-3</v>
      </c>
      <c r="K34" s="71">
        <v>1.2200833333333334E-3</v>
      </c>
      <c r="L34" s="71">
        <v>-2.7158333333333333E-2</v>
      </c>
      <c r="M34" s="71">
        <v>-7.4999999999999546E-5</v>
      </c>
      <c r="N34" s="71">
        <v>2.0368749999999876E-6</v>
      </c>
      <c r="O34" s="71">
        <v>1693.84</v>
      </c>
      <c r="P34" s="71">
        <v>0.12203315769906187</v>
      </c>
      <c r="Q34" s="71">
        <v>4.6095866182330525E-2</v>
      </c>
      <c r="R34" s="71">
        <v>-0.15978267786027356</v>
      </c>
      <c r="S34" s="71">
        <v>1.4892091578004103E-2</v>
      </c>
      <c r="T34" s="71">
        <v>1.2924691149496084E-2</v>
      </c>
    </row>
    <row r="35" spans="1:20">
      <c r="A35" s="71">
        <v>34</v>
      </c>
      <c r="B35" s="72">
        <v>36068</v>
      </c>
      <c r="C35" s="71">
        <v>-4.0133602465243001E-2</v>
      </c>
      <c r="D35" s="71">
        <v>6.0166666666666667E-3</v>
      </c>
      <c r="E35" s="71">
        <v>6.2499999999999995E-3</v>
      </c>
      <c r="F35" s="71">
        <v>3.3333333333333333E-2</v>
      </c>
      <c r="G35" s="71">
        <v>4.2924999999999994E-3</v>
      </c>
      <c r="H35" s="71">
        <v>4.5301666666666667E-3</v>
      </c>
      <c r="I35" s="71">
        <v>-4.4345970678660862E-3</v>
      </c>
      <c r="J35" s="71">
        <v>1.7241666666666672E-3</v>
      </c>
      <c r="K35" s="71">
        <v>1.4865E-3</v>
      </c>
      <c r="L35" s="71">
        <v>-2.7316666666666666E-2</v>
      </c>
      <c r="M35" s="71">
        <v>-2.3333333333333279E-4</v>
      </c>
      <c r="N35" s="71">
        <v>6.3738888888888743E-6</v>
      </c>
      <c r="O35" s="71">
        <v>1771.39</v>
      </c>
      <c r="P35" s="71">
        <v>4.4766408359524945E-2</v>
      </c>
      <c r="Q35" s="71">
        <v>1.9297437975084097E-2</v>
      </c>
      <c r="R35" s="71">
        <v>-5.9431040440327099E-2</v>
      </c>
      <c r="S35" s="71">
        <v>2.0040313174117448E-3</v>
      </c>
      <c r="T35" s="71">
        <v>1.6107060468381592E-3</v>
      </c>
    </row>
    <row r="36" spans="1:20">
      <c r="A36" s="71">
        <v>35</v>
      </c>
      <c r="B36" s="72">
        <v>36098</v>
      </c>
      <c r="C36" s="71">
        <v>6.602021261413249E-2</v>
      </c>
      <c r="D36" s="71">
        <v>5.8250000000000003E-3</v>
      </c>
      <c r="E36" s="71">
        <v>6.0416666666666665E-3</v>
      </c>
      <c r="F36" s="71">
        <v>0</v>
      </c>
      <c r="G36" s="71">
        <v>4.1761666666666666E-3</v>
      </c>
      <c r="H36" s="71">
        <v>4.1963333333333332E-3</v>
      </c>
      <c r="I36" s="71">
        <v>-4.4543503493801317E-3</v>
      </c>
      <c r="J36" s="71">
        <v>1.6488333333333337E-3</v>
      </c>
      <c r="K36" s="71">
        <v>1.6286666666666672E-3</v>
      </c>
      <c r="L36" s="71">
        <v>5.8250000000000003E-3</v>
      </c>
      <c r="M36" s="71">
        <v>-2.1666666666666622E-4</v>
      </c>
      <c r="N36" s="71">
        <v>-1.2620833333333309E-6</v>
      </c>
      <c r="O36" s="71">
        <v>1949.54</v>
      </c>
      <c r="P36" s="71">
        <v>9.5828898186512745E-2</v>
      </c>
      <c r="Q36" s="71">
        <v>3.6749069410504376E-3</v>
      </c>
      <c r="R36" s="71">
        <v>6.2345305673082052E-2</v>
      </c>
      <c r="S36" s="71">
        <v>9.1831777276410263E-3</v>
      </c>
      <c r="T36" s="71">
        <v>4.3586684736152586E-3</v>
      </c>
    </row>
    <row r="37" spans="1:20">
      <c r="A37" s="71">
        <v>36</v>
      </c>
      <c r="B37" s="72">
        <v>36129</v>
      </c>
      <c r="C37" s="71">
        <v>4.7560364049531678E-2</v>
      </c>
      <c r="D37" s="71">
        <v>5.4416666666666667E-3</v>
      </c>
      <c r="E37" s="71">
        <v>5.6250000000000007E-3</v>
      </c>
      <c r="F37" s="71">
        <v>8.3333333333333332E-3</v>
      </c>
      <c r="G37" s="71">
        <v>4.1076666666666666E-3</v>
      </c>
      <c r="H37" s="71">
        <v>4.1654999999999999E-3</v>
      </c>
      <c r="I37" s="71">
        <v>4.4543503493801317E-3</v>
      </c>
      <c r="J37" s="71">
        <v>1.3340000000000001E-3</v>
      </c>
      <c r="K37" s="71">
        <v>1.2761666666666668E-3</v>
      </c>
      <c r="L37" s="71">
        <v>-2.8916666666666665E-3</v>
      </c>
      <c r="M37" s="71">
        <v>-1.8333333333333396E-4</v>
      </c>
      <c r="N37" s="71">
        <v>5.3013888888889072E-7</v>
      </c>
      <c r="O37" s="71">
        <v>2192.69</v>
      </c>
      <c r="P37" s="71">
        <v>0.11753565326293369</v>
      </c>
      <c r="Q37" s="71">
        <v>-8.2298128149815852E-3</v>
      </c>
      <c r="R37" s="71">
        <v>5.5790176864513263E-2</v>
      </c>
      <c r="S37" s="71">
        <v>1.3814629787944576E-2</v>
      </c>
      <c r="T37" s="71">
        <v>2.2619882285239853E-3</v>
      </c>
    </row>
    <row r="38" spans="1:20">
      <c r="A38" s="71">
        <v>37</v>
      </c>
      <c r="B38" s="72">
        <v>36160</v>
      </c>
      <c r="C38" s="71">
        <v>1.7756343952008535E-2</v>
      </c>
      <c r="D38" s="71">
        <v>4.9500000000000004E-3</v>
      </c>
      <c r="E38" s="71">
        <v>5.208333333333333E-3</v>
      </c>
      <c r="F38" s="71">
        <v>2.4999999999999998E-2</v>
      </c>
      <c r="G38" s="71">
        <v>3.7645833333333333E-3</v>
      </c>
      <c r="H38" s="71">
        <v>3.8058333333333334E-3</v>
      </c>
      <c r="I38" s="71">
        <v>-4.4543503493801317E-3</v>
      </c>
      <c r="J38" s="71">
        <v>1.1854166666666671E-3</v>
      </c>
      <c r="K38" s="71">
        <v>1.144166666666667E-3</v>
      </c>
      <c r="L38" s="71">
        <v>-2.0049999999999998E-2</v>
      </c>
      <c r="M38" s="71">
        <v>-2.5833333333333264E-4</v>
      </c>
      <c r="N38" s="71">
        <v>5.1795833333333192E-6</v>
      </c>
      <c r="O38" s="71">
        <v>2505.89</v>
      </c>
      <c r="P38" s="71">
        <v>0.13351486028312998</v>
      </c>
      <c r="Q38" s="71">
        <v>-1.2184315823375869E-2</v>
      </c>
      <c r="R38" s="71">
        <v>2.9940659775384404E-2</v>
      </c>
      <c r="S38" s="71">
        <v>1.782621791642372E-2</v>
      </c>
      <c r="T38" s="71">
        <v>3.1528775054203009E-4</v>
      </c>
    </row>
    <row r="39" spans="1:20">
      <c r="A39" s="71">
        <v>38</v>
      </c>
      <c r="B39" s="72">
        <v>36189</v>
      </c>
      <c r="C39" s="71">
        <v>8.2013771035773786E-3</v>
      </c>
      <c r="D39" s="71">
        <v>4.7916666666666663E-3</v>
      </c>
      <c r="E39" s="71">
        <v>5.0000000000000001E-3</v>
      </c>
      <c r="F39" s="71">
        <v>-4.9999999999999996E-2</v>
      </c>
      <c r="G39" s="71">
        <v>3.5723333333333336E-3</v>
      </c>
      <c r="H39" s="71">
        <v>3.6284166666666665E-3</v>
      </c>
      <c r="I39" s="71">
        <v>8.888947417246218E-3</v>
      </c>
      <c r="J39" s="71">
        <v>1.2193333333333327E-3</v>
      </c>
      <c r="K39" s="71">
        <v>1.1632499999999998E-3</v>
      </c>
      <c r="L39" s="71">
        <v>5.4791666666666662E-2</v>
      </c>
      <c r="M39" s="71">
        <v>-2.0833333333333381E-4</v>
      </c>
      <c r="N39" s="71">
        <v>-1.1414930555555581E-5</v>
      </c>
      <c r="O39" s="71">
        <v>2288.0300000000002</v>
      </c>
      <c r="P39" s="71">
        <v>-9.095277553794201E-2</v>
      </c>
      <c r="Q39" s="71">
        <v>-5.8438827569457175E-2</v>
      </c>
      <c r="R39" s="71">
        <v>6.6640204673034553E-2</v>
      </c>
      <c r="S39" s="71">
        <v>8.2724073780552632E-3</v>
      </c>
      <c r="T39" s="71">
        <v>6.7262586395083269E-5</v>
      </c>
    </row>
    <row r="40" spans="1:20">
      <c r="A40" s="71">
        <v>39</v>
      </c>
      <c r="B40" s="72">
        <v>36217</v>
      </c>
      <c r="C40" s="71">
        <v>4.6899470557765E-2</v>
      </c>
      <c r="D40" s="71">
        <v>4.4583333333333332E-3</v>
      </c>
      <c r="E40" s="71">
        <v>4.5833333333333334E-3</v>
      </c>
      <c r="F40" s="71">
        <v>1.6666666666666666E-2</v>
      </c>
      <c r="G40" s="71">
        <v>3.6932499999999999E-3</v>
      </c>
      <c r="H40" s="71">
        <v>3.7537500000000001E-3</v>
      </c>
      <c r="I40" s="71">
        <v>-2.2148403295529917E-3</v>
      </c>
      <c r="J40" s="71">
        <v>7.6508333333333333E-4</v>
      </c>
      <c r="K40" s="71">
        <v>7.045833333333331E-4</v>
      </c>
      <c r="L40" s="71">
        <v>-1.2208333333333333E-2</v>
      </c>
      <c r="M40" s="71">
        <v>-1.2500000000000011E-4</v>
      </c>
      <c r="N40" s="71">
        <v>1.5260416666666679E-6</v>
      </c>
      <c r="O40" s="71">
        <v>2461.4</v>
      </c>
      <c r="P40" s="71">
        <v>7.3039108436396383E-2</v>
      </c>
      <c r="Q40" s="71">
        <v>-7.6910207071593018E-2</v>
      </c>
      <c r="R40" s="71">
        <v>0.12380967762935802</v>
      </c>
      <c r="S40" s="71">
        <v>5.3347113611836696E-3</v>
      </c>
      <c r="T40" s="71">
        <v>2.1995603385986662E-3</v>
      </c>
    </row>
    <row r="41" spans="1:20">
      <c r="A41" s="71">
        <v>40</v>
      </c>
      <c r="B41" s="72">
        <v>36250</v>
      </c>
      <c r="C41" s="71">
        <v>2.4266161366487182E-2</v>
      </c>
      <c r="D41" s="71">
        <v>4.2750000000000002E-3</v>
      </c>
      <c r="E41" s="71">
        <v>4.5833333333333334E-3</v>
      </c>
      <c r="F41" s="71">
        <v>4.1666666666666664E-2</v>
      </c>
      <c r="G41" s="71">
        <v>3.8795000000000001E-3</v>
      </c>
      <c r="H41" s="71">
        <v>3.9499166666666667E-3</v>
      </c>
      <c r="I41" s="71">
        <v>4.4247859803556722E-3</v>
      </c>
      <c r="J41" s="71">
        <v>3.9550000000000002E-4</v>
      </c>
      <c r="K41" s="71">
        <v>3.2508333333333347E-4</v>
      </c>
      <c r="L41" s="71">
        <v>-3.7391666666666663E-2</v>
      </c>
      <c r="M41" s="71">
        <v>-3.083333333333332E-4</v>
      </c>
      <c r="N41" s="71">
        <v>1.1529097222222217E-5</v>
      </c>
      <c r="O41" s="71">
        <v>2542.85</v>
      </c>
      <c r="P41" s="71">
        <v>3.2555205493917327E-2</v>
      </c>
      <c r="Q41" s="71">
        <v>1.2943305074444744E-2</v>
      </c>
      <c r="R41" s="71">
        <v>1.1322856292042438E-2</v>
      </c>
      <c r="S41" s="71">
        <v>1.059841404751185E-3</v>
      </c>
      <c r="T41" s="71">
        <v>5.8884658746439502E-4</v>
      </c>
    </row>
    <row r="42" spans="1:20">
      <c r="A42" s="71">
        <v>41</v>
      </c>
      <c r="B42" s="72">
        <v>36280</v>
      </c>
      <c r="C42" s="71">
        <v>4.5121857713230185E-2</v>
      </c>
      <c r="D42" s="71">
        <v>4.2750000000000002E-3</v>
      </c>
      <c r="E42" s="71">
        <v>4.3749999999999995E-3</v>
      </c>
      <c r="F42" s="71">
        <v>3.3333333333333333E-2</v>
      </c>
      <c r="G42" s="71">
        <v>3.8266666666666662E-3</v>
      </c>
      <c r="H42" s="71">
        <v>3.9379166666666668E-3</v>
      </c>
      <c r="I42" s="71">
        <v>2.2050725583140363E-3</v>
      </c>
      <c r="J42" s="71">
        <v>4.48333333333334E-4</v>
      </c>
      <c r="K42" s="71">
        <v>3.3708333333333333E-4</v>
      </c>
      <c r="L42" s="71">
        <v>-2.9058333333333332E-2</v>
      </c>
      <c r="M42" s="71">
        <v>-9.9999999999999395E-5</v>
      </c>
      <c r="N42" s="71">
        <v>2.9058333333333154E-6</v>
      </c>
      <c r="O42" s="71">
        <v>2470.52</v>
      </c>
      <c r="P42" s="71">
        <v>-2.885684445189618E-2</v>
      </c>
      <c r="Q42" s="71">
        <v>5.6790288331832084E-2</v>
      </c>
      <c r="R42" s="71">
        <v>-1.1668430618601899E-2</v>
      </c>
      <c r="S42" s="71">
        <v>8.3271747172093138E-4</v>
      </c>
      <c r="T42" s="71">
        <v>2.0359820434929904E-3</v>
      </c>
    </row>
    <row r="43" spans="1:20">
      <c r="A43" s="71">
        <v>42</v>
      </c>
      <c r="B43" s="72">
        <v>36311</v>
      </c>
      <c r="C43" s="71">
        <v>-4.689903972318632E-2</v>
      </c>
      <c r="D43" s="71">
        <v>4.2833333333333334E-3</v>
      </c>
      <c r="E43" s="71">
        <v>4.3749999999999995E-3</v>
      </c>
      <c r="F43" s="71">
        <v>2.4999999999999998E-2</v>
      </c>
      <c r="G43" s="71">
        <v>4.0889999999999998E-3</v>
      </c>
      <c r="H43" s="71">
        <v>4.1841666666666668E-3</v>
      </c>
      <c r="I43" s="71">
        <v>1.0953012019196962E-2</v>
      </c>
      <c r="J43" s="71">
        <v>1.9433333333333368E-4</v>
      </c>
      <c r="K43" s="71">
        <v>9.9166666666666674E-5</v>
      </c>
      <c r="L43" s="71">
        <v>-2.0716666666666664E-2</v>
      </c>
      <c r="M43" s="71">
        <v>-9.1666666666666112E-5</v>
      </c>
      <c r="N43" s="71">
        <v>1.899027777777766E-6</v>
      </c>
      <c r="O43" s="71">
        <v>2686.12</v>
      </c>
      <c r="P43" s="71">
        <v>8.3669118403265408E-2</v>
      </c>
      <c r="Q43" s="71">
        <v>3.2658354000770107E-2</v>
      </c>
      <c r="R43" s="71">
        <v>-7.9557393723956427E-2</v>
      </c>
      <c r="S43" s="71">
        <v>7.0005213743796462E-3</v>
      </c>
      <c r="T43" s="71">
        <v>2.1995199269570082E-3</v>
      </c>
    </row>
    <row r="44" spans="1:20">
      <c r="A44" s="71">
        <v>43</v>
      </c>
      <c r="B44" s="72">
        <v>36341</v>
      </c>
      <c r="C44" s="71">
        <v>1.9370634214924465E-2</v>
      </c>
      <c r="D44" s="71">
        <v>4.0500000000000006E-3</v>
      </c>
      <c r="E44" s="71">
        <v>4.1666666666666666E-3</v>
      </c>
      <c r="F44" s="71">
        <v>-8.3333333333333332E-3</v>
      </c>
      <c r="G44" s="71">
        <v>4.3096666666666665E-3</v>
      </c>
      <c r="H44" s="71">
        <v>4.4710000000000001E-3</v>
      </c>
      <c r="I44" s="71">
        <v>4.3478329361033019E-3</v>
      </c>
      <c r="J44" s="71">
        <v>-2.5966666666666586E-4</v>
      </c>
      <c r="K44" s="71">
        <v>-4.209999999999995E-4</v>
      </c>
      <c r="L44" s="71">
        <v>1.2383333333333333E-2</v>
      </c>
      <c r="M44" s="71">
        <v>-1.1666666666666596E-4</v>
      </c>
      <c r="N44" s="71">
        <v>-1.4447222222222134E-6</v>
      </c>
      <c r="O44" s="71">
        <v>2638.49</v>
      </c>
      <c r="P44" s="71">
        <v>-1.7890989377198352E-2</v>
      </c>
      <c r="Q44" s="71">
        <v>1.2978860527792957E-2</v>
      </c>
      <c r="R44" s="71">
        <v>6.3917736871315078E-3</v>
      </c>
      <c r="S44" s="71">
        <v>3.2008750089502428E-4</v>
      </c>
      <c r="T44" s="71">
        <v>3.7522146988840235E-4</v>
      </c>
    </row>
    <row r="45" spans="1:20">
      <c r="A45" s="71">
        <v>44</v>
      </c>
      <c r="B45" s="72">
        <v>36371</v>
      </c>
      <c r="C45" s="71">
        <v>-7.1636789524784916E-3</v>
      </c>
      <c r="D45" s="71">
        <v>4.1166666666666669E-3</v>
      </c>
      <c r="E45" s="71">
        <v>4.1666666666666666E-3</v>
      </c>
      <c r="F45" s="71">
        <v>-4.9999999999999996E-2</v>
      </c>
      <c r="G45" s="71">
        <v>4.4767499999999998E-3</v>
      </c>
      <c r="H45" s="71">
        <v>4.6442499999999999E-3</v>
      </c>
      <c r="I45" s="71">
        <v>0</v>
      </c>
      <c r="J45" s="71">
        <v>-3.6008333333333292E-4</v>
      </c>
      <c r="K45" s="71">
        <v>-5.2758333333333303E-4</v>
      </c>
      <c r="L45" s="71">
        <v>5.411666666666666E-2</v>
      </c>
      <c r="M45" s="71">
        <v>-4.9999999999999697E-5</v>
      </c>
      <c r="N45" s="71">
        <v>-2.7058333333333165E-6</v>
      </c>
      <c r="O45" s="71">
        <v>2739.35</v>
      </c>
      <c r="P45" s="71">
        <v>3.7513882155814748E-2</v>
      </c>
      <c r="Q45" s="71">
        <v>2.7550423830671189E-2</v>
      </c>
      <c r="R45" s="71">
        <v>-3.4714102783149681E-2</v>
      </c>
      <c r="S45" s="71">
        <v>1.4072913544003563E-3</v>
      </c>
      <c r="T45" s="71">
        <v>5.1318296134183336E-5</v>
      </c>
    </row>
    <row r="46" spans="1:20">
      <c r="A46" s="71">
        <v>45</v>
      </c>
      <c r="B46" s="72">
        <v>36403</v>
      </c>
      <c r="C46" s="71">
        <v>4.7644716466033188E-3</v>
      </c>
      <c r="D46" s="71">
        <v>4.0249999999999999E-3</v>
      </c>
      <c r="E46" s="71">
        <v>4.1666666666666666E-3</v>
      </c>
      <c r="F46" s="71">
        <v>2.4999999999999998E-2</v>
      </c>
      <c r="G46" s="71">
        <v>4.5259999999999996E-3</v>
      </c>
      <c r="H46" s="71">
        <v>4.8750833333333337E-3</v>
      </c>
      <c r="I46" s="71">
        <v>4.3290110895854994E-3</v>
      </c>
      <c r="J46" s="71">
        <v>-5.0099999999999971E-4</v>
      </c>
      <c r="K46" s="71">
        <v>-8.5008333333333377E-4</v>
      </c>
      <c r="L46" s="71">
        <v>-2.0974999999999997E-2</v>
      </c>
      <c r="M46" s="71">
        <v>-1.4166666666666668E-4</v>
      </c>
      <c r="N46" s="71">
        <v>2.9714583333333331E-6</v>
      </c>
      <c r="O46" s="71">
        <v>2746.16</v>
      </c>
      <c r="P46" s="71">
        <v>2.4829062379021494E-3</v>
      </c>
      <c r="Q46" s="71">
        <v>3.5582815962126091E-2</v>
      </c>
      <c r="R46" s="71">
        <v>-3.0818344315522772E-2</v>
      </c>
      <c r="S46" s="71">
        <v>6.1648233862134046E-6</v>
      </c>
      <c r="T46" s="71">
        <v>2.2700190071286939E-5</v>
      </c>
    </row>
    <row r="47" spans="1:20">
      <c r="A47" s="71">
        <v>46</v>
      </c>
      <c r="B47" s="72">
        <v>36433</v>
      </c>
      <c r="C47" s="71">
        <v>-3.9205606653478497E-2</v>
      </c>
      <c r="D47" s="71">
        <v>4.3333333333333331E-3</v>
      </c>
      <c r="E47" s="71">
        <v>4.3749999999999995E-3</v>
      </c>
      <c r="F47" s="71">
        <v>3.3333333333333333E-2</v>
      </c>
      <c r="G47" s="71">
        <v>4.7424166666666665E-3</v>
      </c>
      <c r="H47" s="71">
        <v>5.0843333333333339E-3</v>
      </c>
      <c r="I47" s="71">
        <v>-4.3290110895854994E-3</v>
      </c>
      <c r="J47" s="71">
        <v>-4.0908333333333335E-4</v>
      </c>
      <c r="K47" s="71">
        <v>-7.510000000000008E-4</v>
      </c>
      <c r="L47" s="71">
        <v>-2.8999999999999998E-2</v>
      </c>
      <c r="M47" s="71">
        <v>-4.1666666666666415E-5</v>
      </c>
      <c r="N47" s="71">
        <v>1.2083333333333259E-6</v>
      </c>
      <c r="O47" s="71">
        <v>2966.43</v>
      </c>
      <c r="P47" s="71">
        <v>7.7155637388964138E-2</v>
      </c>
      <c r="Q47" s="71">
        <v>3.4694009539858683E-2</v>
      </c>
      <c r="R47" s="71">
        <v>-7.3899616193337181E-2</v>
      </c>
      <c r="S47" s="71">
        <v>5.9529923808973205E-3</v>
      </c>
      <c r="T47" s="71">
        <v>1.5370795930672774E-3</v>
      </c>
    </row>
    <row r="48" spans="1:20">
      <c r="A48" s="71">
        <v>47</v>
      </c>
      <c r="B48" s="72">
        <v>36462</v>
      </c>
      <c r="C48" s="71">
        <v>2.7318734617003848E-2</v>
      </c>
      <c r="D48" s="71">
        <v>4.45E-3</v>
      </c>
      <c r="E48" s="71">
        <v>4.3749999999999995E-3</v>
      </c>
      <c r="F48" s="71">
        <v>-8.3333333333333332E-3</v>
      </c>
      <c r="G48" s="71">
        <v>4.9000833333333327E-3</v>
      </c>
      <c r="H48" s="71">
        <v>5.2964166666666663E-3</v>
      </c>
      <c r="I48" s="71">
        <v>8.6393625907077443E-3</v>
      </c>
      <c r="J48" s="71">
        <v>-4.5008333333333272E-4</v>
      </c>
      <c r="K48" s="71">
        <v>-8.4641666666666632E-4</v>
      </c>
      <c r="L48" s="71">
        <v>1.2783333333333334E-2</v>
      </c>
      <c r="M48" s="71">
        <v>7.5000000000000414E-5</v>
      </c>
      <c r="N48" s="71">
        <v>9.5875000000000543E-7</v>
      </c>
      <c r="O48" s="71">
        <v>3336.16</v>
      </c>
      <c r="P48" s="71">
        <v>0.1174612353702047</v>
      </c>
      <c r="Q48" s="71">
        <v>-8.8859100497806764E-4</v>
      </c>
      <c r="R48" s="71">
        <v>2.8207325621981916E-2</v>
      </c>
      <c r="S48" s="71">
        <v>1.3797141814694627E-2</v>
      </c>
      <c r="T48" s="71">
        <v>7.4631326107428434E-4</v>
      </c>
    </row>
    <row r="49" spans="1:20">
      <c r="A49" s="71">
        <v>48</v>
      </c>
      <c r="B49" s="72">
        <v>36494</v>
      </c>
      <c r="C49" s="71">
        <v>6.0947408688980076E-2</v>
      </c>
      <c r="D49" s="71">
        <v>4.4749999999999998E-3</v>
      </c>
      <c r="E49" s="71">
        <v>4.5833333333333334E-3</v>
      </c>
      <c r="F49" s="71">
        <v>8.3333333333333332E-3</v>
      </c>
      <c r="G49" s="71">
        <v>4.4287499999999995E-3</v>
      </c>
      <c r="H49" s="71">
        <v>4.9765833333333329E-3</v>
      </c>
      <c r="I49" s="71">
        <v>6.4308903302907616E-3</v>
      </c>
      <c r="J49" s="71">
        <v>4.6250000000000284E-5</v>
      </c>
      <c r="K49" s="71">
        <v>-5.0158333333333305E-4</v>
      </c>
      <c r="L49" s="71">
        <v>-3.8583333333333334E-3</v>
      </c>
      <c r="M49" s="71">
        <v>-1.0833333333333355E-4</v>
      </c>
      <c r="N49" s="71">
        <v>4.1798611111111196E-7</v>
      </c>
      <c r="O49" s="71">
        <v>4069.31</v>
      </c>
      <c r="P49" s="71">
        <v>0.19865300693552435</v>
      </c>
      <c r="Q49" s="71">
        <v>-1.3764202754130928E-2</v>
      </c>
      <c r="R49" s="71">
        <v>7.4711611443111003E-2</v>
      </c>
      <c r="S49" s="71">
        <v>3.9463017164525487E-2</v>
      </c>
      <c r="T49" s="71">
        <v>3.7145866259015638E-3</v>
      </c>
    </row>
    <row r="50" spans="1:20">
      <c r="A50" s="71">
        <v>49</v>
      </c>
      <c r="B50" s="72">
        <v>36525</v>
      </c>
      <c r="C50" s="71">
        <v>4.9041579151234416E-2</v>
      </c>
      <c r="D50" s="71">
        <v>4.4916666666666664E-3</v>
      </c>
      <c r="E50" s="71">
        <v>4.5833333333333334E-3</v>
      </c>
      <c r="F50" s="71">
        <v>1.6666666666666666E-2</v>
      </c>
      <c r="G50" s="71">
        <v>4.4908333333333337E-3</v>
      </c>
      <c r="H50" s="71">
        <v>5.0103333333333337E-3</v>
      </c>
      <c r="I50" s="71">
        <v>8.5106896679083555E-3</v>
      </c>
      <c r="J50" s="71">
        <v>8.3333333333272114E-7</v>
      </c>
      <c r="K50" s="71">
        <v>-5.1866666666666728E-4</v>
      </c>
      <c r="L50" s="71">
        <v>-1.2175E-2</v>
      </c>
      <c r="M50" s="71">
        <v>-9.1666666666666979E-5</v>
      </c>
      <c r="N50" s="71">
        <v>1.1160416666666706E-6</v>
      </c>
      <c r="O50" s="71">
        <v>3940.35</v>
      </c>
      <c r="P50" s="71">
        <v>-3.2203900060817858E-2</v>
      </c>
      <c r="Q50" s="71">
        <v>6.1034776312229866E-3</v>
      </c>
      <c r="R50" s="71">
        <v>4.2938101520011429E-2</v>
      </c>
      <c r="S50" s="71">
        <v>1.0370911791271445E-3</v>
      </c>
      <c r="T50" s="71">
        <v>2.4050764856467901E-3</v>
      </c>
    </row>
    <row r="51" spans="1:20">
      <c r="A51" s="71">
        <v>50</v>
      </c>
      <c r="B51" s="72">
        <v>36556</v>
      </c>
      <c r="C51" s="71">
        <v>-8.5672497015591986E-2</v>
      </c>
      <c r="D51" s="71">
        <v>4.8666666666666667E-3</v>
      </c>
      <c r="E51" s="71">
        <v>4.7916666666666672E-3</v>
      </c>
      <c r="F51" s="71">
        <v>-7.4999999999999997E-2</v>
      </c>
      <c r="G51" s="71">
        <v>4.8522499999999998E-3</v>
      </c>
      <c r="H51" s="71">
        <v>5.3318333333333334E-3</v>
      </c>
      <c r="I51" s="71">
        <v>1.8888284520206078E-2</v>
      </c>
      <c r="J51" s="71">
        <v>1.4416666666666918E-5</v>
      </c>
      <c r="K51" s="71">
        <v>-4.6516666666666668E-4</v>
      </c>
      <c r="L51" s="71">
        <v>7.9866666666666669E-2</v>
      </c>
      <c r="M51" s="71">
        <v>7.4999999999999546E-5</v>
      </c>
      <c r="N51" s="71">
        <v>5.9899999999999638E-6</v>
      </c>
      <c r="O51" s="71">
        <v>4696.6899999999996</v>
      </c>
      <c r="P51" s="71">
        <v>0.1755884534408132</v>
      </c>
      <c r="Q51" s="71">
        <v>-1.1996036529375864E-3</v>
      </c>
      <c r="R51" s="71">
        <v>-8.44728933626544E-2</v>
      </c>
      <c r="S51" s="71">
        <v>3.0831304981736623E-2</v>
      </c>
      <c r="T51" s="71">
        <v>7.3397767448866178E-3</v>
      </c>
    </row>
    <row r="52" spans="1:20">
      <c r="A52" s="71">
        <v>51</v>
      </c>
      <c r="B52" s="72">
        <v>36585</v>
      </c>
      <c r="C52" s="71">
        <v>4.5463005568180392E-3</v>
      </c>
      <c r="D52" s="71">
        <v>4.9833333333333335E-3</v>
      </c>
      <c r="E52" s="71">
        <v>5.0000000000000001E-3</v>
      </c>
      <c r="F52" s="71">
        <v>2.4999999999999998E-2</v>
      </c>
      <c r="G52" s="71">
        <v>4.6955833333333329E-3</v>
      </c>
      <c r="H52" s="71">
        <v>5.1998333333333332E-3</v>
      </c>
      <c r="I52" s="71">
        <v>-1.6771881613828477E-2</v>
      </c>
      <c r="J52" s="71">
        <v>2.8775000000000068E-4</v>
      </c>
      <c r="K52" s="71">
        <v>-2.1649999999999968E-4</v>
      </c>
      <c r="L52" s="71">
        <v>-2.0016666666666665E-2</v>
      </c>
      <c r="M52" s="71">
        <v>-1.6666666666666566E-5</v>
      </c>
      <c r="N52" s="71">
        <v>3.3361111111110906E-7</v>
      </c>
      <c r="O52" s="71">
        <v>4572.83</v>
      </c>
      <c r="P52" s="71">
        <v>-2.6725736028861746E-2</v>
      </c>
      <c r="Q52" s="71">
        <v>-1.7220567503437589E-2</v>
      </c>
      <c r="R52" s="71">
        <v>2.1766868060255629E-2</v>
      </c>
      <c r="S52" s="71">
        <v>7.1426496628439879E-4</v>
      </c>
      <c r="T52" s="71">
        <v>2.0668848752924015E-5</v>
      </c>
    </row>
    <row r="53" spans="1:20">
      <c r="A53" s="71">
        <v>52</v>
      </c>
      <c r="B53" s="72">
        <v>36616</v>
      </c>
      <c r="C53" s="71">
        <v>3.9720040512349897E-2</v>
      </c>
      <c r="D53" s="71">
        <v>4.8999999999999998E-3</v>
      </c>
      <c r="E53" s="71">
        <v>5.0000000000000001E-3</v>
      </c>
      <c r="F53" s="71">
        <v>1.6666666666666666E-2</v>
      </c>
      <c r="G53" s="71">
        <v>4.4755833333333331E-3</v>
      </c>
      <c r="H53" s="71">
        <v>5.0023333333333335E-3</v>
      </c>
      <c r="I53" s="71">
        <v>0</v>
      </c>
      <c r="J53" s="71">
        <v>4.2441666666666669E-4</v>
      </c>
      <c r="K53" s="71">
        <v>-1.0233333333333362E-4</v>
      </c>
      <c r="L53" s="71">
        <v>-1.1766666666666667E-2</v>
      </c>
      <c r="M53" s="71">
        <v>-1.0000000000000026E-4</v>
      </c>
      <c r="N53" s="71">
        <v>1.1766666666666697E-6</v>
      </c>
      <c r="O53" s="71">
        <v>3860.66</v>
      </c>
      <c r="P53" s="71">
        <v>-0.16929411594720989</v>
      </c>
      <c r="Q53" s="71">
        <v>-5.9434360182373247E-3</v>
      </c>
      <c r="R53" s="71">
        <v>4.5663476530587221E-2</v>
      </c>
      <c r="S53" s="71">
        <v>2.8660497694347347E-2</v>
      </c>
      <c r="T53" s="71">
        <v>1.577681618302717E-3</v>
      </c>
    </row>
    <row r="54" spans="1:20">
      <c r="A54" s="71">
        <v>53</v>
      </c>
      <c r="B54" s="72">
        <v>36644</v>
      </c>
      <c r="C54" s="71">
        <v>-3.5550690334744672E-2</v>
      </c>
      <c r="D54" s="71">
        <v>5.0499999999999998E-3</v>
      </c>
      <c r="E54" s="71">
        <v>5.0000000000000001E-3</v>
      </c>
      <c r="F54" s="71">
        <v>2.4999999999999998E-2</v>
      </c>
      <c r="G54" s="71">
        <v>4.4344166666666664E-3</v>
      </c>
      <c r="H54" s="71">
        <v>4.9312500000000007E-3</v>
      </c>
      <c r="I54" s="71">
        <v>2.2989518224698635E-2</v>
      </c>
      <c r="J54" s="71">
        <v>6.1558333333333343E-4</v>
      </c>
      <c r="K54" s="71">
        <v>1.1874999999999906E-4</v>
      </c>
      <c r="L54" s="71">
        <v>-1.9949999999999999E-2</v>
      </c>
      <c r="M54" s="71">
        <v>4.9999999999999697E-5</v>
      </c>
      <c r="N54" s="71">
        <v>-9.9749999999999384E-7</v>
      </c>
      <c r="O54" s="71">
        <v>3400.91</v>
      </c>
      <c r="P54" s="71">
        <v>-0.12679511044666647</v>
      </c>
      <c r="Q54" s="71">
        <v>4.4133071652991962E-2</v>
      </c>
      <c r="R54" s="71">
        <v>-7.9683761987736634E-2</v>
      </c>
      <c r="S54" s="71">
        <v>1.607700003318235E-2</v>
      </c>
      <c r="T54" s="71">
        <v>1.2638515832769082E-3</v>
      </c>
    </row>
    <row r="55" spans="1:20">
      <c r="A55" s="71">
        <v>54</v>
      </c>
      <c r="B55" s="72">
        <v>36677</v>
      </c>
      <c r="C55" s="71">
        <v>5.087107985962902E-3</v>
      </c>
      <c r="D55" s="71">
        <v>4.9749999999999994E-3</v>
      </c>
      <c r="E55" s="71">
        <v>5.0000000000000001E-3</v>
      </c>
      <c r="F55" s="71">
        <v>2.4999999999999998E-2</v>
      </c>
      <c r="G55" s="71">
        <v>4.5027499999999998E-3</v>
      </c>
      <c r="H55" s="71">
        <v>4.9414166666666669E-3</v>
      </c>
      <c r="I55" s="71">
        <v>-1.6667052485211276E-2</v>
      </c>
      <c r="J55" s="71">
        <v>4.7224999999999958E-4</v>
      </c>
      <c r="K55" s="71">
        <v>3.3583333333332514E-5</v>
      </c>
      <c r="L55" s="71">
        <v>-2.0024999999999998E-2</v>
      </c>
      <c r="M55" s="71">
        <v>-2.5000000000000716E-5</v>
      </c>
      <c r="N55" s="71">
        <v>5.0062500000001427E-7</v>
      </c>
      <c r="O55" s="71">
        <v>3966.11</v>
      </c>
      <c r="P55" s="71">
        <v>0.1537427225970287</v>
      </c>
      <c r="Q55" s="71">
        <v>5.4994493920107246E-2</v>
      </c>
      <c r="R55" s="71">
        <v>-4.9907385934144344E-2</v>
      </c>
      <c r="S55" s="71">
        <v>2.3636824751546919E-2</v>
      </c>
      <c r="T55" s="71">
        <v>2.5878667660847533E-5</v>
      </c>
    </row>
    <row r="56" spans="1:20">
      <c r="A56" s="71">
        <v>55</v>
      </c>
      <c r="B56" s="72">
        <v>36707</v>
      </c>
      <c r="C56" s="71">
        <v>4.1376153172407726E-3</v>
      </c>
      <c r="D56" s="71">
        <v>4.8333333333333336E-3</v>
      </c>
      <c r="E56" s="71">
        <v>5.0000000000000001E-3</v>
      </c>
      <c r="F56" s="71">
        <v>8.3333333333333332E-3</v>
      </c>
      <c r="G56" s="71">
        <v>4.3414166666666662E-3</v>
      </c>
      <c r="H56" s="71">
        <v>4.7683333333333336E-3</v>
      </c>
      <c r="I56" s="71">
        <v>4.1928782600355596E-3</v>
      </c>
      <c r="J56" s="71">
        <v>4.9191666666666741E-4</v>
      </c>
      <c r="K56" s="71">
        <v>6.4999999999999954E-5</v>
      </c>
      <c r="L56" s="71">
        <v>-3.4999999999999996E-3</v>
      </c>
      <c r="M56" s="71">
        <v>-1.6666666666666653E-4</v>
      </c>
      <c r="N56" s="71">
        <v>5.8333333333333276E-7</v>
      </c>
      <c r="O56" s="71">
        <v>3766.99</v>
      </c>
      <c r="P56" s="71">
        <v>-5.1509491392836892E-2</v>
      </c>
      <c r="Q56" s="71">
        <v>-1.8315458932178785E-2</v>
      </c>
      <c r="R56" s="71">
        <v>2.2453074249419558E-2</v>
      </c>
      <c r="S56" s="71">
        <v>2.6532277035487381E-3</v>
      </c>
      <c r="T56" s="71">
        <v>1.7119860513465459E-5</v>
      </c>
    </row>
    <row r="57" spans="1:20">
      <c r="A57" s="71">
        <v>56</v>
      </c>
      <c r="B57" s="72">
        <v>36738</v>
      </c>
      <c r="C57" s="71">
        <v>1.0725380425261832E-2</v>
      </c>
      <c r="D57" s="71">
        <v>4.9416666666666663E-3</v>
      </c>
      <c r="E57" s="71">
        <v>5.0000000000000001E-3</v>
      </c>
      <c r="F57" s="71">
        <v>-4.1666666666666664E-2</v>
      </c>
      <c r="G57" s="71">
        <v>4.365666666666667E-3</v>
      </c>
      <c r="H57" s="71">
        <v>4.7387499999999999E-3</v>
      </c>
      <c r="I57" s="71">
        <v>0</v>
      </c>
      <c r="J57" s="71">
        <v>5.7599999999999926E-4</v>
      </c>
      <c r="K57" s="71">
        <v>2.0291666666666635E-4</v>
      </c>
      <c r="L57" s="71">
        <v>4.6608333333333328E-2</v>
      </c>
      <c r="M57" s="71">
        <v>-5.8333333333333848E-5</v>
      </c>
      <c r="N57" s="71">
        <v>-2.7188194444444682E-6</v>
      </c>
      <c r="O57" s="71">
        <v>4206.3500000000004</v>
      </c>
      <c r="P57" s="71">
        <v>0.11031901419987022</v>
      </c>
      <c r="Q57" s="71">
        <v>-4.0563098229386974E-2</v>
      </c>
      <c r="R57" s="71">
        <v>5.1288478654648806E-2</v>
      </c>
      <c r="S57" s="71">
        <v>1.2170284894031169E-2</v>
      </c>
      <c r="T57" s="71">
        <v>1.1503378526658968E-4</v>
      </c>
    </row>
    <row r="58" spans="1:20">
      <c r="A58" s="71">
        <v>57</v>
      </c>
      <c r="B58" s="72">
        <v>36769</v>
      </c>
      <c r="C58" s="71">
        <v>4.6442385108512951E-2</v>
      </c>
      <c r="D58" s="71">
        <v>4.9416666666666663E-3</v>
      </c>
      <c r="E58" s="71">
        <v>5.0000000000000001E-3</v>
      </c>
      <c r="F58" s="71">
        <v>0</v>
      </c>
      <c r="G58" s="71">
        <v>4.4426666666666668E-3</v>
      </c>
      <c r="H58" s="71">
        <v>4.7975833333333334E-3</v>
      </c>
      <c r="I58" s="71">
        <v>6.2565376143055573E-3</v>
      </c>
      <c r="J58" s="71">
        <v>4.9899999999999944E-4</v>
      </c>
      <c r="K58" s="71">
        <v>1.4408333333333287E-4</v>
      </c>
      <c r="L58" s="71">
        <v>4.9416666666666663E-3</v>
      </c>
      <c r="M58" s="71">
        <v>-5.8333333333333848E-5</v>
      </c>
      <c r="N58" s="71">
        <v>-2.8826388888889139E-7</v>
      </c>
      <c r="O58" s="71">
        <v>3672.82</v>
      </c>
      <c r="P58" s="71">
        <v>-0.13563552889914376</v>
      </c>
      <c r="Q58" s="71">
        <v>2.2133170534583968E-2</v>
      </c>
      <c r="R58" s="71">
        <v>2.4309214573928983E-2</v>
      </c>
      <c r="S58" s="71">
        <v>1.8396996699750465E-2</v>
      </c>
      <c r="T58" s="71">
        <v>2.1568951345674256E-3</v>
      </c>
    </row>
    <row r="59" spans="1:20">
      <c r="A59" s="71">
        <v>58</v>
      </c>
      <c r="B59" s="72">
        <v>36798</v>
      </c>
      <c r="C59" s="71">
        <v>-5.729319670358457E-2</v>
      </c>
      <c r="D59" s="71">
        <v>4.9083333333333331E-3</v>
      </c>
      <c r="E59" s="71">
        <v>5.0000000000000001E-3</v>
      </c>
      <c r="F59" s="71">
        <v>6.6666666666666666E-2</v>
      </c>
      <c r="G59" s="71">
        <v>4.4894166666666667E-3</v>
      </c>
      <c r="H59" s="71">
        <v>4.7896666666666669E-3</v>
      </c>
      <c r="I59" s="71">
        <v>2.0768439448390907E-3</v>
      </c>
      <c r="J59" s="71">
        <v>4.189166666666664E-4</v>
      </c>
      <c r="K59" s="71">
        <v>1.1866666666666623E-4</v>
      </c>
      <c r="L59" s="71">
        <v>-6.1758333333333332E-2</v>
      </c>
      <c r="M59" s="71">
        <v>-9.1666666666666979E-5</v>
      </c>
      <c r="N59" s="71">
        <v>5.6611805555555748E-6</v>
      </c>
      <c r="O59" s="71">
        <v>3369.63</v>
      </c>
      <c r="P59" s="71">
        <v>-8.6156813322983083E-2</v>
      </c>
      <c r="Q59" s="71">
        <v>2.0846750888026122E-3</v>
      </c>
      <c r="R59" s="71">
        <v>-5.9377871792387182E-2</v>
      </c>
      <c r="S59" s="71">
        <v>7.4229964819713555E-3</v>
      </c>
      <c r="T59" s="71">
        <v>3.2825103885156339E-3</v>
      </c>
    </row>
    <row r="60" spans="1:20">
      <c r="A60" s="71">
        <v>59</v>
      </c>
      <c r="B60" s="72">
        <v>36830</v>
      </c>
      <c r="C60" s="71">
        <v>1.5996883121406569E-2</v>
      </c>
      <c r="D60" s="71">
        <v>4.9500000000000004E-3</v>
      </c>
      <c r="E60" s="71">
        <v>5.0000000000000001E-3</v>
      </c>
      <c r="F60" s="71">
        <v>0</v>
      </c>
      <c r="G60" s="71">
        <v>4.3482500000000006E-3</v>
      </c>
      <c r="H60" s="71">
        <v>4.6309999999999997E-3</v>
      </c>
      <c r="I60" s="71">
        <v>8.2645098498934644E-3</v>
      </c>
      <c r="J60" s="71">
        <v>6.0174999999999985E-4</v>
      </c>
      <c r="K60" s="71">
        <v>3.1900000000000071E-4</v>
      </c>
      <c r="L60" s="71">
        <v>4.9500000000000004E-3</v>
      </c>
      <c r="M60" s="71">
        <v>-4.9999999999999697E-5</v>
      </c>
      <c r="N60" s="71">
        <v>-2.4749999999999853E-7</v>
      </c>
      <c r="O60" s="71">
        <v>2597.9299999999998</v>
      </c>
      <c r="P60" s="71">
        <v>-0.26008797196929834</v>
      </c>
      <c r="Q60" s="71">
        <v>-1.5231791174390885E-2</v>
      </c>
      <c r="R60" s="71">
        <v>3.1228674295797454E-2</v>
      </c>
      <c r="S60" s="71">
        <v>6.7645753163102521E-2</v>
      </c>
      <c r="T60" s="71">
        <v>2.5590026959994235E-4</v>
      </c>
    </row>
    <row r="61" spans="1:20">
      <c r="A61" s="71">
        <v>60</v>
      </c>
      <c r="B61" s="72">
        <v>36860</v>
      </c>
      <c r="C61" s="71">
        <v>-4.4219068799804973E-2</v>
      </c>
      <c r="D61" s="71">
        <v>4.9300000000000004E-3</v>
      </c>
      <c r="E61" s="71">
        <v>5.0000000000000001E-3</v>
      </c>
      <c r="F61" s="71">
        <v>1.6666666666666666E-2</v>
      </c>
      <c r="G61" s="71">
        <v>4.2485833333333334E-3</v>
      </c>
      <c r="H61" s="71">
        <v>4.5133333333333336E-3</v>
      </c>
      <c r="I61" s="71">
        <v>4.1067819526534599E-3</v>
      </c>
      <c r="J61" s="71">
        <v>6.8141666666666698E-4</v>
      </c>
      <c r="K61" s="71">
        <v>4.1666666666666675E-4</v>
      </c>
      <c r="L61" s="71">
        <v>-1.1736666666666666E-2</v>
      </c>
      <c r="M61" s="71">
        <v>-6.999999999999975E-5</v>
      </c>
      <c r="N61" s="71">
        <v>8.2156666666666373E-7</v>
      </c>
      <c r="O61" s="71">
        <v>2470.52</v>
      </c>
      <c r="P61" s="71">
        <v>-5.0286319284371217E-2</v>
      </c>
      <c r="Q61" s="71">
        <v>4.6123616516018373E-3</v>
      </c>
      <c r="R61" s="71">
        <v>-4.883143045140681E-2</v>
      </c>
      <c r="S61" s="71">
        <v>2.5287139071697245E-3</v>
      </c>
      <c r="T61" s="71">
        <v>1.9553260455218856E-3</v>
      </c>
    </row>
    <row r="62" spans="1:20">
      <c r="A62" s="71">
        <v>61</v>
      </c>
      <c r="B62" s="72">
        <v>36889</v>
      </c>
      <c r="C62" s="71">
        <v>1.3071816981611306E-2</v>
      </c>
      <c r="D62" s="71">
        <v>4.9008333333333334E-3</v>
      </c>
      <c r="E62" s="71">
        <v>5.0000000000000001E-3</v>
      </c>
      <c r="F62" s="71">
        <v>0</v>
      </c>
      <c r="G62" s="71">
        <v>4.0931666666666668E-3</v>
      </c>
      <c r="H62" s="71">
        <v>4.3478333333333329E-3</v>
      </c>
      <c r="I62" s="71">
        <v>0</v>
      </c>
      <c r="J62" s="71">
        <v>8.076666666666666E-4</v>
      </c>
      <c r="K62" s="71">
        <v>5.5300000000000054E-4</v>
      </c>
      <c r="L62" s="71">
        <v>4.9008333333333334E-3</v>
      </c>
      <c r="M62" s="71">
        <v>-9.9166666666666674E-5</v>
      </c>
      <c r="N62" s="71">
        <v>-4.8599930555555557E-7</v>
      </c>
      <c r="O62" s="71">
        <v>2772.73</v>
      </c>
      <c r="P62" s="71">
        <v>0.11540373962294836</v>
      </c>
      <c r="Q62" s="71">
        <v>7.4314978712513025E-3</v>
      </c>
      <c r="R62" s="71">
        <v>5.6403191103600037E-3</v>
      </c>
      <c r="S62" s="71">
        <v>1.3318023118961263E-2</v>
      </c>
      <c r="T62" s="71">
        <v>1.7087239920074172E-4</v>
      </c>
    </row>
    <row r="63" spans="1:20">
      <c r="A63" s="71">
        <v>62</v>
      </c>
      <c r="B63" s="72">
        <v>36922</v>
      </c>
      <c r="C63" s="71">
        <v>1.5378113643237157E-2</v>
      </c>
      <c r="D63" s="71">
        <v>4.9050000000000005E-3</v>
      </c>
      <c r="E63" s="71">
        <v>5.0000000000000001E-3</v>
      </c>
      <c r="F63" s="71">
        <v>-7.4999999999999997E-2</v>
      </c>
      <c r="G63" s="71">
        <v>4.0392500000000003E-3</v>
      </c>
      <c r="H63" s="71">
        <v>4.271583333333333E-3</v>
      </c>
      <c r="I63" s="71">
        <v>8.1633106391607591E-3</v>
      </c>
      <c r="J63" s="71">
        <v>8.657500000000002E-4</v>
      </c>
      <c r="K63" s="71">
        <v>6.3341666666666754E-4</v>
      </c>
      <c r="L63" s="71">
        <v>7.9905000000000004E-2</v>
      </c>
      <c r="M63" s="71">
        <v>-9.4999999999999599E-5</v>
      </c>
      <c r="N63" s="71">
        <v>-7.5909749999999684E-6</v>
      </c>
      <c r="O63" s="71">
        <v>2151.83</v>
      </c>
      <c r="P63" s="71">
        <v>-0.25351375152442923</v>
      </c>
      <c r="Q63" s="71">
        <v>2.8583882766887392E-2</v>
      </c>
      <c r="R63" s="71">
        <v>-1.3205769123650235E-2</v>
      </c>
      <c r="S63" s="71">
        <v>6.4269222211990051E-2</v>
      </c>
      <c r="T63" s="71">
        <v>2.3648637922431677E-4</v>
      </c>
    </row>
    <row r="64" spans="1:20">
      <c r="A64" s="71">
        <v>63</v>
      </c>
      <c r="B64" s="72">
        <v>36950</v>
      </c>
      <c r="C64" s="71">
        <v>-5.4964198297918543E-2</v>
      </c>
      <c r="D64" s="71">
        <v>4.7333333333333333E-3</v>
      </c>
      <c r="E64" s="71">
        <v>4.7916666666666672E-3</v>
      </c>
      <c r="F64" s="71">
        <v>2.4999999999999998E-2</v>
      </c>
      <c r="G64" s="71">
        <v>4.0206666666666663E-3</v>
      </c>
      <c r="H64" s="71">
        <v>4.2380000000000004E-3</v>
      </c>
      <c r="I64" s="71">
        <v>0</v>
      </c>
      <c r="J64" s="71">
        <v>7.12666666666667E-4</v>
      </c>
      <c r="K64" s="71">
        <v>4.9533333333333287E-4</v>
      </c>
      <c r="L64" s="71">
        <v>-2.0266666666666665E-2</v>
      </c>
      <c r="M64" s="71">
        <v>-5.8333333333333848E-5</v>
      </c>
      <c r="N64" s="71">
        <v>1.1822222222222327E-6</v>
      </c>
      <c r="O64" s="71">
        <v>1840.26</v>
      </c>
      <c r="P64" s="71">
        <v>-0.1564117769104385</v>
      </c>
      <c r="Q64" s="71">
        <v>-5.4254057975358094E-3</v>
      </c>
      <c r="R64" s="71">
        <v>-4.9538792500382733E-2</v>
      </c>
      <c r="S64" s="71">
        <v>2.4464643956280785E-2</v>
      </c>
      <c r="T64" s="71">
        <v>3.0210630945329115E-3</v>
      </c>
    </row>
    <row r="65" spans="1:20">
      <c r="A65" s="71">
        <v>64</v>
      </c>
      <c r="B65" s="72">
        <v>36980</v>
      </c>
      <c r="C65" s="71">
        <v>-5.6149816074221981E-2</v>
      </c>
      <c r="D65" s="71">
        <v>4.6449999999999998E-3</v>
      </c>
      <c r="E65" s="71">
        <v>4.7916666666666672E-3</v>
      </c>
      <c r="F65" s="71">
        <v>2.4999999999999998E-2</v>
      </c>
      <c r="G65" s="71">
        <v>3.9191666666666672E-3</v>
      </c>
      <c r="H65" s="71">
        <v>4.0925833333333335E-3</v>
      </c>
      <c r="I65" s="71">
        <v>-2.0345886977874983E-3</v>
      </c>
      <c r="J65" s="71">
        <v>7.2583333333333267E-4</v>
      </c>
      <c r="K65" s="71">
        <v>5.5241666666666633E-4</v>
      </c>
      <c r="L65" s="71">
        <v>-2.0354999999999998E-2</v>
      </c>
      <c r="M65" s="71">
        <v>-1.4666666666666734E-4</v>
      </c>
      <c r="N65" s="71">
        <v>2.9854000000000134E-6</v>
      </c>
      <c r="O65" s="71">
        <v>2116.2399999999998</v>
      </c>
      <c r="P65" s="71">
        <v>0.13973406312820824</v>
      </c>
      <c r="Q65" s="71">
        <v>-2.0648156791089001E-2</v>
      </c>
      <c r="R65" s="71">
        <v>-3.550165928313298E-2</v>
      </c>
      <c r="S65" s="71">
        <v>1.9525608398318087E-2</v>
      </c>
      <c r="T65" s="71">
        <v>3.1528018451689572E-3</v>
      </c>
    </row>
    <row r="66" spans="1:20">
      <c r="A66" s="71">
        <v>65</v>
      </c>
      <c r="B66" s="72">
        <v>37011</v>
      </c>
      <c r="C66" s="71">
        <v>5.651237237900375E-2</v>
      </c>
      <c r="D66" s="71">
        <v>4.5108333333333337E-3</v>
      </c>
      <c r="E66" s="71">
        <v>4.5833333333333334E-3</v>
      </c>
      <c r="F66" s="71">
        <v>4.9999999999999996E-2</v>
      </c>
      <c r="G66" s="71">
        <v>4.1223333333333329E-3</v>
      </c>
      <c r="H66" s="71">
        <v>4.1733333333333336E-3</v>
      </c>
      <c r="I66" s="71">
        <v>2.0345886977874983E-3</v>
      </c>
      <c r="J66" s="71">
        <v>3.8850000000000082E-4</v>
      </c>
      <c r="K66" s="71">
        <v>3.3750000000000013E-4</v>
      </c>
      <c r="L66" s="71">
        <v>-4.5489166666666664E-2</v>
      </c>
      <c r="M66" s="71">
        <v>-7.2499999999999648E-5</v>
      </c>
      <c r="N66" s="71">
        <v>3.2979645833333172E-6</v>
      </c>
      <c r="O66" s="71">
        <v>2110.4899999999998</v>
      </c>
      <c r="P66" s="71">
        <v>-2.7207810989118286E-3</v>
      </c>
      <c r="Q66" s="71">
        <v>-1.4111092839199202E-2</v>
      </c>
      <c r="R66" s="71">
        <v>7.0623465218202952E-2</v>
      </c>
      <c r="S66" s="71">
        <v>7.4026497881958576E-6</v>
      </c>
      <c r="T66" s="71">
        <v>3.1936482319031858E-3</v>
      </c>
    </row>
    <row r="67" spans="1:20">
      <c r="A67" s="71">
        <v>66</v>
      </c>
      <c r="B67" s="72">
        <v>37042</v>
      </c>
      <c r="C67" s="71">
        <v>-2.0358926217222795E-2</v>
      </c>
      <c r="D67" s="71">
        <v>4.3800000000000002E-3</v>
      </c>
      <c r="E67" s="71">
        <v>4.3749999999999995E-3</v>
      </c>
      <c r="F67" s="71">
        <v>6.6666666666666666E-2</v>
      </c>
      <c r="G67" s="71">
        <v>4.26275E-3</v>
      </c>
      <c r="H67" s="71">
        <v>4.3320833333333336E-3</v>
      </c>
      <c r="I67" s="71">
        <v>2.4097551579060461E-2</v>
      </c>
      <c r="J67" s="71">
        <v>1.1725000000000017E-4</v>
      </c>
      <c r="K67" s="71">
        <v>4.7916666666666594E-5</v>
      </c>
      <c r="L67" s="71">
        <v>-6.2286666666666664E-2</v>
      </c>
      <c r="M67" s="71">
        <v>5.0000000000006636E-6</v>
      </c>
      <c r="N67" s="71">
        <v>-3.1143333333337464E-7</v>
      </c>
      <c r="O67" s="71">
        <v>2160.54</v>
      </c>
      <c r="P67" s="71">
        <v>2.3438042435783402E-2</v>
      </c>
      <c r="Q67" s="71">
        <v>-1.5573625909096833E-2</v>
      </c>
      <c r="R67" s="71">
        <v>-4.7853003081259615E-3</v>
      </c>
      <c r="S67" s="71">
        <v>5.4934183322158348E-4</v>
      </c>
      <c r="T67" s="71">
        <v>4.1448587671832167E-4</v>
      </c>
    </row>
    <row r="68" spans="1:20">
      <c r="A68" s="71">
        <v>67</v>
      </c>
      <c r="B68" s="72">
        <v>37071</v>
      </c>
      <c r="C68" s="71">
        <v>-3.0005825541378428E-2</v>
      </c>
      <c r="D68" s="71">
        <v>4.3441666666666663E-3</v>
      </c>
      <c r="E68" s="71">
        <v>4.3749999999999995E-3</v>
      </c>
      <c r="F68" s="71">
        <v>1.6666666666666666E-2</v>
      </c>
      <c r="G68" s="71">
        <v>4.3292499999999998E-3</v>
      </c>
      <c r="H68" s="71">
        <v>4.4485833333333339E-3</v>
      </c>
      <c r="I68" s="71">
        <v>0</v>
      </c>
      <c r="J68" s="71">
        <v>1.491666666666655E-5</v>
      </c>
      <c r="K68" s="71">
        <v>-1.0441666666666759E-4</v>
      </c>
      <c r="L68" s="71">
        <v>-1.23225E-2</v>
      </c>
      <c r="M68" s="71">
        <v>-3.0833333333333234E-5</v>
      </c>
      <c r="N68" s="71">
        <v>3.7994374999999878E-7</v>
      </c>
      <c r="O68" s="71">
        <v>2027.13</v>
      </c>
      <c r="P68" s="71">
        <v>-6.3737190849471048E-2</v>
      </c>
      <c r="Q68" s="71">
        <v>1.4224965312424231E-2</v>
      </c>
      <c r="R68" s="71">
        <v>-4.423079085380266E-2</v>
      </c>
      <c r="S68" s="71">
        <v>4.0624294973818963E-3</v>
      </c>
      <c r="T68" s="71">
        <v>9.0034956641963802E-4</v>
      </c>
    </row>
    <row r="69" spans="1:20">
      <c r="A69" s="71">
        <v>68</v>
      </c>
      <c r="B69" s="72">
        <v>37103</v>
      </c>
      <c r="C69" s="71">
        <v>-2.3814005086352452E-2</v>
      </c>
      <c r="D69" s="71">
        <v>4.3033333333333335E-3</v>
      </c>
      <c r="E69" s="71">
        <v>4.3749999999999995E-3</v>
      </c>
      <c r="F69" s="71">
        <v>-6.6666666666666666E-2</v>
      </c>
      <c r="G69" s="71">
        <v>4.3364166666666672E-3</v>
      </c>
      <c r="H69" s="71">
        <v>4.4701666666666666E-3</v>
      </c>
      <c r="I69" s="71">
        <v>1.9821612039914172E-3</v>
      </c>
      <c r="J69" s="71">
        <v>-3.3083333333333749E-5</v>
      </c>
      <c r="K69" s="71">
        <v>-1.6683333333333307E-4</v>
      </c>
      <c r="L69" s="71">
        <v>7.0970000000000005E-2</v>
      </c>
      <c r="M69" s="71">
        <v>-7.166666666666606E-5</v>
      </c>
      <c r="N69" s="71">
        <v>-5.0861833333332906E-6</v>
      </c>
      <c r="O69" s="71">
        <v>1805.43</v>
      </c>
      <c r="P69" s="71">
        <v>-0.11582220904173202</v>
      </c>
      <c r="Q69" s="71">
        <v>-1.9793042327340693E-2</v>
      </c>
      <c r="R69" s="71">
        <v>-4.0209627590117591E-3</v>
      </c>
      <c r="S69" s="71">
        <v>1.341478410730667E-2</v>
      </c>
      <c r="T69" s="71">
        <v>5.6710683825282051E-4</v>
      </c>
    </row>
    <row r="70" spans="1:20">
      <c r="A70" s="71">
        <v>69</v>
      </c>
      <c r="B70" s="72">
        <v>37134</v>
      </c>
      <c r="C70" s="71">
        <v>-2.8075211574136283E-2</v>
      </c>
      <c r="D70" s="71">
        <v>4.0600000000000002E-3</v>
      </c>
      <c r="E70" s="71">
        <v>4.1666666666666666E-3</v>
      </c>
      <c r="F70" s="71">
        <v>3.3333333333333333E-2</v>
      </c>
      <c r="G70" s="71">
        <v>4.1545000000000002E-3</v>
      </c>
      <c r="H70" s="71">
        <v>4.259583333333334E-3</v>
      </c>
      <c r="I70" s="71">
        <v>-3.9682591756209362E-3</v>
      </c>
      <c r="J70" s="71">
        <v>-9.4499999999999966E-5</v>
      </c>
      <c r="K70" s="71">
        <v>-1.9958333333333373E-4</v>
      </c>
      <c r="L70" s="71">
        <v>-2.9273333333333332E-2</v>
      </c>
      <c r="M70" s="71">
        <v>-1.0666666666666637E-4</v>
      </c>
      <c r="N70" s="71">
        <v>3.1224888888888799E-6</v>
      </c>
      <c r="O70" s="71">
        <v>1498.8</v>
      </c>
      <c r="P70" s="71">
        <v>-0.18613400262268254</v>
      </c>
      <c r="Q70" s="71">
        <v>-5.5557007186070262E-2</v>
      </c>
      <c r="R70" s="71">
        <v>2.7481795611933979E-2</v>
      </c>
      <c r="S70" s="71">
        <v>3.4645866932340792E-2</v>
      </c>
      <c r="T70" s="71">
        <v>7.8821750493251585E-4</v>
      </c>
    </row>
    <row r="71" spans="1:20">
      <c r="A71" s="71">
        <v>70</v>
      </c>
      <c r="B71" s="72">
        <v>37162</v>
      </c>
      <c r="C71" s="71">
        <v>-0.10136747408424096</v>
      </c>
      <c r="D71" s="71">
        <v>3.7858333333333333E-3</v>
      </c>
      <c r="E71" s="71">
        <v>3.9583333333333337E-3</v>
      </c>
      <c r="F71" s="71">
        <v>2.4999999999999998E-2</v>
      </c>
      <c r="G71" s="71">
        <v>4.1563333333333331E-3</v>
      </c>
      <c r="H71" s="71">
        <v>4.1285000000000002E-3</v>
      </c>
      <c r="I71" s="71">
        <v>9.8912774787427438E-3</v>
      </c>
      <c r="J71" s="71">
        <v>-3.7049999999999974E-4</v>
      </c>
      <c r="K71" s="71">
        <v>-3.426666666666669E-4</v>
      </c>
      <c r="L71" s="71">
        <v>-2.1214166666666666E-2</v>
      </c>
      <c r="M71" s="71">
        <v>-1.7250000000000034E-4</v>
      </c>
      <c r="N71" s="71">
        <v>3.6594437500000074E-6</v>
      </c>
      <c r="O71" s="71">
        <v>1690.2</v>
      </c>
      <c r="P71" s="71">
        <v>0.12018207719084906</v>
      </c>
      <c r="Q71" s="71">
        <v>1.8127815239088463E-4</v>
      </c>
      <c r="R71" s="71">
        <v>-0.10154875223663185</v>
      </c>
      <c r="S71" s="71">
        <v>1.44437316779072E-2</v>
      </c>
      <c r="T71" s="71">
        <v>1.0275364802219264E-2</v>
      </c>
    </row>
    <row r="72" spans="1:20">
      <c r="A72" s="71">
        <v>71</v>
      </c>
      <c r="B72" s="72">
        <v>37195</v>
      </c>
      <c r="C72" s="71">
        <v>3.0721939579585467E-2</v>
      </c>
      <c r="D72" s="71">
        <v>3.5391666666666666E-3</v>
      </c>
      <c r="E72" s="71">
        <v>3.7499999999999999E-3</v>
      </c>
      <c r="F72" s="71">
        <v>-1.6666666666666666E-2</v>
      </c>
      <c r="G72" s="71">
        <v>4.021083333333334E-3</v>
      </c>
      <c r="H72" s="71">
        <v>3.9882499999999996E-3</v>
      </c>
      <c r="I72" s="71">
        <v>1.9665689720409496E-3</v>
      </c>
      <c r="J72" s="71">
        <v>-4.8191666666666738E-4</v>
      </c>
      <c r="K72" s="71">
        <v>-4.4908333333333302E-4</v>
      </c>
      <c r="L72" s="71">
        <v>2.0205833333333333E-2</v>
      </c>
      <c r="M72" s="71">
        <v>-2.1083333333333327E-4</v>
      </c>
      <c r="N72" s="71">
        <v>-4.2600631944444435E-6</v>
      </c>
      <c r="O72" s="71">
        <v>1930.58</v>
      </c>
      <c r="P72" s="71">
        <v>0.13297361077673475</v>
      </c>
      <c r="Q72" s="71">
        <v>1.8076723080890478E-2</v>
      </c>
      <c r="R72" s="71">
        <v>1.2645216498694989E-2</v>
      </c>
      <c r="S72" s="71">
        <v>1.7681981163002548E-2</v>
      </c>
      <c r="T72" s="71">
        <v>9.438375715317E-4</v>
      </c>
    </row>
    <row r="73" spans="1:20">
      <c r="A73" s="71">
        <v>72</v>
      </c>
      <c r="B73" s="72">
        <v>37225</v>
      </c>
      <c r="C73" s="71">
        <v>4.0824977735196555E-2</v>
      </c>
      <c r="D73" s="71">
        <v>3.2725000000000002E-3</v>
      </c>
      <c r="E73" s="71">
        <v>3.3333333333333335E-3</v>
      </c>
      <c r="F73" s="71">
        <v>-1.6666666666666666E-2</v>
      </c>
      <c r="G73" s="71">
        <v>3.8559166666666672E-3</v>
      </c>
      <c r="H73" s="71">
        <v>3.8224999999999999E-3</v>
      </c>
      <c r="I73" s="71">
        <v>3.921573653181909E-3</v>
      </c>
      <c r="J73" s="71">
        <v>-5.8341666666666698E-4</v>
      </c>
      <c r="K73" s="71">
        <v>-5.4999999999999971E-4</v>
      </c>
      <c r="L73" s="71">
        <v>1.9939166666666668E-2</v>
      </c>
      <c r="M73" s="71">
        <v>-6.0833333333333312E-5</v>
      </c>
      <c r="N73" s="71">
        <v>-1.2129659722222219E-6</v>
      </c>
      <c r="O73" s="71">
        <v>1950.4</v>
      </c>
      <c r="P73" s="71">
        <v>1.0214003839890573E-2</v>
      </c>
      <c r="Q73" s="71">
        <v>-2.5182375879300611E-2</v>
      </c>
      <c r="R73" s="71">
        <v>6.6007353614497166E-2</v>
      </c>
      <c r="S73" s="71">
        <v>1.0432587444129937E-4</v>
      </c>
      <c r="T73" s="71">
        <v>1.6666788070792945E-3</v>
      </c>
    </row>
    <row r="74" spans="1:20">
      <c r="A74" s="71">
        <v>73</v>
      </c>
      <c r="B74" s="72">
        <v>37256</v>
      </c>
      <c r="C74" s="71">
        <v>3.8944461135113073E-3</v>
      </c>
      <c r="D74" s="71">
        <v>3.3166666666666665E-3</v>
      </c>
      <c r="E74" s="71">
        <v>3.3333333333333335E-3</v>
      </c>
      <c r="F74" s="71">
        <v>2.4999999999999998E-2</v>
      </c>
      <c r="G74" s="71">
        <v>4.0773333333333339E-3</v>
      </c>
      <c r="H74" s="71">
        <v>4.0889166666666669E-3</v>
      </c>
      <c r="I74" s="71">
        <v>1.1673284304724696E-2</v>
      </c>
      <c r="J74" s="71">
        <v>-7.606666666666673E-4</v>
      </c>
      <c r="K74" s="71">
        <v>-7.7225000000000037E-4</v>
      </c>
      <c r="L74" s="71">
        <v>-2.1683333333333332E-2</v>
      </c>
      <c r="M74" s="71">
        <v>-1.6666666666667E-5</v>
      </c>
      <c r="N74" s="71">
        <v>3.6138888888889609E-7</v>
      </c>
      <c r="O74" s="71">
        <v>1934.03</v>
      </c>
      <c r="P74" s="71">
        <v>-8.4285709416249688E-3</v>
      </c>
      <c r="Q74" s="71">
        <v>-2.690991531386544E-2</v>
      </c>
      <c r="R74" s="71">
        <v>3.0804361427376747E-2</v>
      </c>
      <c r="S74" s="71">
        <v>7.1040808118004816E-5</v>
      </c>
      <c r="T74" s="71">
        <v>1.5166710531043326E-5</v>
      </c>
    </row>
    <row r="75" spans="1:20">
      <c r="A75" s="71">
        <v>74</v>
      </c>
      <c r="B75" s="72">
        <v>37287</v>
      </c>
      <c r="C75" s="71">
        <v>-1.1099936671526756E-2</v>
      </c>
      <c r="D75" s="71">
        <v>3.2991666666666668E-3</v>
      </c>
      <c r="E75" s="71">
        <v>3.3333333333333335E-3</v>
      </c>
      <c r="F75" s="71">
        <v>-2.4999999999999998E-2</v>
      </c>
      <c r="G75" s="71">
        <v>4.0975833333333333E-3</v>
      </c>
      <c r="H75" s="71">
        <v>4.1244999999999997E-3</v>
      </c>
      <c r="I75" s="71">
        <v>-3.8759738446931813E-3</v>
      </c>
      <c r="J75" s="71">
        <v>-7.9841666666666646E-4</v>
      </c>
      <c r="K75" s="71">
        <v>-8.2533333333333287E-4</v>
      </c>
      <c r="L75" s="71">
        <v>2.8299166666666663E-2</v>
      </c>
      <c r="M75" s="71">
        <v>-3.416666666666672E-5</v>
      </c>
      <c r="N75" s="71">
        <v>-9.6688819444444577E-7</v>
      </c>
      <c r="O75" s="71">
        <v>1731.49</v>
      </c>
      <c r="P75" s="71">
        <v>-0.11062359929888377</v>
      </c>
      <c r="Q75" s="71">
        <v>-2.5944608330244368E-2</v>
      </c>
      <c r="R75" s="71">
        <v>1.4844671658717612E-2</v>
      </c>
      <c r="S75" s="71">
        <v>1.2237580721839997E-2</v>
      </c>
      <c r="T75" s="71">
        <v>1.2320859411190448E-4</v>
      </c>
    </row>
    <row r="76" spans="1:20">
      <c r="A76" s="71">
        <v>75</v>
      </c>
      <c r="B76" s="72">
        <v>37315</v>
      </c>
      <c r="C76" s="71">
        <v>-1.170273279379952E-2</v>
      </c>
      <c r="D76" s="71">
        <v>3.3166666666666665E-3</v>
      </c>
      <c r="E76" s="71">
        <v>3.3333333333333335E-3</v>
      </c>
      <c r="F76" s="71">
        <v>8.3333333333333332E-3</v>
      </c>
      <c r="G76" s="71">
        <v>4.1042499999999994E-3</v>
      </c>
      <c r="H76" s="71">
        <v>4.1346666666666667E-3</v>
      </c>
      <c r="I76" s="71">
        <v>7.7369825021524896E-3</v>
      </c>
      <c r="J76" s="71">
        <v>-7.8758333333333284E-4</v>
      </c>
      <c r="K76" s="71">
        <v>-8.1800000000000015E-4</v>
      </c>
      <c r="L76" s="71">
        <v>-5.0166666666666667E-3</v>
      </c>
      <c r="M76" s="71">
        <v>-1.6666666666667E-5</v>
      </c>
      <c r="N76" s="71">
        <v>8.3611111111112775E-8</v>
      </c>
      <c r="O76" s="71">
        <v>1845.35</v>
      </c>
      <c r="P76" s="71">
        <v>6.3686651894018453E-2</v>
      </c>
      <c r="Q76" s="71">
        <v>-6.4721342829188622E-2</v>
      </c>
      <c r="R76" s="71">
        <v>5.3018610035389102E-2</v>
      </c>
      <c r="S76" s="71">
        <v>4.0559896294698845E-3</v>
      </c>
      <c r="T76" s="71">
        <v>1.369539548430707E-4</v>
      </c>
    </row>
    <row r="77" spans="1:20">
      <c r="A77" s="71">
        <v>76</v>
      </c>
      <c r="B77" s="72">
        <v>37344</v>
      </c>
      <c r="C77" s="71">
        <v>3.5996386893138776E-2</v>
      </c>
      <c r="D77" s="71">
        <v>3.3316666666666668E-3</v>
      </c>
      <c r="E77" s="71">
        <v>3.3333333333333335E-3</v>
      </c>
      <c r="F77" s="71">
        <v>3.3333333333333333E-2</v>
      </c>
      <c r="G77" s="71">
        <v>4.3501666666666671E-3</v>
      </c>
      <c r="H77" s="71">
        <v>4.3770833333333335E-3</v>
      </c>
      <c r="I77" s="71">
        <v>1.1494379425735168E-2</v>
      </c>
      <c r="J77" s="71">
        <v>-1.0185000000000003E-3</v>
      </c>
      <c r="K77" s="71">
        <v>-1.0454166666666667E-3</v>
      </c>
      <c r="L77" s="71">
        <v>-3.0001666666666666E-2</v>
      </c>
      <c r="M77" s="71">
        <v>-1.6666666666667433E-6</v>
      </c>
      <c r="N77" s="71">
        <v>5.0002777777780076E-8</v>
      </c>
      <c r="O77" s="71">
        <v>1688.23</v>
      </c>
      <c r="P77" s="71">
        <v>-8.8988318582439163E-2</v>
      </c>
      <c r="Q77" s="71">
        <v>-3.5322767252327747E-2</v>
      </c>
      <c r="R77" s="71">
        <v>7.1319154145466523E-2</v>
      </c>
      <c r="S77" s="71">
        <v>7.9189208441296875E-3</v>
      </c>
      <c r="T77" s="71">
        <v>1.2957398693605332E-3</v>
      </c>
    </row>
    <row r="78" spans="1:20">
      <c r="A78" s="71">
        <v>77</v>
      </c>
      <c r="B78" s="72">
        <v>37376</v>
      </c>
      <c r="C78" s="71">
        <v>-1.7895945348877618E-2</v>
      </c>
      <c r="D78" s="71">
        <v>3.3516666666666669E-3</v>
      </c>
      <c r="E78" s="71">
        <v>3.3333333333333335E-3</v>
      </c>
      <c r="F78" s="71">
        <v>3.3333333333333333E-2</v>
      </c>
      <c r="G78" s="71">
        <v>4.3609166666666666E-3</v>
      </c>
      <c r="H78" s="71">
        <v>4.3684166666666663E-3</v>
      </c>
      <c r="I78" s="71">
        <v>9.4787439545438446E-3</v>
      </c>
      <c r="J78" s="71">
        <v>-1.0092499999999997E-3</v>
      </c>
      <c r="K78" s="71">
        <v>-1.0167499999999994E-3</v>
      </c>
      <c r="L78" s="71">
        <v>-2.9981666666666667E-2</v>
      </c>
      <c r="M78" s="71">
        <v>1.8333333333333309E-5</v>
      </c>
      <c r="N78" s="71">
        <v>-5.4966388888888822E-7</v>
      </c>
      <c r="O78" s="71">
        <v>1615.73</v>
      </c>
      <c r="P78" s="71">
        <v>-4.3893775884243702E-2</v>
      </c>
      <c r="Q78" s="71">
        <v>3.5773458657391011E-2</v>
      </c>
      <c r="R78" s="71">
        <v>-5.3669404006268628E-2</v>
      </c>
      <c r="S78" s="71">
        <v>1.9266635613762141E-3</v>
      </c>
      <c r="T78" s="71">
        <v>3.2026485993001441E-4</v>
      </c>
    </row>
    <row r="79" spans="1:20">
      <c r="A79" s="71">
        <v>78</v>
      </c>
      <c r="B79" s="72">
        <v>37407</v>
      </c>
      <c r="C79" s="71">
        <v>-1.4624499510768274E-2</v>
      </c>
      <c r="D79" s="71">
        <v>3.3366666666666662E-3</v>
      </c>
      <c r="E79" s="71">
        <v>3.3333333333333335E-3</v>
      </c>
      <c r="F79" s="71">
        <v>1.6666666666666666E-2</v>
      </c>
      <c r="G79" s="71">
        <v>4.3907500000000006E-3</v>
      </c>
      <c r="H79" s="71">
        <v>4.3800000000000002E-3</v>
      </c>
      <c r="I79" s="71">
        <v>-9.4787439545438446E-3</v>
      </c>
      <c r="J79" s="71">
        <v>-1.0540833333333344E-3</v>
      </c>
      <c r="K79" s="71">
        <v>-1.043333333333334E-3</v>
      </c>
      <c r="L79" s="71">
        <v>-1.333E-2</v>
      </c>
      <c r="M79" s="71">
        <v>3.3333333333326193E-6</v>
      </c>
      <c r="N79" s="71">
        <v>-4.4433333333323812E-8</v>
      </c>
      <c r="O79" s="71">
        <v>1463.21</v>
      </c>
      <c r="P79" s="71">
        <v>-9.915421452482942E-2</v>
      </c>
      <c r="Q79" s="71">
        <v>2.2359711924353931E-2</v>
      </c>
      <c r="R79" s="71">
        <v>-3.6984211435122205E-2</v>
      </c>
      <c r="S79" s="71">
        <v>9.8315582580358937E-3</v>
      </c>
      <c r="T79" s="71">
        <v>2.138759859404615E-4</v>
      </c>
    </row>
    <row r="80" spans="1:20">
      <c r="A80" s="71">
        <v>79</v>
      </c>
      <c r="B80" s="72">
        <v>37435</v>
      </c>
      <c r="C80" s="71">
        <v>-8.9730699022795513E-2</v>
      </c>
      <c r="D80" s="71">
        <v>3.2433333333333333E-3</v>
      </c>
      <c r="E80" s="71">
        <v>3.3333333333333335E-3</v>
      </c>
      <c r="F80" s="71">
        <v>0</v>
      </c>
      <c r="G80" s="71">
        <v>4.2491666666666667E-3</v>
      </c>
      <c r="H80" s="71">
        <v>4.2487499999999999E-3</v>
      </c>
      <c r="I80" s="71">
        <v>-2.117499713645854E-2</v>
      </c>
      <c r="J80" s="71">
        <v>-1.0058333333333334E-3</v>
      </c>
      <c r="K80" s="71">
        <v>-1.0054166666666666E-3</v>
      </c>
      <c r="L80" s="71">
        <v>3.2433333333333333E-3</v>
      </c>
      <c r="M80" s="71">
        <v>-9.0000000000000236E-5</v>
      </c>
      <c r="N80" s="71">
        <v>-2.9190000000000075E-7</v>
      </c>
      <c r="O80" s="71">
        <v>1328.26</v>
      </c>
      <c r="P80" s="71">
        <v>-9.6762837383111311E-2</v>
      </c>
      <c r="Q80" s="71">
        <v>-3.6027452790077241E-3</v>
      </c>
      <c r="R80" s="71">
        <v>-8.6127953743787788E-2</v>
      </c>
      <c r="S80" s="71">
        <v>9.3630466984304436E-3</v>
      </c>
      <c r="T80" s="71">
        <v>8.0515983471195155E-3</v>
      </c>
    </row>
    <row r="81" spans="1:20">
      <c r="A81" s="71">
        <v>80</v>
      </c>
      <c r="B81" s="72">
        <v>37468</v>
      </c>
      <c r="C81" s="71">
        <v>-9.8505136451074726E-2</v>
      </c>
      <c r="D81" s="71">
        <v>3.2533333333333333E-3</v>
      </c>
      <c r="E81" s="71">
        <v>3.3333333333333335E-3</v>
      </c>
      <c r="F81" s="71">
        <v>-2.4999999999999998E-2</v>
      </c>
      <c r="G81" s="71">
        <v>4.1689166666666663E-3</v>
      </c>
      <c r="H81" s="71">
        <v>4.1134166666666663E-3</v>
      </c>
      <c r="I81" s="71">
        <v>1.7358198609757736E-2</v>
      </c>
      <c r="J81" s="71">
        <v>-9.1558333333333292E-4</v>
      </c>
      <c r="K81" s="71">
        <v>-8.6008333333333293E-4</v>
      </c>
      <c r="L81" s="71">
        <v>2.8253333333333332E-2</v>
      </c>
      <c r="M81" s="71">
        <v>-8.000000000000021E-5</v>
      </c>
      <c r="N81" s="71">
        <v>-2.2602666666666723E-6</v>
      </c>
      <c r="O81" s="71">
        <v>1314.85</v>
      </c>
      <c r="P81" s="71">
        <v>-1.014722434139248E-2</v>
      </c>
      <c r="Q81" s="71">
        <v>-1.1401334732663138E-2</v>
      </c>
      <c r="R81" s="71">
        <v>-8.7103801718411589E-2</v>
      </c>
      <c r="S81" s="71">
        <v>1.0296616183454806E-4</v>
      </c>
      <c r="T81" s="71">
        <v>9.7032619072448499E-3</v>
      </c>
    </row>
    <row r="82" spans="1:20">
      <c r="A82" s="71">
        <v>81</v>
      </c>
      <c r="B82" s="72">
        <v>37498</v>
      </c>
      <c r="C82" s="71">
        <v>-2.2455355028441204E-3</v>
      </c>
      <c r="D82" s="71">
        <v>3.2775E-3</v>
      </c>
      <c r="E82" s="71">
        <v>3.3333333333333335E-3</v>
      </c>
      <c r="F82" s="71">
        <v>2.4999999999999998E-2</v>
      </c>
      <c r="G82" s="71">
        <v>3.9550000000000002E-3</v>
      </c>
      <c r="H82" s="71">
        <v>3.8199999999999996E-3</v>
      </c>
      <c r="I82" s="71">
        <v>-3.8314223115558654E-3</v>
      </c>
      <c r="J82" s="71">
        <v>-6.7750000000000015E-4</v>
      </c>
      <c r="K82" s="71">
        <v>-5.4249999999999958E-4</v>
      </c>
      <c r="L82" s="71">
        <v>-2.1722499999999999E-2</v>
      </c>
      <c r="M82" s="71">
        <v>-5.5833333333333516E-5</v>
      </c>
      <c r="N82" s="71">
        <v>1.2128395833333373E-6</v>
      </c>
      <c r="O82" s="71">
        <v>1172.06</v>
      </c>
      <c r="P82" s="71">
        <v>-0.11495970629868957</v>
      </c>
      <c r="Q82" s="71">
        <v>1.2146827049669628E-2</v>
      </c>
      <c r="R82" s="71">
        <v>-1.4392362552513749E-2</v>
      </c>
      <c r="S82" s="71">
        <v>1.3215734072280966E-2</v>
      </c>
      <c r="T82" s="71">
        <v>5.0424296945333967E-6</v>
      </c>
    </row>
    <row r="83" spans="1:20">
      <c r="A83" s="71">
        <v>82</v>
      </c>
      <c r="B83" s="72">
        <v>37529</v>
      </c>
      <c r="C83" s="71">
        <v>-0.1273807522737469</v>
      </c>
      <c r="D83" s="71">
        <v>3.2283333333333335E-3</v>
      </c>
      <c r="E83" s="71">
        <v>3.3333333333333335E-3</v>
      </c>
      <c r="F83" s="71">
        <v>2.4999999999999998E-2</v>
      </c>
      <c r="G83" s="71">
        <v>3.7505000000000004E-3</v>
      </c>
      <c r="H83" s="71">
        <v>3.6148333333333332E-3</v>
      </c>
      <c r="I83" s="71">
        <v>3.8314223115558654E-3</v>
      </c>
      <c r="J83" s="71">
        <v>-5.2216666666666687E-4</v>
      </c>
      <c r="K83" s="71">
        <v>-3.8649999999999969E-4</v>
      </c>
      <c r="L83" s="71">
        <v>-2.1771666666666665E-2</v>
      </c>
      <c r="M83" s="71">
        <v>-1.0500000000000006E-4</v>
      </c>
      <c r="N83" s="71">
        <v>2.2860250000000011E-6</v>
      </c>
      <c r="O83" s="71">
        <v>1329.75</v>
      </c>
      <c r="P83" s="71">
        <v>0.12622807025661587</v>
      </c>
      <c r="Q83" s="71">
        <v>9.0502207721305794E-3</v>
      </c>
      <c r="R83" s="71">
        <v>-0.13643097304587748</v>
      </c>
      <c r="S83" s="71">
        <v>1.5933525720709153E-2</v>
      </c>
      <c r="T83" s="71">
        <v>1.6225856049825675E-2</v>
      </c>
    </row>
    <row r="84" spans="1:20">
      <c r="A84" s="71">
        <v>83</v>
      </c>
      <c r="B84" s="72">
        <v>37560</v>
      </c>
      <c r="C84" s="71">
        <v>7.3414254160529602E-2</v>
      </c>
      <c r="D84" s="71">
        <v>3.2191666666666666E-3</v>
      </c>
      <c r="E84" s="71">
        <v>3.3333333333333335E-3</v>
      </c>
      <c r="F84" s="71">
        <v>1.6666666666666666E-2</v>
      </c>
      <c r="G84" s="71">
        <v>3.8466666666666662E-3</v>
      </c>
      <c r="H84" s="71">
        <v>3.6567499999999998E-3</v>
      </c>
      <c r="I84" s="71">
        <v>3.8167985267008042E-3</v>
      </c>
      <c r="J84" s="71">
        <v>-6.2749999999999959E-4</v>
      </c>
      <c r="K84" s="71">
        <v>-4.3758333333333323E-4</v>
      </c>
      <c r="L84" s="71">
        <v>-1.3447499999999999E-2</v>
      </c>
      <c r="M84" s="71">
        <v>-1.1416666666666693E-4</v>
      </c>
      <c r="N84" s="71">
        <v>1.5352562500000034E-6</v>
      </c>
      <c r="O84" s="71">
        <v>1478.78</v>
      </c>
      <c r="P84" s="71">
        <v>0.10622646886928599</v>
      </c>
      <c r="Q84" s="71">
        <v>-1.6260222429822946E-2</v>
      </c>
      <c r="R84" s="71">
        <v>8.9674476590352548E-2</v>
      </c>
      <c r="S84" s="71">
        <v>1.1284062688437386E-2</v>
      </c>
      <c r="T84" s="71">
        <v>5.3896527139468383E-3</v>
      </c>
    </row>
    <row r="85" spans="1:20">
      <c r="A85" s="71">
        <v>84</v>
      </c>
      <c r="B85" s="72">
        <v>37589</v>
      </c>
      <c r="C85" s="71">
        <v>3.2608275592464153E-2</v>
      </c>
      <c r="D85" s="71">
        <v>3.2175000000000003E-3</v>
      </c>
      <c r="E85" s="71">
        <v>3.3333333333333335E-3</v>
      </c>
      <c r="F85" s="71">
        <v>0</v>
      </c>
      <c r="G85" s="71">
        <v>3.8648333333333338E-3</v>
      </c>
      <c r="H85" s="71">
        <v>3.6753333333333334E-3</v>
      </c>
      <c r="I85" s="71">
        <v>5.6980211146377968E-3</v>
      </c>
      <c r="J85" s="71">
        <v>-6.4733333333333353E-4</v>
      </c>
      <c r="K85" s="71">
        <v>-4.578333333333331E-4</v>
      </c>
      <c r="L85" s="71">
        <v>3.2175000000000003E-3</v>
      </c>
      <c r="M85" s="71">
        <v>-1.1583333333333324E-4</v>
      </c>
      <c r="N85" s="71">
        <v>-3.7269374999999972E-7</v>
      </c>
      <c r="O85" s="71">
        <v>1335.51</v>
      </c>
      <c r="P85" s="71">
        <v>-0.10190418213745822</v>
      </c>
      <c r="Q85" s="71">
        <v>-5.2177599266781893E-2</v>
      </c>
      <c r="R85" s="71">
        <v>8.4785874859246046E-2</v>
      </c>
      <c r="S85" s="71">
        <v>1.038446233710426E-2</v>
      </c>
      <c r="T85" s="71">
        <v>1.0632996371140934E-3</v>
      </c>
    </row>
    <row r="86" spans="1:20">
      <c r="A86" s="71">
        <v>85</v>
      </c>
      <c r="B86" s="72">
        <v>37621</v>
      </c>
      <c r="C86" s="71">
        <v>-5.6082649874149126E-2</v>
      </c>
      <c r="D86" s="71">
        <v>3.3016666666666667E-3</v>
      </c>
      <c r="E86" s="71">
        <v>3.3333333333333335E-3</v>
      </c>
      <c r="F86" s="71">
        <v>3.3333333333333333E-2</v>
      </c>
      <c r="G86" s="71">
        <v>3.8036666666666666E-3</v>
      </c>
      <c r="H86" s="71">
        <v>3.6282500000000004E-3</v>
      </c>
      <c r="I86" s="71">
        <v>7.5472056353826922E-3</v>
      </c>
      <c r="J86" s="71">
        <v>-5.0199999999999984E-4</v>
      </c>
      <c r="K86" s="71">
        <v>-3.2658333333333367E-4</v>
      </c>
      <c r="L86" s="71">
        <v>-3.0031666666666665E-2</v>
      </c>
      <c r="M86" s="71">
        <v>-3.1666666666666822E-5</v>
      </c>
      <c r="N86" s="71">
        <v>9.5100277777778239E-7</v>
      </c>
      <c r="O86" s="71">
        <v>1320.91</v>
      </c>
      <c r="P86" s="71">
        <v>-1.0992348357287796E-2</v>
      </c>
      <c r="Q86" s="71">
        <v>-9.4117917736935119E-2</v>
      </c>
      <c r="R86" s="71">
        <v>3.8035267862785993E-2</v>
      </c>
      <c r="S86" s="71">
        <v>1.208317224079677E-4</v>
      </c>
      <c r="T86" s="71">
        <v>3.1452636169063989E-3</v>
      </c>
    </row>
    <row r="87" spans="1:20">
      <c r="A87" s="71">
        <v>86</v>
      </c>
      <c r="B87" s="72">
        <v>37652</v>
      </c>
      <c r="C87" s="71">
        <v>-9.4899434750324474E-2</v>
      </c>
      <c r="D87" s="71">
        <v>3.2683333333333336E-3</v>
      </c>
      <c r="E87" s="71">
        <v>3.3333333333333335E-3</v>
      </c>
      <c r="F87" s="71">
        <v>-4.9999999999999996E-2</v>
      </c>
      <c r="G87" s="71">
        <v>3.65825E-3</v>
      </c>
      <c r="H87" s="71">
        <v>3.4580833333333334E-3</v>
      </c>
      <c r="I87" s="71">
        <v>-7.5472056353826922E-3</v>
      </c>
      <c r="J87" s="71">
        <v>-3.8991666666666645E-4</v>
      </c>
      <c r="K87" s="71">
        <v>-1.8974999999999981E-4</v>
      </c>
      <c r="L87" s="71">
        <v>5.3268333333333327E-2</v>
      </c>
      <c r="M87" s="71">
        <v>-6.4999999999999954E-5</v>
      </c>
      <c r="N87" s="71">
        <v>-3.4624416666666639E-6</v>
      </c>
      <c r="O87" s="71">
        <v>1337.52</v>
      </c>
      <c r="P87" s="71">
        <v>1.2496259932423648E-2</v>
      </c>
      <c r="Q87" s="71">
        <v>-5.0375335976959423E-2</v>
      </c>
      <c r="R87" s="71">
        <v>-4.4524098773365051E-2</v>
      </c>
      <c r="S87" s="71">
        <v>1.5615651229869667E-4</v>
      </c>
      <c r="T87" s="71">
        <v>9.0059027159310918E-3</v>
      </c>
    </row>
    <row r="88" spans="1:20">
      <c r="A88" s="71">
        <v>87</v>
      </c>
      <c r="B88" s="72">
        <v>37680</v>
      </c>
      <c r="C88" s="71">
        <v>2.1141950694459233E-2</v>
      </c>
      <c r="D88" s="71">
        <v>3.065E-3</v>
      </c>
      <c r="E88" s="71">
        <v>3.1249999999999997E-3</v>
      </c>
      <c r="F88" s="71">
        <v>3.3333333333333333E-2</v>
      </c>
      <c r="G88" s="71">
        <v>3.5109166666666665E-3</v>
      </c>
      <c r="H88" s="71">
        <v>3.2264999999999998E-3</v>
      </c>
      <c r="I88" s="71">
        <v>5.6657375356774509E-3</v>
      </c>
      <c r="J88" s="71">
        <v>-4.4591666666666651E-4</v>
      </c>
      <c r="K88" s="71">
        <v>-1.6149999999999975E-4</v>
      </c>
      <c r="L88" s="71">
        <v>-3.0268333333333335E-2</v>
      </c>
      <c r="M88" s="71">
        <v>-5.9999999999999724E-5</v>
      </c>
      <c r="N88" s="71">
        <v>1.8160999999999918E-6</v>
      </c>
      <c r="O88" s="71">
        <v>1341.17</v>
      </c>
      <c r="P88" s="71">
        <v>2.725214383883845E-3</v>
      </c>
      <c r="Q88" s="71">
        <v>-6.481314388829551E-2</v>
      </c>
      <c r="R88" s="71">
        <v>8.5955094582754743E-2</v>
      </c>
      <c r="S88" s="71">
        <v>7.4267934381274047E-6</v>
      </c>
      <c r="T88" s="71">
        <v>4.4698207916694525E-4</v>
      </c>
    </row>
    <row r="89" spans="1:20">
      <c r="A89" s="71">
        <v>88</v>
      </c>
      <c r="B89" s="72">
        <v>37711</v>
      </c>
      <c r="C89" s="71">
        <v>-1.3368632200907449E-2</v>
      </c>
      <c r="D89" s="71">
        <v>3.0075000000000002E-3</v>
      </c>
      <c r="E89" s="71">
        <v>3.1249999999999997E-3</v>
      </c>
      <c r="F89" s="71">
        <v>3.3333333333333333E-2</v>
      </c>
      <c r="G89" s="71">
        <v>3.6035833333333332E-3</v>
      </c>
      <c r="H89" s="71">
        <v>3.2901666666666665E-3</v>
      </c>
      <c r="I89" s="71">
        <v>1.1236073266925661E-2</v>
      </c>
      <c r="J89" s="71">
        <v>-5.9608333333333301E-4</v>
      </c>
      <c r="K89" s="71">
        <v>-2.8266666666666631E-4</v>
      </c>
      <c r="L89" s="71">
        <v>-3.0325833333333333E-2</v>
      </c>
      <c r="M89" s="71">
        <v>-1.1749999999999955E-4</v>
      </c>
      <c r="N89" s="71">
        <v>3.5632854166666529E-6</v>
      </c>
      <c r="O89" s="71">
        <v>1464.31</v>
      </c>
      <c r="P89" s="71">
        <v>8.7841774426284935E-2</v>
      </c>
      <c r="Q89" s="71">
        <v>-2.6983249056608649E-2</v>
      </c>
      <c r="R89" s="71">
        <v>1.36146168557012E-2</v>
      </c>
      <c r="S89" s="71">
        <v>7.716177334358326E-3</v>
      </c>
      <c r="T89" s="71">
        <v>1.7872032692313954E-4</v>
      </c>
    </row>
    <row r="90" spans="1:20">
      <c r="A90" s="71">
        <v>89</v>
      </c>
      <c r="B90" s="72">
        <v>37741</v>
      </c>
      <c r="C90" s="71">
        <v>8.5947852184051321E-2</v>
      </c>
      <c r="D90" s="71">
        <v>3.0075000000000002E-3</v>
      </c>
      <c r="E90" s="71">
        <v>3.1249999999999997E-3</v>
      </c>
      <c r="F90" s="71">
        <v>2.4999999999999998E-2</v>
      </c>
      <c r="G90" s="71">
        <v>3.7219166666666668E-3</v>
      </c>
      <c r="H90" s="71">
        <v>3.421166666666667E-3</v>
      </c>
      <c r="I90" s="71">
        <v>-7.4766703430202419E-3</v>
      </c>
      <c r="J90" s="71">
        <v>-7.1441666666666659E-4</v>
      </c>
      <c r="K90" s="71">
        <v>-4.1366666666666678E-4</v>
      </c>
      <c r="L90" s="71">
        <v>-2.1992499999999998E-2</v>
      </c>
      <c r="M90" s="71">
        <v>-1.1749999999999955E-4</v>
      </c>
      <c r="N90" s="71">
        <v>2.5841187499999898E-6</v>
      </c>
      <c r="O90" s="71">
        <v>1595.91</v>
      </c>
      <c r="P90" s="71">
        <v>8.6059964702720038E-2</v>
      </c>
      <c r="Q90" s="71">
        <v>5.3011264876496877E-2</v>
      </c>
      <c r="R90" s="71">
        <v>3.2936587307554444E-2</v>
      </c>
      <c r="S90" s="71">
        <v>7.4063175246334191E-3</v>
      </c>
      <c r="T90" s="71">
        <v>7.3870332950515356E-3</v>
      </c>
    </row>
    <row r="91" spans="1:20">
      <c r="A91" s="71">
        <v>90</v>
      </c>
      <c r="B91" s="72">
        <v>37771</v>
      </c>
      <c r="C91" s="71">
        <v>4.0069292595918071E-2</v>
      </c>
      <c r="D91" s="71">
        <v>3.0308333333333333E-3</v>
      </c>
      <c r="E91" s="71">
        <v>3.1249999999999997E-3</v>
      </c>
      <c r="F91" s="71">
        <v>0</v>
      </c>
      <c r="G91" s="71">
        <v>3.5164166666666664E-3</v>
      </c>
      <c r="H91" s="71">
        <v>3.2223333333333336E-3</v>
      </c>
      <c r="I91" s="71">
        <v>-1.1320875624482252E-2</v>
      </c>
      <c r="J91" s="71">
        <v>-4.8558333333333309E-4</v>
      </c>
      <c r="K91" s="71">
        <v>-1.9150000000000026E-4</v>
      </c>
      <c r="L91" s="71">
        <v>3.0308333333333333E-3</v>
      </c>
      <c r="M91" s="71">
        <v>-9.4166666666666444E-5</v>
      </c>
      <c r="N91" s="71">
        <v>-2.8540347222222153E-7</v>
      </c>
      <c r="O91" s="71">
        <v>1622.8</v>
      </c>
      <c r="P91" s="71">
        <v>1.6708945890012927E-2</v>
      </c>
      <c r="Q91" s="71">
        <v>-1.1737187140842487E-2</v>
      </c>
      <c r="R91" s="71">
        <v>5.1806479736760558E-2</v>
      </c>
      <c r="S91" s="71">
        <v>2.7918887275537989E-4</v>
      </c>
      <c r="T91" s="71">
        <v>1.6055482091372948E-3</v>
      </c>
    </row>
    <row r="92" spans="1:20">
      <c r="A92" s="71">
        <v>91</v>
      </c>
      <c r="B92" s="72">
        <v>37802</v>
      </c>
      <c r="C92" s="71">
        <v>1.2334745186510787E-3</v>
      </c>
      <c r="D92" s="71">
        <v>3.0458333333333331E-3</v>
      </c>
      <c r="E92" s="71">
        <v>3.1249999999999997E-3</v>
      </c>
      <c r="F92" s="71">
        <v>-1.6666666666666666E-2</v>
      </c>
      <c r="G92" s="71">
        <v>3.4272500000000002E-3</v>
      </c>
      <c r="H92" s="71">
        <v>3.1160833333333336E-3</v>
      </c>
      <c r="I92" s="71">
        <v>1.1320875624482252E-2</v>
      </c>
      <c r="J92" s="71">
        <v>-3.8141666666666706E-4</v>
      </c>
      <c r="K92" s="71">
        <v>-7.0250000000000434E-5</v>
      </c>
      <c r="L92" s="71">
        <v>1.9712500000000001E-2</v>
      </c>
      <c r="M92" s="71">
        <v>-7.9166666666666621E-5</v>
      </c>
      <c r="N92" s="71">
        <v>-1.5605729166666659E-6</v>
      </c>
      <c r="O92" s="71">
        <v>1735.02</v>
      </c>
      <c r="P92" s="71">
        <v>6.686588835974927E-2</v>
      </c>
      <c r="Q92" s="71">
        <v>-7.54910423122368E-2</v>
      </c>
      <c r="R92" s="71">
        <v>7.6724516830887879E-2</v>
      </c>
      <c r="S92" s="71">
        <v>4.4710470261384531E-3</v>
      </c>
      <c r="T92" s="71">
        <v>1.5214593881615104E-6</v>
      </c>
    </row>
    <row r="93" spans="1:20">
      <c r="A93" s="71">
        <v>92</v>
      </c>
      <c r="B93" s="72">
        <v>37833</v>
      </c>
      <c r="C93" s="71">
        <v>3.7125754914166365E-2</v>
      </c>
      <c r="D93" s="71">
        <v>2.8366666666666666E-3</v>
      </c>
      <c r="E93" s="71">
        <v>2.9166666666666668E-3</v>
      </c>
      <c r="F93" s="71">
        <v>-8.3333333333333332E-3</v>
      </c>
      <c r="G93" s="71">
        <v>3.6731666666666666E-3</v>
      </c>
      <c r="H93" s="71">
        <v>3.3269166666666668E-3</v>
      </c>
      <c r="I93" s="71">
        <v>5.6127369049576714E-3</v>
      </c>
      <c r="J93" s="71">
        <v>-8.365E-4</v>
      </c>
      <c r="K93" s="71">
        <v>-4.9025000000000023E-4</v>
      </c>
      <c r="L93" s="71">
        <v>1.1169999999999999E-2</v>
      </c>
      <c r="M93" s="71">
        <v>-8.000000000000021E-5</v>
      </c>
      <c r="N93" s="71">
        <v>-8.9360000000000234E-7</v>
      </c>
      <c r="O93" s="71">
        <v>1810.45</v>
      </c>
      <c r="P93" s="71">
        <v>4.2556492451831573E-2</v>
      </c>
      <c r="Q93" s="71">
        <v>-3.6878742027932621E-2</v>
      </c>
      <c r="R93" s="71">
        <v>7.4004496942098985E-2</v>
      </c>
      <c r="S93" s="71">
        <v>1.8110550498027977E-3</v>
      </c>
      <c r="T93" s="71">
        <v>1.3783216779467481E-3</v>
      </c>
    </row>
    <row r="94" spans="1:20">
      <c r="A94" s="71">
        <v>93</v>
      </c>
      <c r="B94" s="72">
        <v>37862</v>
      </c>
      <c r="C94" s="71">
        <v>9.2056233759230111E-3</v>
      </c>
      <c r="D94" s="71">
        <v>2.9741666666666666E-3</v>
      </c>
      <c r="E94" s="71">
        <v>2.9166666666666668E-3</v>
      </c>
      <c r="F94" s="71">
        <v>3.3333333333333333E-2</v>
      </c>
      <c r="G94" s="71">
        <v>3.8366666666666666E-3</v>
      </c>
      <c r="H94" s="71">
        <v>3.650166666666667E-3</v>
      </c>
      <c r="I94" s="71">
        <v>3.7243990909821001E-3</v>
      </c>
      <c r="J94" s="71">
        <v>-8.6249999999999999E-4</v>
      </c>
      <c r="K94" s="71">
        <v>-6.7600000000000039E-4</v>
      </c>
      <c r="L94" s="71">
        <v>-3.0359166666666666E-2</v>
      </c>
      <c r="M94" s="71">
        <v>5.7499999999999826E-5</v>
      </c>
      <c r="N94" s="71">
        <v>-1.745652083333328E-6</v>
      </c>
      <c r="O94" s="71">
        <v>1786.94</v>
      </c>
      <c r="P94" s="71">
        <v>-1.3070773373531352E-2</v>
      </c>
      <c r="Q94" s="71">
        <v>3.886659246775892E-3</v>
      </c>
      <c r="R94" s="71">
        <v>5.318964129147119E-3</v>
      </c>
      <c r="S94" s="71">
        <v>1.7084511658221617E-4</v>
      </c>
      <c r="T94" s="71">
        <v>8.4743501739340178E-5</v>
      </c>
    </row>
    <row r="95" spans="1:20">
      <c r="A95" s="71">
        <v>94</v>
      </c>
      <c r="B95" s="72">
        <v>37894</v>
      </c>
      <c r="C95" s="71">
        <v>-1.8092301359946106E-2</v>
      </c>
      <c r="D95" s="71">
        <v>3.0283333333333334E-3</v>
      </c>
      <c r="E95" s="71">
        <v>2.9166666666666668E-3</v>
      </c>
      <c r="F95" s="71">
        <v>2.4999999999999998E-2</v>
      </c>
      <c r="G95" s="71">
        <v>3.9276666666666661E-3</v>
      </c>
      <c r="H95" s="71">
        <v>3.755916666666667E-3</v>
      </c>
      <c r="I95" s="71">
        <v>5.5607186846970968E-3</v>
      </c>
      <c r="J95" s="71">
        <v>-8.9933333333333271E-4</v>
      </c>
      <c r="K95" s="71">
        <v>-7.2758333333333355E-4</v>
      </c>
      <c r="L95" s="71">
        <v>-2.1971666666666664E-2</v>
      </c>
      <c r="M95" s="71">
        <v>1.116666666666666E-4</v>
      </c>
      <c r="N95" s="71">
        <v>-2.4535027777777758E-6</v>
      </c>
      <c r="O95" s="71">
        <v>1932.21</v>
      </c>
      <c r="P95" s="71">
        <v>7.8159765747351173E-2</v>
      </c>
      <c r="Q95" s="71">
        <v>3.6289609991571936E-2</v>
      </c>
      <c r="R95" s="71">
        <v>-5.4381911351518042E-2</v>
      </c>
      <c r="S95" s="71">
        <v>6.1089489816808099E-3</v>
      </c>
      <c r="T95" s="71">
        <v>3.2733136849910773E-4</v>
      </c>
    </row>
    <row r="96" spans="1:20">
      <c r="A96" s="71">
        <v>95</v>
      </c>
      <c r="B96" s="72">
        <v>37925</v>
      </c>
      <c r="C96" s="71">
        <v>4.7033895731061648E-2</v>
      </c>
      <c r="D96" s="71">
        <v>3.1241666666666666E-3</v>
      </c>
      <c r="E96" s="71">
        <v>2.9166666666666668E-3</v>
      </c>
      <c r="F96" s="71">
        <v>8.3333333333333332E-3</v>
      </c>
      <c r="G96" s="71">
        <v>4.08925E-3</v>
      </c>
      <c r="H96" s="71">
        <v>3.9689166666666666E-3</v>
      </c>
      <c r="I96" s="71">
        <v>5.5299680094611503E-3</v>
      </c>
      <c r="J96" s="71">
        <v>-9.6508333333333342E-4</v>
      </c>
      <c r="K96" s="71">
        <v>-8.4475000000000001E-4</v>
      </c>
      <c r="L96" s="71">
        <v>-5.2091666666666666E-3</v>
      </c>
      <c r="M96" s="71">
        <v>2.0749999999999979E-4</v>
      </c>
      <c r="N96" s="71">
        <v>-1.0809020833333322E-6</v>
      </c>
      <c r="O96" s="71">
        <v>1960.26</v>
      </c>
      <c r="P96" s="71">
        <v>1.4412691970455249E-2</v>
      </c>
      <c r="Q96" s="71">
        <v>6.3008572389984696E-2</v>
      </c>
      <c r="R96" s="71">
        <v>-1.5974676658923048E-2</v>
      </c>
      <c r="S96" s="71">
        <v>2.0772568983522521E-4</v>
      </c>
      <c r="T96" s="71">
        <v>2.2121873476403792E-3</v>
      </c>
    </row>
    <row r="97" spans="1:20">
      <c r="A97" s="71">
        <v>96</v>
      </c>
      <c r="B97" s="72">
        <v>37953</v>
      </c>
      <c r="C97" s="71">
        <v>9.9951909933038152E-3</v>
      </c>
      <c r="D97" s="71">
        <v>3.1666666666666666E-3</v>
      </c>
      <c r="E97" s="71">
        <v>3.1249999999999997E-3</v>
      </c>
      <c r="F97" s="71">
        <v>0</v>
      </c>
      <c r="G97" s="71">
        <v>4.2208333333333334E-3</v>
      </c>
      <c r="H97" s="71">
        <v>4.1188333333333329E-3</v>
      </c>
      <c r="I97" s="71">
        <v>0</v>
      </c>
      <c r="J97" s="71">
        <v>-1.0541666666666668E-3</v>
      </c>
      <c r="K97" s="71">
        <v>-9.5216666666666627E-4</v>
      </c>
      <c r="L97" s="71">
        <v>3.1666666666666666E-3</v>
      </c>
      <c r="M97" s="71">
        <v>4.1666666666666848E-5</v>
      </c>
      <c r="N97" s="71">
        <v>1.3194444444444502E-7</v>
      </c>
      <c r="O97" s="71">
        <v>2003.37</v>
      </c>
      <c r="P97" s="71">
        <v>2.1753645034119806E-2</v>
      </c>
      <c r="Q97" s="71">
        <v>2.0651383557284575E-2</v>
      </c>
      <c r="R97" s="71">
        <v>-1.065619256398076E-2</v>
      </c>
      <c r="S97" s="71">
        <v>4.7322107227048529E-4</v>
      </c>
      <c r="T97" s="71">
        <v>9.9903842992621708E-5</v>
      </c>
    </row>
    <row r="98" spans="1:20">
      <c r="A98" s="71">
        <v>97</v>
      </c>
      <c r="B98" s="72">
        <v>37986</v>
      </c>
      <c r="C98" s="71">
        <v>2.7865196022487382E-2</v>
      </c>
      <c r="D98" s="71">
        <v>3.2083333333333334E-3</v>
      </c>
      <c r="E98" s="71">
        <v>3.1249999999999997E-3</v>
      </c>
      <c r="F98" s="71">
        <v>2.4999999999999998E-2</v>
      </c>
      <c r="G98" s="71">
        <v>4.0800000000000003E-3</v>
      </c>
      <c r="H98" s="71">
        <v>3.954E-3</v>
      </c>
      <c r="I98" s="71">
        <v>1.8365478073016916E-3</v>
      </c>
      <c r="J98" s="71">
        <v>-8.7166666666666686E-4</v>
      </c>
      <c r="K98" s="71">
        <v>-7.4566666666666661E-4</v>
      </c>
      <c r="L98" s="71">
        <v>-2.1791666666666664E-2</v>
      </c>
      <c r="M98" s="71">
        <v>8.3333333333333696E-5</v>
      </c>
      <c r="N98" s="71">
        <v>-1.81597222222223E-6</v>
      </c>
      <c r="O98" s="71">
        <v>2066.15</v>
      </c>
      <c r="P98" s="71">
        <v>3.0856209587596162E-2</v>
      </c>
      <c r="Q98" s="71">
        <v>1.9179614716408722E-2</v>
      </c>
      <c r="R98" s="71">
        <v>8.6855813060786602E-3</v>
      </c>
      <c r="S98" s="71">
        <v>9.5210567011366125E-4</v>
      </c>
      <c r="T98" s="71">
        <v>7.7646914937164657E-4</v>
      </c>
    </row>
    <row r="99" spans="1:20">
      <c r="A99" s="71">
        <v>98</v>
      </c>
      <c r="B99" s="72">
        <v>38016</v>
      </c>
      <c r="C99" s="71">
        <v>-9.2298264961421239E-3</v>
      </c>
      <c r="D99" s="71">
        <v>3.2750000000000001E-3</v>
      </c>
      <c r="E99" s="71">
        <v>3.1249999999999997E-3</v>
      </c>
      <c r="F99" s="71">
        <v>-4.1666666666666664E-2</v>
      </c>
      <c r="G99" s="71">
        <v>3.9895833333333328E-3</v>
      </c>
      <c r="H99" s="71">
        <v>3.8724166666666664E-3</v>
      </c>
      <c r="I99" s="71">
        <v>1.9982499587337887E-2</v>
      </c>
      <c r="J99" s="71">
        <v>-7.145833333333327E-4</v>
      </c>
      <c r="K99" s="71">
        <v>-5.9741666666666624E-4</v>
      </c>
      <c r="L99" s="71">
        <v>4.4941666666666664E-2</v>
      </c>
      <c r="M99" s="71">
        <v>1.5000000000000039E-4</v>
      </c>
      <c r="N99" s="71">
        <v>6.741250000000017E-6</v>
      </c>
      <c r="O99" s="71">
        <v>2029.82</v>
      </c>
      <c r="P99" s="71">
        <v>-1.7739852956182744E-2</v>
      </c>
      <c r="Q99" s="71">
        <v>2.3165689145044688E-2</v>
      </c>
      <c r="R99" s="71">
        <v>-3.2395515641186812E-2</v>
      </c>
      <c r="S99" s="71">
        <v>3.1470238290698567E-4</v>
      </c>
      <c r="T99" s="71">
        <v>8.518969714888719E-5</v>
      </c>
    </row>
    <row r="100" spans="1:20">
      <c r="A100" s="71">
        <v>99</v>
      </c>
      <c r="B100" s="72">
        <v>38044</v>
      </c>
      <c r="C100" s="71">
        <v>2.5420564352517161E-2</v>
      </c>
      <c r="D100" s="71">
        <v>3.3666666666666667E-3</v>
      </c>
      <c r="E100" s="71">
        <v>3.3333333333333335E-3</v>
      </c>
      <c r="F100" s="71">
        <v>1.6666666666666666E-2</v>
      </c>
      <c r="G100" s="71">
        <v>4.0046666666666668E-3</v>
      </c>
      <c r="H100" s="71">
        <v>3.8869166666666666E-3</v>
      </c>
      <c r="I100" s="71">
        <v>-3.6036075032983561E-3</v>
      </c>
      <c r="J100" s="71">
        <v>-6.3800000000000011E-4</v>
      </c>
      <c r="K100" s="71">
        <v>-5.2024999999999988E-4</v>
      </c>
      <c r="L100" s="71">
        <v>-1.3299999999999999E-2</v>
      </c>
      <c r="M100" s="71">
        <v>3.3333333333333132E-5</v>
      </c>
      <c r="N100" s="71">
        <v>-4.4333333333333061E-7</v>
      </c>
      <c r="O100" s="71">
        <v>1994.22</v>
      </c>
      <c r="P100" s="71">
        <v>-1.7694122724934758E-2</v>
      </c>
      <c r="Q100" s="71">
        <v>-4.4433389920115474E-3</v>
      </c>
      <c r="R100" s="71">
        <v>2.9863903344528708E-2</v>
      </c>
      <c r="S100" s="71">
        <v>3.1308197900505264E-4</v>
      </c>
      <c r="T100" s="71">
        <v>6.4620509200046623E-4</v>
      </c>
    </row>
    <row r="101" spans="1:20">
      <c r="A101" s="71">
        <v>100</v>
      </c>
      <c r="B101" s="72">
        <v>38077</v>
      </c>
      <c r="C101" s="71">
        <v>-2.0917891413713363E-2</v>
      </c>
      <c r="D101" s="71">
        <v>3.4666666666666669E-3</v>
      </c>
      <c r="E101" s="71">
        <v>3.3333333333333335E-3</v>
      </c>
      <c r="F101" s="71">
        <v>1.6666666666666666E-2</v>
      </c>
      <c r="G101" s="71">
        <v>3.9240000000000004E-3</v>
      </c>
      <c r="H101" s="71">
        <v>3.8365833333333338E-3</v>
      </c>
      <c r="I101" s="71">
        <v>5.4005531800003226E-3</v>
      </c>
      <c r="J101" s="71">
        <v>-4.5733333333333346E-4</v>
      </c>
      <c r="K101" s="71">
        <v>-3.6991666666666683E-4</v>
      </c>
      <c r="L101" s="71">
        <v>-1.32E-2</v>
      </c>
      <c r="M101" s="71">
        <v>1.3333333333333339E-4</v>
      </c>
      <c r="N101" s="71">
        <v>-1.7600000000000007E-6</v>
      </c>
      <c r="O101" s="71">
        <v>1920.15</v>
      </c>
      <c r="P101" s="71">
        <v>-3.7849688458518216E-2</v>
      </c>
      <c r="Q101" s="71">
        <v>1.4470797185557771E-2</v>
      </c>
      <c r="R101" s="71">
        <v>-3.5388688599271134E-2</v>
      </c>
      <c r="S101" s="71">
        <v>1.432598916406887E-3</v>
      </c>
      <c r="T101" s="71">
        <v>4.3755818119590323E-4</v>
      </c>
    </row>
    <row r="102" spans="1:20">
      <c r="A102" s="71">
        <v>101</v>
      </c>
      <c r="B102" s="72">
        <v>38107</v>
      </c>
      <c r="C102" s="71">
        <v>1.8208521904965913E-2</v>
      </c>
      <c r="D102" s="71">
        <v>3.5166666666666666E-3</v>
      </c>
      <c r="E102" s="71">
        <v>3.3333333333333335E-3</v>
      </c>
      <c r="F102" s="71">
        <v>3.3333333333333333E-2</v>
      </c>
      <c r="G102" s="71">
        <v>4.1308333333333336E-3</v>
      </c>
      <c r="H102" s="71">
        <v>4.0391666666666666E-3</v>
      </c>
      <c r="I102" s="71">
        <v>3.5842332278148703E-3</v>
      </c>
      <c r="J102" s="71">
        <v>-6.1416666666666694E-4</v>
      </c>
      <c r="K102" s="71">
        <v>-5.2249999999999996E-4</v>
      </c>
      <c r="L102" s="71">
        <v>-2.9816666666666665E-2</v>
      </c>
      <c r="M102" s="71">
        <v>1.8333333333333309E-4</v>
      </c>
      <c r="N102" s="71">
        <v>-5.4663888888888817E-6</v>
      </c>
      <c r="O102" s="71">
        <v>1986.74</v>
      </c>
      <c r="P102" s="71">
        <v>3.4091796491476423E-2</v>
      </c>
      <c r="Q102" s="71">
        <v>2.8514543362182732E-2</v>
      </c>
      <c r="R102" s="71">
        <v>-1.0306021457216819E-2</v>
      </c>
      <c r="S102" s="71">
        <v>1.1622505880162441E-3</v>
      </c>
      <c r="T102" s="71">
        <v>3.3155026996362346E-4</v>
      </c>
    </row>
    <row r="103" spans="1:20">
      <c r="A103" s="71">
        <v>102</v>
      </c>
      <c r="B103" s="72">
        <v>38138</v>
      </c>
      <c r="C103" s="71">
        <v>-1.6007910847710249E-2</v>
      </c>
      <c r="D103" s="71">
        <v>3.7000000000000002E-3</v>
      </c>
      <c r="E103" s="71">
        <v>3.5416666666666669E-3</v>
      </c>
      <c r="F103" s="71">
        <v>3.3333333333333333E-2</v>
      </c>
      <c r="G103" s="71">
        <v>4.2598333333333334E-3</v>
      </c>
      <c r="H103" s="71">
        <v>4.2163333333333332E-3</v>
      </c>
      <c r="I103" s="71">
        <v>5.352376738592568E-3</v>
      </c>
      <c r="J103" s="71">
        <v>-5.5983333333333319E-4</v>
      </c>
      <c r="K103" s="71">
        <v>-5.1633333333333305E-4</v>
      </c>
      <c r="L103" s="71">
        <v>-2.9633333333333331E-2</v>
      </c>
      <c r="M103" s="71">
        <v>1.5833333333333324E-4</v>
      </c>
      <c r="N103" s="71">
        <v>-4.6919444444444414E-6</v>
      </c>
      <c r="O103" s="71">
        <v>2047.79</v>
      </c>
      <c r="P103" s="71">
        <v>3.0266058377704574E-2</v>
      </c>
      <c r="Q103" s="71">
        <v>1.8930193507895599E-2</v>
      </c>
      <c r="R103" s="71">
        <v>-3.4938104355605848E-2</v>
      </c>
      <c r="S103" s="71">
        <v>9.1603428972262125E-4</v>
      </c>
      <c r="T103" s="71">
        <v>2.5625320970823945E-4</v>
      </c>
    </row>
    <row r="104" spans="1:20">
      <c r="A104" s="71">
        <v>103</v>
      </c>
      <c r="B104" s="72">
        <v>38168</v>
      </c>
      <c r="C104" s="71">
        <v>1.2125245608827662E-2</v>
      </c>
      <c r="D104" s="71">
        <v>3.7750000000000001E-3</v>
      </c>
      <c r="E104" s="71">
        <v>3.7499999999999999E-3</v>
      </c>
      <c r="F104" s="71">
        <v>0</v>
      </c>
      <c r="G104" s="71">
        <v>4.3333333333333331E-3</v>
      </c>
      <c r="H104" s="71">
        <v>4.3394999999999996E-3</v>
      </c>
      <c r="I104" s="71">
        <v>3.5524016043675388E-3</v>
      </c>
      <c r="J104" s="71">
        <v>-5.5833333333333299E-4</v>
      </c>
      <c r="K104" s="71">
        <v>-5.6449999999999946E-4</v>
      </c>
      <c r="L104" s="71">
        <v>3.7750000000000001E-3</v>
      </c>
      <c r="M104" s="71">
        <v>2.5000000000000282E-5</v>
      </c>
      <c r="N104" s="71">
        <v>9.4375000000001068E-8</v>
      </c>
      <c r="O104" s="71">
        <v>1887.36</v>
      </c>
      <c r="P104" s="71">
        <v>-8.1582135652552346E-2</v>
      </c>
      <c r="Q104" s="71">
        <v>9.3176847631726289E-3</v>
      </c>
      <c r="R104" s="71">
        <v>2.8075608456550327E-3</v>
      </c>
      <c r="S104" s="71">
        <v>6.6556448576314525E-3</v>
      </c>
      <c r="T104" s="71">
        <v>1.4702158107439449E-4</v>
      </c>
    </row>
    <row r="105" spans="1:20">
      <c r="A105" s="71">
        <v>104</v>
      </c>
      <c r="B105" s="72">
        <v>38198</v>
      </c>
      <c r="C105" s="71">
        <v>-1.6490265978210239E-2</v>
      </c>
      <c r="D105" s="71">
        <v>3.8833333333333333E-3</v>
      </c>
      <c r="E105" s="71">
        <v>3.7499999999999999E-3</v>
      </c>
      <c r="F105" s="71">
        <v>-2.4999999999999998E-2</v>
      </c>
      <c r="G105" s="71">
        <v>4.2569166666666667E-3</v>
      </c>
      <c r="H105" s="71">
        <v>4.2681666666666666E-3</v>
      </c>
      <c r="I105" s="71">
        <v>-1.7746233583686433E-3</v>
      </c>
      <c r="J105" s="71">
        <v>-3.7358333333333341E-4</v>
      </c>
      <c r="K105" s="71">
        <v>-3.8483333333333338E-4</v>
      </c>
      <c r="L105" s="71">
        <v>2.888333333333333E-2</v>
      </c>
      <c r="M105" s="71">
        <v>1.3333333333333339E-4</v>
      </c>
      <c r="N105" s="71">
        <v>3.8511111111111125E-6</v>
      </c>
      <c r="O105" s="71">
        <v>1838.1</v>
      </c>
      <c r="P105" s="71">
        <v>-2.644659778713887E-2</v>
      </c>
      <c r="Q105" s="71">
        <v>8.0953689281875185E-3</v>
      </c>
      <c r="R105" s="71">
        <v>-2.4585634906397758E-2</v>
      </c>
      <c r="S105" s="71">
        <v>6.9942253451469856E-4</v>
      </c>
      <c r="T105" s="71">
        <v>2.7192887203211807E-4</v>
      </c>
    </row>
    <row r="106" spans="1:20">
      <c r="A106" s="71">
        <v>105</v>
      </c>
      <c r="B106" s="72">
        <v>38230</v>
      </c>
      <c r="C106" s="71">
        <v>9.9719191161273812E-3</v>
      </c>
      <c r="D106" s="71">
        <v>3.9416666666666671E-3</v>
      </c>
      <c r="E106" s="71">
        <v>3.9583333333333337E-3</v>
      </c>
      <c r="F106" s="71">
        <v>2.4999999999999998E-2</v>
      </c>
      <c r="G106" s="71">
        <v>4.1725833333333337E-3</v>
      </c>
      <c r="H106" s="71">
        <v>4.1756666666666661E-3</v>
      </c>
      <c r="I106" s="71">
        <v>3.5461030067507338E-3</v>
      </c>
      <c r="J106" s="71">
        <v>-2.309166666666666E-4</v>
      </c>
      <c r="K106" s="71">
        <v>-2.3399999999999897E-4</v>
      </c>
      <c r="L106" s="71">
        <v>-2.1058333333333332E-2</v>
      </c>
      <c r="M106" s="71">
        <v>-1.6666666666666566E-5</v>
      </c>
      <c r="N106" s="71">
        <v>3.5097222222222009E-7</v>
      </c>
      <c r="O106" s="71">
        <v>1896.84</v>
      </c>
      <c r="P106" s="71">
        <v>3.1456914277586456E-2</v>
      </c>
      <c r="Q106" s="71">
        <v>2.2513364694018989E-3</v>
      </c>
      <c r="R106" s="71">
        <v>7.7205826467254823E-3</v>
      </c>
      <c r="S106" s="71">
        <v>9.8953745586742256E-4</v>
      </c>
      <c r="T106" s="71">
        <v>9.9439170858586686E-5</v>
      </c>
    </row>
    <row r="107" spans="1:20">
      <c r="A107" s="71">
        <v>106</v>
      </c>
      <c r="B107" s="72">
        <v>38260</v>
      </c>
      <c r="C107" s="71">
        <v>2.5628595701566503E-2</v>
      </c>
      <c r="D107" s="71">
        <v>3.9416666666666671E-3</v>
      </c>
      <c r="E107" s="71">
        <v>3.9583333333333337E-3</v>
      </c>
      <c r="F107" s="71">
        <v>8.3333333333333332E-3</v>
      </c>
      <c r="G107" s="71">
        <v>4.0924166666666669E-3</v>
      </c>
      <c r="H107" s="71">
        <v>4.0711666666666665E-3</v>
      </c>
      <c r="I107" s="71">
        <v>5.2956875747103282E-3</v>
      </c>
      <c r="J107" s="71">
        <v>-1.5074999999999984E-4</v>
      </c>
      <c r="K107" s="71">
        <v>-1.2949999999999941E-4</v>
      </c>
      <c r="L107" s="71">
        <v>-4.3916666666666661E-3</v>
      </c>
      <c r="M107" s="71">
        <v>-1.6666666666666566E-5</v>
      </c>
      <c r="N107" s="71">
        <v>7.3194444444443994E-8</v>
      </c>
      <c r="O107" s="71">
        <v>1974.99</v>
      </c>
      <c r="P107" s="71">
        <v>4.0373991353959582E-2</v>
      </c>
      <c r="Q107" s="71">
        <v>-1.354684754373725E-3</v>
      </c>
      <c r="R107" s="71">
        <v>2.6983280455940228E-2</v>
      </c>
      <c r="S107" s="71">
        <v>1.630059177849603E-3</v>
      </c>
      <c r="T107" s="71">
        <v>6.5682491763435302E-4</v>
      </c>
    </row>
    <row r="108" spans="1:20">
      <c r="A108" s="71">
        <v>107</v>
      </c>
      <c r="B108" s="72">
        <v>38289</v>
      </c>
      <c r="C108" s="71">
        <v>1.1375969906185723E-2</v>
      </c>
      <c r="D108" s="71">
        <v>3.9416666666666671E-3</v>
      </c>
      <c r="E108" s="71">
        <v>3.9583333333333337E-3</v>
      </c>
      <c r="F108" s="71">
        <v>2.4999999999999998E-2</v>
      </c>
      <c r="G108" s="71">
        <v>3.9735833333333333E-3</v>
      </c>
      <c r="H108" s="71">
        <v>3.9180833333333333E-3</v>
      </c>
      <c r="I108" s="71">
        <v>7.0175726586461096E-3</v>
      </c>
      <c r="J108" s="71">
        <v>-3.1916666666666205E-5</v>
      </c>
      <c r="K108" s="71">
        <v>2.3583333333333789E-5</v>
      </c>
      <c r="L108" s="71">
        <v>-2.1058333333333332E-2</v>
      </c>
      <c r="M108" s="71">
        <v>-1.6666666666666566E-5</v>
      </c>
      <c r="N108" s="71">
        <v>3.5097222222222009E-7</v>
      </c>
      <c r="O108" s="71">
        <v>2096.81</v>
      </c>
      <c r="P108" s="71">
        <v>5.9853807138631865E-2</v>
      </c>
      <c r="Q108" s="71">
        <v>1.1003055286278318E-3</v>
      </c>
      <c r="R108" s="71">
        <v>1.0275664377557892E-2</v>
      </c>
      <c r="S108" s="71">
        <v>3.5824782289885387E-3</v>
      </c>
      <c r="T108" s="71">
        <v>1.2941269130644322E-4</v>
      </c>
    </row>
    <row r="109" spans="1:20">
      <c r="A109" s="71">
        <v>108</v>
      </c>
      <c r="B109" s="72">
        <v>38321</v>
      </c>
      <c r="C109" s="71">
        <v>2.048373639055967E-2</v>
      </c>
      <c r="D109" s="71">
        <v>3.9416666666666671E-3</v>
      </c>
      <c r="E109" s="71">
        <v>3.9583333333333337E-3</v>
      </c>
      <c r="F109" s="71">
        <v>1.6666666666666666E-2</v>
      </c>
      <c r="G109" s="71">
        <v>3.9085833333333334E-3</v>
      </c>
      <c r="H109" s="71">
        <v>3.8579999999999999E-3</v>
      </c>
      <c r="I109" s="71">
        <v>-3.5026305512015909E-3</v>
      </c>
      <c r="J109" s="71">
        <v>3.3083333333333749E-5</v>
      </c>
      <c r="K109" s="71">
        <v>8.3666666666667219E-5</v>
      </c>
      <c r="L109" s="71">
        <v>-1.2725E-2</v>
      </c>
      <c r="M109" s="71">
        <v>-1.6666666666666566E-5</v>
      </c>
      <c r="N109" s="71">
        <v>2.1208333333333205E-7</v>
      </c>
      <c r="O109" s="71">
        <v>2175.44</v>
      </c>
      <c r="P109" s="71">
        <v>3.6813800743810354E-2</v>
      </c>
      <c r="Q109" s="71">
        <v>-1.9413326194412939E-3</v>
      </c>
      <c r="R109" s="71">
        <v>2.2425069010000964E-2</v>
      </c>
      <c r="S109" s="71">
        <v>1.3552559252049718E-3</v>
      </c>
      <c r="T109" s="71">
        <v>4.1958345651793853E-4</v>
      </c>
    </row>
    <row r="110" spans="1:20">
      <c r="A110" s="71">
        <v>109</v>
      </c>
      <c r="B110" s="72">
        <v>38352</v>
      </c>
      <c r="C110" s="71">
        <v>2.7562952280870689E-2</v>
      </c>
      <c r="D110" s="71">
        <v>3.9475000000000005E-3</v>
      </c>
      <c r="E110" s="71">
        <v>3.9583333333333337E-3</v>
      </c>
      <c r="F110" s="71">
        <v>4.1666666666666664E-2</v>
      </c>
      <c r="G110" s="71">
        <v>3.7763333333333334E-3</v>
      </c>
      <c r="H110" s="71">
        <v>3.7329166666666665E-3</v>
      </c>
      <c r="I110" s="71">
        <v>-8.8106296821548469E-3</v>
      </c>
      <c r="J110" s="71">
        <v>1.7116666666666712E-4</v>
      </c>
      <c r="K110" s="71">
        <v>2.1458333333333399E-4</v>
      </c>
      <c r="L110" s="71">
        <v>-3.7719166666666665E-2</v>
      </c>
      <c r="M110" s="71">
        <v>-1.0833333333333181E-5</v>
      </c>
      <c r="N110" s="71">
        <v>4.0862430555554981E-7</v>
      </c>
      <c r="O110" s="71">
        <v>2062.41</v>
      </c>
      <c r="P110" s="71">
        <v>-5.3355741020600256E-2</v>
      </c>
      <c r="Q110" s="71">
        <v>-2.1825101846912887E-3</v>
      </c>
      <c r="R110" s="71">
        <v>2.9745462465561978E-2</v>
      </c>
      <c r="S110" s="71">
        <v>2.8468350998573648E-3</v>
      </c>
      <c r="T110" s="71">
        <v>7.597163384375548E-4</v>
      </c>
    </row>
    <row r="111" spans="1:20">
      <c r="A111" s="71">
        <v>110</v>
      </c>
      <c r="B111" s="72">
        <v>38383</v>
      </c>
      <c r="C111" s="71">
        <v>1.2560011938404614E-2</v>
      </c>
      <c r="D111" s="71">
        <v>3.9316666666666666E-3</v>
      </c>
      <c r="E111" s="71">
        <v>3.9583333333333337E-3</v>
      </c>
      <c r="F111" s="71">
        <v>-4.1666666666666664E-2</v>
      </c>
      <c r="G111" s="71">
        <v>3.7849166666666669E-3</v>
      </c>
      <c r="H111" s="71">
        <v>3.7316666666666666E-3</v>
      </c>
      <c r="I111" s="71">
        <v>3.5335725813112617E-3</v>
      </c>
      <c r="J111" s="71">
        <v>1.4674999999999975E-4</v>
      </c>
      <c r="K111" s="71">
        <v>2.0000000000000009E-4</v>
      </c>
      <c r="L111" s="71">
        <v>4.5598333333333331E-2</v>
      </c>
      <c r="M111" s="71">
        <v>-2.6666666666667026E-5</v>
      </c>
      <c r="N111" s="71">
        <v>-1.2159555555555718E-6</v>
      </c>
      <c r="O111" s="71">
        <v>2051.7199999999998</v>
      </c>
      <c r="P111" s="71">
        <v>-5.1967361546152446E-3</v>
      </c>
      <c r="Q111" s="71">
        <v>-3.2591734310414289E-3</v>
      </c>
      <c r="R111" s="71">
        <v>1.5819185369446043E-2</v>
      </c>
      <c r="S111" s="71">
        <v>2.7006066660685241E-5</v>
      </c>
      <c r="T111" s="71">
        <v>1.5775389989286642E-4</v>
      </c>
    </row>
    <row r="112" spans="1:20">
      <c r="A112" s="71">
        <v>111</v>
      </c>
      <c r="B112" s="72">
        <v>38411</v>
      </c>
      <c r="C112" s="71">
        <v>2.1975166600368468E-2</v>
      </c>
      <c r="D112" s="71">
        <v>3.9583333333333337E-3</v>
      </c>
      <c r="E112" s="71">
        <v>3.9583333333333337E-3</v>
      </c>
      <c r="F112" s="71">
        <v>2.4999999999999998E-2</v>
      </c>
      <c r="G112" s="71">
        <v>3.8236666666666666E-3</v>
      </c>
      <c r="H112" s="71">
        <v>3.8205000000000001E-3</v>
      </c>
      <c r="I112" s="71">
        <v>0</v>
      </c>
      <c r="J112" s="71">
        <v>1.3466666666666705E-4</v>
      </c>
      <c r="K112" s="71">
        <v>1.3783333333333356E-4</v>
      </c>
      <c r="L112" s="71">
        <v>-2.1041666666666663E-2</v>
      </c>
      <c r="M112" s="71">
        <v>0</v>
      </c>
      <c r="N112" s="71">
        <v>0</v>
      </c>
      <c r="O112" s="71">
        <v>1999.23</v>
      </c>
      <c r="P112" s="71">
        <v>-2.5916359327935901E-2</v>
      </c>
      <c r="Q112" s="71">
        <v>1.7800257408846942E-2</v>
      </c>
      <c r="R112" s="71">
        <v>4.1749091915215253E-3</v>
      </c>
      <c r="S112" s="71">
        <v>6.716576808146902E-4</v>
      </c>
      <c r="T112" s="71">
        <v>4.8290794711394985E-4</v>
      </c>
    </row>
    <row r="113" spans="1:20">
      <c r="A113" s="71">
        <v>112</v>
      </c>
      <c r="B113" s="72">
        <v>38442</v>
      </c>
      <c r="C113" s="71">
        <v>-1.5234921239501098E-2</v>
      </c>
      <c r="D113" s="71">
        <v>3.9566666666666665E-3</v>
      </c>
      <c r="E113" s="71">
        <v>3.9583333333333337E-3</v>
      </c>
      <c r="F113" s="71">
        <v>3.3333333333333333E-2</v>
      </c>
      <c r="G113" s="71">
        <v>3.9966666666666666E-3</v>
      </c>
      <c r="H113" s="71">
        <v>3.9865833333333333E-3</v>
      </c>
      <c r="I113" s="71">
        <v>-1.7652255245694803E-3</v>
      </c>
      <c r="J113" s="71">
        <v>-4.0000000000000105E-5</v>
      </c>
      <c r="K113" s="71">
        <v>-2.9916666666666807E-5</v>
      </c>
      <c r="L113" s="71">
        <v>-2.9376666666666666E-2</v>
      </c>
      <c r="M113" s="71">
        <v>-1.666666666667177E-6</v>
      </c>
      <c r="N113" s="71">
        <v>4.89611111111261E-8</v>
      </c>
      <c r="O113" s="71">
        <v>1921.65</v>
      </c>
      <c r="P113" s="71">
        <v>-3.957791444000236E-2</v>
      </c>
      <c r="Q113" s="71">
        <v>1.8502282803876113E-2</v>
      </c>
      <c r="R113" s="71">
        <v>-3.3737204043377211E-2</v>
      </c>
      <c r="S113" s="71">
        <v>1.5664113114201472E-3</v>
      </c>
      <c r="T113" s="71">
        <v>2.3210282517380167E-4</v>
      </c>
    </row>
    <row r="114" spans="1:20">
      <c r="A114" s="71">
        <v>113</v>
      </c>
      <c r="B114" s="72">
        <v>38471</v>
      </c>
      <c r="C114" s="71">
        <v>-2.4999345065342737E-2</v>
      </c>
      <c r="D114" s="71">
        <v>3.9583333333333337E-3</v>
      </c>
      <c r="E114" s="71">
        <v>3.9583333333333337E-3</v>
      </c>
      <c r="F114" s="71">
        <v>3.3333333333333333E-2</v>
      </c>
      <c r="G114" s="71">
        <v>3.8515000000000003E-3</v>
      </c>
      <c r="H114" s="71">
        <v>3.8245000000000002E-3</v>
      </c>
      <c r="I114" s="71">
        <v>3.5273405179685469E-3</v>
      </c>
      <c r="J114" s="71">
        <v>1.0683333333333335E-4</v>
      </c>
      <c r="K114" s="71">
        <v>1.3383333333333346E-4</v>
      </c>
      <c r="L114" s="71">
        <v>-2.9374999999999998E-2</v>
      </c>
      <c r="M114" s="71">
        <v>0</v>
      </c>
      <c r="N114" s="71">
        <v>0</v>
      </c>
      <c r="O114" s="71">
        <v>2068.2199999999998</v>
      </c>
      <c r="P114" s="71">
        <v>7.3504141978222748E-2</v>
      </c>
      <c r="Q114" s="71">
        <v>1.5929853148372697E-2</v>
      </c>
      <c r="R114" s="71">
        <v>-4.0929198213715434E-2</v>
      </c>
      <c r="S114" s="71">
        <v>5.4028588879547279E-3</v>
      </c>
      <c r="T114" s="71">
        <v>6.2496725369607623E-4</v>
      </c>
    </row>
    <row r="115" spans="1:20">
      <c r="A115" s="71">
        <v>114</v>
      </c>
      <c r="B115" s="72">
        <v>38503</v>
      </c>
      <c r="C115" s="71">
        <v>3.5369640467947328E-2</v>
      </c>
      <c r="D115" s="71">
        <v>3.9475000000000005E-3</v>
      </c>
      <c r="E115" s="71">
        <v>3.9583333333333337E-3</v>
      </c>
      <c r="F115" s="71">
        <v>2.4999999999999998E-2</v>
      </c>
      <c r="G115" s="71">
        <v>3.6810833333333335E-3</v>
      </c>
      <c r="H115" s="71">
        <v>3.6350000000000002E-3</v>
      </c>
      <c r="I115" s="71">
        <v>-7.0671672230924187E-3</v>
      </c>
      <c r="J115" s="71">
        <v>2.6641666666666697E-4</v>
      </c>
      <c r="K115" s="71">
        <v>3.1250000000000028E-4</v>
      </c>
      <c r="L115" s="71">
        <v>-2.1052499999999998E-2</v>
      </c>
      <c r="M115" s="71">
        <v>-1.0833333333333181E-5</v>
      </c>
      <c r="N115" s="71">
        <v>2.2806874999999677E-7</v>
      </c>
      <c r="O115" s="71">
        <v>2056.96</v>
      </c>
      <c r="P115" s="71">
        <v>-5.4591692797369973E-3</v>
      </c>
      <c r="Q115" s="71">
        <v>2.402334433571518E-2</v>
      </c>
      <c r="R115" s="71">
        <v>1.1346296132232148E-2</v>
      </c>
      <c r="S115" s="71">
        <v>2.9802529224824165E-5</v>
      </c>
      <c r="T115" s="71">
        <v>1.2510114668318572E-3</v>
      </c>
    </row>
    <row r="116" spans="1:20">
      <c r="A116" s="71">
        <v>115</v>
      </c>
      <c r="B116" s="72">
        <v>38533</v>
      </c>
      <c r="C116" s="71">
        <v>3.0465207426440877E-2</v>
      </c>
      <c r="D116" s="71">
        <v>3.9216666666666671E-3</v>
      </c>
      <c r="E116" s="71">
        <v>3.9583333333333337E-3</v>
      </c>
      <c r="F116" s="71">
        <v>0</v>
      </c>
      <c r="G116" s="71">
        <v>3.5705833333333332E-3</v>
      </c>
      <c r="H116" s="71">
        <v>3.5114999999999999E-3</v>
      </c>
      <c r="I116" s="71">
        <v>1.0582109330536937E-2</v>
      </c>
      <c r="J116" s="71">
        <v>3.5108333333333389E-4</v>
      </c>
      <c r="K116" s="71">
        <v>4.1016666666666719E-4</v>
      </c>
      <c r="L116" s="71">
        <v>3.9216666666666671E-3</v>
      </c>
      <c r="M116" s="71">
        <v>-3.6666666666666618E-5</v>
      </c>
      <c r="N116" s="71">
        <v>-1.4379444444444427E-7</v>
      </c>
      <c r="O116" s="71">
        <v>2184.83</v>
      </c>
      <c r="P116" s="71">
        <v>6.0308857630164248E-2</v>
      </c>
      <c r="Q116" s="71">
        <v>2.0061482109637652E-2</v>
      </c>
      <c r="R116" s="71">
        <v>1.0403725316803225E-2</v>
      </c>
      <c r="S116" s="71">
        <v>3.6371583086554204E-3</v>
      </c>
      <c r="T116" s="71">
        <v>9.2812886353606835E-4</v>
      </c>
    </row>
    <row r="117" spans="1:20">
      <c r="A117" s="71">
        <v>116</v>
      </c>
      <c r="B117" s="72">
        <v>38562</v>
      </c>
      <c r="C117" s="71">
        <v>3.2502880348072694E-2</v>
      </c>
      <c r="D117" s="71">
        <v>3.7833333333333334E-3</v>
      </c>
      <c r="E117" s="71">
        <v>3.9583333333333337E-3</v>
      </c>
      <c r="F117" s="71">
        <v>8.3333333333333332E-3</v>
      </c>
      <c r="G117" s="71">
        <v>3.5842499999999998E-3</v>
      </c>
      <c r="H117" s="71">
        <v>3.5018333333333338E-3</v>
      </c>
      <c r="I117" s="71">
        <v>1.7528488274143328E-3</v>
      </c>
      <c r="J117" s="71">
        <v>1.9908333333333366E-4</v>
      </c>
      <c r="K117" s="71">
        <v>2.8149999999999963E-4</v>
      </c>
      <c r="L117" s="71">
        <v>-4.5500000000000002E-3</v>
      </c>
      <c r="M117" s="71">
        <v>-1.7500000000000024E-4</v>
      </c>
      <c r="N117" s="71">
        <v>7.9625000000000116E-7</v>
      </c>
      <c r="O117" s="71">
        <v>2152.09</v>
      </c>
      <c r="P117" s="71">
        <v>-1.5098559330686712E-2</v>
      </c>
      <c r="Q117" s="71">
        <v>1.7267589269386541E-2</v>
      </c>
      <c r="R117" s="71">
        <v>1.5235291078686153E-2</v>
      </c>
      <c r="S117" s="71">
        <v>2.2796649386226677E-4</v>
      </c>
      <c r="T117" s="71">
        <v>1.05643723092113E-3</v>
      </c>
    </row>
    <row r="118" spans="1:20">
      <c r="A118" s="71">
        <v>117</v>
      </c>
      <c r="B118" s="72">
        <v>38595</v>
      </c>
      <c r="C118" s="71">
        <v>5.4525433166565662E-3</v>
      </c>
      <c r="D118" s="71">
        <v>3.735E-3</v>
      </c>
      <c r="E118" s="71">
        <v>3.7499999999999999E-3</v>
      </c>
      <c r="F118" s="71">
        <v>2.4999999999999998E-2</v>
      </c>
      <c r="G118" s="71">
        <v>3.6040833333333337E-3</v>
      </c>
      <c r="H118" s="71">
        <v>3.5577500000000001E-3</v>
      </c>
      <c r="I118" s="71">
        <v>-8.7951314528273983E-3</v>
      </c>
      <c r="J118" s="71">
        <v>1.3091666666666633E-4</v>
      </c>
      <c r="K118" s="71">
        <v>1.7724999999999989E-4</v>
      </c>
      <c r="L118" s="71">
        <v>-2.1264999999999999E-2</v>
      </c>
      <c r="M118" s="71">
        <v>-1.4999999999999823E-5</v>
      </c>
      <c r="N118" s="71">
        <v>3.1897499999999622E-7</v>
      </c>
      <c r="O118" s="71">
        <v>2151.69</v>
      </c>
      <c r="P118" s="71">
        <v>-1.8588310794243057E-4</v>
      </c>
      <c r="Q118" s="71">
        <v>3.3701226804336848E-3</v>
      </c>
      <c r="R118" s="71">
        <v>2.0824206362228814E-3</v>
      </c>
      <c r="S118" s="71">
        <v>3.4552529818337295E-8</v>
      </c>
      <c r="T118" s="71">
        <v>2.9730228620016186E-5</v>
      </c>
    </row>
    <row r="119" spans="1:20">
      <c r="A119" s="71">
        <v>118</v>
      </c>
      <c r="B119" s="72">
        <v>38625</v>
      </c>
      <c r="C119" s="71">
        <v>3.2039743347481497E-2</v>
      </c>
      <c r="D119" s="71">
        <v>3.7391666666666667E-3</v>
      </c>
      <c r="E119" s="71">
        <v>3.7499999999999999E-3</v>
      </c>
      <c r="F119" s="71">
        <v>8.3333333333333332E-3</v>
      </c>
      <c r="G119" s="71">
        <v>3.5090833333333332E-3</v>
      </c>
      <c r="H119" s="71">
        <v>3.4703333333333331E-3</v>
      </c>
      <c r="I119" s="71">
        <v>5.2863559231477453E-3</v>
      </c>
      <c r="J119" s="71">
        <v>2.3008333333333344E-4</v>
      </c>
      <c r="K119" s="71">
        <v>2.688333333333336E-4</v>
      </c>
      <c r="L119" s="71">
        <v>-4.5941666666666665E-3</v>
      </c>
      <c r="M119" s="71">
        <v>-1.0833333333333181E-5</v>
      </c>
      <c r="N119" s="71">
        <v>4.9770138888888186E-8</v>
      </c>
      <c r="O119" s="71">
        <v>2120.3000000000002</v>
      </c>
      <c r="P119" s="71">
        <v>-1.4695991772068595E-2</v>
      </c>
      <c r="Q119" s="71">
        <v>-2.0117133152421918E-2</v>
      </c>
      <c r="R119" s="71">
        <v>5.2156876499903415E-2</v>
      </c>
      <c r="S119" s="71">
        <v>2.1597217416470784E-4</v>
      </c>
      <c r="T119" s="71">
        <v>1.0265451537724848E-3</v>
      </c>
    </row>
    <row r="120" spans="1:20">
      <c r="A120" s="71">
        <v>119</v>
      </c>
      <c r="B120" s="72">
        <v>38656</v>
      </c>
      <c r="C120" s="71">
        <v>-3.0089937991997218E-2</v>
      </c>
      <c r="D120" s="71">
        <v>3.7316666666666666E-3</v>
      </c>
      <c r="E120" s="71">
        <v>3.7499999999999999E-3</v>
      </c>
      <c r="F120" s="71">
        <v>1.6666666666666666E-2</v>
      </c>
      <c r="G120" s="71">
        <v>3.6235000000000004E-3</v>
      </c>
      <c r="H120" s="71">
        <v>3.5873333333333334E-3</v>
      </c>
      <c r="I120" s="71">
        <v>3.508775529679653E-3</v>
      </c>
      <c r="J120" s="71">
        <v>1.0816666666666613E-4</v>
      </c>
      <c r="K120" s="71">
        <v>1.4433333333333312E-4</v>
      </c>
      <c r="L120" s="71">
        <v>-1.2935E-2</v>
      </c>
      <c r="M120" s="71">
        <v>-1.8333333333333309E-5</v>
      </c>
      <c r="N120" s="71">
        <v>2.3714166666666636E-7</v>
      </c>
      <c r="O120" s="71">
        <v>2232.8200000000002</v>
      </c>
      <c r="P120" s="71">
        <v>5.1707772456443202E-2</v>
      </c>
      <c r="Q120" s="71">
        <v>5.1851477013022951E-3</v>
      </c>
      <c r="R120" s="71">
        <v>-3.5275085693299513E-2</v>
      </c>
      <c r="S120" s="71">
        <v>2.6736937324073062E-3</v>
      </c>
      <c r="T120" s="71">
        <v>9.0540436836223758E-4</v>
      </c>
    </row>
    <row r="121" spans="1:20">
      <c r="A121" s="71">
        <v>120</v>
      </c>
      <c r="B121" s="72">
        <v>38686</v>
      </c>
      <c r="C121" s="71">
        <v>2.8362167115081327E-2</v>
      </c>
      <c r="D121" s="71">
        <v>3.7291666666666662E-3</v>
      </c>
      <c r="E121" s="71">
        <v>3.7499999999999999E-3</v>
      </c>
      <c r="F121" s="71">
        <v>0</v>
      </c>
      <c r="G121" s="71">
        <v>3.5940833333333332E-3</v>
      </c>
      <c r="H121" s="71">
        <v>3.6121666666666667E-3</v>
      </c>
      <c r="I121" s="71">
        <v>5.240186663556301E-3</v>
      </c>
      <c r="J121" s="71">
        <v>1.3508333333333298E-4</v>
      </c>
      <c r="K121" s="71">
        <v>1.1699999999999948E-4</v>
      </c>
      <c r="L121" s="71">
        <v>3.7291666666666662E-3</v>
      </c>
      <c r="M121" s="71">
        <v>-2.0833333333333641E-5</v>
      </c>
      <c r="N121" s="71">
        <v>-7.7690972222223364E-8</v>
      </c>
      <c r="O121" s="71">
        <v>2205.3200000000002</v>
      </c>
      <c r="P121" s="71">
        <v>-1.2392737477020965E-2</v>
      </c>
      <c r="Q121" s="71">
        <v>3.2917423947194102E-2</v>
      </c>
      <c r="R121" s="71">
        <v>-4.5552568321127751E-3</v>
      </c>
      <c r="S121" s="71">
        <v>1.5357994217435995E-4</v>
      </c>
      <c r="T121" s="71">
        <v>8.0441252346380064E-4</v>
      </c>
    </row>
    <row r="122" spans="1:20">
      <c r="A122" s="71">
        <v>121</v>
      </c>
      <c r="B122" s="72">
        <v>38716</v>
      </c>
      <c r="C122" s="71">
        <v>3.7931774537788954E-2</v>
      </c>
      <c r="D122" s="71">
        <v>3.764166666666667E-3</v>
      </c>
      <c r="E122" s="71">
        <v>3.7499999999999999E-3</v>
      </c>
      <c r="F122" s="71">
        <v>2.4999999999999998E-2</v>
      </c>
      <c r="G122" s="71">
        <v>3.5155000000000004E-3</v>
      </c>
      <c r="H122" s="71">
        <v>3.5480833333333332E-3</v>
      </c>
      <c r="I122" s="71">
        <v>-1.7436796048269088E-3</v>
      </c>
      <c r="J122" s="71">
        <v>2.4866666666666657E-4</v>
      </c>
      <c r="K122" s="71">
        <v>2.1608333333333375E-4</v>
      </c>
      <c r="L122" s="71">
        <v>-2.1235833333333332E-2</v>
      </c>
      <c r="M122" s="71">
        <v>1.4166666666667101E-5</v>
      </c>
      <c r="N122" s="71">
        <v>-3.0084097222223145E-7</v>
      </c>
      <c r="O122" s="71">
        <v>2305.8200000000002</v>
      </c>
      <c r="P122" s="71">
        <v>4.4563738472474412E-2</v>
      </c>
      <c r="Q122" s="71">
        <v>3.1484043887256785E-2</v>
      </c>
      <c r="R122" s="71">
        <v>6.4477306505321685E-3</v>
      </c>
      <c r="S122" s="71">
        <v>1.985926786643096E-3</v>
      </c>
      <c r="T122" s="71">
        <v>1.4388195195856545E-3</v>
      </c>
    </row>
    <row r="123" spans="1:20">
      <c r="A123" s="71">
        <v>122</v>
      </c>
      <c r="B123" s="72">
        <v>38748</v>
      </c>
      <c r="C123" s="71">
        <v>2.8238001432652204E-2</v>
      </c>
      <c r="D123" s="71">
        <v>3.7308333333333334E-3</v>
      </c>
      <c r="E123" s="71">
        <v>3.7499999999999999E-3</v>
      </c>
      <c r="F123" s="71">
        <v>-4.1666666666666664E-2</v>
      </c>
      <c r="G123" s="71">
        <v>3.3959999999999997E-3</v>
      </c>
      <c r="H123" s="71">
        <v>3.4637500000000002E-3</v>
      </c>
      <c r="I123" s="71">
        <v>1.3865040137171825E-2</v>
      </c>
      <c r="J123" s="71">
        <v>3.3483333333333368E-4</v>
      </c>
      <c r="K123" s="71">
        <v>2.6708333333333315E-4</v>
      </c>
      <c r="L123" s="71">
        <v>4.53975E-2</v>
      </c>
      <c r="M123" s="71">
        <v>-1.9166666666666464E-5</v>
      </c>
      <c r="N123" s="71">
        <v>-8.7011874999999077E-7</v>
      </c>
      <c r="O123" s="71">
        <v>2281.39</v>
      </c>
      <c r="P123" s="71">
        <v>-1.0651455229639062E-2</v>
      </c>
      <c r="Q123" s="71">
        <v>1.897771183236463E-2</v>
      </c>
      <c r="R123" s="71">
        <v>9.2602896002875745E-3</v>
      </c>
      <c r="S123" s="71">
        <v>1.1345349850900532E-4</v>
      </c>
      <c r="T123" s="71">
        <v>7.9738472491046796E-4</v>
      </c>
    </row>
    <row r="124" spans="1:20">
      <c r="A124" s="71">
        <v>123</v>
      </c>
      <c r="B124" s="72">
        <v>38776</v>
      </c>
      <c r="C124" s="71">
        <v>9.3667630187619366E-3</v>
      </c>
      <c r="D124" s="71">
        <v>3.7099999999999998E-3</v>
      </c>
      <c r="E124" s="71">
        <v>3.7499999999999999E-3</v>
      </c>
      <c r="F124" s="71">
        <v>2.4999999999999998E-2</v>
      </c>
      <c r="G124" s="71">
        <v>3.461916666666667E-3</v>
      </c>
      <c r="H124" s="71">
        <v>3.5144166666666666E-3</v>
      </c>
      <c r="I124" s="71">
        <v>0</v>
      </c>
      <c r="J124" s="71">
        <v>2.480833333333328E-4</v>
      </c>
      <c r="K124" s="71">
        <v>1.955833333333332E-4</v>
      </c>
      <c r="L124" s="71">
        <v>-2.1289999999999996E-2</v>
      </c>
      <c r="M124" s="71">
        <v>-4.0000000000000105E-5</v>
      </c>
      <c r="N124" s="71">
        <v>8.5160000000000204E-7</v>
      </c>
      <c r="O124" s="71">
        <v>2339.79</v>
      </c>
      <c r="P124" s="71">
        <v>2.5276275424044314E-2</v>
      </c>
      <c r="Q124" s="71">
        <v>1.8746143332069032E-2</v>
      </c>
      <c r="R124" s="71">
        <v>-9.3793803133070952E-3</v>
      </c>
      <c r="S124" s="71">
        <v>6.3889009931214654E-4</v>
      </c>
      <c r="T124" s="71">
        <v>8.773624944964623E-5</v>
      </c>
    </row>
    <row r="125" spans="1:20">
      <c r="A125" s="71">
        <v>124</v>
      </c>
      <c r="B125" s="72">
        <v>38807</v>
      </c>
      <c r="C125" s="71">
        <v>3.0594916717535448E-2</v>
      </c>
      <c r="D125" s="71">
        <v>3.7058333333333335E-3</v>
      </c>
      <c r="E125" s="71">
        <v>3.7499999999999999E-3</v>
      </c>
      <c r="F125" s="71">
        <v>1.6666666666666666E-2</v>
      </c>
      <c r="G125" s="71">
        <v>3.5980833333333338E-3</v>
      </c>
      <c r="H125" s="71">
        <v>3.6470833333333333E-3</v>
      </c>
      <c r="I125" s="71">
        <v>6.8610903799450895E-3</v>
      </c>
      <c r="J125" s="71">
        <v>1.0774999999999977E-4</v>
      </c>
      <c r="K125" s="71">
        <v>5.8750000000000208E-5</v>
      </c>
      <c r="L125" s="71">
        <v>-1.2960833333333333E-2</v>
      </c>
      <c r="M125" s="71">
        <v>-4.4166666666666313E-5</v>
      </c>
      <c r="N125" s="71">
        <v>5.7243680555555092E-7</v>
      </c>
      <c r="O125" s="71">
        <v>2322.5700000000002</v>
      </c>
      <c r="P125" s="71">
        <v>-7.3868505655978467E-3</v>
      </c>
      <c r="Q125" s="71">
        <v>9.749026777421399E-4</v>
      </c>
      <c r="R125" s="71">
        <v>2.9620014039793308E-2</v>
      </c>
      <c r="S125" s="71">
        <v>5.4565561278473226E-5</v>
      </c>
      <c r="T125" s="71">
        <v>9.3604892895292997E-4</v>
      </c>
    </row>
    <row r="126" spans="1:20">
      <c r="A126" s="71">
        <v>125</v>
      </c>
      <c r="B126" s="72">
        <v>38835</v>
      </c>
      <c r="C126" s="71">
        <v>8.5917075123145281E-3</v>
      </c>
      <c r="D126" s="71">
        <v>3.7483333333333336E-3</v>
      </c>
      <c r="E126" s="71">
        <v>3.7499999999999999E-3</v>
      </c>
      <c r="F126" s="71">
        <v>4.9999999999999996E-2</v>
      </c>
      <c r="G126" s="71">
        <v>3.7647499999999999E-3</v>
      </c>
      <c r="H126" s="71">
        <v>3.7777499999999999E-3</v>
      </c>
      <c r="I126" s="71">
        <v>-6.8610903799450895E-3</v>
      </c>
      <c r="J126" s="71">
        <v>-1.6416666666666316E-5</v>
      </c>
      <c r="K126" s="71">
        <v>-2.9416666666666307E-5</v>
      </c>
      <c r="L126" s="71">
        <v>-4.6251666666666663E-2</v>
      </c>
      <c r="M126" s="71">
        <v>-1.6666666666663096E-6</v>
      </c>
      <c r="N126" s="71">
        <v>7.708611111109459E-8</v>
      </c>
      <c r="O126" s="71">
        <v>2178.88</v>
      </c>
      <c r="P126" s="71">
        <v>-6.3863347874606902E-2</v>
      </c>
      <c r="Q126" s="71">
        <v>-8.638854384579453E-4</v>
      </c>
      <c r="R126" s="71">
        <v>9.4555929507724734E-3</v>
      </c>
      <c r="S126" s="71">
        <v>4.078527201753058E-3</v>
      </c>
      <c r="T126" s="71">
        <v>7.3817437977161891E-5</v>
      </c>
    </row>
    <row r="127" spans="1:20">
      <c r="A127" s="71">
        <v>126</v>
      </c>
      <c r="B127" s="72">
        <v>38868</v>
      </c>
      <c r="C127" s="71">
        <v>-5.2559955022179139E-2</v>
      </c>
      <c r="D127" s="71">
        <v>3.793333333333333E-3</v>
      </c>
      <c r="E127" s="71">
        <v>3.7499999999999999E-3</v>
      </c>
      <c r="F127" s="71">
        <v>4.1666666666666664E-2</v>
      </c>
      <c r="G127" s="71">
        <v>3.8739999999999998E-3</v>
      </c>
      <c r="H127" s="71">
        <v>3.9385833333333339E-3</v>
      </c>
      <c r="I127" s="71">
        <v>1.3675426799674817E-2</v>
      </c>
      <c r="J127" s="71">
        <v>-8.066666666666682E-5</v>
      </c>
      <c r="K127" s="71">
        <v>-1.4525000000000085E-4</v>
      </c>
      <c r="L127" s="71">
        <v>-3.7873333333333328E-2</v>
      </c>
      <c r="M127" s="71">
        <v>4.3333333333333158E-5</v>
      </c>
      <c r="N127" s="71">
        <v>-1.6411777777777709E-6</v>
      </c>
      <c r="O127" s="71">
        <v>2172.09</v>
      </c>
      <c r="P127" s="71">
        <v>-3.1211456351538658E-3</v>
      </c>
      <c r="Q127" s="71">
        <v>3.314697082643514E-2</v>
      </c>
      <c r="R127" s="71">
        <v>-8.5706925848614279E-2</v>
      </c>
      <c r="S127" s="71">
        <v>9.7415500758400283E-6</v>
      </c>
      <c r="T127" s="71">
        <v>2.7625488719334942E-3</v>
      </c>
    </row>
    <row r="128" spans="1:20">
      <c r="A128" s="71">
        <v>127</v>
      </c>
      <c r="B128" s="72">
        <v>38898</v>
      </c>
      <c r="C128" s="71">
        <v>1.7242538988924139E-2</v>
      </c>
      <c r="D128" s="71">
        <v>3.7833333333333334E-3</v>
      </c>
      <c r="E128" s="71">
        <v>3.7499999999999999E-3</v>
      </c>
      <c r="F128" s="71">
        <v>2.4999999999999998E-2</v>
      </c>
      <c r="G128" s="71">
        <v>3.8870833333333335E-3</v>
      </c>
      <c r="H128" s="71">
        <v>3.95825E-3</v>
      </c>
      <c r="I128" s="71">
        <v>5.080451232419847E-3</v>
      </c>
      <c r="J128" s="71">
        <v>-1.0375000000000011E-4</v>
      </c>
      <c r="K128" s="71">
        <v>-1.7491666666666654E-4</v>
      </c>
      <c r="L128" s="71">
        <v>-2.1216666666666665E-2</v>
      </c>
      <c r="M128" s="71">
        <v>3.3333333333333565E-5</v>
      </c>
      <c r="N128" s="71">
        <v>-7.0722222222222705E-7</v>
      </c>
      <c r="O128" s="71">
        <v>2091.4699999999998</v>
      </c>
      <c r="P128" s="71">
        <v>-3.7822669652480378E-2</v>
      </c>
      <c r="Q128" s="71">
        <v>3.3084887985220579E-2</v>
      </c>
      <c r="R128" s="71">
        <v>-1.584234899629644E-2</v>
      </c>
      <c r="S128" s="71">
        <v>1.4305543396406601E-3</v>
      </c>
      <c r="T128" s="71">
        <v>2.9730515078456906E-4</v>
      </c>
    </row>
    <row r="129" spans="1:20">
      <c r="A129" s="71">
        <v>128</v>
      </c>
      <c r="B129" s="72">
        <v>38929</v>
      </c>
      <c r="C129" s="71">
        <v>1.2291132755020584E-2</v>
      </c>
      <c r="D129" s="71">
        <v>3.8141666666666667E-3</v>
      </c>
      <c r="E129" s="71">
        <v>3.7499999999999999E-3</v>
      </c>
      <c r="F129" s="71">
        <v>-8.3333333333333332E-3</v>
      </c>
      <c r="G129" s="71">
        <v>3.8799999999999998E-3</v>
      </c>
      <c r="H129" s="71">
        <v>3.9592500000000001E-3</v>
      </c>
      <c r="I129" s="71">
        <v>1.6877641137194033E-3</v>
      </c>
      <c r="J129" s="71">
        <v>-6.5833333333333108E-5</v>
      </c>
      <c r="K129" s="71">
        <v>-1.4508333333333344E-4</v>
      </c>
      <c r="L129" s="71">
        <v>1.21475E-2</v>
      </c>
      <c r="M129" s="71">
        <v>6.4166666666666799E-5</v>
      </c>
      <c r="N129" s="71">
        <v>7.7946458333333496E-7</v>
      </c>
      <c r="O129" s="71">
        <v>2183.75</v>
      </c>
      <c r="P129" s="71">
        <v>4.3176414441298938E-2</v>
      </c>
      <c r="Q129" s="71">
        <v>1.8802382225707071E-2</v>
      </c>
      <c r="R129" s="71">
        <v>-6.5112494706864865E-3</v>
      </c>
      <c r="S129" s="71">
        <v>1.8642027640068074E-3</v>
      </c>
      <c r="T129" s="71">
        <v>1.510719444015399E-4</v>
      </c>
    </row>
    <row r="130" spans="1:20">
      <c r="A130" s="71">
        <v>129</v>
      </c>
      <c r="B130" s="72">
        <v>38960</v>
      </c>
      <c r="C130" s="71">
        <v>1.0745552691631133E-3</v>
      </c>
      <c r="D130" s="71">
        <v>3.9900000000000005E-3</v>
      </c>
      <c r="E130" s="71">
        <v>3.9583333333333337E-3</v>
      </c>
      <c r="F130" s="71">
        <v>3.3333333333333333E-2</v>
      </c>
      <c r="G130" s="71">
        <v>3.8779166666666667E-3</v>
      </c>
      <c r="H130" s="71">
        <v>4.0009999999999993E-3</v>
      </c>
      <c r="I130" s="71">
        <v>1.6849203649194067E-3</v>
      </c>
      <c r="J130" s="71">
        <v>1.1208333333333383E-4</v>
      </c>
      <c r="K130" s="71">
        <v>-1.0999999999998858E-5</v>
      </c>
      <c r="L130" s="71">
        <v>-2.9343333333333332E-2</v>
      </c>
      <c r="M130" s="71">
        <v>3.1666666666666822E-5</v>
      </c>
      <c r="N130" s="71">
        <v>-9.2920555555556009E-7</v>
      </c>
      <c r="O130" s="71">
        <v>2258.4299999999998</v>
      </c>
      <c r="P130" s="71">
        <v>3.3626299143485916E-2</v>
      </c>
      <c r="Q130" s="71">
        <v>1.9980839868148692E-2</v>
      </c>
      <c r="R130" s="71">
        <v>-1.8906284598985579E-2</v>
      </c>
      <c r="S130" s="71">
        <v>1.1307279940872017E-3</v>
      </c>
      <c r="T130" s="71">
        <v>1.1546690264862109E-6</v>
      </c>
    </row>
    <row r="131" spans="1:20">
      <c r="A131" s="71">
        <v>130</v>
      </c>
      <c r="B131" s="72">
        <v>38989</v>
      </c>
      <c r="C131" s="71">
        <v>1.4173348627647187E-2</v>
      </c>
      <c r="D131" s="71">
        <v>4.0125000000000004E-3</v>
      </c>
      <c r="E131" s="71">
        <v>3.9583333333333337E-3</v>
      </c>
      <c r="F131" s="71">
        <v>8.3333333333333332E-3</v>
      </c>
      <c r="G131" s="71">
        <v>3.7935E-3</v>
      </c>
      <c r="H131" s="71">
        <v>3.9465000000000004E-3</v>
      </c>
      <c r="I131" s="71">
        <v>-5.0633019565466952E-3</v>
      </c>
      <c r="J131" s="71">
        <v>2.1900000000000044E-4</v>
      </c>
      <c r="K131" s="71">
        <v>6.6000000000000086E-5</v>
      </c>
      <c r="L131" s="71">
        <v>-4.3208333333333328E-3</v>
      </c>
      <c r="M131" s="71">
        <v>5.4166666666666773E-5</v>
      </c>
      <c r="N131" s="71">
        <v>-2.3404513888888932E-7</v>
      </c>
      <c r="O131" s="71">
        <v>2366.71</v>
      </c>
      <c r="P131" s="71">
        <v>4.6830923461075535E-2</v>
      </c>
      <c r="Q131" s="71">
        <v>1.9593312114924988E-2</v>
      </c>
      <c r="R131" s="71">
        <v>-5.4199634872778013E-3</v>
      </c>
      <c r="S131" s="71">
        <v>2.1931353922171148E-3</v>
      </c>
      <c r="T131" s="71">
        <v>2.0088381132082837E-4</v>
      </c>
    </row>
    <row r="132" spans="1:20">
      <c r="A132" s="71">
        <v>131</v>
      </c>
      <c r="B132" s="72">
        <v>39021</v>
      </c>
      <c r="C132" s="71">
        <v>2.9086627738063697E-2</v>
      </c>
      <c r="D132" s="71">
        <v>4.1333333333333335E-3</v>
      </c>
      <c r="E132" s="71">
        <v>3.9583333333333337E-3</v>
      </c>
      <c r="F132" s="71">
        <v>1.6666666666666666E-2</v>
      </c>
      <c r="G132" s="71">
        <v>3.8462499999999998E-3</v>
      </c>
      <c r="H132" s="71">
        <v>4.0234166666666665E-3</v>
      </c>
      <c r="I132" s="71">
        <v>5.0633019565466952E-3</v>
      </c>
      <c r="J132" s="71">
        <v>2.8708333333333363E-4</v>
      </c>
      <c r="K132" s="71">
        <v>1.0991666666666702E-4</v>
      </c>
      <c r="L132" s="71">
        <v>-1.2533333333333334E-2</v>
      </c>
      <c r="M132" s="71">
        <v>1.7499999999999981E-4</v>
      </c>
      <c r="N132" s="71">
        <v>-2.1933333333333311E-6</v>
      </c>
      <c r="O132" s="71">
        <v>2431.77</v>
      </c>
      <c r="P132" s="71">
        <v>2.7118582192559693E-2</v>
      </c>
      <c r="Q132" s="71">
        <v>-2.1984123754932305E-2</v>
      </c>
      <c r="R132" s="71">
        <v>5.1070751492996003E-2</v>
      </c>
      <c r="S132" s="71">
        <v>7.3541750013461562E-4</v>
      </c>
      <c r="T132" s="71">
        <v>8.4603191317269644E-4</v>
      </c>
    </row>
    <row r="133" spans="1:20">
      <c r="A133" s="71">
        <v>132</v>
      </c>
      <c r="B133" s="72">
        <v>39051</v>
      </c>
      <c r="C133" s="71">
        <v>-6.5875465050790893E-3</v>
      </c>
      <c r="D133" s="71">
        <v>4.2266666666666668E-3</v>
      </c>
      <c r="E133" s="71">
        <v>4.1666666666666666E-3</v>
      </c>
      <c r="F133" s="71">
        <v>2.4999999999999998E-2</v>
      </c>
      <c r="G133" s="71">
        <v>3.787666666666667E-3</v>
      </c>
      <c r="H133" s="71">
        <v>3.9976666666666667E-3</v>
      </c>
      <c r="I133" s="71">
        <v>1.6820861829849321E-3</v>
      </c>
      <c r="J133" s="71">
        <v>4.3899999999999972E-4</v>
      </c>
      <c r="K133" s="71">
        <v>2.2900000000000004E-4</v>
      </c>
      <c r="L133" s="71">
        <v>-2.0773333333333331E-2</v>
      </c>
      <c r="M133" s="71">
        <v>6.0000000000000157E-5</v>
      </c>
      <c r="N133" s="71">
        <v>-1.2464000000000032E-6</v>
      </c>
      <c r="O133" s="71">
        <v>2415.29</v>
      </c>
      <c r="P133" s="71">
        <v>-6.800024552344297E-3</v>
      </c>
      <c r="Q133" s="71">
        <v>-1.76587080166275E-2</v>
      </c>
      <c r="R133" s="71">
        <v>1.1071161511548411E-2</v>
      </c>
      <c r="S133" s="71">
        <v>4.6240333912485259E-5</v>
      </c>
      <c r="T133" s="71">
        <v>4.3395768956579726E-5</v>
      </c>
    </row>
    <row r="134" spans="1:20">
      <c r="A134" s="71">
        <v>133</v>
      </c>
      <c r="B134" s="72">
        <v>39080</v>
      </c>
      <c r="C134" s="71">
        <v>3.2037332393372253E-2</v>
      </c>
      <c r="D134" s="71">
        <v>4.2391666666666663E-3</v>
      </c>
      <c r="E134" s="71">
        <v>4.1666666666666666E-3</v>
      </c>
      <c r="F134" s="71">
        <v>4.9999999999999996E-2</v>
      </c>
      <c r="G134" s="71">
        <v>3.8495833333333338E-3</v>
      </c>
      <c r="H134" s="71">
        <v>4.055166666666667E-3</v>
      </c>
      <c r="I134" s="71">
        <v>1.1696039763191557E-2</v>
      </c>
      <c r="J134" s="71">
        <v>3.8958333333333249E-4</v>
      </c>
      <c r="K134" s="71">
        <v>1.8399999999999927E-4</v>
      </c>
      <c r="L134" s="71">
        <v>-4.5760833333333327E-2</v>
      </c>
      <c r="M134" s="71">
        <v>7.2499999999999648E-5</v>
      </c>
      <c r="N134" s="71">
        <v>-3.3176604166666501E-6</v>
      </c>
      <c r="O134" s="71">
        <v>2463.9299999999998</v>
      </c>
      <c r="P134" s="71">
        <v>1.9938273465911927E-2</v>
      </c>
      <c r="Q134" s="71">
        <v>1.4766835871972361E-2</v>
      </c>
      <c r="R134" s="71">
        <v>1.7270496521399892E-2</v>
      </c>
      <c r="S134" s="71">
        <v>3.9753474880148756E-4</v>
      </c>
      <c r="T134" s="71">
        <v>1.026390666883419E-3</v>
      </c>
    </row>
    <row r="135" spans="1:20">
      <c r="A135" s="71">
        <v>134</v>
      </c>
      <c r="B135" s="72">
        <v>39113</v>
      </c>
      <c r="C135" s="71">
        <v>-2.9782744926567517E-3</v>
      </c>
      <c r="D135" s="71">
        <v>4.4249999999999992E-3</v>
      </c>
      <c r="E135" s="71">
        <v>4.3749999999999995E-3</v>
      </c>
      <c r="F135" s="71">
        <v>-6.6666666666666666E-2</v>
      </c>
      <c r="G135" s="71">
        <v>4.0578333333333334E-3</v>
      </c>
      <c r="H135" s="71">
        <v>4.284916666666666E-3</v>
      </c>
      <c r="I135" s="71">
        <v>-8.3403319162194123E-3</v>
      </c>
      <c r="J135" s="71">
        <v>3.6716666666666582E-4</v>
      </c>
      <c r="K135" s="71">
        <v>1.4008333333333321E-4</v>
      </c>
      <c r="L135" s="71">
        <v>7.1091666666666664E-2</v>
      </c>
      <c r="M135" s="71">
        <v>4.9999999999999697E-5</v>
      </c>
      <c r="N135" s="71">
        <v>3.5545833333333115E-6</v>
      </c>
      <c r="O135" s="71">
        <v>2416.15</v>
      </c>
      <c r="P135" s="71">
        <v>-1.958227193879658E-2</v>
      </c>
      <c r="Q135" s="71">
        <v>6.6828440120918486E-3</v>
      </c>
      <c r="R135" s="71">
        <v>-9.6611185047486003E-3</v>
      </c>
      <c r="S135" s="71">
        <v>3.8346537428498001E-4</v>
      </c>
      <c r="T135" s="71">
        <v>8.870118953609832E-6</v>
      </c>
    </row>
    <row r="136" spans="1:20">
      <c r="A136" s="71">
        <v>135</v>
      </c>
      <c r="B136" s="72">
        <v>39141</v>
      </c>
      <c r="C136" s="71">
        <v>-4.2308163425257561E-3</v>
      </c>
      <c r="D136" s="71">
        <v>4.4124999999999998E-3</v>
      </c>
      <c r="E136" s="71">
        <v>4.3749999999999995E-3</v>
      </c>
      <c r="F136" s="71">
        <v>3.3333333333333333E-2</v>
      </c>
      <c r="G136" s="71">
        <v>4.0800000000000003E-3</v>
      </c>
      <c r="H136" s="71">
        <v>4.30175E-3</v>
      </c>
      <c r="I136" s="71">
        <v>1.1657084542212814E-2</v>
      </c>
      <c r="J136" s="71">
        <v>3.3249999999999946E-4</v>
      </c>
      <c r="K136" s="71">
        <v>1.1074999999999974E-4</v>
      </c>
      <c r="L136" s="71">
        <v>-2.8920833333333333E-2</v>
      </c>
      <c r="M136" s="71">
        <v>3.7500000000000207E-5</v>
      </c>
      <c r="N136" s="71">
        <v>-1.0845312500000059E-6</v>
      </c>
      <c r="O136" s="71">
        <v>2421.64</v>
      </c>
      <c r="P136" s="71">
        <v>2.2696323555537745E-3</v>
      </c>
      <c r="Q136" s="71">
        <v>7.6239519484051499E-3</v>
      </c>
      <c r="R136" s="71">
        <v>-1.1854768290930906E-2</v>
      </c>
      <c r="S136" s="71">
        <v>5.1512310293765753E-6</v>
      </c>
      <c r="T136" s="71">
        <v>1.7899806924183016E-5</v>
      </c>
    </row>
    <row r="137" spans="1:20">
      <c r="A137" s="71">
        <v>136</v>
      </c>
      <c r="B137" s="72">
        <v>39171</v>
      </c>
      <c r="C137" s="71">
        <v>2.6208437057814393E-2</v>
      </c>
      <c r="D137" s="71">
        <v>4.4625000000000003E-3</v>
      </c>
      <c r="E137" s="71">
        <v>4.3749999999999995E-3</v>
      </c>
      <c r="F137" s="71">
        <v>4.1666666666666664E-2</v>
      </c>
      <c r="G137" s="71">
        <v>4.016166666666667E-3</v>
      </c>
      <c r="H137" s="71">
        <v>4.2298333333333337E-3</v>
      </c>
      <c r="I137" s="71">
        <v>1.479073800139652E-2</v>
      </c>
      <c r="J137" s="71">
        <v>4.463333333333333E-4</v>
      </c>
      <c r="K137" s="71">
        <v>2.3266666666666661E-4</v>
      </c>
      <c r="L137" s="71">
        <v>-3.7204166666666663E-2</v>
      </c>
      <c r="M137" s="71">
        <v>8.7500000000000772E-5</v>
      </c>
      <c r="N137" s="71">
        <v>-3.2553645833333618E-6</v>
      </c>
      <c r="O137" s="71">
        <v>2525.09</v>
      </c>
      <c r="P137" s="71">
        <v>4.1831709062886802E-2</v>
      </c>
      <c r="Q137" s="71">
        <v>2.1629988182855442E-2</v>
      </c>
      <c r="R137" s="71">
        <v>4.5784488749589514E-3</v>
      </c>
      <c r="S137" s="71">
        <v>1.7498918831220058E-3</v>
      </c>
      <c r="T137" s="71">
        <v>6.8688217301341879E-4</v>
      </c>
    </row>
    <row r="138" spans="1:20">
      <c r="A138" s="71">
        <v>137</v>
      </c>
      <c r="B138" s="72">
        <v>39202</v>
      </c>
      <c r="C138" s="71">
        <v>2.1808989631415088E-2</v>
      </c>
      <c r="D138" s="71">
        <v>4.5333333333333337E-3</v>
      </c>
      <c r="E138" s="71">
        <v>4.3749999999999995E-3</v>
      </c>
      <c r="F138" s="71">
        <v>2.4999999999999998E-2</v>
      </c>
      <c r="G138" s="71">
        <v>4.2032499999999995E-3</v>
      </c>
      <c r="H138" s="71">
        <v>4.3989166666666664E-3</v>
      </c>
      <c r="I138" s="71">
        <v>4.8820275973087135E-3</v>
      </c>
      <c r="J138" s="71">
        <v>3.3008333333333414E-4</v>
      </c>
      <c r="K138" s="71">
        <v>1.3441666666666723E-4</v>
      </c>
      <c r="L138" s="71">
        <v>-2.0466666666666664E-2</v>
      </c>
      <c r="M138" s="71">
        <v>1.5833333333333411E-4</v>
      </c>
      <c r="N138" s="71">
        <v>-3.2405555555555712E-6</v>
      </c>
      <c r="O138" s="71">
        <v>2604.52</v>
      </c>
      <c r="P138" s="71">
        <v>3.0971691534248613E-2</v>
      </c>
      <c r="Q138" s="71">
        <v>1.1249540616492304E-2</v>
      </c>
      <c r="R138" s="71">
        <v>1.0559449014922784E-2</v>
      </c>
      <c r="S138" s="71">
        <v>9.5924567649264723E-4</v>
      </c>
      <c r="T138" s="71">
        <v>4.756320287431708E-4</v>
      </c>
    </row>
    <row r="139" spans="1:20">
      <c r="A139" s="71">
        <v>138</v>
      </c>
      <c r="B139" s="72">
        <v>39233</v>
      </c>
      <c r="C139" s="71">
        <v>2.4462900993723835E-2</v>
      </c>
      <c r="D139" s="71">
        <v>4.6274999999999997E-3</v>
      </c>
      <c r="E139" s="71">
        <v>4.5833333333333334E-3</v>
      </c>
      <c r="F139" s="71">
        <v>2.4999999999999998E-2</v>
      </c>
      <c r="G139" s="71">
        <v>4.2881666666666667E-3</v>
      </c>
      <c r="H139" s="71">
        <v>4.5093333333333331E-3</v>
      </c>
      <c r="I139" s="71">
        <v>-8.1500043619247009E-3</v>
      </c>
      <c r="J139" s="71">
        <v>3.3933333333333298E-4</v>
      </c>
      <c r="K139" s="71">
        <v>1.1816666666666659E-4</v>
      </c>
      <c r="L139" s="71">
        <v>-2.0372499999999998E-2</v>
      </c>
      <c r="M139" s="71">
        <v>4.4166666666666313E-5</v>
      </c>
      <c r="N139" s="71">
        <v>-8.9978541666665938E-7</v>
      </c>
      <c r="O139" s="71">
        <v>2603.23</v>
      </c>
      <c r="P139" s="71">
        <v>-4.9541549666720641E-4</v>
      </c>
      <c r="Q139" s="71">
        <v>1.2724892944146582E-2</v>
      </c>
      <c r="R139" s="71">
        <v>1.1738008049577253E-2</v>
      </c>
      <c r="S139" s="71">
        <v>2.4543651433801481E-7</v>
      </c>
      <c r="T139" s="71">
        <v>5.9843352502873457E-4</v>
      </c>
    </row>
    <row r="140" spans="1:20">
      <c r="A140" s="71">
        <v>139</v>
      </c>
      <c r="B140" s="72">
        <v>39262</v>
      </c>
      <c r="C140" s="71">
        <v>-1.0101155033728659E-2</v>
      </c>
      <c r="D140" s="71">
        <v>4.8316666666666664E-3</v>
      </c>
      <c r="E140" s="71">
        <v>4.5833333333333334E-3</v>
      </c>
      <c r="F140" s="71">
        <v>1.6666666666666666E-2</v>
      </c>
      <c r="G140" s="71">
        <v>4.5267500000000004E-3</v>
      </c>
      <c r="H140" s="71">
        <v>4.7359166666666661E-3</v>
      </c>
      <c r="I140" s="71">
        <v>4.8979689755466183E-3</v>
      </c>
      <c r="J140" s="71">
        <v>3.0491666666666601E-4</v>
      </c>
      <c r="K140" s="71">
        <v>9.5750000000000349E-5</v>
      </c>
      <c r="L140" s="71">
        <v>-1.1835E-2</v>
      </c>
      <c r="M140" s="71">
        <v>2.4833333333333305E-4</v>
      </c>
      <c r="N140" s="71">
        <v>-2.9390249999999964E-6</v>
      </c>
      <c r="O140" s="71">
        <v>2546.27</v>
      </c>
      <c r="P140" s="71">
        <v>-2.2123438477746227E-2</v>
      </c>
      <c r="Q140" s="71">
        <v>1.4529528950357751E-2</v>
      </c>
      <c r="R140" s="71">
        <v>-2.463068398408641E-2</v>
      </c>
      <c r="S140" s="71">
        <v>4.8944653007862232E-4</v>
      </c>
      <c r="T140" s="71">
        <v>1.0203333301542183E-4</v>
      </c>
    </row>
    <row r="141" spans="1:20">
      <c r="A141" s="71">
        <v>140</v>
      </c>
      <c r="B141" s="72">
        <v>39294</v>
      </c>
      <c r="C141" s="71">
        <v>-3.4372286154770393E-2</v>
      </c>
      <c r="D141" s="71">
        <v>4.8291666666666665E-3</v>
      </c>
      <c r="E141" s="71">
        <v>4.7916666666666672E-3</v>
      </c>
      <c r="F141" s="71">
        <v>-4.9999999999999996E-2</v>
      </c>
      <c r="G141" s="71">
        <v>4.5070000000000006E-3</v>
      </c>
      <c r="H141" s="71">
        <v>4.7012499999999997E-3</v>
      </c>
      <c r="I141" s="71">
        <v>-3.2626456348161526E-3</v>
      </c>
      <c r="J141" s="71">
        <v>3.2216666666666591E-4</v>
      </c>
      <c r="K141" s="71">
        <v>1.279166666666668E-4</v>
      </c>
      <c r="L141" s="71">
        <v>5.4829166666666665E-2</v>
      </c>
      <c r="M141" s="71">
        <v>3.7499999999999339E-5</v>
      </c>
      <c r="N141" s="71">
        <v>2.0560937499999637E-6</v>
      </c>
      <c r="O141" s="71">
        <v>2596.36</v>
      </c>
      <c r="P141" s="71">
        <v>1.9480920895510678E-2</v>
      </c>
      <c r="Q141" s="71">
        <v>-3.6045454175912539E-3</v>
      </c>
      <c r="R141" s="71">
        <v>-3.0767740737179139E-2</v>
      </c>
      <c r="S141" s="71">
        <v>3.7950627893714459E-4</v>
      </c>
      <c r="T141" s="71">
        <v>1.1814540555054205E-3</v>
      </c>
    </row>
    <row r="142" spans="1:20">
      <c r="A142" s="71">
        <v>141</v>
      </c>
      <c r="B142" s="72">
        <v>39325</v>
      </c>
      <c r="C142" s="71">
        <v>-8.7456279914430723E-3</v>
      </c>
      <c r="D142" s="71">
        <v>4.933333333333333E-3</v>
      </c>
      <c r="E142" s="71">
        <v>4.7916666666666672E-3</v>
      </c>
      <c r="F142" s="71">
        <v>3.3333333333333333E-2</v>
      </c>
      <c r="G142" s="71">
        <v>4.291583333333333E-3</v>
      </c>
      <c r="H142" s="71">
        <v>4.4465833333333328E-3</v>
      </c>
      <c r="I142" s="71">
        <v>3.2626456348161526E-3</v>
      </c>
      <c r="J142" s="71">
        <v>6.4174999999999996E-4</v>
      </c>
      <c r="K142" s="71">
        <v>4.867500000000002E-4</v>
      </c>
      <c r="L142" s="71">
        <v>-2.8400000000000002E-2</v>
      </c>
      <c r="M142" s="71">
        <v>1.4166666666666581E-4</v>
      </c>
      <c r="N142" s="71">
        <v>-4.0233333333333089E-6</v>
      </c>
      <c r="O142" s="71">
        <v>2701.5</v>
      </c>
      <c r="P142" s="71">
        <v>3.9696710190175288E-2</v>
      </c>
      <c r="Q142" s="71">
        <v>1.0988810357644319E-2</v>
      </c>
      <c r="R142" s="71">
        <v>-1.9734438349087391E-2</v>
      </c>
      <c r="S142" s="71">
        <v>1.5758287999227665E-3</v>
      </c>
      <c r="T142" s="71">
        <v>7.6486008964712584E-5</v>
      </c>
    </row>
    <row r="143" spans="1:20">
      <c r="A143" s="71">
        <v>142</v>
      </c>
      <c r="B143" s="72">
        <v>39353</v>
      </c>
      <c r="C143" s="71">
        <v>1.7153173115012521E-2</v>
      </c>
      <c r="D143" s="71">
        <v>4.7974999999999997E-3</v>
      </c>
      <c r="E143" s="71">
        <v>4.7916666666666672E-3</v>
      </c>
      <c r="F143" s="71">
        <v>8.3333333333333332E-3</v>
      </c>
      <c r="G143" s="71">
        <v>4.1606666666666667E-3</v>
      </c>
      <c r="H143" s="71">
        <v>4.2404999999999995E-3</v>
      </c>
      <c r="I143" s="71">
        <v>4.8740957582458222E-3</v>
      </c>
      <c r="J143" s="71">
        <v>6.36833333333333E-4</v>
      </c>
      <c r="K143" s="71">
        <v>5.570000000000002E-4</v>
      </c>
      <c r="L143" s="71">
        <v>-3.5358333333333335E-3</v>
      </c>
      <c r="M143" s="71">
        <v>5.8333333333325174E-6</v>
      </c>
      <c r="N143" s="71">
        <v>-2.062569444444156E-8</v>
      </c>
      <c r="O143" s="71">
        <v>2859.12</v>
      </c>
      <c r="P143" s="71">
        <v>5.6706710875094934E-2</v>
      </c>
      <c r="Q143" s="71">
        <v>2.400871334461474E-2</v>
      </c>
      <c r="R143" s="71">
        <v>-6.8555402296022194E-3</v>
      </c>
      <c r="S143" s="71">
        <v>3.2156510582716101E-3</v>
      </c>
      <c r="T143" s="71">
        <v>2.9423134791358834E-4</v>
      </c>
    </row>
    <row r="144" spans="1:20">
      <c r="A144" s="71">
        <v>143</v>
      </c>
      <c r="B144" s="72">
        <v>39386</v>
      </c>
      <c r="C144" s="71">
        <v>4.0540124529925947E-2</v>
      </c>
      <c r="D144" s="71">
        <v>4.7816666666666667E-3</v>
      </c>
      <c r="E144" s="71">
        <v>4.7916666666666672E-3</v>
      </c>
      <c r="F144" s="71">
        <v>4.1666666666666664E-2</v>
      </c>
      <c r="G144" s="71">
        <v>4.1313333333333332E-3</v>
      </c>
      <c r="H144" s="71">
        <v>4.1850833333333332E-3</v>
      </c>
      <c r="I144" s="71">
        <v>4.8504541337495155E-3</v>
      </c>
      <c r="J144" s="71">
        <v>6.5033333333333349E-4</v>
      </c>
      <c r="K144" s="71">
        <v>5.9658333333333351E-4</v>
      </c>
      <c r="L144" s="71">
        <v>-3.6885000000000001E-2</v>
      </c>
      <c r="M144" s="71">
        <v>-1.000000000000046E-5</v>
      </c>
      <c r="N144" s="71">
        <v>3.6885000000001696E-7</v>
      </c>
      <c r="O144" s="71">
        <v>2660.96</v>
      </c>
      <c r="P144" s="71">
        <v>-7.1826925237385986E-2</v>
      </c>
      <c r="Q144" s="71">
        <v>2.3135945312569461E-2</v>
      </c>
      <c r="R144" s="71">
        <v>1.7404179217356486E-2</v>
      </c>
      <c r="S144" s="71">
        <v>5.1591071890570361E-3</v>
      </c>
      <c r="T144" s="71">
        <v>1.6435016969019035E-3</v>
      </c>
    </row>
    <row r="145" spans="1:20">
      <c r="A145" s="71">
        <v>144</v>
      </c>
      <c r="B145" s="72">
        <v>39416</v>
      </c>
      <c r="C145" s="71">
        <v>-5.1459090321175793E-2</v>
      </c>
      <c r="D145" s="71">
        <v>4.7483333333333336E-3</v>
      </c>
      <c r="E145" s="71">
        <v>4.7916666666666672E-3</v>
      </c>
      <c r="F145" s="71">
        <v>2.4999999999999998E-2</v>
      </c>
      <c r="G145" s="71">
        <v>3.9385833333333339E-3</v>
      </c>
      <c r="H145" s="71">
        <v>3.9175833333333337E-3</v>
      </c>
      <c r="I145" s="71">
        <v>9.6308930609607657E-3</v>
      </c>
      <c r="J145" s="71">
        <v>8.0974999999999971E-4</v>
      </c>
      <c r="K145" s="71">
        <v>8.3074999999999989E-4</v>
      </c>
      <c r="L145" s="71">
        <v>-2.0251666666666664E-2</v>
      </c>
      <c r="M145" s="71">
        <v>-4.3333333333333592E-5</v>
      </c>
      <c r="N145" s="71">
        <v>8.7757222222222736E-7</v>
      </c>
      <c r="O145" s="71">
        <v>2652.28</v>
      </c>
      <c r="P145" s="71">
        <v>-3.2673124955096E-3</v>
      </c>
      <c r="Q145" s="71">
        <v>7.1808729799975879E-3</v>
      </c>
      <c r="R145" s="71">
        <v>-5.8639963301173381E-2</v>
      </c>
      <c r="S145" s="71">
        <v>1.0675330943313169E-5</v>
      </c>
      <c r="T145" s="71">
        <v>2.6480379766829283E-3</v>
      </c>
    </row>
    <row r="146" spans="1:20">
      <c r="A146" s="71">
        <v>145</v>
      </c>
      <c r="B146" s="72">
        <v>39447</v>
      </c>
      <c r="C146" s="71">
        <v>1.7662630171564331E-3</v>
      </c>
      <c r="D146" s="71">
        <v>4.5858333333333333E-3</v>
      </c>
      <c r="E146" s="71">
        <v>4.5833333333333334E-3</v>
      </c>
      <c r="F146" s="71">
        <v>4.9999999999999996E-2</v>
      </c>
      <c r="G146" s="71">
        <v>3.9114166666666663E-3</v>
      </c>
      <c r="H146" s="71">
        <v>3.849E-3</v>
      </c>
      <c r="I146" s="71">
        <v>9.539023046759354E-3</v>
      </c>
      <c r="J146" s="71">
        <v>6.7441666666666691E-4</v>
      </c>
      <c r="K146" s="71">
        <v>7.3683333333333326E-4</v>
      </c>
      <c r="L146" s="71">
        <v>-4.5414166666666665E-2</v>
      </c>
      <c r="M146" s="71">
        <v>2.4999999999998981E-6</v>
      </c>
      <c r="N146" s="71">
        <v>-1.1353541666666204E-7</v>
      </c>
      <c r="O146" s="71">
        <v>2389.86</v>
      </c>
      <c r="P146" s="71">
        <v>-0.104184860622345</v>
      </c>
      <c r="Q146" s="71">
        <v>-2.2236720594249526E-2</v>
      </c>
      <c r="R146" s="71">
        <v>2.4002983611405959E-2</v>
      </c>
      <c r="S146" s="71">
        <v>1.0854485182897453E-2</v>
      </c>
      <c r="T146" s="71">
        <v>3.1196850457745462E-6</v>
      </c>
    </row>
    <row r="147" spans="1:20">
      <c r="A147" s="71">
        <v>146</v>
      </c>
      <c r="B147" s="72">
        <v>39478</v>
      </c>
      <c r="C147" s="71">
        <v>-9.1229272698802433E-2</v>
      </c>
      <c r="D147" s="71">
        <v>4.420833333333333E-3</v>
      </c>
      <c r="E147" s="71">
        <v>4.5833333333333334E-3</v>
      </c>
      <c r="F147" s="71">
        <v>-5.8333333333333327E-2</v>
      </c>
      <c r="G147" s="71">
        <v>3.7437499999999997E-3</v>
      </c>
      <c r="H147" s="71">
        <v>3.6299166666666667E-3</v>
      </c>
      <c r="I147" s="71">
        <v>0</v>
      </c>
      <c r="J147" s="71">
        <v>6.7708333333333336E-4</v>
      </c>
      <c r="K147" s="71">
        <v>7.9091666666666633E-4</v>
      </c>
      <c r="L147" s="71">
        <v>6.2754166666666666E-2</v>
      </c>
      <c r="M147" s="71">
        <v>-1.6250000000000032E-4</v>
      </c>
      <c r="N147" s="71">
        <v>-1.0197552083333354E-5</v>
      </c>
      <c r="O147" s="71">
        <v>2271.48</v>
      </c>
      <c r="P147" s="71">
        <v>-5.0803185397846562E-2</v>
      </c>
      <c r="Q147" s="71">
        <v>-2.1558957073106733E-2</v>
      </c>
      <c r="R147" s="71">
        <v>-6.96703156256957E-2</v>
      </c>
      <c r="S147" s="71">
        <v>2.5809636465679701E-3</v>
      </c>
      <c r="T147" s="71">
        <v>8.3227801971524594E-3</v>
      </c>
    </row>
    <row r="148" spans="1:20">
      <c r="A148" s="71">
        <v>147</v>
      </c>
      <c r="B148" s="72">
        <v>39507</v>
      </c>
      <c r="C148" s="71">
        <v>4.2972765826565507E-3</v>
      </c>
      <c r="D148" s="71">
        <v>4.3724999999999997E-3</v>
      </c>
      <c r="E148" s="71">
        <v>4.3749999999999995E-3</v>
      </c>
      <c r="F148" s="71">
        <v>5.8333333333333327E-2</v>
      </c>
      <c r="G148" s="71">
        <v>3.8528333333333335E-3</v>
      </c>
      <c r="H148" s="71">
        <v>3.6400000000000004E-3</v>
      </c>
      <c r="I148" s="71">
        <v>2.0360922648914759E-2</v>
      </c>
      <c r="J148" s="71">
        <v>5.1966666666666611E-4</v>
      </c>
      <c r="K148" s="71">
        <v>7.3249999999999921E-4</v>
      </c>
      <c r="L148" s="71">
        <v>-5.3960833333333326E-2</v>
      </c>
      <c r="M148" s="71">
        <v>-2.4999999999998981E-6</v>
      </c>
      <c r="N148" s="71">
        <v>1.3490208333332783E-7</v>
      </c>
      <c r="O148" s="71">
        <v>2279.1</v>
      </c>
      <c r="P148" s="71">
        <v>3.3490267711568933E-3</v>
      </c>
      <c r="Q148" s="71">
        <v>4.2037725617847244E-3</v>
      </c>
      <c r="R148" s="71">
        <v>9.3504020871826299E-5</v>
      </c>
      <c r="S148" s="71">
        <v>1.1215980313925566E-5</v>
      </c>
      <c r="T148" s="71">
        <v>1.8466586027848362E-5</v>
      </c>
    </row>
    <row r="149" spans="1:20">
      <c r="A149" s="71">
        <v>148</v>
      </c>
      <c r="B149" s="72">
        <v>39538</v>
      </c>
      <c r="C149" s="71">
        <v>-2.8947808127846031E-2</v>
      </c>
      <c r="D149" s="71">
        <v>4.3141666666666667E-3</v>
      </c>
      <c r="E149" s="71">
        <v>4.3749999999999995E-3</v>
      </c>
      <c r="F149" s="71">
        <v>3.3333333333333333E-2</v>
      </c>
      <c r="G149" s="71">
        <v>3.7041666666666668E-3</v>
      </c>
      <c r="H149" s="71">
        <v>3.398666666666667E-3</v>
      </c>
      <c r="I149" s="71">
        <v>-1.5625317903080749E-2</v>
      </c>
      <c r="J149" s="71">
        <v>6.0999999999999987E-4</v>
      </c>
      <c r="K149" s="71">
        <v>9.1549999999999965E-4</v>
      </c>
      <c r="L149" s="71">
        <v>-2.9019166666666665E-2</v>
      </c>
      <c r="M149" s="71">
        <v>-6.0833333333332879E-5</v>
      </c>
      <c r="N149" s="71">
        <v>1.7653326388888756E-6</v>
      </c>
      <c r="O149" s="71">
        <v>2412.8000000000002</v>
      </c>
      <c r="P149" s="71">
        <v>5.7007270636352025E-2</v>
      </c>
      <c r="Q149" s="71">
        <v>2.8846648822469234E-2</v>
      </c>
      <c r="R149" s="71">
        <v>-5.7794456950315265E-2</v>
      </c>
      <c r="S149" s="71">
        <v>3.249828905406284E-3</v>
      </c>
      <c r="T149" s="71">
        <v>8.3797559540658875E-4</v>
      </c>
    </row>
    <row r="150" spans="1:20">
      <c r="A150" s="71">
        <v>149</v>
      </c>
      <c r="B150" s="72">
        <v>39568</v>
      </c>
      <c r="C150" s="71">
        <v>5.7387666564373774E-2</v>
      </c>
      <c r="D150" s="71">
        <v>4.2025000000000005E-3</v>
      </c>
      <c r="E150" s="71">
        <v>4.1666666666666666E-3</v>
      </c>
      <c r="F150" s="71">
        <v>6.6666666666666666E-2</v>
      </c>
      <c r="G150" s="71">
        <v>3.8693333333333336E-3</v>
      </c>
      <c r="H150" s="71">
        <v>3.5934166666666666E-3</v>
      </c>
      <c r="I150" s="71">
        <v>0</v>
      </c>
      <c r="J150" s="71">
        <v>3.3316666666666694E-4</v>
      </c>
      <c r="K150" s="71">
        <v>6.0908333333333387E-4</v>
      </c>
      <c r="L150" s="71">
        <v>-6.2464166666666668E-2</v>
      </c>
      <c r="M150" s="71">
        <v>3.5833333333333897E-5</v>
      </c>
      <c r="N150" s="71">
        <v>-2.2382993055555907E-6</v>
      </c>
      <c r="O150" s="71">
        <v>2522.66</v>
      </c>
      <c r="P150" s="71">
        <v>4.452600154034414E-2</v>
      </c>
      <c r="Q150" s="71">
        <v>-5.4594828956249231E-3</v>
      </c>
      <c r="R150" s="71">
        <v>6.2847149459998697E-2</v>
      </c>
      <c r="S150" s="71">
        <v>1.9825648131707287E-3</v>
      </c>
      <c r="T150" s="71">
        <v>3.2933442737037434E-3</v>
      </c>
    </row>
    <row r="151" spans="1:20">
      <c r="A151" s="71">
        <v>150</v>
      </c>
      <c r="B151" s="72">
        <v>39598</v>
      </c>
      <c r="C151" s="71">
        <v>-5.7196623206614561E-3</v>
      </c>
      <c r="D151" s="71">
        <v>4.2483333333333331E-3</v>
      </c>
      <c r="E151" s="71">
        <v>4.1666666666666666E-3</v>
      </c>
      <c r="F151" s="71">
        <v>4.9999999999999996E-2</v>
      </c>
      <c r="G151" s="71">
        <v>4.0569166666666661E-3</v>
      </c>
      <c r="H151" s="71">
        <v>3.911833333333334E-3</v>
      </c>
      <c r="I151" s="71">
        <v>3.405901959191926E-2</v>
      </c>
      <c r="J151" s="71">
        <v>1.9141666666666699E-4</v>
      </c>
      <c r="K151" s="71">
        <v>3.3649999999999913E-4</v>
      </c>
      <c r="L151" s="71">
        <v>-4.5751666666666663E-2</v>
      </c>
      <c r="M151" s="71">
        <v>8.1666666666666519E-5</v>
      </c>
      <c r="N151" s="71">
        <v>-3.7363861111111041E-6</v>
      </c>
      <c r="O151" s="71">
        <v>2292.98</v>
      </c>
      <c r="P151" s="71">
        <v>-9.5461618732109343E-2</v>
      </c>
      <c r="Q151" s="71">
        <v>-2.484641365200968E-2</v>
      </c>
      <c r="R151" s="71">
        <v>1.9126751331348224E-2</v>
      </c>
      <c r="S151" s="71">
        <v>9.1129206509546097E-3</v>
      </c>
      <c r="T151" s="71">
        <v>3.2714537062394393E-5</v>
      </c>
    </row>
    <row r="152" spans="1:20">
      <c r="A152" s="71">
        <v>151</v>
      </c>
      <c r="B152" s="72">
        <v>39629</v>
      </c>
      <c r="C152" s="71">
        <v>-7.6349598975714805E-2</v>
      </c>
      <c r="D152" s="71">
        <v>4.306666666666667E-3</v>
      </c>
      <c r="E152" s="71">
        <v>4.1666666666666666E-3</v>
      </c>
      <c r="F152" s="71">
        <v>5.8333333333333327E-2</v>
      </c>
      <c r="G152" s="71">
        <v>4.3419166666666667E-3</v>
      </c>
      <c r="H152" s="71">
        <v>4.3637500000000004E-3</v>
      </c>
      <c r="I152" s="71">
        <v>-2.6215842130893563E-2</v>
      </c>
      <c r="J152" s="71">
        <v>-3.5249999999999691E-5</v>
      </c>
      <c r="K152" s="71">
        <v>-5.7083333333333465E-5</v>
      </c>
      <c r="L152" s="71">
        <v>-5.402666666666666E-2</v>
      </c>
      <c r="M152" s="71">
        <v>1.4000000000000037E-4</v>
      </c>
      <c r="N152" s="71">
        <v>-7.5637333333333521E-6</v>
      </c>
      <c r="O152" s="71">
        <v>2325.5500000000002</v>
      </c>
      <c r="P152" s="71">
        <v>1.4104288563667744E-2</v>
      </c>
      <c r="Q152" s="71">
        <v>-4.4731504840823E-2</v>
      </c>
      <c r="R152" s="71">
        <v>-3.1618094134891805E-2</v>
      </c>
      <c r="S152" s="71">
        <v>1.9893095588720871E-4</v>
      </c>
      <c r="T152" s="71">
        <v>5.8292612637524709E-3</v>
      </c>
    </row>
    <row r="153" spans="1:20">
      <c r="A153" s="71">
        <v>152</v>
      </c>
      <c r="B153" s="72">
        <v>39660</v>
      </c>
      <c r="C153" s="71">
        <v>-3.7999897488215417E-2</v>
      </c>
      <c r="D153" s="71">
        <v>4.3016666666666663E-3</v>
      </c>
      <c r="E153" s="71">
        <v>4.1666666666666666E-3</v>
      </c>
      <c r="F153" s="71">
        <v>0</v>
      </c>
      <c r="G153" s="71">
        <v>4.2078333333333334E-3</v>
      </c>
      <c r="H153" s="71">
        <v>4.1620833333333336E-3</v>
      </c>
      <c r="I153" s="71">
        <v>7.7821404420550522E-3</v>
      </c>
      <c r="J153" s="71">
        <v>9.3833333333332922E-5</v>
      </c>
      <c r="K153" s="71">
        <v>1.3958333333333271E-4</v>
      </c>
      <c r="L153" s="71">
        <v>4.3016666666666663E-3</v>
      </c>
      <c r="M153" s="71">
        <v>1.349999999999997E-4</v>
      </c>
      <c r="N153" s="71">
        <v>5.8072499999999868E-7</v>
      </c>
      <c r="O153" s="71">
        <v>2367.52</v>
      </c>
      <c r="P153" s="71">
        <v>1.7886423568683973E-2</v>
      </c>
      <c r="Q153" s="71">
        <v>-4.3465998058072941E-2</v>
      </c>
      <c r="R153" s="71">
        <v>5.4661005698575238E-3</v>
      </c>
      <c r="S153" s="71">
        <v>3.1992414807837353E-4</v>
      </c>
      <c r="T153" s="71">
        <v>1.4439922091148804E-3</v>
      </c>
    </row>
    <row r="154" spans="1:20">
      <c r="A154" s="71">
        <v>153</v>
      </c>
      <c r="B154" s="72">
        <v>39689</v>
      </c>
      <c r="C154" s="71">
        <v>4.2541881894823774E-2</v>
      </c>
      <c r="D154" s="71">
        <v>4.2599999999999999E-3</v>
      </c>
      <c r="E154" s="71">
        <v>4.1666666666666666E-3</v>
      </c>
      <c r="F154" s="71">
        <v>4.9999999999999996E-2</v>
      </c>
      <c r="G154" s="71">
        <v>3.938916666666667E-3</v>
      </c>
      <c r="H154" s="71">
        <v>3.8483333333333338E-3</v>
      </c>
      <c r="I154" s="71">
        <v>-4.662013105811269E-3</v>
      </c>
      <c r="J154" s="71">
        <v>3.2108333333333294E-4</v>
      </c>
      <c r="K154" s="71">
        <v>4.1166666666666608E-4</v>
      </c>
      <c r="L154" s="71">
        <v>-4.5739999999999996E-2</v>
      </c>
      <c r="M154" s="71">
        <v>9.3333333333333289E-5</v>
      </c>
      <c r="N154" s="71">
        <v>-4.2690666666666644E-6</v>
      </c>
      <c r="O154" s="71">
        <v>2082.33</v>
      </c>
      <c r="P154" s="71">
        <v>-0.12835553469841354</v>
      </c>
      <c r="Q154" s="71">
        <v>-1.232526577259474E-2</v>
      </c>
      <c r="R154" s="71">
        <v>5.4867147667418514E-2</v>
      </c>
      <c r="S154" s="71">
        <v>1.6475143287715644E-2</v>
      </c>
      <c r="T154" s="71">
        <v>1.8098117151531348E-3</v>
      </c>
    </row>
    <row r="155" spans="1:20">
      <c r="A155" s="71">
        <v>154</v>
      </c>
      <c r="B155" s="72">
        <v>39721</v>
      </c>
      <c r="C155" s="71">
        <v>-0.1441181745710054</v>
      </c>
      <c r="D155" s="71">
        <v>4.0474999999999999E-3</v>
      </c>
      <c r="E155" s="71">
        <v>4.1666666666666666E-3</v>
      </c>
      <c r="F155" s="71">
        <v>4.1666666666666664E-2</v>
      </c>
      <c r="G155" s="71">
        <v>3.8084166666666665E-3</v>
      </c>
      <c r="H155" s="71">
        <v>3.679666666666667E-3</v>
      </c>
      <c r="I155" s="71">
        <v>3.1104224143927439E-3</v>
      </c>
      <c r="J155" s="71">
        <v>2.3908333333333334E-4</v>
      </c>
      <c r="K155" s="71">
        <v>3.6783333333333286E-4</v>
      </c>
      <c r="L155" s="71">
        <v>-3.7619166666666662E-2</v>
      </c>
      <c r="M155" s="71">
        <v>-1.1916666666666673E-4</v>
      </c>
      <c r="N155" s="71">
        <v>4.482950694444446E-6</v>
      </c>
      <c r="O155" s="71">
        <v>1720.95</v>
      </c>
      <c r="P155" s="71">
        <v>-0.19061099514254831</v>
      </c>
      <c r="Q155" s="71">
        <v>1.4219929218263871E-2</v>
      </c>
      <c r="R155" s="71">
        <v>-0.15833810378926927</v>
      </c>
      <c r="S155" s="71">
        <v>3.6332551469232574E-2</v>
      </c>
      <c r="T155" s="71">
        <v>2.0770048241678787E-2</v>
      </c>
    </row>
    <row r="156" spans="1:20">
      <c r="A156" s="71">
        <v>155</v>
      </c>
      <c r="B156" s="72">
        <v>39752</v>
      </c>
      <c r="C156" s="71">
        <v>-0.12872119858822639</v>
      </c>
      <c r="D156" s="71">
        <v>3.2850000000000002E-3</v>
      </c>
      <c r="E156" s="71">
        <v>3.7499999999999999E-3</v>
      </c>
      <c r="F156" s="71">
        <v>-1.6666666666666666E-2</v>
      </c>
      <c r="G156" s="71">
        <v>3.8157500000000001E-3</v>
      </c>
      <c r="H156" s="71">
        <v>3.44225E-3</v>
      </c>
      <c r="I156" s="71">
        <v>-1.4073727211662224E-2</v>
      </c>
      <c r="J156" s="71">
        <v>-5.3074999999999997E-4</v>
      </c>
      <c r="K156" s="71">
        <v>-1.5724999999999984E-4</v>
      </c>
      <c r="L156" s="71">
        <v>1.9951666666666666E-2</v>
      </c>
      <c r="M156" s="71">
        <v>-4.649999999999997E-4</v>
      </c>
      <c r="N156" s="71">
        <v>-9.2775249999999938E-6</v>
      </c>
      <c r="O156" s="71">
        <v>1535.57</v>
      </c>
      <c r="P156" s="71">
        <v>-0.1139748163150438</v>
      </c>
      <c r="Q156" s="71">
        <v>2.5834002121856159E-2</v>
      </c>
      <c r="R156" s="71">
        <v>-0.15455520071008255</v>
      </c>
      <c r="S156" s="71">
        <v>1.2990258754047974E-2</v>
      </c>
      <c r="T156" s="71">
        <v>1.6569146965989618E-2</v>
      </c>
    </row>
    <row r="157" spans="1:20">
      <c r="A157" s="71">
        <v>156</v>
      </c>
      <c r="B157" s="72">
        <v>39780</v>
      </c>
      <c r="C157" s="71">
        <v>-2.3022639583116344E-2</v>
      </c>
      <c r="D157" s="71">
        <v>1.7766666666666668E-3</v>
      </c>
      <c r="E157" s="71">
        <v>2.5000000000000001E-3</v>
      </c>
      <c r="F157" s="71">
        <v>-8.3333333333333332E-3</v>
      </c>
      <c r="G157" s="71">
        <v>3.5475833333333336E-3</v>
      </c>
      <c r="H157" s="71">
        <v>2.9279166666666668E-3</v>
      </c>
      <c r="I157" s="71">
        <v>-3.1545767485150478E-3</v>
      </c>
      <c r="J157" s="71">
        <v>-1.7709166666666667E-3</v>
      </c>
      <c r="K157" s="71">
        <v>-1.1512499999999999E-3</v>
      </c>
      <c r="L157" s="71">
        <v>1.0110000000000001E-2</v>
      </c>
      <c r="M157" s="71">
        <v>-7.2333333333333321E-4</v>
      </c>
      <c r="N157" s="71">
        <v>-7.3128999999999991E-6</v>
      </c>
      <c r="O157" s="71">
        <v>1577.03</v>
      </c>
      <c r="P157" s="71">
        <v>2.6641683646146497E-2</v>
      </c>
      <c r="Q157" s="71">
        <v>-4.1034630648188131E-2</v>
      </c>
      <c r="R157" s="71">
        <v>1.8011991065071786E-2</v>
      </c>
      <c r="S157" s="71">
        <v>7.097793075013497E-4</v>
      </c>
      <c r="T157" s="71">
        <v>5.3004193337407549E-4</v>
      </c>
    </row>
    <row r="158" spans="1:20">
      <c r="A158" s="71">
        <v>157</v>
      </c>
      <c r="B158" s="72">
        <v>39813</v>
      </c>
      <c r="C158" s="71">
        <v>3.4677730111079441E-2</v>
      </c>
      <c r="D158" s="71">
        <v>1.3274999999999999E-3</v>
      </c>
      <c r="E158" s="71">
        <v>1.6666666666666668E-3</v>
      </c>
      <c r="F158" s="71">
        <v>-3.3333333333333333E-2</v>
      </c>
      <c r="G158" s="71">
        <v>3.0198333333333336E-3</v>
      </c>
      <c r="H158" s="71">
        <v>2.5008333333333332E-3</v>
      </c>
      <c r="I158" s="71">
        <v>-1.4320053774748764E-2</v>
      </c>
      <c r="J158" s="71">
        <v>-1.6923333333333337E-3</v>
      </c>
      <c r="K158" s="71">
        <v>-1.1733333333333333E-3</v>
      </c>
      <c r="L158" s="71">
        <v>3.4660833333333335E-2</v>
      </c>
      <c r="M158" s="71">
        <v>-3.3916666666666687E-4</v>
      </c>
      <c r="N158" s="71">
        <v>-1.1755799305555563E-5</v>
      </c>
      <c r="O158" s="71">
        <v>1476.42</v>
      </c>
      <c r="P158" s="71">
        <v>-6.5923092715900466E-2</v>
      </c>
      <c r="Q158" s="71">
        <v>-5.7174748231965111E-2</v>
      </c>
      <c r="R158" s="71">
        <v>9.1852478343044552E-2</v>
      </c>
      <c r="S158" s="71">
        <v>4.3458541532292094E-3</v>
      </c>
      <c r="T158" s="71">
        <v>1.2025449656568657E-3</v>
      </c>
    </row>
    <row r="159" spans="1:20">
      <c r="A159" s="71">
        <v>158</v>
      </c>
      <c r="B159" s="72">
        <v>39843</v>
      </c>
      <c r="C159" s="71">
        <v>-6.0822668847027472E-2</v>
      </c>
      <c r="D159" s="71">
        <v>9.608333333333334E-4</v>
      </c>
      <c r="E159" s="71">
        <v>1.25E-3</v>
      </c>
      <c r="F159" s="71">
        <v>-5.8333333333333327E-2</v>
      </c>
      <c r="G159" s="71">
        <v>3.0582500000000002E-3</v>
      </c>
      <c r="H159" s="71">
        <v>2.3040833333333333E-3</v>
      </c>
      <c r="I159" s="71">
        <v>1.2739025777429802E-2</v>
      </c>
      <c r="J159" s="71">
        <v>-2.0974166666666667E-3</v>
      </c>
      <c r="K159" s="71">
        <v>-1.3432499999999998E-3</v>
      </c>
      <c r="L159" s="71">
        <v>5.9294166666666662E-2</v>
      </c>
      <c r="M159" s="71">
        <v>-2.8916666666666663E-4</v>
      </c>
      <c r="N159" s="71">
        <v>-1.7145896527777773E-5</v>
      </c>
      <c r="O159" s="71">
        <v>1377.84</v>
      </c>
      <c r="P159" s="71">
        <v>-6.9103183000973623E-2</v>
      </c>
      <c r="Q159" s="71">
        <v>2.2709922033041785E-3</v>
      </c>
      <c r="R159" s="71">
        <v>-6.3093661050331651E-2</v>
      </c>
      <c r="S159" s="71">
        <v>4.7752499008660498E-3</v>
      </c>
      <c r="T159" s="71">
        <v>3.699397045675166E-3</v>
      </c>
    </row>
    <row r="160" spans="1:20">
      <c r="A160" s="71">
        <v>159</v>
      </c>
      <c r="B160" s="72">
        <v>39871</v>
      </c>
      <c r="C160" s="71">
        <v>-7.4458067249194571E-2</v>
      </c>
      <c r="D160" s="71">
        <v>6.3750000000000005E-4</v>
      </c>
      <c r="E160" s="71">
        <v>8.3333333333333339E-4</v>
      </c>
      <c r="F160" s="71">
        <v>7.4999999999999997E-2</v>
      </c>
      <c r="G160" s="71">
        <v>3.0749166666666668E-3</v>
      </c>
      <c r="H160" s="71">
        <v>2.1930000000000001E-3</v>
      </c>
      <c r="I160" s="71">
        <v>-7.942853513936754E-3</v>
      </c>
      <c r="J160" s="71">
        <v>-2.4374166666666667E-3</v>
      </c>
      <c r="K160" s="71">
        <v>-1.5555E-3</v>
      </c>
      <c r="L160" s="71">
        <v>-7.4362499999999998E-2</v>
      </c>
      <c r="M160" s="71">
        <v>-1.9583333333333334E-4</v>
      </c>
      <c r="N160" s="71">
        <v>1.4562656250000001E-5</v>
      </c>
      <c r="O160" s="71">
        <v>1528.59</v>
      </c>
      <c r="P160" s="71">
        <v>0.1038286863260991</v>
      </c>
      <c r="Q160" s="71">
        <v>-5.0788146338090812E-2</v>
      </c>
      <c r="R160" s="71">
        <v>-2.3669920911103759E-2</v>
      </c>
      <c r="S160" s="71">
        <v>1.0780396104203477E-2</v>
      </c>
      <c r="T160" s="71">
        <v>5.5440037784855812E-3</v>
      </c>
    </row>
    <row r="161" spans="1:20">
      <c r="A161" s="71">
        <v>160</v>
      </c>
      <c r="B161" s="72">
        <v>39903</v>
      </c>
      <c r="C161" s="71">
        <v>2.7810229827935018E-2</v>
      </c>
      <c r="D161" s="71">
        <v>5.6500000000000007E-4</v>
      </c>
      <c r="E161" s="71">
        <v>4.1666666666666669E-4</v>
      </c>
      <c r="F161" s="71">
        <v>1.6666666666666666E-2</v>
      </c>
      <c r="G161" s="71">
        <v>2.7080833333333332E-3</v>
      </c>
      <c r="H161" s="71">
        <v>1.9927500000000002E-3</v>
      </c>
      <c r="I161" s="71">
        <v>7.942853513936754E-3</v>
      </c>
      <c r="J161" s="71">
        <v>-2.1430833333333332E-3</v>
      </c>
      <c r="K161" s="71">
        <v>-1.4277500000000002E-3</v>
      </c>
      <c r="L161" s="71">
        <v>-1.6101666666666667E-2</v>
      </c>
      <c r="M161" s="71">
        <v>1.4833333333333338E-4</v>
      </c>
      <c r="N161" s="71">
        <v>-2.3884138888888898E-6</v>
      </c>
      <c r="O161" s="71">
        <v>1717.3</v>
      </c>
      <c r="P161" s="71">
        <v>0.11640754813622678</v>
      </c>
      <c r="Q161" s="71">
        <v>-0.1364196865796159</v>
      </c>
      <c r="R161" s="71">
        <v>0.16422991640755091</v>
      </c>
      <c r="S161" s="71">
        <v>1.3550717263087955E-2</v>
      </c>
      <c r="T161" s="71">
        <v>7.7340888308256655E-4</v>
      </c>
    </row>
    <row r="162" spans="1:20">
      <c r="A162" s="71">
        <v>161</v>
      </c>
      <c r="B162" s="72">
        <v>39933</v>
      </c>
      <c r="C162" s="71">
        <v>9.0935621814209E-2</v>
      </c>
      <c r="D162" s="71">
        <v>4.5833333333333338E-4</v>
      </c>
      <c r="E162" s="71">
        <v>4.1666666666666669E-4</v>
      </c>
      <c r="F162" s="71">
        <v>1.6666666666666666E-2</v>
      </c>
      <c r="G162" s="71">
        <v>2.8393333333333335E-3</v>
      </c>
      <c r="H162" s="71">
        <v>2.1450833333333335E-3</v>
      </c>
      <c r="I162" s="71">
        <v>6.3091691932646299E-3</v>
      </c>
      <c r="J162" s="71">
        <v>-2.3810000000000003E-3</v>
      </c>
      <c r="K162" s="71">
        <v>-1.6867500000000001E-3</v>
      </c>
      <c r="L162" s="71">
        <v>-1.6208333333333332E-2</v>
      </c>
      <c r="M162" s="71">
        <v>4.1666666666666686E-5</v>
      </c>
      <c r="N162" s="71">
        <v>-6.7534722222222249E-7</v>
      </c>
      <c r="O162" s="71">
        <v>1774.33</v>
      </c>
      <c r="P162" s="71">
        <v>3.2669596873201812E-2</v>
      </c>
      <c r="Q162" s="71">
        <v>-7.5871919085671369E-2</v>
      </c>
      <c r="R162" s="71">
        <v>0.16680754089988037</v>
      </c>
      <c r="S162" s="71">
        <v>1.0673025598575176E-3</v>
      </c>
      <c r="T162" s="71">
        <v>8.2692873147368444E-3</v>
      </c>
    </row>
    <row r="163" spans="1:20">
      <c r="A163" s="71">
        <v>162</v>
      </c>
      <c r="B163" s="72">
        <v>39962</v>
      </c>
      <c r="C163" s="71">
        <v>3.5966549242110624E-2</v>
      </c>
      <c r="D163" s="71">
        <v>4.5833333333333338E-4</v>
      </c>
      <c r="E163" s="71">
        <v>4.1666666666666669E-4</v>
      </c>
      <c r="F163" s="71">
        <v>4.9999999999999996E-2</v>
      </c>
      <c r="G163" s="71">
        <v>3.0171666666666667E-3</v>
      </c>
      <c r="H163" s="71">
        <v>2.2160833333333334E-3</v>
      </c>
      <c r="I163" s="71">
        <v>0</v>
      </c>
      <c r="J163" s="71">
        <v>-2.5588333333333331E-3</v>
      </c>
      <c r="K163" s="71">
        <v>-1.75775E-3</v>
      </c>
      <c r="L163" s="71">
        <v>-4.9541666666666664E-2</v>
      </c>
      <c r="M163" s="71">
        <v>4.1666666666666686E-5</v>
      </c>
      <c r="N163" s="71">
        <v>-2.064236111111112E-6</v>
      </c>
      <c r="O163" s="71">
        <v>1835.04</v>
      </c>
      <c r="P163" s="71">
        <v>3.3643392753194057E-2</v>
      </c>
      <c r="Q163" s="71">
        <v>5.8275452639815484E-3</v>
      </c>
      <c r="R163" s="71">
        <v>3.0139003978129075E-2</v>
      </c>
      <c r="S163" s="71">
        <v>1.1318778759456705E-3</v>
      </c>
      <c r="T163" s="71">
        <v>1.2935926643851683E-3</v>
      </c>
    </row>
    <row r="164" spans="1:20">
      <c r="A164" s="71">
        <v>163</v>
      </c>
      <c r="B164" s="72">
        <v>39994</v>
      </c>
      <c r="C164" s="71">
        <v>-3.641762792616543E-2</v>
      </c>
      <c r="D164" s="71">
        <v>4.4833333333333335E-4</v>
      </c>
      <c r="E164" s="71">
        <v>4.1666666666666669E-4</v>
      </c>
      <c r="F164" s="71">
        <v>2.4999999999999998E-2</v>
      </c>
      <c r="G164" s="71">
        <v>3.1017500000000003E-3</v>
      </c>
      <c r="H164" s="71">
        <v>2.40675E-3</v>
      </c>
      <c r="I164" s="71">
        <v>1.4051753455650129E-2</v>
      </c>
      <c r="J164" s="71">
        <v>-2.6534166666666668E-3</v>
      </c>
      <c r="K164" s="71">
        <v>-1.9584166666666665E-3</v>
      </c>
      <c r="L164" s="71">
        <v>-2.4551666666666666E-2</v>
      </c>
      <c r="M164" s="71">
        <v>3.1666666666666659E-5</v>
      </c>
      <c r="N164" s="71">
        <v>-7.774694444444442E-7</v>
      </c>
      <c r="O164" s="71">
        <v>1978.5</v>
      </c>
      <c r="P164" s="71">
        <v>7.527270220926674E-2</v>
      </c>
      <c r="Q164" s="71">
        <v>-1.3072469367974016E-2</v>
      </c>
      <c r="R164" s="71">
        <v>-2.3345158558191414E-2</v>
      </c>
      <c r="S164" s="71">
        <v>5.6659796978849502E-3</v>
      </c>
      <c r="T164" s="71">
        <v>1.3262436237686242E-3</v>
      </c>
    </row>
    <row r="165" spans="1:20">
      <c r="A165" s="71">
        <v>164</v>
      </c>
      <c r="B165" s="72">
        <v>40025</v>
      </c>
      <c r="C165" s="71">
        <v>8.0205600999307514E-2</v>
      </c>
      <c r="D165" s="71">
        <v>3.7333333333333332E-4</v>
      </c>
      <c r="E165" s="71">
        <v>4.1666666666666669E-4</v>
      </c>
      <c r="F165" s="71">
        <v>0</v>
      </c>
      <c r="G165" s="71">
        <v>3.1865000000000001E-3</v>
      </c>
      <c r="H165" s="71">
        <v>2.5390833333333333E-3</v>
      </c>
      <c r="I165" s="71">
        <v>0</v>
      </c>
      <c r="J165" s="71">
        <v>-2.8131666666666669E-3</v>
      </c>
      <c r="K165" s="71">
        <v>-2.1657500000000001E-3</v>
      </c>
      <c r="L165" s="71">
        <v>3.7333333333333332E-4</v>
      </c>
      <c r="M165" s="71">
        <v>-4.3333333333333375E-5</v>
      </c>
      <c r="N165" s="71">
        <v>-1.6177777777777792E-8</v>
      </c>
      <c r="O165" s="71">
        <v>2009.06</v>
      </c>
      <c r="P165" s="71">
        <v>1.532796914826573E-2</v>
      </c>
      <c r="Q165" s="71">
        <v>-6.7640368048111021E-2</v>
      </c>
      <c r="R165" s="71">
        <v>0.14784596904741854</v>
      </c>
      <c r="S165" s="71">
        <v>2.3494663821018604E-4</v>
      </c>
      <c r="T165" s="71">
        <v>6.4329384316601183E-3</v>
      </c>
    </row>
    <row r="166" spans="1:20">
      <c r="A166" s="71">
        <v>165</v>
      </c>
      <c r="B166" s="72">
        <v>40056</v>
      </c>
      <c r="C166" s="71">
        <v>6.8629937188949164E-2</v>
      </c>
      <c r="D166" s="71">
        <v>3.7500000000000001E-4</v>
      </c>
      <c r="E166" s="71">
        <v>4.1666666666666669E-4</v>
      </c>
      <c r="F166" s="71">
        <v>3.3333333333333333E-2</v>
      </c>
      <c r="G166" s="71">
        <v>3.0951666666666666E-3</v>
      </c>
      <c r="H166" s="71">
        <v>2.4036666666666664E-3</v>
      </c>
      <c r="I166" s="71">
        <v>6.182399908317926E-3</v>
      </c>
      <c r="J166" s="71">
        <v>-2.7201666666666667E-3</v>
      </c>
      <c r="K166" s="71">
        <v>-2.0286666666666665E-3</v>
      </c>
      <c r="L166" s="71">
        <v>-3.2958333333333333E-2</v>
      </c>
      <c r="M166" s="71">
        <v>-4.1666666666666686E-5</v>
      </c>
      <c r="N166" s="71">
        <v>1.3732638888888894E-6</v>
      </c>
      <c r="O166" s="71">
        <v>2122.42</v>
      </c>
      <c r="P166" s="71">
        <v>5.4889996099769967E-2</v>
      </c>
      <c r="Q166" s="71">
        <v>-2.3323918710629776E-2</v>
      </c>
      <c r="R166" s="71">
        <v>9.195385589957894E-2</v>
      </c>
      <c r="S166" s="71">
        <v>3.0129116718327622E-3</v>
      </c>
      <c r="T166" s="71">
        <v>4.7100682785591076E-3</v>
      </c>
    </row>
    <row r="167" spans="1:20">
      <c r="A167" s="71">
        <v>166</v>
      </c>
      <c r="B167" s="72">
        <v>40086</v>
      </c>
      <c r="C167" s="71">
        <v>4.4282710428540817E-2</v>
      </c>
      <c r="D167" s="71">
        <v>3.9333333333333332E-4</v>
      </c>
      <c r="E167" s="71">
        <v>4.1666666666666669E-4</v>
      </c>
      <c r="F167" s="71">
        <v>0</v>
      </c>
      <c r="G167" s="71">
        <v>3.0471666666666668E-3</v>
      </c>
      <c r="H167" s="71">
        <v>2.2607499999999997E-3</v>
      </c>
      <c r="I167" s="71">
        <v>-1.5420203518159425E-3</v>
      </c>
      <c r="J167" s="71">
        <v>-2.6538333333333336E-3</v>
      </c>
      <c r="K167" s="71">
        <v>-1.8674166666666665E-3</v>
      </c>
      <c r="L167" s="71">
        <v>3.9333333333333332E-4</v>
      </c>
      <c r="M167" s="71">
        <v>-2.3333333333333376E-5</v>
      </c>
      <c r="N167" s="71">
        <v>-9.1777777777777943E-9</v>
      </c>
      <c r="O167" s="71">
        <v>2045.11</v>
      </c>
      <c r="P167" s="71">
        <v>-3.7105369312176784E-2</v>
      </c>
      <c r="Q167" s="71">
        <v>5.9372925821072009E-2</v>
      </c>
      <c r="R167" s="71">
        <v>-1.5090215392531192E-2</v>
      </c>
      <c r="S167" s="71">
        <v>1.3768084317930306E-3</v>
      </c>
      <c r="T167" s="71">
        <v>1.9609584428979974E-3</v>
      </c>
    </row>
    <row r="168" spans="1:20">
      <c r="A168" s="71">
        <v>167</v>
      </c>
      <c r="B168" s="72">
        <v>40116</v>
      </c>
      <c r="C168" s="71">
        <v>-1.9236594391892403E-2</v>
      </c>
      <c r="D168" s="71">
        <v>3.8750000000000004E-4</v>
      </c>
      <c r="E168" s="71">
        <v>4.1666666666666669E-4</v>
      </c>
      <c r="F168" s="71">
        <v>1.6666666666666666E-2</v>
      </c>
      <c r="G168" s="71">
        <v>2.9749166666666669E-3</v>
      </c>
      <c r="H168" s="71">
        <v>2.1816666666666664E-3</v>
      </c>
      <c r="I168" s="71">
        <v>9.2166551049244205E-3</v>
      </c>
      <c r="J168" s="71">
        <v>-2.5874166666666667E-3</v>
      </c>
      <c r="K168" s="71">
        <v>-1.7941666666666663E-3</v>
      </c>
      <c r="L168" s="71">
        <v>-1.6279166666666667E-2</v>
      </c>
      <c r="M168" s="71">
        <v>-2.9166666666666653E-5</v>
      </c>
      <c r="N168" s="71">
        <v>4.7480902777777759E-7</v>
      </c>
      <c r="O168" s="71">
        <v>2144.6</v>
      </c>
      <c r="P168" s="71">
        <v>4.7501477024707306E-2</v>
      </c>
      <c r="Q168" s="71">
        <v>6.3451085528159812E-2</v>
      </c>
      <c r="R168" s="71">
        <v>-8.2687679920052215E-2</v>
      </c>
      <c r="S168" s="71">
        <v>2.2563903195287963E-3</v>
      </c>
      <c r="T168" s="71">
        <v>3.7004656379818627E-4</v>
      </c>
    </row>
    <row r="169" spans="1:20">
      <c r="A169" s="71">
        <v>168</v>
      </c>
      <c r="B169" s="72">
        <v>40147</v>
      </c>
      <c r="C169" s="71">
        <v>2.4400123567596133E-2</v>
      </c>
      <c r="D169" s="71">
        <v>3.9583333333333332E-4</v>
      </c>
      <c r="E169" s="71">
        <v>4.1666666666666669E-4</v>
      </c>
      <c r="F169" s="71">
        <v>2.4999999999999998E-2</v>
      </c>
      <c r="G169" s="71">
        <v>3.1326666666666664E-3</v>
      </c>
      <c r="H169" s="71">
        <v>2.2980000000000001E-3</v>
      </c>
      <c r="I169" s="71">
        <v>0</v>
      </c>
      <c r="J169" s="71">
        <v>-2.7368333333333333E-3</v>
      </c>
      <c r="K169" s="71">
        <v>-1.9021666666666668E-3</v>
      </c>
      <c r="L169" s="71">
        <v>-2.4604166666666663E-2</v>
      </c>
      <c r="M169" s="71">
        <v>-2.083333333333337E-5</v>
      </c>
      <c r="N169" s="71">
        <v>5.1258680555555638E-7</v>
      </c>
      <c r="O169" s="71">
        <v>2269.15</v>
      </c>
      <c r="P169" s="71">
        <v>5.645225722653624E-2</v>
      </c>
      <c r="Q169" s="71">
        <v>-2.2553934202740322E-4</v>
      </c>
      <c r="R169" s="71">
        <v>2.4625662909623536E-2</v>
      </c>
      <c r="S169" s="71">
        <v>3.1868573459710131E-3</v>
      </c>
      <c r="T169" s="71">
        <v>5.9536603011396021E-4</v>
      </c>
    </row>
    <row r="170" spans="1:20">
      <c r="A170" s="71">
        <v>169</v>
      </c>
      <c r="B170" s="72">
        <v>40178</v>
      </c>
      <c r="C170" s="71">
        <v>4.1553481203240317E-2</v>
      </c>
      <c r="D170" s="71">
        <v>4.1666666666666669E-4</v>
      </c>
      <c r="E170" s="71">
        <v>4.1666666666666669E-4</v>
      </c>
      <c r="F170" s="71">
        <v>4.9999999999999996E-2</v>
      </c>
      <c r="G170" s="71">
        <v>3.2392500000000004E-3</v>
      </c>
      <c r="H170" s="71">
        <v>2.3146666666666667E-3</v>
      </c>
      <c r="I170" s="71">
        <v>-3.0627895305457287E-3</v>
      </c>
      <c r="J170" s="71">
        <v>-2.8225833333333336E-3</v>
      </c>
      <c r="K170" s="71">
        <v>-1.8979999999999999E-3</v>
      </c>
      <c r="L170" s="71">
        <v>-4.9583333333333326E-2</v>
      </c>
      <c r="M170" s="71">
        <v>0</v>
      </c>
      <c r="N170" s="71">
        <v>0</v>
      </c>
      <c r="O170" s="71">
        <v>2147.35</v>
      </c>
      <c r="P170" s="71">
        <v>-5.5170788254936376E-2</v>
      </c>
      <c r="Q170" s="71">
        <v>2.1893986536571042E-2</v>
      </c>
      <c r="R170" s="71">
        <v>1.9659494666669275E-2</v>
      </c>
      <c r="S170" s="71">
        <v>3.0438158766710258E-3</v>
      </c>
      <c r="T170" s="71">
        <v>1.7266918001080463E-3</v>
      </c>
    </row>
    <row r="171" spans="1:20">
      <c r="A171" s="71">
        <v>170</v>
      </c>
      <c r="B171" s="72">
        <v>40207</v>
      </c>
      <c r="C171" s="71">
        <v>-3.7010176446409027E-2</v>
      </c>
      <c r="D171" s="71">
        <v>4.2666666666666667E-4</v>
      </c>
      <c r="E171" s="71">
        <v>4.1666666666666669E-4</v>
      </c>
      <c r="F171" s="71">
        <v>-1.6666666666666666E-2</v>
      </c>
      <c r="G171" s="71">
        <v>3.3354166666666671E-3</v>
      </c>
      <c r="H171" s="71">
        <v>2.4770833333333333E-3</v>
      </c>
      <c r="I171" s="71">
        <v>-2.6419563033961424E-2</v>
      </c>
      <c r="J171" s="71">
        <v>-2.9087500000000003E-3</v>
      </c>
      <c r="K171" s="71">
        <v>-2.0504166666666665E-3</v>
      </c>
      <c r="L171" s="71">
        <v>1.7093333333333332E-2</v>
      </c>
      <c r="M171" s="71">
        <v>9.999999999999972E-6</v>
      </c>
      <c r="N171" s="71">
        <v>1.7093333333333285E-7</v>
      </c>
      <c r="O171" s="71">
        <v>2238.2600000000002</v>
      </c>
      <c r="P171" s="71">
        <v>4.1464254522804112E-2</v>
      </c>
      <c r="Q171" s="71">
        <v>7.4417769094128339E-2</v>
      </c>
      <c r="R171" s="71">
        <v>-0.11142794554053737</v>
      </c>
      <c r="S171" s="71">
        <v>1.7192844031318811E-3</v>
      </c>
      <c r="T171" s="71">
        <v>1.3697531605943295E-3</v>
      </c>
    </row>
    <row r="172" spans="1:20">
      <c r="A172" s="71">
        <v>171</v>
      </c>
      <c r="B172" s="72">
        <v>40235</v>
      </c>
      <c r="C172" s="71">
        <v>2.8279038326010308E-2</v>
      </c>
      <c r="D172" s="71">
        <v>4.3166666666666668E-4</v>
      </c>
      <c r="E172" s="71">
        <v>4.1666666666666669E-4</v>
      </c>
      <c r="F172" s="71">
        <v>3.3333333333333333E-2</v>
      </c>
      <c r="G172" s="71">
        <v>3.3853333333333335E-3</v>
      </c>
      <c r="H172" s="71">
        <v>2.4138333333333334E-3</v>
      </c>
      <c r="I172" s="71">
        <v>2.9482352564507153E-2</v>
      </c>
      <c r="J172" s="71">
        <v>-2.9536666666666669E-3</v>
      </c>
      <c r="K172" s="71">
        <v>-1.9821666666666668E-3</v>
      </c>
      <c r="L172" s="71">
        <v>-3.2901666666666669E-2</v>
      </c>
      <c r="M172" s="71">
        <v>1.4999999999999985E-5</v>
      </c>
      <c r="N172" s="71">
        <v>-4.9352499999999954E-7</v>
      </c>
      <c r="O172" s="71">
        <v>2397.96</v>
      </c>
      <c r="P172" s="71">
        <v>6.8919597600748617E-2</v>
      </c>
      <c r="Q172" s="71">
        <v>5.645632380874499E-2</v>
      </c>
      <c r="R172" s="71">
        <v>-2.8177285482734682E-2</v>
      </c>
      <c r="S172" s="71">
        <v>4.7499109334491144E-3</v>
      </c>
      <c r="T172" s="71">
        <v>7.9970400864395994E-4</v>
      </c>
    </row>
    <row r="173" spans="1:20">
      <c r="A173" s="71">
        <v>172</v>
      </c>
      <c r="B173" s="72">
        <v>40268</v>
      </c>
      <c r="C173" s="71">
        <v>6.1429016466926889E-2</v>
      </c>
      <c r="D173" s="71">
        <v>4.3750000000000001E-4</v>
      </c>
      <c r="E173" s="71">
        <v>4.1666666666666669E-4</v>
      </c>
      <c r="F173" s="71">
        <v>4.9999999999999996E-2</v>
      </c>
      <c r="G173" s="71">
        <v>3.4095833333333335E-3</v>
      </c>
      <c r="H173" s="71">
        <v>2.3525E-3</v>
      </c>
      <c r="I173" s="71">
        <v>6.0975798681184301E-3</v>
      </c>
      <c r="J173" s="71">
        <v>-2.9720833333333335E-3</v>
      </c>
      <c r="K173" s="71">
        <v>-1.915E-3</v>
      </c>
      <c r="L173" s="71">
        <v>-4.9562499999999995E-2</v>
      </c>
      <c r="M173" s="71">
        <v>2.0833333333333316E-5</v>
      </c>
      <c r="N173" s="71">
        <v>-1.0325520833333325E-6</v>
      </c>
      <c r="O173" s="71">
        <v>2461.19</v>
      </c>
      <c r="P173" s="71">
        <v>2.6026596918212519E-2</v>
      </c>
      <c r="Q173" s="71">
        <v>1.2523058018324207E-2</v>
      </c>
      <c r="R173" s="71">
        <v>4.8905958448602682E-2</v>
      </c>
      <c r="S173" s="71">
        <v>6.7738374714310936E-4</v>
      </c>
      <c r="T173" s="71">
        <v>3.7735240640939748E-3</v>
      </c>
    </row>
    <row r="174" spans="1:20">
      <c r="A174" s="71">
        <v>173</v>
      </c>
      <c r="B174" s="72">
        <v>40298</v>
      </c>
      <c r="C174" s="71">
        <v>-1.6226103115301704E-2</v>
      </c>
      <c r="D174" s="71">
        <v>4.3333333333333337E-4</v>
      </c>
      <c r="E174" s="71">
        <v>4.1666666666666669E-4</v>
      </c>
      <c r="F174" s="71">
        <v>4.9999999999999996E-2</v>
      </c>
      <c r="G174" s="71">
        <v>3.4172499999999997E-3</v>
      </c>
      <c r="H174" s="71">
        <v>2.3541666666666667E-3</v>
      </c>
      <c r="I174" s="71">
        <v>4.5489085263694662E-3</v>
      </c>
      <c r="J174" s="71">
        <v>-2.9839166666666664E-3</v>
      </c>
      <c r="K174" s="71">
        <v>-1.9208333333333334E-3</v>
      </c>
      <c r="L174" s="71">
        <v>-4.9566666666666662E-2</v>
      </c>
      <c r="M174" s="71">
        <v>1.6666666666666674E-5</v>
      </c>
      <c r="N174" s="71">
        <v>-8.2611111111111144E-7</v>
      </c>
      <c r="O174" s="71">
        <v>2257.04</v>
      </c>
      <c r="P174" s="71">
        <v>-8.6590752498245216E-2</v>
      </c>
      <c r="Q174" s="71">
        <v>2.5817645878518647E-3</v>
      </c>
      <c r="R174" s="71">
        <v>-1.8807867703153569E-2</v>
      </c>
      <c r="S174" s="71">
        <v>7.4979584182123605E-3</v>
      </c>
      <c r="T174" s="71">
        <v>2.6328642230840369E-4</v>
      </c>
    </row>
    <row r="175" spans="1:20">
      <c r="A175" s="71">
        <v>174</v>
      </c>
      <c r="B175" s="72">
        <v>40329</v>
      </c>
      <c r="C175" s="71">
        <v>-6.8727233945940824E-2</v>
      </c>
      <c r="D175" s="71">
        <v>4.3333333333333337E-4</v>
      </c>
      <c r="E175" s="71">
        <v>4.1666666666666669E-4</v>
      </c>
      <c r="F175" s="71">
        <v>1.6666666666666666E-2</v>
      </c>
      <c r="G175" s="71">
        <v>3.1476666666666667E-3</v>
      </c>
      <c r="H175" s="71">
        <v>2.0857499999999999E-3</v>
      </c>
      <c r="I175" s="71">
        <v>3.0211503341757151E-3</v>
      </c>
      <c r="J175" s="71">
        <v>-2.7143333333333334E-3</v>
      </c>
      <c r="K175" s="71">
        <v>-1.6524166666666666E-3</v>
      </c>
      <c r="L175" s="71">
        <v>-1.6233333333333332E-2</v>
      </c>
      <c r="M175" s="71">
        <v>1.6666666666666674E-5</v>
      </c>
      <c r="N175" s="71">
        <v>-2.7055555555555565E-7</v>
      </c>
      <c r="O175" s="71">
        <v>2109.2399999999998</v>
      </c>
      <c r="P175" s="71">
        <v>-6.7726527288358263E-2</v>
      </c>
      <c r="Q175" s="71">
        <v>3.2976802385418225E-2</v>
      </c>
      <c r="R175" s="71">
        <v>-0.10170403633135905</v>
      </c>
      <c r="S175" s="71">
        <v>4.5868824985407361E-3</v>
      </c>
      <c r="T175" s="71">
        <v>4.723432685860081E-3</v>
      </c>
    </row>
    <row r="176" spans="1:20">
      <c r="A176" s="71">
        <v>175</v>
      </c>
      <c r="B176" s="72">
        <v>40359</v>
      </c>
      <c r="C176" s="71">
        <v>-4.9735743646803776E-2</v>
      </c>
      <c r="D176" s="71">
        <v>4.4500000000000003E-4</v>
      </c>
      <c r="E176" s="71">
        <v>4.1666666666666669E-4</v>
      </c>
      <c r="F176" s="71">
        <v>8.3333333333333332E-3</v>
      </c>
      <c r="G176" s="71">
        <v>3.000583333333333E-3</v>
      </c>
      <c r="H176" s="71">
        <v>1.9265833333333333E-3</v>
      </c>
      <c r="I176" s="71">
        <v>0</v>
      </c>
      <c r="J176" s="71">
        <v>-2.5555833333333329E-3</v>
      </c>
      <c r="K176" s="71">
        <v>-1.4815833333333332E-3</v>
      </c>
      <c r="L176" s="71">
        <v>-7.888333333333334E-3</v>
      </c>
      <c r="M176" s="71">
        <v>2.8333333333333335E-5</v>
      </c>
      <c r="N176" s="71">
        <v>-2.2350277777777781E-7</v>
      </c>
      <c r="O176" s="71">
        <v>2254.6999999999998</v>
      </c>
      <c r="P176" s="71">
        <v>6.6689233379659818E-2</v>
      </c>
      <c r="Q176" s="71">
        <v>2.271652378415645E-3</v>
      </c>
      <c r="R176" s="71">
        <v>-5.2007396025219421E-2</v>
      </c>
      <c r="S176" s="71">
        <v>4.4474538487667336E-3</v>
      </c>
      <c r="T176" s="71">
        <v>2.4736441961005821E-3</v>
      </c>
    </row>
    <row r="177" spans="1:20">
      <c r="A177" s="71">
        <v>176</v>
      </c>
      <c r="B177" s="72">
        <v>40389</v>
      </c>
      <c r="C177" s="71">
        <v>6.5395250840679431E-2</v>
      </c>
      <c r="D177" s="71">
        <v>4.5000000000000004E-4</v>
      </c>
      <c r="E177" s="71">
        <v>4.1666666666666669E-4</v>
      </c>
      <c r="F177" s="71">
        <v>-1.6666666666666666E-2</v>
      </c>
      <c r="G177" s="71">
        <v>2.9239166666666667E-3</v>
      </c>
      <c r="H177" s="71">
        <v>1.8491666666666665E-3</v>
      </c>
      <c r="I177" s="71">
        <v>3.0120504699917561E-3</v>
      </c>
      <c r="J177" s="71">
        <v>-2.4739166666666668E-3</v>
      </c>
      <c r="K177" s="71">
        <v>-1.3991666666666664E-3</v>
      </c>
      <c r="L177" s="71">
        <v>1.7116666666666665E-2</v>
      </c>
      <c r="M177" s="71">
        <v>3.3333333333333348E-5</v>
      </c>
      <c r="N177" s="71">
        <v>5.705555555555558E-7</v>
      </c>
      <c r="O177" s="71">
        <v>2114.0300000000002</v>
      </c>
      <c r="P177" s="71">
        <v>-6.4420847956069949E-2</v>
      </c>
      <c r="Q177" s="71">
        <v>-4.3655690601993591E-3</v>
      </c>
      <c r="R177" s="71">
        <v>6.976081990087879E-2</v>
      </c>
      <c r="S177" s="71">
        <v>4.1500456513790815E-3</v>
      </c>
      <c r="T177" s="71">
        <v>4.2765388325153838E-3</v>
      </c>
    </row>
    <row r="178" spans="1:20">
      <c r="A178" s="71">
        <v>177</v>
      </c>
      <c r="B178" s="72">
        <v>40421</v>
      </c>
      <c r="C178" s="71">
        <v>-6.8883215710089374E-3</v>
      </c>
      <c r="D178" s="71">
        <v>4.5000000000000004E-4</v>
      </c>
      <c r="E178" s="71">
        <v>4.1666666666666669E-4</v>
      </c>
      <c r="F178" s="71">
        <v>4.1666666666666664E-2</v>
      </c>
      <c r="G178" s="71">
        <v>2.6941666666666668E-3</v>
      </c>
      <c r="H178" s="71">
        <v>1.6378333333333334E-3</v>
      </c>
      <c r="I178" s="71">
        <v>1.5026298845350894E-3</v>
      </c>
      <c r="J178" s="71">
        <v>-2.2441666666666669E-3</v>
      </c>
      <c r="K178" s="71">
        <v>-1.1878333333333333E-3</v>
      </c>
      <c r="L178" s="71">
        <v>-4.1216666666666665E-2</v>
      </c>
      <c r="M178" s="71">
        <v>3.3333333333333348E-5</v>
      </c>
      <c r="N178" s="71">
        <v>-1.3738888888888895E-6</v>
      </c>
      <c r="O178" s="71">
        <v>2368.62</v>
      </c>
      <c r="P178" s="71">
        <v>0.1137114286218166</v>
      </c>
      <c r="Q178" s="71">
        <v>4.4854027396468599E-2</v>
      </c>
      <c r="R178" s="71">
        <v>-5.1742348967477536E-2</v>
      </c>
      <c r="S178" s="71">
        <v>1.2930288999214492E-2</v>
      </c>
      <c r="T178" s="71">
        <v>4.7448974065627037E-5</v>
      </c>
    </row>
    <row r="179" spans="1:20">
      <c r="A179" s="71">
        <v>178</v>
      </c>
      <c r="B179" s="72">
        <v>40451</v>
      </c>
      <c r="C179" s="71">
        <v>6.1432248789022204E-2</v>
      </c>
      <c r="D179" s="71">
        <v>4.5833333333333338E-4</v>
      </c>
      <c r="E179" s="71">
        <v>4.1666666666666669E-4</v>
      </c>
      <c r="F179" s="71">
        <v>0</v>
      </c>
      <c r="G179" s="71">
        <v>2.6059166666666665E-3</v>
      </c>
      <c r="H179" s="71">
        <v>1.5561666666666666E-3</v>
      </c>
      <c r="I179" s="71">
        <v>-7.5358306887025606E-3</v>
      </c>
      <c r="J179" s="71">
        <v>-2.1475833333333329E-3</v>
      </c>
      <c r="K179" s="71">
        <v>-1.0978333333333333E-3</v>
      </c>
      <c r="L179" s="71">
        <v>4.5833333333333338E-4</v>
      </c>
      <c r="M179" s="71">
        <v>4.1666666666666686E-5</v>
      </c>
      <c r="N179" s="71">
        <v>1.9097222222222234E-8</v>
      </c>
      <c r="O179" s="71">
        <v>2507.41</v>
      </c>
      <c r="P179" s="71">
        <v>5.6942840810701334E-2</v>
      </c>
      <c r="Q179" s="71">
        <v>2.2601456675812592E-2</v>
      </c>
      <c r="R179" s="71">
        <v>3.8830792113209611E-2</v>
      </c>
      <c r="S179" s="71">
        <v>3.2424871195928734E-3</v>
      </c>
      <c r="T179" s="71">
        <v>3.7739211912763198E-3</v>
      </c>
    </row>
    <row r="180" spans="1:20">
      <c r="A180" s="71">
        <v>179</v>
      </c>
      <c r="B180" s="72">
        <v>40480</v>
      </c>
      <c r="C180" s="71">
        <v>2.3630730866648797E-2</v>
      </c>
      <c r="D180" s="71">
        <v>4.6500000000000003E-4</v>
      </c>
      <c r="E180" s="71">
        <v>4.1666666666666669E-4</v>
      </c>
      <c r="F180" s="71">
        <v>2.4999999999999998E-2</v>
      </c>
      <c r="G180" s="71">
        <v>2.5570833333333331E-3</v>
      </c>
      <c r="H180" s="71">
        <v>1.4749166666666667E-3</v>
      </c>
      <c r="I180" s="71">
        <v>9.036206063937513E-3</v>
      </c>
      <c r="J180" s="71">
        <v>-2.0920833333333329E-3</v>
      </c>
      <c r="K180" s="71">
        <v>-1.0099166666666668E-3</v>
      </c>
      <c r="L180" s="71">
        <v>-2.4534999999999998E-2</v>
      </c>
      <c r="M180" s="71">
        <v>4.8333333333333334E-5</v>
      </c>
      <c r="N180" s="71">
        <v>-1.1858583333333332E-6</v>
      </c>
      <c r="O180" s="71">
        <v>2498.23</v>
      </c>
      <c r="P180" s="71">
        <v>-3.6678667629841399E-3</v>
      </c>
      <c r="Q180" s="71">
        <v>-4.2476668530621264E-2</v>
      </c>
      <c r="R180" s="71">
        <v>6.6107399397270061E-2</v>
      </c>
      <c r="S180" s="71">
        <v>1.3453246591003754E-5</v>
      </c>
      <c r="T180" s="71">
        <v>5.5841144129198817E-4</v>
      </c>
    </row>
    <row r="181" spans="1:20">
      <c r="A181" s="71">
        <v>180</v>
      </c>
      <c r="B181" s="72">
        <v>40512</v>
      </c>
      <c r="C181" s="71">
        <v>-2.5714795860410256E-2</v>
      </c>
      <c r="D181" s="71">
        <v>4.6833333333333341E-4</v>
      </c>
      <c r="E181" s="71">
        <v>4.1666666666666669E-4</v>
      </c>
      <c r="F181" s="71">
        <v>3.3333333333333333E-2</v>
      </c>
      <c r="G181" s="71">
        <v>2.7591666666666667E-3</v>
      </c>
      <c r="H181" s="71">
        <v>1.6629166666666667E-3</v>
      </c>
      <c r="I181" s="71">
        <v>8.9552837291035914E-3</v>
      </c>
      <c r="J181" s="71">
        <v>-2.2908333333333331E-3</v>
      </c>
      <c r="K181" s="71">
        <v>-1.1945833333333333E-3</v>
      </c>
      <c r="L181" s="71">
        <v>-3.2864999999999998E-2</v>
      </c>
      <c r="M181" s="71">
        <v>5.1666666666666712E-5</v>
      </c>
      <c r="N181" s="71">
        <v>-1.6980250000000014E-6</v>
      </c>
      <c r="O181" s="71">
        <v>2652.87</v>
      </c>
      <c r="P181" s="71">
        <v>6.005959170041919E-2</v>
      </c>
      <c r="Q181" s="71">
        <v>-5.92314887963723E-2</v>
      </c>
      <c r="R181" s="71">
        <v>3.3516692935962045E-2</v>
      </c>
      <c r="S181" s="71">
        <v>3.6071545552210618E-3</v>
      </c>
      <c r="T181" s="71">
        <v>6.6125072614257245E-4</v>
      </c>
    </row>
    <row r="182" spans="1:20">
      <c r="A182" s="71">
        <v>181</v>
      </c>
      <c r="B182" s="72">
        <v>40543</v>
      </c>
      <c r="C182" s="71">
        <v>6.7961451549946261E-2</v>
      </c>
      <c r="D182" s="71">
        <v>4.9416666666666663E-4</v>
      </c>
      <c r="E182" s="71">
        <v>4.1666666666666669E-4</v>
      </c>
      <c r="F182" s="71">
        <v>8.3333333333333329E-2</v>
      </c>
      <c r="G182" s="71">
        <v>3.0081666666666664E-3</v>
      </c>
      <c r="H182" s="71">
        <v>1.9347499999999998E-3</v>
      </c>
      <c r="I182" s="71">
        <v>-1.4970339458865389E-2</v>
      </c>
      <c r="J182" s="71">
        <v>-2.5139999999999997E-3</v>
      </c>
      <c r="K182" s="71">
        <v>-1.4405833333333332E-3</v>
      </c>
      <c r="L182" s="71">
        <v>-8.2839166666666658E-2</v>
      </c>
      <c r="M182" s="71">
        <v>7.7499999999999932E-5</v>
      </c>
      <c r="N182" s="71">
        <v>-6.4200354166666608E-6</v>
      </c>
      <c r="O182" s="71">
        <v>2700.08</v>
      </c>
      <c r="P182" s="71">
        <v>1.7639329376751611E-2</v>
      </c>
      <c r="Q182" s="71">
        <v>7.8297535969378274E-3</v>
      </c>
      <c r="R182" s="71">
        <v>6.0131697953008434E-2</v>
      </c>
      <c r="S182" s="71">
        <v>3.1114594086153238E-4</v>
      </c>
      <c r="T182" s="71">
        <v>4.6187588967756934E-3</v>
      </c>
    </row>
    <row r="183" spans="1:20">
      <c r="A183" s="71">
        <v>182</v>
      </c>
      <c r="B183" s="72">
        <v>40574</v>
      </c>
      <c r="C183" s="71">
        <v>-6.084719908949765E-3</v>
      </c>
      <c r="D183" s="71">
        <v>4.6833333333333341E-4</v>
      </c>
      <c r="E183" s="71">
        <v>4.1666666666666669E-4</v>
      </c>
      <c r="F183" s="71">
        <v>8.3333333333333332E-3</v>
      </c>
      <c r="G183" s="71">
        <v>3.1060833333333335E-3</v>
      </c>
      <c r="H183" s="71">
        <v>2.0890000000000001E-3</v>
      </c>
      <c r="I183" s="71">
        <v>3.4102637540023295E-2</v>
      </c>
      <c r="J183" s="71">
        <v>-2.6377500000000003E-3</v>
      </c>
      <c r="K183" s="71">
        <v>-1.6206666666666667E-3</v>
      </c>
      <c r="L183" s="71">
        <v>-7.8650000000000005E-3</v>
      </c>
      <c r="M183" s="71">
        <v>5.1666666666666712E-5</v>
      </c>
      <c r="N183" s="71">
        <v>-4.063583333333337E-7</v>
      </c>
      <c r="O183" s="71">
        <v>2782.27</v>
      </c>
      <c r="P183" s="71">
        <v>2.9985739071229922E-2</v>
      </c>
      <c r="Q183" s="71">
        <v>2.9253464634835247E-2</v>
      </c>
      <c r="R183" s="71">
        <v>-3.5338184543785012E-2</v>
      </c>
      <c r="S183" s="71">
        <v>8.9914454764788466E-4</v>
      </c>
      <c r="T183" s="71">
        <v>3.7023816370369635E-5</v>
      </c>
    </row>
    <row r="184" spans="1:20">
      <c r="A184" s="71">
        <v>183</v>
      </c>
      <c r="B184" s="72">
        <v>40602</v>
      </c>
      <c r="C184" s="71">
        <v>2.0261307498486758E-2</v>
      </c>
      <c r="D184" s="71">
        <v>4.5833333333333338E-4</v>
      </c>
      <c r="E184" s="71">
        <v>4.1666666666666669E-4</v>
      </c>
      <c r="F184" s="71">
        <v>5.8333333333333327E-2</v>
      </c>
      <c r="G184" s="71">
        <v>3.23325E-3</v>
      </c>
      <c r="H184" s="71">
        <v>2.2876666666666666E-3</v>
      </c>
      <c r="I184" s="71">
        <v>-2.9197101033346939E-3</v>
      </c>
      <c r="J184" s="71">
        <v>-2.7749166666666669E-3</v>
      </c>
      <c r="K184" s="71">
        <v>-1.8293333333333332E-3</v>
      </c>
      <c r="L184" s="71">
        <v>-5.7874999999999996E-2</v>
      </c>
      <c r="M184" s="71">
        <v>4.1666666666666686E-5</v>
      </c>
      <c r="N184" s="71">
        <v>-2.4114583333333342E-6</v>
      </c>
      <c r="O184" s="71">
        <v>2781.07</v>
      </c>
      <c r="P184" s="71">
        <v>-4.3139553527549168E-4</v>
      </c>
      <c r="Q184" s="71">
        <v>2.7271963609006633E-2</v>
      </c>
      <c r="R184" s="71">
        <v>-7.010656110519875E-3</v>
      </c>
      <c r="S184" s="71">
        <v>1.8610210785562797E-7</v>
      </c>
      <c r="T184" s="71">
        <v>4.1052058154823572E-4</v>
      </c>
    </row>
    <row r="185" spans="1:20">
      <c r="A185" s="71">
        <v>184</v>
      </c>
      <c r="B185" s="72">
        <v>40633</v>
      </c>
      <c r="C185" s="71">
        <v>-1.2584568227353543E-2</v>
      </c>
      <c r="D185" s="71">
        <v>4.7333333333333331E-4</v>
      </c>
      <c r="E185" s="71">
        <v>4.1666666666666669E-4</v>
      </c>
      <c r="F185" s="71">
        <v>2.4999999999999998E-2</v>
      </c>
      <c r="G185" s="71">
        <v>3.1154999999999998E-3</v>
      </c>
      <c r="H185" s="71">
        <v>2.1375000000000001E-3</v>
      </c>
      <c r="I185" s="71">
        <v>1.4609206396745122E-3</v>
      </c>
      <c r="J185" s="71">
        <v>-2.6421666666666664E-3</v>
      </c>
      <c r="K185" s="71">
        <v>-1.6641666666666667E-3</v>
      </c>
      <c r="L185" s="71">
        <v>-2.4526666666666665E-2</v>
      </c>
      <c r="M185" s="71">
        <v>5.6666666666666617E-5</v>
      </c>
      <c r="N185" s="71">
        <v>-1.3898444444444431E-6</v>
      </c>
      <c r="O185" s="71">
        <v>2873.54</v>
      </c>
      <c r="P185" s="71">
        <v>3.2708973438100308E-2</v>
      </c>
      <c r="Q185" s="71">
        <v>4.25314898278355E-2</v>
      </c>
      <c r="R185" s="71">
        <v>-5.5116058055189043E-2</v>
      </c>
      <c r="S185" s="71">
        <v>1.0698769433743515E-3</v>
      </c>
      <c r="T185" s="71">
        <v>1.5837135746891629E-4</v>
      </c>
    </row>
    <row r="186" spans="1:20">
      <c r="A186" s="71">
        <v>185</v>
      </c>
      <c r="B186" s="72">
        <v>40662</v>
      </c>
      <c r="C186" s="71">
        <v>2.8060130247093085E-2</v>
      </c>
      <c r="D186" s="71">
        <v>4.6916666666666661E-4</v>
      </c>
      <c r="E186" s="71">
        <v>4.1666666666666669E-4</v>
      </c>
      <c r="F186" s="71">
        <v>8.3333333333333329E-2</v>
      </c>
      <c r="G186" s="71">
        <v>3.1349166666666665E-3</v>
      </c>
      <c r="H186" s="71">
        <v>2.1641666666666667E-3</v>
      </c>
      <c r="I186" s="71">
        <v>2.1661496781179679E-2</v>
      </c>
      <c r="J186" s="71">
        <v>-2.6657499999999997E-3</v>
      </c>
      <c r="K186" s="71">
        <v>-1.6950000000000001E-3</v>
      </c>
      <c r="L186" s="71">
        <v>-8.2864166666666655E-2</v>
      </c>
      <c r="M186" s="71">
        <v>5.2499999999999921E-5</v>
      </c>
      <c r="N186" s="71">
        <v>-4.3503687499999926E-6</v>
      </c>
      <c r="O186" s="71">
        <v>2835.3</v>
      </c>
      <c r="P186" s="71">
        <v>-1.3396967488035649E-2</v>
      </c>
      <c r="Q186" s="71">
        <v>-1.0420324968807293E-3</v>
      </c>
      <c r="R186" s="71">
        <v>2.9102162743973814E-2</v>
      </c>
      <c r="S186" s="71">
        <v>1.7947873787548422E-4</v>
      </c>
      <c r="T186" s="71">
        <v>7.8737090948382822E-4</v>
      </c>
    </row>
    <row r="187" spans="1:20">
      <c r="A187" s="71">
        <v>186</v>
      </c>
      <c r="B187" s="72">
        <v>40694</v>
      </c>
      <c r="C187" s="71">
        <v>-1.0822112918422278E-2</v>
      </c>
      <c r="D187" s="71">
        <v>4.6416666666666671E-4</v>
      </c>
      <c r="E187" s="71">
        <v>4.1666666666666669E-4</v>
      </c>
      <c r="F187" s="71">
        <v>1.6666666666666666E-2</v>
      </c>
      <c r="G187" s="71">
        <v>2.9210833333333333E-3</v>
      </c>
      <c r="H187" s="71">
        <v>1.90325E-3</v>
      </c>
      <c r="I187" s="71">
        <v>-2.0202707317519497E-2</v>
      </c>
      <c r="J187" s="71">
        <v>-2.4569166666666667E-3</v>
      </c>
      <c r="K187" s="71">
        <v>-1.4390833333333332E-3</v>
      </c>
      <c r="L187" s="71">
        <v>-1.6202499999999998E-2</v>
      </c>
      <c r="M187" s="71">
        <v>4.7500000000000016E-5</v>
      </c>
      <c r="N187" s="71">
        <v>-7.6961875000000016E-7</v>
      </c>
      <c r="O187" s="71">
        <v>2773.52</v>
      </c>
      <c r="P187" s="71">
        <v>-2.2030480094729299E-2</v>
      </c>
      <c r="Q187" s="71">
        <v>2.1123327844768003E-2</v>
      </c>
      <c r="R187" s="71">
        <v>-3.194544076319028E-2</v>
      </c>
      <c r="S187" s="71">
        <v>4.8534205320426385E-4</v>
      </c>
      <c r="T187" s="71">
        <v>1.1711812801908234E-4</v>
      </c>
    </row>
    <row r="188" spans="1:20">
      <c r="A188" s="71">
        <v>187</v>
      </c>
      <c r="B188" s="72">
        <v>40724</v>
      </c>
      <c r="C188" s="71">
        <v>-7.8324049163072118E-3</v>
      </c>
      <c r="D188" s="71">
        <v>4.5833333333333338E-4</v>
      </c>
      <c r="E188" s="71">
        <v>4.1666666666666669E-4</v>
      </c>
      <c r="F188" s="71">
        <v>-8.3333333333333332E-3</v>
      </c>
      <c r="G188" s="71">
        <v>2.8453333333333334E-3</v>
      </c>
      <c r="H188" s="71">
        <v>1.7423333333333336E-3</v>
      </c>
      <c r="I188" s="71">
        <v>1.4566644964641995E-3</v>
      </c>
      <c r="J188" s="71">
        <v>-2.3870000000000002E-3</v>
      </c>
      <c r="K188" s="71">
        <v>-1.2840000000000002E-3</v>
      </c>
      <c r="L188" s="71">
        <v>8.7916666666666664E-3</v>
      </c>
      <c r="M188" s="71">
        <v>4.1666666666666686E-5</v>
      </c>
      <c r="N188" s="71">
        <v>3.663194444444446E-7</v>
      </c>
      <c r="O188" s="71">
        <v>2756.38</v>
      </c>
      <c r="P188" s="71">
        <v>-6.1990469586143959E-3</v>
      </c>
      <c r="Q188" s="71">
        <v>3.0938365820498248E-2</v>
      </c>
      <c r="R188" s="71">
        <v>-3.877077073680546E-2</v>
      </c>
      <c r="S188" s="71">
        <v>3.8428183195106395E-5</v>
      </c>
      <c r="T188" s="71">
        <v>6.1346566772993384E-5</v>
      </c>
    </row>
    <row r="189" spans="1:20">
      <c r="A189" s="71">
        <v>188</v>
      </c>
      <c r="B189" s="72">
        <v>40753</v>
      </c>
      <c r="C189" s="71">
        <v>-2.3095262099912972E-2</v>
      </c>
      <c r="D189" s="71">
        <v>4.5583333333333337E-4</v>
      </c>
      <c r="E189" s="71">
        <v>4.1666666666666669E-4</v>
      </c>
      <c r="F189" s="71">
        <v>0</v>
      </c>
      <c r="G189" s="71">
        <v>2.7614166666666664E-3</v>
      </c>
      <c r="H189" s="71">
        <v>1.635E-3</v>
      </c>
      <c r="I189" s="71">
        <v>7.2516633953201293E-3</v>
      </c>
      <c r="J189" s="71">
        <v>-2.3055833333333331E-3</v>
      </c>
      <c r="K189" s="71">
        <v>-1.1791666666666665E-3</v>
      </c>
      <c r="L189" s="71">
        <v>4.5583333333333337E-4</v>
      </c>
      <c r="M189" s="71">
        <v>3.9166666666666679E-5</v>
      </c>
      <c r="N189" s="71">
        <v>1.785347222222223E-8</v>
      </c>
      <c r="O189" s="71">
        <v>2579.46</v>
      </c>
      <c r="P189" s="71">
        <v>-6.6338149932483326E-2</v>
      </c>
      <c r="Q189" s="71">
        <v>7.0882937947684965E-3</v>
      </c>
      <c r="R189" s="71">
        <v>-3.0183555894681469E-2</v>
      </c>
      <c r="S189" s="71">
        <v>4.4007501364646375E-3</v>
      </c>
      <c r="T189" s="71">
        <v>5.3339113146367656E-4</v>
      </c>
    </row>
    <row r="190" spans="1:20">
      <c r="A190" s="71">
        <v>189</v>
      </c>
      <c r="B190" s="72">
        <v>40786</v>
      </c>
      <c r="C190" s="71">
        <v>-7.7446681277344886E-2</v>
      </c>
      <c r="D190" s="71">
        <v>4.5833333333333338E-4</v>
      </c>
      <c r="E190" s="71">
        <v>4.1666666666666669E-4</v>
      </c>
      <c r="F190" s="71">
        <v>4.9999999999999996E-2</v>
      </c>
      <c r="G190" s="71">
        <v>2.3194166666666667E-3</v>
      </c>
      <c r="H190" s="71">
        <v>1.2468333333333333E-3</v>
      </c>
      <c r="I190" s="71">
        <v>1.4440435722331557E-3</v>
      </c>
      <c r="J190" s="71">
        <v>-1.8610833333333333E-3</v>
      </c>
      <c r="K190" s="71">
        <v>-7.8849999999999992E-4</v>
      </c>
      <c r="L190" s="71">
        <v>-4.9541666666666664E-2</v>
      </c>
      <c r="M190" s="71">
        <v>4.1666666666666686E-5</v>
      </c>
      <c r="N190" s="71">
        <v>-2.064236111111112E-6</v>
      </c>
      <c r="O190" s="71">
        <v>2415.4</v>
      </c>
      <c r="P190" s="71">
        <v>-6.5715169842018639E-2</v>
      </c>
      <c r="Q190" s="71">
        <v>3.8383696355666075E-3</v>
      </c>
      <c r="R190" s="71">
        <v>-8.1285050912911494E-2</v>
      </c>
      <c r="S190" s="71">
        <v>4.3184835473653559E-3</v>
      </c>
      <c r="T190" s="71">
        <v>5.9979884408746433E-3</v>
      </c>
    </row>
    <row r="191" spans="1:20">
      <c r="A191" s="71">
        <v>190</v>
      </c>
      <c r="B191" s="72">
        <v>40816</v>
      </c>
      <c r="C191" s="71">
        <v>-5.3590437686080961E-2</v>
      </c>
      <c r="D191" s="71">
        <v>4.5250000000000005E-4</v>
      </c>
      <c r="E191" s="71">
        <v>4.1666666666666669E-4</v>
      </c>
      <c r="F191" s="71">
        <v>4.9999999999999996E-2</v>
      </c>
      <c r="G191" s="71">
        <v>2.0866666666666668E-3</v>
      </c>
      <c r="H191" s="71">
        <v>1.1285000000000002E-3</v>
      </c>
      <c r="I191" s="71">
        <v>4.3196611445166511E-3</v>
      </c>
      <c r="J191" s="71">
        <v>-1.6341666666666668E-3</v>
      </c>
      <c r="K191" s="71">
        <v>-6.7600000000000017E-4</v>
      </c>
      <c r="L191" s="71">
        <v>-4.9547499999999994E-2</v>
      </c>
      <c r="M191" s="71">
        <v>3.5833333333333355E-5</v>
      </c>
      <c r="N191" s="71">
        <v>-1.7754520833333343E-6</v>
      </c>
      <c r="O191" s="71">
        <v>2684.41</v>
      </c>
      <c r="P191" s="71">
        <v>0.10559605966310937</v>
      </c>
      <c r="Q191" s="71">
        <v>7.7377810098697708E-3</v>
      </c>
      <c r="R191" s="71">
        <v>-6.1328218695950731E-2</v>
      </c>
      <c r="S191" s="71">
        <v>1.1150527816374952E-2</v>
      </c>
      <c r="T191" s="71">
        <v>2.8719350113857265E-3</v>
      </c>
    </row>
    <row r="192" spans="1:20">
      <c r="A192" s="71">
        <v>191</v>
      </c>
      <c r="B192" s="72">
        <v>40847</v>
      </c>
      <c r="C192" s="71">
        <v>7.4911173165262745E-2</v>
      </c>
      <c r="D192" s="71">
        <v>4.5416666666666668E-4</v>
      </c>
      <c r="E192" s="71">
        <v>4.1666666666666669E-4</v>
      </c>
      <c r="F192" s="71">
        <v>8.3333333333333332E-3</v>
      </c>
      <c r="G192" s="71">
        <v>2.1075E-3</v>
      </c>
      <c r="H192" s="71">
        <v>1.2127500000000001E-3</v>
      </c>
      <c r="I192" s="71">
        <v>1.1428695823623158E-2</v>
      </c>
      <c r="J192" s="71">
        <v>-1.6533333333333333E-3</v>
      </c>
      <c r="K192" s="71">
        <v>-7.5858333333333333E-4</v>
      </c>
      <c r="L192" s="71">
        <v>-7.8791666666666663E-3</v>
      </c>
      <c r="M192" s="71">
        <v>3.749999999999999E-5</v>
      </c>
      <c r="N192" s="71">
        <v>-2.954687499999999E-7</v>
      </c>
      <c r="O192" s="71">
        <v>2620.34</v>
      </c>
      <c r="P192" s="71">
        <v>-2.4156884176401938E-2</v>
      </c>
      <c r="Q192" s="71">
        <v>8.6190086643354036E-3</v>
      </c>
      <c r="R192" s="71">
        <v>6.6292164500927342E-2</v>
      </c>
      <c r="S192" s="71">
        <v>5.835550531120983E-4</v>
      </c>
      <c r="T192" s="71">
        <v>5.6116838649959812E-3</v>
      </c>
    </row>
    <row r="193" spans="1:20">
      <c r="A193" s="71">
        <v>192</v>
      </c>
      <c r="B193" s="72">
        <v>40877</v>
      </c>
      <c r="C193" s="71">
        <v>-8.7840893425541466E-3</v>
      </c>
      <c r="D193" s="71">
        <v>4.1833333333333333E-4</v>
      </c>
      <c r="E193" s="71">
        <v>4.1666666666666669E-4</v>
      </c>
      <c r="F193" s="71">
        <v>1.6666666666666666E-2</v>
      </c>
      <c r="G193" s="71">
        <v>1.90975E-3</v>
      </c>
      <c r="H193" s="71">
        <v>1.0218333333333334E-3</v>
      </c>
      <c r="I193" s="71">
        <v>-2.8449521322313487E-3</v>
      </c>
      <c r="J193" s="71">
        <v>-1.4914166666666667E-3</v>
      </c>
      <c r="K193" s="71">
        <v>-6.0350000000000009E-4</v>
      </c>
      <c r="L193" s="71">
        <v>-1.6248333333333333E-2</v>
      </c>
      <c r="M193" s="71">
        <v>1.6666666666666349E-6</v>
      </c>
      <c r="N193" s="71">
        <v>-2.708055555555504E-8</v>
      </c>
      <c r="O193" s="71">
        <v>2605.15</v>
      </c>
      <c r="P193" s="71">
        <v>-5.8138252243740141E-3</v>
      </c>
      <c r="Q193" s="71">
        <v>-9.3272589173647447E-3</v>
      </c>
      <c r="R193" s="71">
        <v>5.4316957481059802E-4</v>
      </c>
      <c r="S193" s="71">
        <v>3.3800563739567555E-5</v>
      </c>
      <c r="T193" s="71">
        <v>7.7160225577973333E-5</v>
      </c>
    </row>
    <row r="194" spans="1:20">
      <c r="A194" s="71">
        <v>193</v>
      </c>
      <c r="B194" s="72">
        <v>40907</v>
      </c>
      <c r="C194" s="71">
        <v>7.7419016334685509E-3</v>
      </c>
      <c r="D194" s="71">
        <v>3.9416666666666663E-4</v>
      </c>
      <c r="E194" s="71">
        <v>4.1666666666666669E-4</v>
      </c>
      <c r="F194" s="71">
        <v>3.3333333333333333E-2</v>
      </c>
      <c r="G194" s="71">
        <v>1.8189999999999999E-3</v>
      </c>
      <c r="H194" s="71">
        <v>8.7549999999999998E-4</v>
      </c>
      <c r="I194" s="71">
        <v>7.0972618707614288E-3</v>
      </c>
      <c r="J194" s="71">
        <v>-1.4248333333333333E-3</v>
      </c>
      <c r="K194" s="71">
        <v>-4.8133333333333334E-4</v>
      </c>
      <c r="L194" s="71">
        <v>-3.2939166666666665E-2</v>
      </c>
      <c r="M194" s="71">
        <v>-2.2500000000000059E-5</v>
      </c>
      <c r="N194" s="71">
        <v>7.4113125000000196E-7</v>
      </c>
      <c r="O194" s="71">
        <v>2813.84</v>
      </c>
      <c r="P194" s="71">
        <v>7.7059843389895022E-2</v>
      </c>
      <c r="Q194" s="71">
        <v>-1.5463833508110092E-2</v>
      </c>
      <c r="R194" s="71">
        <v>2.3205735141578643E-2</v>
      </c>
      <c r="S194" s="71">
        <v>5.9382194632751472E-3</v>
      </c>
      <c r="T194" s="71">
        <v>5.9937040902303014E-5</v>
      </c>
    </row>
    <row r="195" spans="1:20">
      <c r="A195" s="71">
        <v>194</v>
      </c>
      <c r="B195" s="72">
        <v>40939</v>
      </c>
      <c r="C195" s="71">
        <v>2.5915012996960307E-2</v>
      </c>
      <c r="D195" s="71">
        <v>4.0249999999999997E-4</v>
      </c>
      <c r="E195" s="71">
        <v>4.1666666666666669E-4</v>
      </c>
      <c r="F195" s="71">
        <v>-4.1666666666666664E-2</v>
      </c>
      <c r="G195" s="71">
        <v>1.7586666666666666E-3</v>
      </c>
      <c r="H195" s="71">
        <v>8.5125000000000001E-4</v>
      </c>
      <c r="I195" s="71">
        <v>1.4134277971464826E-3</v>
      </c>
      <c r="J195" s="71">
        <v>-1.3561666666666665E-3</v>
      </c>
      <c r="K195" s="71">
        <v>-4.4875000000000004E-4</v>
      </c>
      <c r="L195" s="71">
        <v>4.2069166666666664E-2</v>
      </c>
      <c r="M195" s="71">
        <v>-1.4166666666666722E-5</v>
      </c>
      <c r="N195" s="71">
        <v>-5.9597986111111335E-7</v>
      </c>
      <c r="O195" s="71">
        <v>2966.89</v>
      </c>
      <c r="P195" s="71">
        <v>5.2964167624029557E-2</v>
      </c>
      <c r="Q195" s="71">
        <v>-5.0270971688628929E-2</v>
      </c>
      <c r="R195" s="71">
        <v>7.6185984685589236E-2</v>
      </c>
      <c r="S195" s="71">
        <v>2.8052030521063006E-3</v>
      </c>
      <c r="T195" s="71">
        <v>6.7158789863262162E-4</v>
      </c>
    </row>
    <row r="196" spans="1:20">
      <c r="A196" s="71">
        <v>195</v>
      </c>
      <c r="B196" s="72">
        <v>40968</v>
      </c>
      <c r="C196" s="71">
        <v>3.7147768982932483E-2</v>
      </c>
      <c r="D196" s="71">
        <v>4.0249999999999997E-4</v>
      </c>
      <c r="E196" s="71">
        <v>4.1666666666666669E-4</v>
      </c>
      <c r="F196" s="71">
        <v>4.9999999999999996E-2</v>
      </c>
      <c r="G196" s="71">
        <v>1.84925E-3</v>
      </c>
      <c r="H196" s="71">
        <v>8.6141666666666669E-4</v>
      </c>
      <c r="I196" s="71">
        <v>-2.8288562004776807E-3</v>
      </c>
      <c r="J196" s="71">
        <v>-1.4467500000000001E-3</v>
      </c>
      <c r="K196" s="71">
        <v>-4.5891666666666672E-4</v>
      </c>
      <c r="L196" s="71">
        <v>-4.9597499999999996E-2</v>
      </c>
      <c r="M196" s="71">
        <v>-1.4166666666666722E-5</v>
      </c>
      <c r="N196" s="71">
        <v>7.0263125000000267E-7</v>
      </c>
      <c r="O196" s="71">
        <v>3091.57</v>
      </c>
      <c r="P196" s="71">
        <v>4.1164786354813465E-2</v>
      </c>
      <c r="Q196" s="71">
        <v>-6.5518559481712924E-2</v>
      </c>
      <c r="R196" s="71">
        <v>0.10266632846464541</v>
      </c>
      <c r="S196" s="71">
        <v>1.6945396356374369E-3</v>
      </c>
      <c r="T196" s="71">
        <v>1.3799567404093206E-3</v>
      </c>
    </row>
    <row r="197" spans="1:20">
      <c r="A197" s="71">
        <v>196</v>
      </c>
      <c r="B197" s="72">
        <v>40998</v>
      </c>
      <c r="C197" s="71">
        <v>-1.3604346958011604E-2</v>
      </c>
      <c r="D197" s="71">
        <v>4.0583333333333335E-4</v>
      </c>
      <c r="E197" s="71">
        <v>4.1666666666666669E-4</v>
      </c>
      <c r="F197" s="71">
        <v>2.4999999999999998E-2</v>
      </c>
      <c r="G197" s="71">
        <v>1.9358333333333332E-3</v>
      </c>
      <c r="H197" s="71">
        <v>9.309166666666667E-4</v>
      </c>
      <c r="I197" s="71">
        <v>2.2409901399584875E-2</v>
      </c>
      <c r="J197" s="71">
        <v>-1.5299999999999999E-3</v>
      </c>
      <c r="K197" s="71">
        <v>-5.2508333333333335E-4</v>
      </c>
      <c r="L197" s="71">
        <v>-2.4594166666666663E-2</v>
      </c>
      <c r="M197" s="71">
        <v>-1.0833333333333344E-5</v>
      </c>
      <c r="N197" s="71">
        <v>2.6643680555555578E-7</v>
      </c>
      <c r="O197" s="71">
        <v>3046.36</v>
      </c>
      <c r="P197" s="71">
        <v>-1.4731617213604054E-2</v>
      </c>
      <c r="Q197" s="71">
        <v>1.0660367739590892E-2</v>
      </c>
      <c r="R197" s="71">
        <v>-2.4264714697602496E-2</v>
      </c>
      <c r="S197" s="71">
        <v>2.1702054572815524E-4</v>
      </c>
      <c r="T197" s="71">
        <v>1.8507825615395957E-4</v>
      </c>
    </row>
    <row r="198" spans="1:20">
      <c r="A198" s="71">
        <v>197</v>
      </c>
      <c r="B198" s="72">
        <v>41029</v>
      </c>
      <c r="C198" s="71">
        <v>-6.049338274943139E-3</v>
      </c>
      <c r="D198" s="71">
        <v>3.9833333333333333E-4</v>
      </c>
      <c r="E198" s="71">
        <v>4.1666666666666669E-4</v>
      </c>
      <c r="F198" s="71">
        <v>4.9999999999999996E-2</v>
      </c>
      <c r="G198" s="71">
        <v>1.8430833333333333E-3</v>
      </c>
      <c r="H198" s="71">
        <v>8.7008333333333339E-4</v>
      </c>
      <c r="I198" s="71">
        <v>-2.6668247082161756E-2</v>
      </c>
      <c r="J198" s="71">
        <v>-1.4447499999999999E-3</v>
      </c>
      <c r="K198" s="71">
        <v>-4.7175000000000006E-4</v>
      </c>
      <c r="L198" s="71">
        <v>-4.9601666666666662E-2</v>
      </c>
      <c r="M198" s="71">
        <v>-1.8333333333333363E-5</v>
      </c>
      <c r="N198" s="71">
        <v>9.0936388888889025E-7</v>
      </c>
      <c r="O198" s="71">
        <v>2827.34</v>
      </c>
      <c r="P198" s="71">
        <v>-7.461109496064644E-2</v>
      </c>
      <c r="Q198" s="71">
        <v>3.3063541911354299E-2</v>
      </c>
      <c r="R198" s="71">
        <v>-3.9112880186297438E-2</v>
      </c>
      <c r="S198" s="71">
        <v>5.5668154912266003E-3</v>
      </c>
      <c r="T198" s="71">
        <v>3.6594493564692035E-5</v>
      </c>
    </row>
    <row r="199" spans="1:20">
      <c r="A199" s="71">
        <v>198</v>
      </c>
      <c r="B199" s="72">
        <v>41060</v>
      </c>
      <c r="C199" s="71">
        <v>-7.5692961491853339E-2</v>
      </c>
      <c r="D199" s="71">
        <v>3.9666666666666664E-4</v>
      </c>
      <c r="E199" s="71">
        <v>4.1666666666666669E-4</v>
      </c>
      <c r="F199" s="71">
        <v>-8.3333333333333332E-3</v>
      </c>
      <c r="G199" s="71">
        <v>1.6180000000000001E-3</v>
      </c>
      <c r="H199" s="71">
        <v>7.3699999999999992E-4</v>
      </c>
      <c r="I199" s="71">
        <v>5.6737740859080787E-3</v>
      </c>
      <c r="J199" s="71">
        <v>-1.2213333333333334E-3</v>
      </c>
      <c r="K199" s="71">
        <v>-3.4033333333333328E-4</v>
      </c>
      <c r="L199" s="71">
        <v>8.7299999999999999E-3</v>
      </c>
      <c r="M199" s="71">
        <v>-2.0000000000000052E-5</v>
      </c>
      <c r="N199" s="71">
        <v>-1.7460000000000046E-7</v>
      </c>
      <c r="O199" s="71">
        <v>2935.06</v>
      </c>
      <c r="P199" s="71">
        <v>3.7391555685300837E-2</v>
      </c>
      <c r="Q199" s="71">
        <v>-5.2109385454279789E-4</v>
      </c>
      <c r="R199" s="71">
        <v>-7.5171867637310541E-2</v>
      </c>
      <c r="S199" s="71">
        <v>1.3981284365669534E-3</v>
      </c>
      <c r="T199" s="71">
        <v>5.7294244194071925E-3</v>
      </c>
    </row>
    <row r="200" spans="1:20">
      <c r="A200" s="71">
        <v>199</v>
      </c>
      <c r="B200" s="72">
        <v>41089</v>
      </c>
      <c r="C200" s="71">
        <v>4.3961879926197156E-2</v>
      </c>
      <c r="D200" s="71">
        <v>3.9916666666666665E-4</v>
      </c>
      <c r="E200" s="71">
        <v>4.1666666666666669E-4</v>
      </c>
      <c r="F200" s="71">
        <v>-3.3333333333333333E-2</v>
      </c>
      <c r="G200" s="71">
        <v>1.4748333333333334E-3</v>
      </c>
      <c r="H200" s="71">
        <v>6.5333333333333335E-4</v>
      </c>
      <c r="I200" s="71">
        <v>-4.2523097385300801E-3</v>
      </c>
      <c r="J200" s="71">
        <v>-1.0756666666666668E-3</v>
      </c>
      <c r="K200" s="71">
        <v>-2.541666666666667E-4</v>
      </c>
      <c r="L200" s="71">
        <v>3.3732499999999999E-2</v>
      </c>
      <c r="M200" s="71">
        <v>-1.7500000000000046E-5</v>
      </c>
      <c r="N200" s="71">
        <v>-5.9031875000000151E-7</v>
      </c>
      <c r="O200" s="71">
        <v>2939.52</v>
      </c>
      <c r="P200" s="71">
        <v>1.5184067139770718E-3</v>
      </c>
      <c r="Q200" s="71">
        <v>1.6828457315214429E-2</v>
      </c>
      <c r="R200" s="71">
        <v>2.7133422610982727E-2</v>
      </c>
      <c r="S200" s="71">
        <v>2.3055589490506492E-6</v>
      </c>
      <c r="T200" s="71">
        <v>1.9326468866453764E-3</v>
      </c>
    </row>
    <row r="201" spans="1:20">
      <c r="A201" s="71">
        <v>200</v>
      </c>
      <c r="B201" s="72">
        <v>41121</v>
      </c>
      <c r="C201" s="71">
        <v>1.2312141670856036E-2</v>
      </c>
      <c r="D201" s="71">
        <v>3.7833333333333333E-4</v>
      </c>
      <c r="E201" s="71">
        <v>4.1666666666666669E-4</v>
      </c>
      <c r="F201" s="71">
        <v>8.3333333333333332E-3</v>
      </c>
      <c r="G201" s="71">
        <v>1.3769166666666667E-3</v>
      </c>
      <c r="H201" s="71">
        <v>5.3416666666666673E-4</v>
      </c>
      <c r="I201" s="71">
        <v>4.2523097385300801E-3</v>
      </c>
      <c r="J201" s="71">
        <v>-9.9858333333333331E-4</v>
      </c>
      <c r="K201" s="71">
        <v>-1.558333333333334E-4</v>
      </c>
      <c r="L201" s="71">
        <v>-7.9550000000000003E-3</v>
      </c>
      <c r="M201" s="71">
        <v>-3.8333333333333362E-5</v>
      </c>
      <c r="N201" s="71">
        <v>3.049416666666669E-7</v>
      </c>
      <c r="O201" s="71">
        <v>3066.96</v>
      </c>
      <c r="P201" s="71">
        <v>4.2440540271184268E-2</v>
      </c>
      <c r="Q201" s="71">
        <v>3.1531390989946395E-2</v>
      </c>
      <c r="R201" s="71">
        <v>-1.9219249319090359E-2</v>
      </c>
      <c r="S201" s="71">
        <v>1.8011994585100137E-3</v>
      </c>
      <c r="T201" s="71">
        <v>1.5158883252322966E-4</v>
      </c>
    </row>
    <row r="202" spans="1:20">
      <c r="A202" s="71">
        <v>201</v>
      </c>
      <c r="B202" s="72">
        <v>41152</v>
      </c>
      <c r="C202" s="71">
        <v>1.5376834782393267E-2</v>
      </c>
      <c r="D202" s="71">
        <v>3.7166666666666668E-4</v>
      </c>
      <c r="E202" s="71">
        <v>4.1666666666666669E-4</v>
      </c>
      <c r="F202" s="71">
        <v>4.1666666666666664E-2</v>
      </c>
      <c r="G202" s="71">
        <v>1.3945833333333334E-3</v>
      </c>
      <c r="H202" s="71">
        <v>5.3783333333333331E-4</v>
      </c>
      <c r="I202" s="71">
        <v>5.6417639066674852E-3</v>
      </c>
      <c r="J202" s="71">
        <v>-1.0229166666666668E-3</v>
      </c>
      <c r="K202" s="71">
        <v>-1.6616666666666662E-4</v>
      </c>
      <c r="L202" s="71">
        <v>-4.1294999999999998E-2</v>
      </c>
      <c r="M202" s="71">
        <v>-4.500000000000001E-5</v>
      </c>
      <c r="N202" s="71">
        <v>1.8582750000000002E-6</v>
      </c>
      <c r="O202" s="71">
        <v>3116.23</v>
      </c>
      <c r="P202" s="71">
        <v>1.5937094878298197E-2</v>
      </c>
      <c r="Q202" s="71">
        <v>1.177171101246044E-2</v>
      </c>
      <c r="R202" s="71">
        <v>3.6051237699328276E-3</v>
      </c>
      <c r="S202" s="71">
        <v>2.5399099315987861E-4</v>
      </c>
      <c r="T202" s="71">
        <v>2.364470479250194E-4</v>
      </c>
    </row>
    <row r="203" spans="1:20">
      <c r="A203" s="71">
        <v>202</v>
      </c>
      <c r="B203" s="72">
        <v>41180</v>
      </c>
      <c r="C203" s="71">
        <v>8.7851335928812446E-3</v>
      </c>
      <c r="D203" s="71">
        <v>3.8916666666666668E-4</v>
      </c>
      <c r="E203" s="71">
        <v>4.1666666666666669E-4</v>
      </c>
      <c r="F203" s="71">
        <v>3.3333333333333333E-2</v>
      </c>
      <c r="G203" s="71">
        <v>1.4351666666666666E-3</v>
      </c>
      <c r="H203" s="71">
        <v>5.8341666666666665E-4</v>
      </c>
      <c r="I203" s="71">
        <v>8.4034107963804061E-3</v>
      </c>
      <c r="J203" s="71">
        <v>-1.0460000000000001E-3</v>
      </c>
      <c r="K203" s="71">
        <v>-1.9424999999999998E-4</v>
      </c>
      <c r="L203" s="71">
        <v>-3.2944166666666663E-2</v>
      </c>
      <c r="M203" s="71">
        <v>-2.7500000000000018E-5</v>
      </c>
      <c r="N203" s="71">
        <v>9.0596458333333388E-7</v>
      </c>
      <c r="O203" s="71">
        <v>2977.23</v>
      </c>
      <c r="P203" s="71">
        <v>-4.5630599829845409E-2</v>
      </c>
      <c r="Q203" s="71">
        <v>-9.8268426164773715E-3</v>
      </c>
      <c r="R203" s="71">
        <v>1.8611976209358616E-2</v>
      </c>
      <c r="S203" s="71">
        <v>2.0821516408314877E-3</v>
      </c>
      <c r="T203" s="71">
        <v>7.7178572244770529E-5</v>
      </c>
    </row>
    <row r="204" spans="1:20">
      <c r="A204" s="71">
        <v>203</v>
      </c>
      <c r="B204" s="72">
        <v>41213</v>
      </c>
      <c r="C204" s="71">
        <v>8.4805082521643982E-3</v>
      </c>
      <c r="D204" s="71">
        <v>3.6333333333333335E-4</v>
      </c>
      <c r="E204" s="71">
        <v>4.1666666666666669E-4</v>
      </c>
      <c r="F204" s="71">
        <v>4.1666666666666664E-2</v>
      </c>
      <c r="G204" s="71">
        <v>1.47675E-3</v>
      </c>
      <c r="H204" s="71">
        <v>6.2116666666666668E-4</v>
      </c>
      <c r="I204" s="71">
        <v>-4.1928782600360037E-3</v>
      </c>
      <c r="J204" s="71">
        <v>-1.1134166666666666E-3</v>
      </c>
      <c r="K204" s="71">
        <v>-2.5783333333333333E-4</v>
      </c>
      <c r="L204" s="71">
        <v>-4.1303333333333331E-2</v>
      </c>
      <c r="M204" s="71">
        <v>-5.3333333333333347E-5</v>
      </c>
      <c r="N204" s="71">
        <v>2.2028444444444447E-6</v>
      </c>
      <c r="O204" s="71">
        <v>3010.24</v>
      </c>
      <c r="P204" s="71">
        <v>1.1026471766575341E-2</v>
      </c>
      <c r="Q204" s="71">
        <v>-4.0871149883398239E-2</v>
      </c>
      <c r="R204" s="71">
        <v>4.9351658135562637E-2</v>
      </c>
      <c r="S204" s="71">
        <v>1.2158307961908311E-4</v>
      </c>
      <c r="T204" s="71">
        <v>7.191902021502845E-5</v>
      </c>
    </row>
    <row r="205" spans="1:20">
      <c r="A205" s="71">
        <v>204</v>
      </c>
      <c r="B205" s="72">
        <v>41243</v>
      </c>
      <c r="C205" s="71">
        <v>1.3432719178551267E-2</v>
      </c>
      <c r="D205" s="71">
        <v>3.7083333333333331E-4</v>
      </c>
      <c r="E205" s="71">
        <v>4.1666666666666669E-4</v>
      </c>
      <c r="F205" s="71">
        <v>1.6666666666666666E-2</v>
      </c>
      <c r="G205" s="71">
        <v>1.4784166666666667E-3</v>
      </c>
      <c r="H205" s="71">
        <v>6.4783333333333327E-4</v>
      </c>
      <c r="I205" s="71">
        <v>-4.2105325363444024E-3</v>
      </c>
      <c r="J205" s="71">
        <v>-1.1075833333333335E-3</v>
      </c>
      <c r="K205" s="71">
        <v>-2.7699999999999996E-4</v>
      </c>
      <c r="L205" s="71">
        <v>-1.6295833333333332E-2</v>
      </c>
      <c r="M205" s="71">
        <v>-4.5833333333333381E-5</v>
      </c>
      <c r="N205" s="71">
        <v>7.468923611111118E-7</v>
      </c>
      <c r="O205" s="71">
        <v>3019.51</v>
      </c>
      <c r="P205" s="71">
        <v>3.0747567654767494E-3</v>
      </c>
      <c r="Q205" s="71">
        <v>-1.5865540782828091E-2</v>
      </c>
      <c r="R205" s="71">
        <v>2.9298259961379358E-2</v>
      </c>
      <c r="S205" s="71">
        <v>9.4541291668450424E-6</v>
      </c>
      <c r="T205" s="71">
        <v>1.8043794452981903E-4</v>
      </c>
    </row>
    <row r="206" spans="1:20">
      <c r="A206" s="71">
        <v>205</v>
      </c>
      <c r="B206" s="72">
        <v>41274</v>
      </c>
      <c r="C206" s="71">
        <v>9.1285984250983887E-3</v>
      </c>
      <c r="D206" s="71">
        <v>3.9166666666666663E-4</v>
      </c>
      <c r="E206" s="71">
        <v>4.1666666666666669E-4</v>
      </c>
      <c r="F206" s="71">
        <v>4.1666666666666664E-2</v>
      </c>
      <c r="G206" s="71">
        <v>1.5389166666666667E-3</v>
      </c>
      <c r="H206" s="71">
        <v>7.1333333333333329E-4</v>
      </c>
      <c r="I206" s="71">
        <v>9.7971392449833772E-3</v>
      </c>
      <c r="J206" s="71">
        <v>-1.14725E-3</v>
      </c>
      <c r="K206" s="71">
        <v>-3.2166666666666666E-4</v>
      </c>
      <c r="L206" s="71">
        <v>-4.1274999999999999E-2</v>
      </c>
      <c r="M206" s="71">
        <v>-2.5000000000000066E-5</v>
      </c>
      <c r="N206" s="71">
        <v>1.0318750000000027E-6</v>
      </c>
      <c r="O206" s="71">
        <v>3142.13</v>
      </c>
      <c r="P206" s="71">
        <v>3.9806347331017733E-2</v>
      </c>
      <c r="Q206" s="71">
        <v>2.8137010798526596E-2</v>
      </c>
      <c r="R206" s="71">
        <v>-1.9008412373428207E-2</v>
      </c>
      <c r="S206" s="71">
        <v>1.5845452878376226E-3</v>
      </c>
      <c r="T206" s="71">
        <v>8.3331309206708786E-5</v>
      </c>
    </row>
    <row r="207" spans="1:20">
      <c r="A207" s="71">
        <v>206</v>
      </c>
      <c r="B207" s="72">
        <v>41305</v>
      </c>
      <c r="C207" s="71">
        <v>6.0816852630903639E-2</v>
      </c>
      <c r="D207" s="71">
        <v>2.9083333333333332E-4</v>
      </c>
      <c r="E207" s="71">
        <v>4.1666666666666669E-4</v>
      </c>
      <c r="F207" s="71">
        <v>-4.1666666666666664E-2</v>
      </c>
      <c r="G207" s="71">
        <v>1.7329166666666667E-3</v>
      </c>
      <c r="H207" s="71">
        <v>8.5908333333333323E-4</v>
      </c>
      <c r="I207" s="71">
        <v>-4.1870263542165276E-3</v>
      </c>
      <c r="J207" s="71">
        <v>-1.4420833333333334E-3</v>
      </c>
      <c r="K207" s="71">
        <v>-5.6824999999999996E-4</v>
      </c>
      <c r="L207" s="71">
        <v>4.1957499999999995E-2</v>
      </c>
      <c r="M207" s="71">
        <v>-1.2583333333333337E-4</v>
      </c>
      <c r="N207" s="71">
        <v>-5.2796520833333341E-6</v>
      </c>
      <c r="O207" s="71">
        <v>3160.19</v>
      </c>
      <c r="P207" s="71">
        <v>5.7312384756258439E-3</v>
      </c>
      <c r="Q207" s="71">
        <v>1.3844488226624652E-2</v>
      </c>
      <c r="R207" s="71">
        <v>4.6972364404278988E-2</v>
      </c>
      <c r="S207" s="71">
        <v>3.2847094464494047E-5</v>
      </c>
      <c r="T207" s="71">
        <v>3.6986895639290508E-3</v>
      </c>
    </row>
    <row r="208" spans="1:20">
      <c r="A208" s="71">
        <v>207</v>
      </c>
      <c r="B208" s="72">
        <v>41333</v>
      </c>
      <c r="C208" s="71">
        <v>1.8687344767888803E-2</v>
      </c>
      <c r="D208" s="71">
        <v>2.8333333333333335E-4</v>
      </c>
      <c r="E208" s="71">
        <v>4.1666666666666669E-4</v>
      </c>
      <c r="F208" s="71">
        <v>5.8333333333333327E-2</v>
      </c>
      <c r="G208" s="71">
        <v>1.8150833333333335E-3</v>
      </c>
      <c r="H208" s="71">
        <v>8.422499999999999E-4</v>
      </c>
      <c r="I208" s="71">
        <v>1.9391189314650781E-2</v>
      </c>
      <c r="J208" s="71">
        <v>-1.5317500000000001E-3</v>
      </c>
      <c r="K208" s="71">
        <v>-5.5891666666666655E-4</v>
      </c>
      <c r="L208" s="71">
        <v>-5.804999999999999E-2</v>
      </c>
      <c r="M208" s="71">
        <v>-1.3333333333333334E-4</v>
      </c>
      <c r="N208" s="71">
        <v>7.7399999999999987E-6</v>
      </c>
      <c r="O208" s="71">
        <v>3267.52</v>
      </c>
      <c r="P208" s="71">
        <v>3.3399135011466186E-2</v>
      </c>
      <c r="Q208" s="71">
        <v>1.2080984187637256E-2</v>
      </c>
      <c r="R208" s="71">
        <v>6.6063605802515468E-3</v>
      </c>
      <c r="S208" s="71">
        <v>1.1155022195141464E-3</v>
      </c>
      <c r="T208" s="71">
        <v>3.49216854473941E-4</v>
      </c>
    </row>
    <row r="209" spans="1:20">
      <c r="A209" s="71">
        <v>208</v>
      </c>
      <c r="B209" s="72">
        <v>41362</v>
      </c>
      <c r="C209" s="71">
        <v>9.2868009786517547E-3</v>
      </c>
      <c r="D209" s="71">
        <v>2.4333333333333333E-4</v>
      </c>
      <c r="E209" s="71">
        <v>4.1666666666666669E-4</v>
      </c>
      <c r="F209" s="71">
        <v>2.4999999999999998E-2</v>
      </c>
      <c r="G209" s="71">
        <v>1.6473333333333333E-3</v>
      </c>
      <c r="H209" s="71">
        <v>6.8433333333333334E-4</v>
      </c>
      <c r="I209" s="71">
        <v>-1.2422519998557036E-2</v>
      </c>
      <c r="J209" s="71">
        <v>-1.4040000000000001E-3</v>
      </c>
      <c r="K209" s="71">
        <v>-4.4099999999999999E-4</v>
      </c>
      <c r="L209" s="71">
        <v>-2.4756666666666663E-2</v>
      </c>
      <c r="M209" s="71">
        <v>-1.7333333333333336E-4</v>
      </c>
      <c r="N209" s="71">
        <v>4.2911555555555557E-6</v>
      </c>
      <c r="O209" s="71">
        <v>3328.79</v>
      </c>
      <c r="P209" s="71">
        <v>1.8577587211490609E-2</v>
      </c>
      <c r="Q209" s="71">
        <v>8.6328209225228214E-3</v>
      </c>
      <c r="R209" s="71">
        <v>6.5398005612893328E-4</v>
      </c>
      <c r="S209" s="71">
        <v>3.4512674660053944E-4</v>
      </c>
      <c r="T209" s="71">
        <v>8.624467241708719E-5</v>
      </c>
    </row>
    <row r="210" spans="1:20">
      <c r="A210" s="71">
        <v>209</v>
      </c>
      <c r="B210" s="72">
        <v>41394</v>
      </c>
      <c r="C210" s="71">
        <v>2.8179766448062082E-3</v>
      </c>
      <c r="D210" s="71">
        <v>2.875E-4</v>
      </c>
      <c r="E210" s="71">
        <v>4.1666666666666669E-4</v>
      </c>
      <c r="F210" s="71">
        <v>1.6666666666666666E-2</v>
      </c>
      <c r="G210" s="71">
        <v>1.4853333333333333E-3</v>
      </c>
      <c r="H210" s="71">
        <v>5.9833333333333331E-4</v>
      </c>
      <c r="I210" s="71">
        <v>-1.2578782206860595E-2</v>
      </c>
      <c r="J210" s="71">
        <v>-1.1978333333333333E-3</v>
      </c>
      <c r="K210" s="71">
        <v>-3.1083333333333332E-4</v>
      </c>
      <c r="L210" s="71">
        <v>-1.6379166666666667E-2</v>
      </c>
      <c r="M210" s="71">
        <v>-1.291666666666667E-4</v>
      </c>
      <c r="N210" s="71">
        <v>2.1156423611111116E-6</v>
      </c>
      <c r="O210" s="71">
        <v>3455.91</v>
      </c>
      <c r="P210" s="71">
        <v>3.747693433952648E-2</v>
      </c>
      <c r="Q210" s="71">
        <v>1.0956613715357832E-2</v>
      </c>
      <c r="R210" s="71">
        <v>-8.1386370705516242E-3</v>
      </c>
      <c r="S210" s="71">
        <v>1.404520607489179E-3</v>
      </c>
      <c r="T210" s="71">
        <v>7.9409923706732547E-6</v>
      </c>
    </row>
    <row r="211" spans="1:20">
      <c r="A211" s="71">
        <v>210</v>
      </c>
      <c r="B211" s="72">
        <v>41425</v>
      </c>
      <c r="C211" s="71">
        <v>2.4371835677168718E-2</v>
      </c>
      <c r="D211" s="71">
        <v>2.8166666666666666E-4</v>
      </c>
      <c r="E211" s="71">
        <v>4.1666666666666669E-4</v>
      </c>
      <c r="F211" s="71">
        <v>1.6666666666666666E-2</v>
      </c>
      <c r="G211" s="71">
        <v>1.6218333333333332E-3</v>
      </c>
      <c r="H211" s="71">
        <v>7.3083333333333333E-4</v>
      </c>
      <c r="I211" s="71">
        <v>1.811896258247625E-2</v>
      </c>
      <c r="J211" s="71">
        <v>-1.3401666666666666E-3</v>
      </c>
      <c r="K211" s="71">
        <v>-4.4916666666666667E-4</v>
      </c>
      <c r="L211" s="71">
        <v>-1.6385E-2</v>
      </c>
      <c r="M211" s="71">
        <v>-1.3500000000000003E-4</v>
      </c>
      <c r="N211" s="71">
        <v>2.2119750000000005E-6</v>
      </c>
      <c r="O211" s="71">
        <v>3403.25</v>
      </c>
      <c r="P211" s="71">
        <v>-1.5354951525607063E-2</v>
      </c>
      <c r="Q211" s="71">
        <v>1.1280658801824828E-2</v>
      </c>
      <c r="R211" s="71">
        <v>1.3091176875343891E-2</v>
      </c>
      <c r="S211" s="71">
        <v>2.3577453635374268E-4</v>
      </c>
      <c r="T211" s="71">
        <v>5.9398637427491403E-4</v>
      </c>
    </row>
    <row r="212" spans="1:20">
      <c r="A212" s="71">
        <v>211</v>
      </c>
      <c r="B212" s="72">
        <v>41453</v>
      </c>
      <c r="C212" s="71">
        <v>-5.4455438009501478E-2</v>
      </c>
      <c r="D212" s="71">
        <v>2.6499999999999999E-4</v>
      </c>
      <c r="E212" s="71">
        <v>4.1666666666666669E-4</v>
      </c>
      <c r="F212" s="71">
        <v>-1.6666666666666666E-2</v>
      </c>
      <c r="G212" s="71">
        <v>1.9219166666666664E-3</v>
      </c>
      <c r="H212" s="71">
        <v>1.0110833333333335E-3</v>
      </c>
      <c r="I212" s="71">
        <v>6.8823396229413802E-3</v>
      </c>
      <c r="J212" s="71">
        <v>-1.6569166666666663E-3</v>
      </c>
      <c r="K212" s="71">
        <v>-7.4608333333333341E-4</v>
      </c>
      <c r="L212" s="71">
        <v>1.6931666666666668E-2</v>
      </c>
      <c r="M212" s="71">
        <v>-1.516666666666667E-4</v>
      </c>
      <c r="N212" s="71">
        <v>-2.5679694444444453E-6</v>
      </c>
      <c r="O212" s="71">
        <v>3626.37</v>
      </c>
      <c r="P212" s="71">
        <v>6.3501290532730792E-2</v>
      </c>
      <c r="Q212" s="71">
        <v>3.4972725528001014E-2</v>
      </c>
      <c r="R212" s="71">
        <v>-8.9428163537502492E-2</v>
      </c>
      <c r="S212" s="71">
        <v>4.0324138993222854E-3</v>
      </c>
      <c r="T212" s="71">
        <v>2.9653947288066584E-3</v>
      </c>
    </row>
    <row r="213" spans="1:20">
      <c r="A213" s="71">
        <v>212</v>
      </c>
      <c r="B213" s="72">
        <v>41486</v>
      </c>
      <c r="C213" s="71">
        <v>6.4799528319030131E-2</v>
      </c>
      <c r="D213" s="71">
        <v>2.6916666666666669E-4</v>
      </c>
      <c r="E213" s="71">
        <v>4.1666666666666669E-4</v>
      </c>
      <c r="F213" s="71">
        <v>0</v>
      </c>
      <c r="G213" s="71">
        <v>2.0591666666666666E-3</v>
      </c>
      <c r="H213" s="71">
        <v>1.0505833333333333E-3</v>
      </c>
      <c r="I213" s="71">
        <v>9.5563867202184127E-3</v>
      </c>
      <c r="J213" s="71">
        <v>-1.7899999999999999E-3</v>
      </c>
      <c r="K213" s="71">
        <v>-7.8141666666666659E-4</v>
      </c>
      <c r="L213" s="71">
        <v>2.6916666666666669E-4</v>
      </c>
      <c r="M213" s="71">
        <v>-1.4750000000000001E-4</v>
      </c>
      <c r="N213" s="71">
        <v>-3.9702083333333336E-8</v>
      </c>
      <c r="O213" s="71">
        <v>3589.87</v>
      </c>
      <c r="P213" s="71">
        <v>-1.0116157797812164E-2</v>
      </c>
      <c r="Q213" s="71">
        <v>3.9752098699396221E-2</v>
      </c>
      <c r="R213" s="71">
        <v>2.504742961963391E-2</v>
      </c>
      <c r="S213" s="71">
        <v>1.0233664859023586E-4</v>
      </c>
      <c r="T213" s="71">
        <v>4.1989788703687882E-3</v>
      </c>
    </row>
    <row r="214" spans="1:20">
      <c r="A214" s="71">
        <v>213</v>
      </c>
      <c r="B214" s="72">
        <v>41516</v>
      </c>
      <c r="C214" s="71">
        <v>-2.8760560262304224E-2</v>
      </c>
      <c r="D214" s="71">
        <v>2.6499999999999999E-4</v>
      </c>
      <c r="E214" s="71">
        <v>4.1666666666666669E-4</v>
      </c>
      <c r="F214" s="71">
        <v>3.3333333333333333E-2</v>
      </c>
      <c r="G214" s="71">
        <v>2.2573333333333334E-3</v>
      </c>
      <c r="H214" s="71">
        <v>1.2243333333333333E-3</v>
      </c>
      <c r="I214" s="71">
        <v>-4.0844168422253802E-3</v>
      </c>
      <c r="J214" s="71">
        <v>-1.9923333333333334E-3</v>
      </c>
      <c r="K214" s="71">
        <v>-9.5933333333333331E-4</v>
      </c>
      <c r="L214" s="71">
        <v>-3.3068333333333332E-2</v>
      </c>
      <c r="M214" s="71">
        <v>-1.516666666666667E-4</v>
      </c>
      <c r="N214" s="71">
        <v>5.0153638888888897E-6</v>
      </c>
      <c r="O214" s="71">
        <v>3771.48</v>
      </c>
      <c r="P214" s="71">
        <v>4.9351507222255009E-2</v>
      </c>
      <c r="Q214" s="71">
        <v>1.3987072873270279E-2</v>
      </c>
      <c r="R214" s="71">
        <v>-4.2747633135574503E-2</v>
      </c>
      <c r="S214" s="71">
        <v>2.4355712651082883E-3</v>
      </c>
      <c r="T214" s="71">
        <v>8.2716982660163284E-4</v>
      </c>
    </row>
    <row r="215" spans="1:20">
      <c r="A215" s="71">
        <v>214</v>
      </c>
      <c r="B215" s="72">
        <v>41547</v>
      </c>
      <c r="C215" s="71">
        <v>9.7516485577404666E-3</v>
      </c>
      <c r="D215" s="71">
        <v>2.8250000000000004E-4</v>
      </c>
      <c r="E215" s="71">
        <v>4.1666666666666669E-4</v>
      </c>
      <c r="F215" s="71">
        <v>3.3333333333333333E-2</v>
      </c>
      <c r="G215" s="71">
        <v>2.37025E-3</v>
      </c>
      <c r="H215" s="71">
        <v>1.38375E-3</v>
      </c>
      <c r="I215" s="71">
        <v>8.1522190615510581E-3</v>
      </c>
      <c r="J215" s="71">
        <v>-2.0877499999999998E-3</v>
      </c>
      <c r="K215" s="71">
        <v>-1.10125E-3</v>
      </c>
      <c r="L215" s="71">
        <v>-3.3050833333333335E-2</v>
      </c>
      <c r="M215" s="71">
        <v>-1.3416666666666666E-4</v>
      </c>
      <c r="N215" s="71">
        <v>4.4343201388888891E-6</v>
      </c>
      <c r="O215" s="71">
        <v>3919.71</v>
      </c>
      <c r="P215" s="71">
        <v>3.8550174106291024E-2</v>
      </c>
      <c r="Q215" s="71">
        <v>6.0523888117289815E-3</v>
      </c>
      <c r="R215" s="71">
        <v>3.6992597460114851E-3</v>
      </c>
      <c r="S215" s="71">
        <v>1.486115923625351E-3</v>
      </c>
      <c r="T215" s="71">
        <v>9.5094649593681723E-5</v>
      </c>
    </row>
    <row r="216" spans="1:20">
      <c r="A216" s="71">
        <v>215</v>
      </c>
      <c r="B216" s="72">
        <v>41578</v>
      </c>
      <c r="C216" s="71">
        <v>4.0257699266989633E-2</v>
      </c>
      <c r="D216" s="71">
        <v>2.875E-4</v>
      </c>
      <c r="E216" s="71">
        <v>4.1666666666666669E-4</v>
      </c>
      <c r="F216" s="71">
        <v>8.3333333333333332E-3</v>
      </c>
      <c r="G216" s="71">
        <v>2.232E-3</v>
      </c>
      <c r="H216" s="71">
        <v>1.2755833333333332E-3</v>
      </c>
      <c r="I216" s="71">
        <v>-9.5174069868901867E-3</v>
      </c>
      <c r="J216" s="71">
        <v>-1.9445E-3</v>
      </c>
      <c r="K216" s="71">
        <v>-9.8808333333333322E-4</v>
      </c>
      <c r="L216" s="71">
        <v>-8.0458333333333337E-3</v>
      </c>
      <c r="M216" s="71">
        <v>-1.291666666666667E-4</v>
      </c>
      <c r="N216" s="71">
        <v>1.0392534722222224E-6</v>
      </c>
      <c r="O216" s="71">
        <v>4059.89</v>
      </c>
      <c r="P216" s="71">
        <v>3.5138208176633157E-2</v>
      </c>
      <c r="Q216" s="71">
        <v>1.3594906160987463E-2</v>
      </c>
      <c r="R216" s="71">
        <v>2.6662793106002169E-2</v>
      </c>
      <c r="S216" s="71">
        <v>1.2346936738644092E-3</v>
      </c>
      <c r="T216" s="71">
        <v>1.6206823502713777E-3</v>
      </c>
    </row>
    <row r="217" spans="1:20">
      <c r="A217" s="71">
        <v>216</v>
      </c>
      <c r="B217" s="72">
        <v>41607</v>
      </c>
      <c r="C217" s="71">
        <v>-1.0336842454130135E-2</v>
      </c>
      <c r="D217" s="71">
        <v>2.5416666666666665E-4</v>
      </c>
      <c r="E217" s="71">
        <v>4.1666666666666669E-4</v>
      </c>
      <c r="F217" s="71">
        <v>8.3333333333333332E-3</v>
      </c>
      <c r="G217" s="71">
        <v>2.299833333333333E-3</v>
      </c>
      <c r="H217" s="71">
        <v>1.3090833333333333E-3</v>
      </c>
      <c r="I217" s="71">
        <v>4.0899852515243751E-3</v>
      </c>
      <c r="J217" s="71">
        <v>-2.0456666666666661E-3</v>
      </c>
      <c r="K217" s="71">
        <v>-1.0549166666666667E-3</v>
      </c>
      <c r="L217" s="71">
        <v>-8.0791666666666668E-3</v>
      </c>
      <c r="M217" s="71">
        <v>-1.6250000000000005E-4</v>
      </c>
      <c r="N217" s="71">
        <v>1.3128645833333336E-6</v>
      </c>
      <c r="O217" s="71">
        <v>4176.59</v>
      </c>
      <c r="P217" s="71">
        <v>2.8339244475121816E-2</v>
      </c>
      <c r="Q217" s="71">
        <v>-1.504180116616638E-2</v>
      </c>
      <c r="R217" s="71">
        <v>4.7049587120362446E-3</v>
      </c>
      <c r="S217" s="71">
        <v>8.0311277742072245E-4</v>
      </c>
      <c r="T217" s="71">
        <v>1.0685031192150712E-4</v>
      </c>
    </row>
    <row r="218" spans="1:20">
      <c r="A218" s="71">
        <v>217</v>
      </c>
      <c r="B218" s="72">
        <v>41639</v>
      </c>
      <c r="C218" s="71">
        <v>1.709438559435128E-2</v>
      </c>
      <c r="D218" s="71">
        <v>2.1833333333333335E-4</v>
      </c>
      <c r="E218" s="71">
        <v>4.1666666666666669E-4</v>
      </c>
      <c r="F218" s="71">
        <v>3.3333333333333333E-2</v>
      </c>
      <c r="G218" s="71">
        <v>2.4548333333333336E-3</v>
      </c>
      <c r="H218" s="71">
        <v>1.4946666666666667E-3</v>
      </c>
      <c r="I218" s="71">
        <v>0</v>
      </c>
      <c r="J218" s="71">
        <v>-2.2365000000000002E-3</v>
      </c>
      <c r="K218" s="71">
        <v>-1.2763333333333333E-3</v>
      </c>
      <c r="L218" s="71">
        <v>-3.3114999999999999E-2</v>
      </c>
      <c r="M218" s="71">
        <v>-1.9833333333333335E-4</v>
      </c>
      <c r="N218" s="71">
        <v>6.5678083333333334E-6</v>
      </c>
      <c r="O218" s="71">
        <v>4103.88</v>
      </c>
      <c r="P218" s="71">
        <v>-1.7562256450769809E-2</v>
      </c>
      <c r="Q218" s="71">
        <v>5.1720451547643265E-3</v>
      </c>
      <c r="R218" s="71">
        <v>1.1922340439586954E-2</v>
      </c>
      <c r="S218" s="71">
        <v>3.0843285164260575E-4</v>
      </c>
      <c r="T218" s="71">
        <v>2.9221801884836456E-4</v>
      </c>
    </row>
    <row r="219" spans="1:20">
      <c r="A219" s="71">
        <v>218</v>
      </c>
      <c r="B219" s="72">
        <v>41670</v>
      </c>
      <c r="C219" s="71">
        <v>-3.1839945856667384E-2</v>
      </c>
      <c r="D219" s="71">
        <v>2.2166666666666667E-4</v>
      </c>
      <c r="E219" s="71">
        <v>4.1666666666666669E-4</v>
      </c>
      <c r="F219" s="71">
        <v>-4.9999999999999996E-2</v>
      </c>
      <c r="G219" s="71">
        <v>2.4250000000000001E-3</v>
      </c>
      <c r="H219" s="71">
        <v>1.5455E-3</v>
      </c>
      <c r="I219" s="71">
        <v>5.4274217353658116E-3</v>
      </c>
      <c r="J219" s="71">
        <v>-2.2033333333333332E-3</v>
      </c>
      <c r="K219" s="71">
        <v>-1.3238333333333333E-3</v>
      </c>
      <c r="L219" s="71">
        <v>5.0221666666666664E-2</v>
      </c>
      <c r="M219" s="71">
        <v>-1.9500000000000002E-4</v>
      </c>
      <c r="N219" s="71">
        <v>-9.7932250000000014E-6</v>
      </c>
      <c r="O219" s="71">
        <v>4308.12</v>
      </c>
      <c r="P219" s="71">
        <v>4.8568746384502148E-2</v>
      </c>
      <c r="Q219" s="71">
        <v>1.8019484028362953E-2</v>
      </c>
      <c r="R219" s="71">
        <v>-4.9859429885030337E-2</v>
      </c>
      <c r="S219" s="71">
        <v>2.3589231253620907E-3</v>
      </c>
      <c r="T219" s="71">
        <v>1.0137821521555106E-3</v>
      </c>
    </row>
    <row r="220" spans="1:20">
      <c r="A220" s="71">
        <v>219</v>
      </c>
      <c r="B220" s="72">
        <v>41698</v>
      </c>
      <c r="C220" s="71">
        <v>4.7515837786233917E-2</v>
      </c>
      <c r="D220" s="71">
        <v>2.8833333333333331E-4</v>
      </c>
      <c r="E220" s="71">
        <v>4.1666666666666669E-4</v>
      </c>
      <c r="F220" s="71">
        <v>4.1666666666666664E-2</v>
      </c>
      <c r="G220" s="71">
        <v>2.3455833333333336E-3</v>
      </c>
      <c r="H220" s="71">
        <v>1.4755833333333333E-3</v>
      </c>
      <c r="I220" s="71">
        <v>5.3981237695568396E-3</v>
      </c>
      <c r="J220" s="71">
        <v>-2.0572500000000005E-3</v>
      </c>
      <c r="K220" s="71">
        <v>-1.1872499999999999E-3</v>
      </c>
      <c r="L220" s="71">
        <v>-4.1378333333333329E-2</v>
      </c>
      <c r="M220" s="71">
        <v>-1.2833333333333338E-4</v>
      </c>
      <c r="N220" s="71">
        <v>5.310219444444446E-6</v>
      </c>
      <c r="O220" s="71">
        <v>4198.99</v>
      </c>
      <c r="P220" s="71">
        <v>-2.5657593879586216E-2</v>
      </c>
      <c r="Q220" s="71">
        <v>-9.5044558522818789E-3</v>
      </c>
      <c r="R220" s="71">
        <v>5.7020293638515795E-2</v>
      </c>
      <c r="S220" s="71">
        <v>6.5831212368978008E-4</v>
      </c>
      <c r="T220" s="71">
        <v>2.257754840527695E-3</v>
      </c>
    </row>
    <row r="221" spans="1:20">
      <c r="A221" s="71">
        <v>220</v>
      </c>
      <c r="B221" s="72">
        <v>41729</v>
      </c>
      <c r="C221" s="71">
        <v>-3.0760153030206183E-2</v>
      </c>
      <c r="D221" s="71">
        <v>2.475E-4</v>
      </c>
      <c r="E221" s="71">
        <v>4.1666666666666669E-4</v>
      </c>
      <c r="F221" s="71">
        <v>1.6666666666666666E-2</v>
      </c>
      <c r="G221" s="71">
        <v>2.3197500000000002E-3</v>
      </c>
      <c r="H221" s="71">
        <v>1.4794166666666669E-3</v>
      </c>
      <c r="I221" s="71">
        <v>1.2040279232080842E-2</v>
      </c>
      <c r="J221" s="71">
        <v>-2.0722500000000003E-3</v>
      </c>
      <c r="K221" s="71">
        <v>-1.2319166666666668E-3</v>
      </c>
      <c r="L221" s="71">
        <v>-1.6419166666666665E-2</v>
      </c>
      <c r="M221" s="71">
        <v>-1.6916666666666669E-4</v>
      </c>
      <c r="N221" s="71">
        <v>2.7775756944444446E-6</v>
      </c>
      <c r="O221" s="71">
        <v>4114.5600000000004</v>
      </c>
      <c r="P221" s="71">
        <v>-2.0312117648680683E-2</v>
      </c>
      <c r="Q221" s="71">
        <v>2.500467391236505E-2</v>
      </c>
      <c r="R221" s="71">
        <v>-5.5764826942571233E-2</v>
      </c>
      <c r="S221" s="71">
        <v>4.1258212337384531E-4</v>
      </c>
      <c r="T221" s="71">
        <v>9.4618701444170263E-4</v>
      </c>
    </row>
    <row r="222" spans="1:20">
      <c r="A222" s="71">
        <v>221</v>
      </c>
      <c r="B222" s="72">
        <v>41759</v>
      </c>
      <c r="C222" s="71">
        <v>1.7906050492412007E-2</v>
      </c>
      <c r="D222" s="71">
        <v>2.7083333333333332E-4</v>
      </c>
      <c r="E222" s="71">
        <v>4.1666666666666669E-4</v>
      </c>
      <c r="F222" s="71">
        <v>3.3333333333333333E-2</v>
      </c>
      <c r="G222" s="71">
        <v>2.2847499999999999E-3</v>
      </c>
      <c r="H222" s="71">
        <v>1.5018333333333333E-3</v>
      </c>
      <c r="I222" s="71">
        <v>-1.3306721857047066E-3</v>
      </c>
      <c r="J222" s="71">
        <v>-2.0139166666666665E-3</v>
      </c>
      <c r="K222" s="71">
        <v>-1.2309999999999999E-3</v>
      </c>
      <c r="L222" s="71">
        <v>-3.3062500000000002E-2</v>
      </c>
      <c r="M222" s="71">
        <v>-1.4583333333333337E-4</v>
      </c>
      <c r="N222" s="71">
        <v>4.8216145833333352E-6</v>
      </c>
      <c r="O222" s="71">
        <v>4242.62</v>
      </c>
      <c r="P222" s="71">
        <v>3.0649100404287921E-2</v>
      </c>
      <c r="Q222" s="71">
        <v>1.4960428406429749E-2</v>
      </c>
      <c r="R222" s="71">
        <v>2.9456220859822579E-3</v>
      </c>
      <c r="S222" s="71">
        <v>9.3936735559212203E-4</v>
      </c>
      <c r="T222" s="71">
        <v>3.2062664423680829E-4</v>
      </c>
    </row>
    <row r="223" spans="1:20">
      <c r="A223" s="71">
        <v>222</v>
      </c>
      <c r="B223" s="72">
        <v>41789</v>
      </c>
      <c r="C223" s="71">
        <v>9.6717657671163693E-3</v>
      </c>
      <c r="D223" s="71">
        <v>2.0416666666666665E-4</v>
      </c>
      <c r="E223" s="71">
        <v>4.1666666666666669E-4</v>
      </c>
      <c r="F223" s="71">
        <v>-8.3333333333333332E-3</v>
      </c>
      <c r="G223" s="71">
        <v>2.2490833333333334E-3</v>
      </c>
      <c r="H223" s="71">
        <v>1.5304166666666667E-3</v>
      </c>
      <c r="I223" s="71">
        <v>-4.0026737896576847E-3</v>
      </c>
      <c r="J223" s="71">
        <v>-2.0449166666666667E-3</v>
      </c>
      <c r="K223" s="71">
        <v>-1.32625E-3</v>
      </c>
      <c r="L223" s="71">
        <v>8.5375E-3</v>
      </c>
      <c r="M223" s="71">
        <v>-2.1250000000000004E-4</v>
      </c>
      <c r="N223" s="71">
        <v>-1.8142187500000004E-6</v>
      </c>
      <c r="O223" s="71">
        <v>4408.18</v>
      </c>
      <c r="P223" s="71">
        <v>3.8280902927210647E-2</v>
      </c>
      <c r="Q223" s="71">
        <v>3.3787715701105725E-3</v>
      </c>
      <c r="R223" s="71">
        <v>6.2929941970057968E-3</v>
      </c>
      <c r="S223" s="71">
        <v>1.4654275289225248E-3</v>
      </c>
      <c r="T223" s="71">
        <v>9.354305305396409E-5</v>
      </c>
    </row>
    <row r="224" spans="1:20">
      <c r="A224" s="71">
        <v>223</v>
      </c>
      <c r="B224" s="72">
        <v>41820</v>
      </c>
      <c r="C224" s="71">
        <v>-1.5112207328966676E-2</v>
      </c>
      <c r="D224" s="71">
        <v>2.8916666666666663E-4</v>
      </c>
      <c r="E224" s="71">
        <v>4.1666666666666669E-4</v>
      </c>
      <c r="F224" s="71">
        <v>1.6666666666666666E-2</v>
      </c>
      <c r="G224" s="71">
        <v>2.3201666666666666E-3</v>
      </c>
      <c r="H224" s="71">
        <v>1.6120833333333334E-3</v>
      </c>
      <c r="I224" s="71">
        <v>1.1960275462971737E-2</v>
      </c>
      <c r="J224" s="71">
        <v>-2.0309999999999998E-3</v>
      </c>
      <c r="K224" s="71">
        <v>-1.3229166666666667E-3</v>
      </c>
      <c r="L224" s="71">
        <v>-1.63775E-2</v>
      </c>
      <c r="M224" s="71">
        <v>-1.2750000000000006E-4</v>
      </c>
      <c r="N224" s="71">
        <v>2.0881312500000009E-6</v>
      </c>
      <c r="O224" s="71">
        <v>4369.7700000000004</v>
      </c>
      <c r="P224" s="71">
        <v>-8.7515297191682606E-3</v>
      </c>
      <c r="Q224" s="71">
        <v>-7.3727801311580521E-3</v>
      </c>
      <c r="R224" s="71">
        <v>-7.7394271978086238E-3</v>
      </c>
      <c r="S224" s="71">
        <v>7.6589272425485295E-5</v>
      </c>
      <c r="T224" s="71">
        <v>2.2837881035367411E-4</v>
      </c>
    </row>
    <row r="225" spans="1:20">
      <c r="A225" s="71">
        <v>224</v>
      </c>
      <c r="B225" s="72">
        <v>41851</v>
      </c>
      <c r="C225" s="71">
        <v>-4.0552199311516546E-3</v>
      </c>
      <c r="D225" s="71">
        <v>3.0249999999999998E-4</v>
      </c>
      <c r="E225" s="71">
        <v>4.1666666666666669E-4</v>
      </c>
      <c r="F225" s="71">
        <v>-2.4999999999999998E-2</v>
      </c>
      <c r="G225" s="71">
        <v>2.2785833333333334E-3</v>
      </c>
      <c r="H225" s="71">
        <v>1.6176666666666668E-3</v>
      </c>
      <c r="I225" s="71">
        <v>-5.298025637555881E-3</v>
      </c>
      <c r="J225" s="71">
        <v>-1.9760833333333336E-3</v>
      </c>
      <c r="K225" s="71">
        <v>-1.3151666666666667E-3</v>
      </c>
      <c r="L225" s="71">
        <v>2.5302499999999999E-2</v>
      </c>
      <c r="M225" s="71">
        <v>-1.1416666666666671E-4</v>
      </c>
      <c r="N225" s="71">
        <v>-2.8887020833333342E-6</v>
      </c>
      <c r="O225" s="71">
        <v>4580.2700000000004</v>
      </c>
      <c r="P225" s="71">
        <v>4.704757221009892E-2</v>
      </c>
      <c r="Q225" s="71">
        <v>7.8379459647832661E-3</v>
      </c>
      <c r="R225" s="71">
        <v>-1.1893165895934921E-2</v>
      </c>
      <c r="S225" s="71">
        <v>2.2134740508644724E-3</v>
      </c>
      <c r="T225" s="71">
        <v>1.6444808690009631E-5</v>
      </c>
    </row>
    <row r="226" spans="1:20">
      <c r="A226" s="71">
        <v>225</v>
      </c>
      <c r="B226" s="72">
        <v>41880</v>
      </c>
      <c r="C226" s="71">
        <v>1.4925898120463188E-2</v>
      </c>
      <c r="D226" s="71">
        <v>2.4499999999999999E-4</v>
      </c>
      <c r="E226" s="71">
        <v>4.1666666666666669E-4</v>
      </c>
      <c r="F226" s="71">
        <v>3.3333333333333333E-2</v>
      </c>
      <c r="G226" s="71">
        <v>2.11225E-3</v>
      </c>
      <c r="H226" s="71">
        <v>1.488E-3</v>
      </c>
      <c r="I226" s="71">
        <v>-2.659576035758171E-3</v>
      </c>
      <c r="J226" s="71">
        <v>-1.86725E-3</v>
      </c>
      <c r="K226" s="71">
        <v>-1.243E-3</v>
      </c>
      <c r="L226" s="71">
        <v>-3.3088333333333331E-2</v>
      </c>
      <c r="M226" s="71">
        <v>-1.716666666666667E-4</v>
      </c>
      <c r="N226" s="71">
        <v>5.6801638888888896E-6</v>
      </c>
      <c r="O226" s="71">
        <v>4493.3900000000003</v>
      </c>
      <c r="P226" s="71">
        <v>-1.9150520341066013E-2</v>
      </c>
      <c r="Q226" s="71">
        <v>8.3778423780138667E-3</v>
      </c>
      <c r="R226" s="71">
        <v>6.5480557424493213E-3</v>
      </c>
      <c r="S226" s="71">
        <v>3.667424293335831E-4</v>
      </c>
      <c r="T226" s="71">
        <v>2.2278243470244652E-4</v>
      </c>
    </row>
    <row r="227" spans="1:20">
      <c r="A227" s="71">
        <v>226</v>
      </c>
      <c r="B227" s="72">
        <v>41912</v>
      </c>
      <c r="C227" s="71">
        <v>-2.9446733918598866E-2</v>
      </c>
      <c r="D227" s="71">
        <v>2.7916666666666666E-4</v>
      </c>
      <c r="E227" s="71">
        <v>4.1666666666666669E-4</v>
      </c>
      <c r="F227" s="71">
        <v>0</v>
      </c>
      <c r="G227" s="71">
        <v>2.0765833333333331E-3</v>
      </c>
      <c r="H227" s="71">
        <v>1.45875E-3</v>
      </c>
      <c r="I227" s="71">
        <v>-2.6666682469151937E-3</v>
      </c>
      <c r="J227" s="71">
        <v>-1.7974166666666663E-3</v>
      </c>
      <c r="K227" s="71">
        <v>-1.1795833333333333E-3</v>
      </c>
      <c r="L227" s="71">
        <v>2.7916666666666666E-4</v>
      </c>
      <c r="M227" s="71">
        <v>-1.3750000000000004E-4</v>
      </c>
      <c r="N227" s="71">
        <v>-3.8385416666666674E-8</v>
      </c>
      <c r="O227" s="71">
        <v>4630.74</v>
      </c>
      <c r="P227" s="71">
        <v>3.010925452846358E-2</v>
      </c>
      <c r="Q227" s="71">
        <v>-6.4270512688970882E-3</v>
      </c>
      <c r="R227" s="71">
        <v>-2.3019682649701778E-2</v>
      </c>
      <c r="S227" s="71">
        <v>9.0656720825980463E-4</v>
      </c>
      <c r="T227" s="71">
        <v>8.6711013847276096E-4</v>
      </c>
    </row>
    <row r="228" spans="1:20">
      <c r="A228" s="71">
        <v>227</v>
      </c>
      <c r="B228" s="72">
        <v>41943</v>
      </c>
      <c r="C228" s="71">
        <v>-8.6595145088566028E-3</v>
      </c>
      <c r="D228" s="71">
        <v>3.0166666666666666E-4</v>
      </c>
      <c r="E228" s="71">
        <v>4.1666666666666669E-4</v>
      </c>
      <c r="F228" s="71">
        <v>8.3333333333333332E-3</v>
      </c>
      <c r="G228" s="71">
        <v>1.8724166666666668E-3</v>
      </c>
      <c r="H228" s="71">
        <v>1.26275E-3</v>
      </c>
      <c r="I228" s="71">
        <v>3.9973404326199002E-3</v>
      </c>
      <c r="J228" s="71">
        <v>-1.5707500000000001E-3</v>
      </c>
      <c r="K228" s="71">
        <v>-9.6108333333333332E-4</v>
      </c>
      <c r="L228" s="71">
        <v>-8.0316666666666661E-3</v>
      </c>
      <c r="M228" s="71">
        <v>-1.1500000000000003E-4</v>
      </c>
      <c r="N228" s="71">
        <v>9.236416666666669E-7</v>
      </c>
      <c r="O228" s="71">
        <v>4791.63</v>
      </c>
      <c r="P228" s="71">
        <v>3.4153963271155163E-2</v>
      </c>
      <c r="Q228" s="71">
        <v>1.3788908129764188E-2</v>
      </c>
      <c r="R228" s="71">
        <v>-2.2448422638620791E-2</v>
      </c>
      <c r="S228" s="71">
        <v>1.1664932071274159E-3</v>
      </c>
      <c r="T228" s="71">
        <v>7.4987191529098007E-5</v>
      </c>
    </row>
    <row r="229" spans="1:20">
      <c r="A229" s="71">
        <v>228</v>
      </c>
      <c r="B229" s="72">
        <v>41971</v>
      </c>
      <c r="C229" s="71">
        <v>2.532551462171817E-2</v>
      </c>
      <c r="D229" s="71">
        <v>2.7750000000000002E-4</v>
      </c>
      <c r="E229" s="71">
        <v>4.1666666666666669E-4</v>
      </c>
      <c r="F229" s="71">
        <v>-2.4999999999999998E-2</v>
      </c>
      <c r="G229" s="71">
        <v>1.7994166666666666E-3</v>
      </c>
      <c r="H229" s="71">
        <v>1.1914166666666666E-3</v>
      </c>
      <c r="I229" s="71">
        <v>5.3050522296933522E-3</v>
      </c>
      <c r="J229" s="71">
        <v>-1.5219166666666666E-3</v>
      </c>
      <c r="K229" s="71">
        <v>-9.1391666666666661E-4</v>
      </c>
      <c r="L229" s="71">
        <v>2.5277499999999998E-2</v>
      </c>
      <c r="M229" s="71">
        <v>-1.3916666666666667E-4</v>
      </c>
      <c r="N229" s="71">
        <v>-3.5177854166666666E-6</v>
      </c>
      <c r="O229" s="71">
        <v>4736.05</v>
      </c>
      <c r="P229" s="71">
        <v>-1.1667190853705378E-2</v>
      </c>
      <c r="Q229" s="71">
        <v>-2.7202207809251533E-3</v>
      </c>
      <c r="R229" s="71">
        <v>2.8045735402643324E-2</v>
      </c>
      <c r="S229" s="71">
        <v>1.3612334241678642E-4</v>
      </c>
      <c r="T229" s="71">
        <v>6.4138169085486084E-4</v>
      </c>
    </row>
    <row r="230" spans="1:20">
      <c r="A230" s="71">
        <v>229</v>
      </c>
      <c r="B230" s="72">
        <v>42004</v>
      </c>
      <c r="C230" s="71">
        <v>-1.7002792410011125E-2</v>
      </c>
      <c r="D230" s="71">
        <v>3.1250000000000001E-4</v>
      </c>
      <c r="E230" s="71">
        <v>4.1666666666666669E-4</v>
      </c>
      <c r="F230" s="71">
        <v>0</v>
      </c>
      <c r="G230" s="71">
        <v>1.6072500000000002E-3</v>
      </c>
      <c r="H230" s="71">
        <v>1.0523333333333333E-3</v>
      </c>
      <c r="I230" s="71">
        <v>1.052641298698731E-2</v>
      </c>
      <c r="J230" s="71">
        <v>-1.2947500000000001E-3</v>
      </c>
      <c r="K230" s="71">
        <v>-7.3983333333333323E-4</v>
      </c>
      <c r="L230" s="71">
        <v>3.1250000000000001E-4</v>
      </c>
      <c r="M230" s="71">
        <v>-1.0416666666666669E-4</v>
      </c>
      <c r="N230" s="71">
        <v>-3.2552083333333342E-8</v>
      </c>
      <c r="O230" s="71">
        <v>4635.24</v>
      </c>
      <c r="P230" s="71">
        <v>-2.1515477345849021E-2</v>
      </c>
      <c r="Q230" s="71">
        <v>-9.5837136300591652E-3</v>
      </c>
      <c r="R230" s="71">
        <v>-7.4190787799519597E-3</v>
      </c>
      <c r="S230" s="71">
        <v>4.6291576541974245E-4</v>
      </c>
      <c r="T230" s="71">
        <v>2.890949497379319E-4</v>
      </c>
    </row>
    <row r="231" spans="1:20">
      <c r="A231" s="71">
        <v>230</v>
      </c>
      <c r="B231" s="72">
        <v>42034</v>
      </c>
      <c r="C231" s="71">
        <v>2.4900127058623767E-2</v>
      </c>
      <c r="D231" s="71">
        <v>2.8916666666666663E-4</v>
      </c>
      <c r="E231" s="71">
        <v>4.1666666666666669E-4</v>
      </c>
      <c r="F231" s="71">
        <v>-7.4999999999999997E-2</v>
      </c>
      <c r="G231" s="71">
        <v>1.3241666666666666E-3</v>
      </c>
      <c r="H231" s="71">
        <v>8.4341666666666669E-4</v>
      </c>
      <c r="I231" s="71">
        <v>-1.5831465216680662E-2</v>
      </c>
      <c r="J231" s="71">
        <v>-1.0349999999999999E-3</v>
      </c>
      <c r="K231" s="71">
        <v>-5.5425000000000006E-4</v>
      </c>
      <c r="L231" s="71">
        <v>7.5289166666666657E-2</v>
      </c>
      <c r="M231" s="71">
        <v>-1.2750000000000006E-4</v>
      </c>
      <c r="N231" s="71">
        <v>-9.5993687500000028E-6</v>
      </c>
      <c r="O231" s="71">
        <v>4963.53</v>
      </c>
      <c r="P231" s="71">
        <v>6.8429203538906691E-2</v>
      </c>
      <c r="Q231" s="71">
        <v>5.4353390946557667E-3</v>
      </c>
      <c r="R231" s="71">
        <v>1.9464787963968E-2</v>
      </c>
      <c r="S231" s="71">
        <v>4.6825558969691202E-3</v>
      </c>
      <c r="T231" s="71">
        <v>6.200163275356075E-4</v>
      </c>
    </row>
    <row r="232" spans="1:20">
      <c r="A232" s="71">
        <v>231</v>
      </c>
      <c r="B232" s="72">
        <v>42062</v>
      </c>
      <c r="C232" s="71">
        <v>3.3250099769304597E-2</v>
      </c>
      <c r="D232" s="71">
        <v>3.0083333333333335E-4</v>
      </c>
      <c r="E232" s="71">
        <v>4.1666666666666669E-4</v>
      </c>
      <c r="F232" s="71">
        <v>2.4999999999999998E-2</v>
      </c>
      <c r="G232" s="71">
        <v>1.4470833333333332E-3</v>
      </c>
      <c r="H232" s="71">
        <v>9.4416666666666672E-4</v>
      </c>
      <c r="I232" s="71">
        <v>2.6560440581162581E-3</v>
      </c>
      <c r="J232" s="71">
        <v>-1.1462499999999999E-3</v>
      </c>
      <c r="K232" s="71">
        <v>-6.4333333333333343E-4</v>
      </c>
      <c r="L232" s="71">
        <v>-2.4699166666666664E-2</v>
      </c>
      <c r="M232" s="71">
        <v>-1.1583333333333335E-4</v>
      </c>
      <c r="N232" s="71">
        <v>2.8609868055555555E-6</v>
      </c>
      <c r="O232" s="71">
        <v>4900.8900000000003</v>
      </c>
      <c r="P232" s="71">
        <v>-1.2700359875035261E-2</v>
      </c>
      <c r="Q232" s="71">
        <v>-7.2604178990678392E-3</v>
      </c>
      <c r="R232" s="71">
        <v>4.0510517668372437E-2</v>
      </c>
      <c r="S232" s="71">
        <v>1.6129914095540566E-4</v>
      </c>
      <c r="T232" s="71">
        <v>1.1055691346687096E-3</v>
      </c>
    </row>
    <row r="233" spans="1:20">
      <c r="A233" s="71">
        <v>232</v>
      </c>
      <c r="B233" s="72">
        <v>42094</v>
      </c>
      <c r="C233" s="71">
        <v>-2.1783189228099076E-2</v>
      </c>
      <c r="D233" s="71">
        <v>3.4249999999999998E-4</v>
      </c>
      <c r="E233" s="71">
        <v>4.1666666666666669E-4</v>
      </c>
      <c r="F233" s="71">
        <v>1.6666666666666666E-2</v>
      </c>
      <c r="G233" s="71">
        <v>1.4950833333333333E-3</v>
      </c>
      <c r="H233" s="71">
        <v>9.7550000000000002E-4</v>
      </c>
      <c r="I233" s="71">
        <v>3.9708854294930873E-3</v>
      </c>
      <c r="J233" s="71">
        <v>-1.1525833333333334E-3</v>
      </c>
      <c r="K233" s="71">
        <v>-6.330000000000001E-4</v>
      </c>
      <c r="L233" s="71">
        <v>-1.6324166666666667E-2</v>
      </c>
      <c r="M233" s="71">
        <v>-7.4166666666666717E-5</v>
      </c>
      <c r="N233" s="71">
        <v>1.2107090277777786E-6</v>
      </c>
      <c r="O233" s="71">
        <v>4941.42</v>
      </c>
      <c r="P233" s="71">
        <v>8.2359180104525365E-3</v>
      </c>
      <c r="Q233" s="71">
        <v>-1.9053124213727735E-2</v>
      </c>
      <c r="R233" s="71">
        <v>-2.7300650143713412E-3</v>
      </c>
      <c r="S233" s="71">
        <v>6.7830345474896472E-5</v>
      </c>
      <c r="T233" s="71">
        <v>4.7450733294717161E-4</v>
      </c>
    </row>
    <row r="234" spans="1:20">
      <c r="A234" s="71">
        <v>233</v>
      </c>
      <c r="B234" s="72">
        <v>42124</v>
      </c>
      <c r="C234" s="71">
        <v>2.5994103300755356E-2</v>
      </c>
      <c r="D234" s="71">
        <v>3.4083333333333329E-4</v>
      </c>
      <c r="E234" s="71">
        <v>4.1666666666666669E-4</v>
      </c>
      <c r="F234" s="71">
        <v>1.6666666666666666E-2</v>
      </c>
      <c r="G234" s="71">
        <v>1.4624999999999998E-3</v>
      </c>
      <c r="H234" s="71">
        <v>9.4016666666666673E-4</v>
      </c>
      <c r="I234" s="71">
        <v>3.9551798429275919E-3</v>
      </c>
      <c r="J234" s="71">
        <v>-1.1216666666666666E-3</v>
      </c>
      <c r="K234" s="71">
        <v>-5.9933333333333345E-4</v>
      </c>
      <c r="L234" s="71">
        <v>-1.6325833333333335E-2</v>
      </c>
      <c r="M234" s="71">
        <v>-7.5833333333333406E-5</v>
      </c>
      <c r="N234" s="71">
        <v>1.2380423611111124E-6</v>
      </c>
      <c r="O234" s="71">
        <v>5070.03</v>
      </c>
      <c r="P234" s="71">
        <v>2.569399545846629E-2</v>
      </c>
      <c r="Q234" s="71">
        <v>8.3330000564307838E-3</v>
      </c>
      <c r="R234" s="71">
        <v>1.7661103244324572E-2</v>
      </c>
      <c r="S234" s="71">
        <v>6.6018140261968632E-4</v>
      </c>
      <c r="T234" s="71">
        <v>6.7569340641034049E-4</v>
      </c>
    </row>
    <row r="235" spans="1:20">
      <c r="A235" s="71">
        <v>234</v>
      </c>
      <c r="B235" s="72">
        <v>42153</v>
      </c>
      <c r="C235" s="71">
        <v>9.8079699267934473E-3</v>
      </c>
      <c r="D235" s="71">
        <v>2.8666666666666662E-4</v>
      </c>
      <c r="E235" s="71">
        <v>4.1666666666666669E-4</v>
      </c>
      <c r="F235" s="71">
        <v>1.6666666666666666E-2</v>
      </c>
      <c r="G235" s="71">
        <v>1.6869166666666669E-3</v>
      </c>
      <c r="H235" s="71">
        <v>1.1231666666666668E-3</v>
      </c>
      <c r="I235" s="71">
        <v>-2.6350476380052612E-3</v>
      </c>
      <c r="J235" s="71">
        <v>-1.4002500000000002E-3</v>
      </c>
      <c r="K235" s="71">
        <v>-8.3650000000000022E-4</v>
      </c>
      <c r="L235" s="71">
        <v>-1.6379999999999999E-2</v>
      </c>
      <c r="M235" s="71">
        <v>-1.3000000000000007E-4</v>
      </c>
      <c r="N235" s="71">
        <v>2.1294000000000012E-6</v>
      </c>
      <c r="O235" s="71">
        <v>4986.87</v>
      </c>
      <c r="P235" s="71">
        <v>-1.6538276297351828E-2</v>
      </c>
      <c r="Q235" s="71">
        <v>4.1613611058535227E-3</v>
      </c>
      <c r="R235" s="71">
        <v>5.6466088209399246E-3</v>
      </c>
      <c r="S235" s="71">
        <v>2.735145828875493E-4</v>
      </c>
      <c r="T235" s="71">
        <v>9.6196274084884656E-5</v>
      </c>
    </row>
    <row r="236" spans="1:20">
      <c r="A236" s="71">
        <v>235</v>
      </c>
      <c r="B236" s="72">
        <v>42185</v>
      </c>
      <c r="C236" s="71">
        <v>-6.1514837066550143E-2</v>
      </c>
      <c r="D236" s="71">
        <v>3.3999999999999997E-4</v>
      </c>
      <c r="E236" s="71">
        <v>4.1666666666666669E-4</v>
      </c>
      <c r="F236" s="71">
        <v>0</v>
      </c>
      <c r="G236" s="71">
        <v>1.8079999999999999E-3</v>
      </c>
      <c r="H236" s="71">
        <v>1.1891666666666667E-3</v>
      </c>
      <c r="I236" s="71">
        <v>9.1924481841640926E-3</v>
      </c>
      <c r="J236" s="71">
        <v>-1.4679999999999999E-3</v>
      </c>
      <c r="K236" s="71">
        <v>-8.4916666666666669E-4</v>
      </c>
      <c r="L236" s="71">
        <v>3.3999999999999997E-4</v>
      </c>
      <c r="M236" s="71">
        <v>-7.6666666666666723E-5</v>
      </c>
      <c r="N236" s="71">
        <v>-2.6066666666666685E-8</v>
      </c>
      <c r="O236" s="71">
        <v>5128.28</v>
      </c>
      <c r="P236" s="71">
        <v>2.7961861863815329E-2</v>
      </c>
      <c r="Q236" s="71">
        <v>3.9486673243063208E-3</v>
      </c>
      <c r="R236" s="71">
        <v>-6.5463504390856464E-2</v>
      </c>
      <c r="S236" s="71">
        <v>7.8186571889109007E-4</v>
      </c>
      <c r="T236" s="71">
        <v>3.7840751793242113E-3</v>
      </c>
    </row>
    <row r="237" spans="1:20">
      <c r="A237" s="71">
        <v>236</v>
      </c>
      <c r="B237" s="72">
        <v>42216</v>
      </c>
      <c r="C237" s="71">
        <v>2.2763211582180531E-2</v>
      </c>
      <c r="D237" s="71">
        <v>3.0916666666666668E-4</v>
      </c>
      <c r="E237" s="71">
        <v>4.1666666666666669E-4</v>
      </c>
      <c r="F237" s="71">
        <v>-1.6666666666666666E-2</v>
      </c>
      <c r="G237" s="71">
        <v>1.7794166666666666E-3</v>
      </c>
      <c r="H237" s="71">
        <v>1.2117499999999999E-3</v>
      </c>
      <c r="I237" s="71">
        <v>-3.9292781398891918E-3</v>
      </c>
      <c r="J237" s="71">
        <v>-1.4702499999999998E-3</v>
      </c>
      <c r="K237" s="71">
        <v>-9.0258333333333325E-4</v>
      </c>
      <c r="L237" s="71">
        <v>1.6975833333333332E-2</v>
      </c>
      <c r="M237" s="71">
        <v>-1.0750000000000001E-4</v>
      </c>
      <c r="N237" s="71">
        <v>-1.8249020833333334E-6</v>
      </c>
      <c r="O237" s="71">
        <v>4776.51</v>
      </c>
      <c r="P237" s="71">
        <v>-7.1060166002910208E-2</v>
      </c>
      <c r="Q237" s="71">
        <v>2.9075113413964182E-2</v>
      </c>
      <c r="R237" s="71">
        <v>-6.3119018317836506E-3</v>
      </c>
      <c r="S237" s="71">
        <v>5.0495471923611554E-3</v>
      </c>
      <c r="T237" s="71">
        <v>5.1816380153511788E-4</v>
      </c>
    </row>
    <row r="238" spans="1:20">
      <c r="A238" s="71">
        <v>237</v>
      </c>
      <c r="B238" s="72">
        <v>42247</v>
      </c>
      <c r="C238" s="71">
        <v>-6.1573319465500376E-2</v>
      </c>
      <c r="D238" s="71">
        <v>2.9416666666666664E-4</v>
      </c>
      <c r="E238" s="71">
        <v>4.1666666666666669E-4</v>
      </c>
      <c r="F238" s="71">
        <v>1.6666666666666666E-2</v>
      </c>
      <c r="G238" s="71">
        <v>1.6499166666666667E-3</v>
      </c>
      <c r="H238" s="71">
        <v>1.0938333333333334E-3</v>
      </c>
      <c r="I238" s="71">
        <v>-1.3210231736806577E-2</v>
      </c>
      <c r="J238" s="71">
        <v>-1.3557500000000002E-3</v>
      </c>
      <c r="K238" s="71">
        <v>-7.9966666666666673E-4</v>
      </c>
      <c r="L238" s="71">
        <v>-1.6372499999999998E-2</v>
      </c>
      <c r="M238" s="71">
        <v>-1.2250000000000005E-4</v>
      </c>
      <c r="N238" s="71">
        <v>2.0056312500000004E-6</v>
      </c>
      <c r="O238" s="71">
        <v>4620.16</v>
      </c>
      <c r="P238" s="71">
        <v>-3.3280817780298122E-2</v>
      </c>
      <c r="Q238" s="71">
        <v>5.7334552706027608E-3</v>
      </c>
      <c r="R238" s="71">
        <v>-6.7306774736103137E-2</v>
      </c>
      <c r="S238" s="71">
        <v>1.1076128321254076E-3</v>
      </c>
      <c r="T238" s="71">
        <v>3.7912736700005676E-3</v>
      </c>
    </row>
    <row r="239" spans="1:20">
      <c r="A239" s="71">
        <v>238</v>
      </c>
      <c r="B239" s="72">
        <v>42277</v>
      </c>
      <c r="C239" s="71">
        <v>-2.9169436304607999E-2</v>
      </c>
      <c r="D239" s="71">
        <v>3.725E-4</v>
      </c>
      <c r="E239" s="71">
        <v>4.1666666666666669E-4</v>
      </c>
      <c r="F239" s="71">
        <v>-8.3333333333333332E-3</v>
      </c>
      <c r="G239" s="71">
        <v>1.5678333333333334E-3</v>
      </c>
      <c r="H239" s="71">
        <v>1.0008333333333334E-3</v>
      </c>
      <c r="I239" s="71">
        <v>1.8445845790751036E-2</v>
      </c>
      <c r="J239" s="71">
        <v>-1.1953333333333334E-3</v>
      </c>
      <c r="K239" s="71">
        <v>-6.2833333333333339E-4</v>
      </c>
      <c r="L239" s="71">
        <v>8.7058333333333328E-3</v>
      </c>
      <c r="M239" s="71">
        <v>-4.4166666666666692E-5</v>
      </c>
      <c r="N239" s="71">
        <v>-3.8450763888888908E-7</v>
      </c>
      <c r="O239" s="71">
        <v>5053.75</v>
      </c>
      <c r="P239" s="71">
        <v>8.9701205444239207E-2</v>
      </c>
      <c r="Q239" s="71">
        <v>2.10545703632814E-3</v>
      </c>
      <c r="R239" s="71">
        <v>-3.1274893340936138E-2</v>
      </c>
      <c r="S239" s="71">
        <v>8.0463062581496089E-3</v>
      </c>
      <c r="T239" s="71">
        <v>8.5085601432858312E-4</v>
      </c>
    </row>
    <row r="240" spans="1:20">
      <c r="A240" s="71">
        <v>239</v>
      </c>
      <c r="B240" s="72">
        <v>42307</v>
      </c>
      <c r="C240" s="71">
        <v>4.3604756613060403E-2</v>
      </c>
      <c r="D240" s="71">
        <v>3.3833333333333334E-4</v>
      </c>
      <c r="E240" s="71">
        <v>4.1666666666666669E-4</v>
      </c>
      <c r="F240" s="71">
        <v>8.3333333333333332E-3</v>
      </c>
      <c r="G240" s="71">
        <v>1.5383333333333334E-3</v>
      </c>
      <c r="H240" s="71">
        <v>9.5149999999999998E-4</v>
      </c>
      <c r="I240" s="71">
        <v>-1.3140793561057684E-2</v>
      </c>
      <c r="J240" s="71">
        <v>-1.2000000000000001E-3</v>
      </c>
      <c r="K240" s="71">
        <v>-6.1316666666666659E-4</v>
      </c>
      <c r="L240" s="71">
        <v>-7.9950000000000004E-3</v>
      </c>
      <c r="M240" s="71">
        <v>-7.8333333333333358E-5</v>
      </c>
      <c r="N240" s="71">
        <v>6.262750000000002E-7</v>
      </c>
      <c r="O240" s="71">
        <v>5108.67</v>
      </c>
      <c r="P240" s="71">
        <v>1.0808554393019421E-2</v>
      </c>
      <c r="Q240" s="71">
        <v>1.7901036613774401E-2</v>
      </c>
      <c r="R240" s="71">
        <v>2.5703719999286001E-2</v>
      </c>
      <c r="S240" s="71">
        <v>1.1682484806685942E-4</v>
      </c>
      <c r="T240" s="71">
        <v>1.9013747992842349E-3</v>
      </c>
    </row>
    <row r="241" spans="1:20">
      <c r="A241" s="71">
        <v>240</v>
      </c>
      <c r="B241" s="72">
        <v>42338</v>
      </c>
      <c r="C241" s="71">
        <v>2.1586052273434575E-3</v>
      </c>
      <c r="D241" s="71">
        <v>3.6083333333333334E-4</v>
      </c>
      <c r="E241" s="71">
        <v>4.1666666666666669E-4</v>
      </c>
      <c r="F241" s="71">
        <v>0</v>
      </c>
      <c r="G241" s="71">
        <v>1.64825E-3</v>
      </c>
      <c r="H241" s="71">
        <v>1.0771666666666666E-3</v>
      </c>
      <c r="I241" s="71">
        <v>5.2770571008435851E-3</v>
      </c>
      <c r="J241" s="71">
        <v>-1.2874166666666667E-3</v>
      </c>
      <c r="K241" s="71">
        <v>-7.1633333333333325E-4</v>
      </c>
      <c r="L241" s="71">
        <v>3.6083333333333334E-4</v>
      </c>
      <c r="M241" s="71">
        <v>-5.5833333333333353E-5</v>
      </c>
      <c r="N241" s="71">
        <v>-2.0146527777777786E-8</v>
      </c>
      <c r="O241" s="71">
        <v>5007.41</v>
      </c>
      <c r="P241" s="71">
        <v>-2.0020281009982099E-2</v>
      </c>
      <c r="Q241" s="71">
        <v>-2.5853433569878348E-2</v>
      </c>
      <c r="R241" s="71">
        <v>2.8012038797221805E-2</v>
      </c>
      <c r="S241" s="71">
        <v>4.0081165171864985E-4</v>
      </c>
      <c r="T241" s="71">
        <v>4.6595765275145E-6</v>
      </c>
    </row>
    <row r="242" spans="1:20">
      <c r="A242" s="71">
        <v>241</v>
      </c>
      <c r="B242" s="72">
        <v>42369</v>
      </c>
      <c r="C242" s="71">
        <v>-1.3802787905946801E-2</v>
      </c>
      <c r="D242" s="71">
        <v>3.1416666666666664E-4</v>
      </c>
      <c r="E242" s="71">
        <v>4.1666666666666669E-4</v>
      </c>
      <c r="F242" s="71">
        <v>8.3333333333333332E-3</v>
      </c>
      <c r="G242" s="71">
        <v>1.6028333333333333E-3</v>
      </c>
      <c r="H242" s="71">
        <v>1.0405E-3</v>
      </c>
      <c r="I242" s="71">
        <v>-3.9551798429275919E-3</v>
      </c>
      <c r="J242" s="71">
        <v>-1.2886666666666667E-3</v>
      </c>
      <c r="K242" s="71">
        <v>-7.2633333333333339E-4</v>
      </c>
      <c r="L242" s="71">
        <v>-8.0191666666666658E-3</v>
      </c>
      <c r="M242" s="71">
        <v>-1.0250000000000005E-4</v>
      </c>
      <c r="N242" s="71">
        <v>8.2196458333333371E-7</v>
      </c>
      <c r="O242" s="71">
        <v>4613.95</v>
      </c>
      <c r="P242" s="71">
        <v>-8.183449224734396E-2</v>
      </c>
      <c r="Q242" s="71">
        <v>-1.9375812742184806E-2</v>
      </c>
      <c r="R242" s="71">
        <v>5.5730248362380053E-3</v>
      </c>
      <c r="S242" s="71">
        <v>6.6968841213805985E-3</v>
      </c>
      <c r="T242" s="71">
        <v>1.9051695397655127E-4</v>
      </c>
    </row>
    <row r="243" spans="1:20">
      <c r="A243" s="71">
        <v>242</v>
      </c>
      <c r="B243" s="72">
        <v>42398</v>
      </c>
      <c r="C243" s="71">
        <v>-3.1966569300038827E-2</v>
      </c>
      <c r="D243" s="71">
        <v>3.1416666666666664E-4</v>
      </c>
      <c r="E243" s="71">
        <v>4.1666666666666669E-4</v>
      </c>
      <c r="F243" s="71">
        <v>-6.6666666666666666E-2</v>
      </c>
      <c r="G243" s="71">
        <v>1.4860833333333334E-3</v>
      </c>
      <c r="H243" s="71">
        <v>9.1049999999999996E-4</v>
      </c>
      <c r="I243" s="71">
        <v>1.9621296587327031E-2</v>
      </c>
      <c r="J243" s="71">
        <v>-1.1719166666666668E-3</v>
      </c>
      <c r="K243" s="71">
        <v>-5.9633333333333326E-4</v>
      </c>
      <c r="L243" s="71">
        <v>6.6980833333333337E-2</v>
      </c>
      <c r="M243" s="71">
        <v>-1.0250000000000005E-4</v>
      </c>
      <c r="N243" s="71">
        <v>-6.8655354166666703E-6</v>
      </c>
      <c r="O243" s="71">
        <v>4557.95</v>
      </c>
      <c r="P243" s="71">
        <v>-1.2211362068773823E-2</v>
      </c>
      <c r="Q243" s="71">
        <v>-1.9405053941659922E-2</v>
      </c>
      <c r="R243" s="71">
        <v>-1.2561515358378905E-2</v>
      </c>
      <c r="S243" s="71">
        <v>1.4911736357468811E-4</v>
      </c>
      <c r="T243" s="71">
        <v>1.0218615528141848E-3</v>
      </c>
    </row>
    <row r="244" spans="1:20">
      <c r="A244" s="71">
        <v>243</v>
      </c>
      <c r="B244" s="72">
        <v>42429</v>
      </c>
      <c r="C244" s="71">
        <v>2.9752751027789515E-3</v>
      </c>
      <c r="D244" s="71">
        <v>3.2916666666666668E-4</v>
      </c>
      <c r="E244" s="71">
        <v>4.1666666666666669E-4</v>
      </c>
      <c r="F244" s="71">
        <v>1.6666666666666666E-2</v>
      </c>
      <c r="G244" s="71">
        <v>1.2526666666666667E-3</v>
      </c>
      <c r="H244" s="71">
        <v>6.6016666666666665E-4</v>
      </c>
      <c r="I244" s="71">
        <v>-7.8023802841853396E-3</v>
      </c>
      <c r="J244" s="71">
        <v>-9.2350000000000006E-4</v>
      </c>
      <c r="K244" s="71">
        <v>-3.3099999999999997E-4</v>
      </c>
      <c r="L244" s="71">
        <v>-1.6337500000000001E-2</v>
      </c>
      <c r="M244" s="71">
        <v>-8.7500000000000013E-5</v>
      </c>
      <c r="N244" s="71">
        <v>1.4295312500000003E-6</v>
      </c>
      <c r="O244" s="71">
        <v>4869.8500000000004</v>
      </c>
      <c r="P244" s="71">
        <v>6.6190174759025666E-2</v>
      </c>
      <c r="Q244" s="71">
        <v>-4.5371377885054187E-2</v>
      </c>
      <c r="R244" s="71">
        <v>4.8346652987833139E-2</v>
      </c>
      <c r="S244" s="71">
        <v>4.3811392346303586E-3</v>
      </c>
      <c r="T244" s="71">
        <v>8.8522619372162994E-6</v>
      </c>
    </row>
    <row r="245" spans="1:20">
      <c r="A245" s="71">
        <v>244</v>
      </c>
      <c r="B245" s="72">
        <v>42460</v>
      </c>
      <c r="C245" s="71">
        <v>1.4641940967793587E-2</v>
      </c>
      <c r="D245" s="71">
        <v>3.3500000000000001E-4</v>
      </c>
      <c r="E245" s="71">
        <v>4.1666666666666669E-4</v>
      </c>
      <c r="F245" s="71">
        <v>3.3333333333333333E-2</v>
      </c>
      <c r="G245" s="71">
        <v>1.2861666666666668E-3</v>
      </c>
      <c r="H245" s="71">
        <v>6.8658333333333332E-4</v>
      </c>
      <c r="I245" s="71">
        <v>-3.9241384561341519E-3</v>
      </c>
      <c r="J245" s="71">
        <v>-9.5116666666666678E-4</v>
      </c>
      <c r="K245" s="71">
        <v>-3.5158333333333331E-4</v>
      </c>
      <c r="L245" s="71">
        <v>-3.2998333333333331E-2</v>
      </c>
      <c r="M245" s="71">
        <v>-8.1666666666666682E-5</v>
      </c>
      <c r="N245" s="71">
        <v>2.6948638888888892E-6</v>
      </c>
      <c r="O245" s="71">
        <v>4775.3599999999997</v>
      </c>
      <c r="P245" s="71">
        <v>-1.9593772037822532E-2</v>
      </c>
      <c r="Q245" s="71">
        <v>7.217660154226202E-3</v>
      </c>
      <c r="R245" s="71">
        <v>7.4242808135673855E-3</v>
      </c>
      <c r="S245" s="71">
        <v>3.8391590267015615E-4</v>
      </c>
      <c r="T245" s="71">
        <v>2.1438643530435222E-4</v>
      </c>
    </row>
    <row r="246" spans="1:20">
      <c r="A246" s="71">
        <v>245</v>
      </c>
      <c r="B246" s="72">
        <v>42489</v>
      </c>
      <c r="C246" s="71">
        <v>7.7777794979443371E-3</v>
      </c>
      <c r="D246" s="71">
        <v>2.9250000000000001E-4</v>
      </c>
      <c r="E246" s="71">
        <v>4.1666666666666669E-4</v>
      </c>
      <c r="F246" s="71">
        <v>8.3333333333333332E-3</v>
      </c>
      <c r="G246" s="71">
        <v>1.3073333333333333E-3</v>
      </c>
      <c r="H246" s="71">
        <v>6.8574999999999994E-4</v>
      </c>
      <c r="I246" s="71">
        <v>7.8329382211874687E-3</v>
      </c>
      <c r="J246" s="71">
        <v>-1.0148333333333333E-3</v>
      </c>
      <c r="K246" s="71">
        <v>-3.9324999999999994E-4</v>
      </c>
      <c r="L246" s="71">
        <v>-8.0408333333333339E-3</v>
      </c>
      <c r="M246" s="71">
        <v>-1.2416666666666669E-4</v>
      </c>
      <c r="N246" s="71">
        <v>9.9840347222222242E-7</v>
      </c>
      <c r="O246" s="71">
        <v>4948.05</v>
      </c>
      <c r="P246" s="71">
        <v>3.5524195811186488E-2</v>
      </c>
      <c r="Q246" s="71">
        <v>2.288168092020193E-2</v>
      </c>
      <c r="R246" s="71">
        <v>-1.5103901422257593E-2</v>
      </c>
      <c r="S246" s="71">
        <v>1.2619684880315195E-3</v>
      </c>
      <c r="T246" s="71">
        <v>6.0493853918643266E-5</v>
      </c>
    </row>
    <row r="247" spans="1:20">
      <c r="A247" s="71">
        <v>246</v>
      </c>
      <c r="B247" s="72">
        <v>42521</v>
      </c>
      <c r="C247" s="71">
        <v>2.3556999394056533E-3</v>
      </c>
      <c r="D247" s="71">
        <v>3.4333333333333329E-4</v>
      </c>
      <c r="E247" s="71">
        <v>4.1666666666666669E-4</v>
      </c>
      <c r="F247" s="71">
        <v>1.6666666666666666E-2</v>
      </c>
      <c r="G247" s="71">
        <v>1.2805E-3</v>
      </c>
      <c r="H247" s="71">
        <v>6.8308333333333329E-4</v>
      </c>
      <c r="I247" s="71">
        <v>1.5484180334041753E-2</v>
      </c>
      <c r="J247" s="71">
        <v>-9.3716666666666666E-4</v>
      </c>
      <c r="K247" s="71">
        <v>-3.3974999999999999E-4</v>
      </c>
      <c r="L247" s="71">
        <v>-1.6323333333333332E-2</v>
      </c>
      <c r="M247" s="71">
        <v>-7.3333333333333399E-5</v>
      </c>
      <c r="N247" s="71">
        <v>1.1970444444444454E-6</v>
      </c>
      <c r="O247" s="71">
        <v>4842.67</v>
      </c>
      <c r="P247" s="71">
        <v>-2.1527338055570056E-2</v>
      </c>
      <c r="Q247" s="71">
        <v>-5.8220913393016716E-3</v>
      </c>
      <c r="R247" s="71">
        <v>8.1777912787073248E-3</v>
      </c>
      <c r="S247" s="71">
        <v>4.6342628375879475E-4</v>
      </c>
      <c r="T247" s="71">
        <v>5.5493222045157982E-6</v>
      </c>
    </row>
    <row r="248" spans="1:20">
      <c r="A248" s="71">
        <v>247</v>
      </c>
      <c r="B248" s="72">
        <v>42551</v>
      </c>
      <c r="C248" s="71">
        <v>2.4674336292067167E-2</v>
      </c>
      <c r="D248" s="71">
        <v>3.5500000000000001E-4</v>
      </c>
      <c r="E248" s="71">
        <v>4.1666666666666669E-4</v>
      </c>
      <c r="F248" s="71">
        <v>1.6666666666666666E-2</v>
      </c>
      <c r="G248" s="71">
        <v>1.0920833333333334E-3</v>
      </c>
      <c r="H248" s="71">
        <v>5.4149999999999999E-4</v>
      </c>
      <c r="I248" s="71">
        <v>-1.2886776276356926E-2</v>
      </c>
      <c r="J248" s="71">
        <v>-7.370833333333333E-4</v>
      </c>
      <c r="K248" s="71">
        <v>-1.8649999999999998E-4</v>
      </c>
      <c r="L248" s="71">
        <v>-1.6311666666666665E-2</v>
      </c>
      <c r="M248" s="71">
        <v>-6.1666666666666684E-5</v>
      </c>
      <c r="N248" s="71">
        <v>1.0058861111111113E-6</v>
      </c>
      <c r="O248" s="71">
        <v>5162.13</v>
      </c>
      <c r="P248" s="71">
        <v>6.3883063499922343E-2</v>
      </c>
      <c r="Q248" s="71">
        <v>-2.2884678602992814E-2</v>
      </c>
      <c r="R248" s="71">
        <v>4.7559014895059981E-2</v>
      </c>
      <c r="S248" s="71">
        <v>4.0810458021351102E-3</v>
      </c>
      <c r="T248" s="71">
        <v>6.0882287145402295E-4</v>
      </c>
    </row>
    <row r="249" spans="1:20">
      <c r="A249" s="71">
        <v>248</v>
      </c>
      <c r="B249" s="72">
        <v>42580</v>
      </c>
      <c r="C249" s="71">
        <v>3.8608392688638915E-2</v>
      </c>
      <c r="D249" s="71">
        <v>2.475E-4</v>
      </c>
      <c r="E249" s="71">
        <v>4.1666666666666669E-4</v>
      </c>
      <c r="F249" s="71">
        <v>-8.3333333333333332E-3</v>
      </c>
      <c r="G249" s="71">
        <v>7.9741666666666665E-4</v>
      </c>
      <c r="H249" s="71">
        <v>2.8250000000000004E-4</v>
      </c>
      <c r="I249" s="71">
        <v>2.1809716294550086E-2</v>
      </c>
      <c r="J249" s="71">
        <v>-5.4991666666666665E-4</v>
      </c>
      <c r="K249" s="71">
        <v>-3.5000000000000038E-5</v>
      </c>
      <c r="L249" s="71">
        <v>8.5808333333333327E-3</v>
      </c>
      <c r="M249" s="71">
        <v>-1.6916666666666669E-4</v>
      </c>
      <c r="N249" s="71">
        <v>-1.4515909722222223E-6</v>
      </c>
      <c r="O249" s="71">
        <v>5213.22</v>
      </c>
      <c r="P249" s="71">
        <v>9.8484220658185961E-3</v>
      </c>
      <c r="Q249" s="71">
        <v>-1.4495647098629938E-2</v>
      </c>
      <c r="R249" s="71">
        <v>5.3104039787268853E-2</v>
      </c>
      <c r="S249" s="71">
        <v>9.6991417186502622E-5</v>
      </c>
      <c r="T249" s="71">
        <v>1.4906079860001469E-3</v>
      </c>
    </row>
    <row r="250" spans="1:20">
      <c r="A250" s="71">
        <v>249</v>
      </c>
      <c r="B250" s="72">
        <v>42613</v>
      </c>
      <c r="C250" s="71">
        <v>1.1797139138632673E-2</v>
      </c>
      <c r="D250" s="71">
        <v>1.5333333333333334E-4</v>
      </c>
      <c r="E250" s="71">
        <v>2.0833333333333335E-4</v>
      </c>
      <c r="F250" s="71">
        <v>2.4999999999999998E-2</v>
      </c>
      <c r="G250" s="71">
        <v>6.1841666666666664E-4</v>
      </c>
      <c r="H250" s="71">
        <v>1.8641666666666668E-4</v>
      </c>
      <c r="I250" s="71">
        <v>-3.814372075470196E-3</v>
      </c>
      <c r="J250" s="71">
        <v>-4.650833333333333E-4</v>
      </c>
      <c r="K250" s="71">
        <v>-3.3083333333333342E-5</v>
      </c>
      <c r="L250" s="71">
        <v>-2.4846666666666666E-2</v>
      </c>
      <c r="M250" s="71">
        <v>-5.5000000000000009E-5</v>
      </c>
      <c r="N250" s="71">
        <v>1.3665666666666668E-6</v>
      </c>
      <c r="O250" s="71">
        <v>5312</v>
      </c>
      <c r="P250" s="71">
        <v>1.8770705091810669E-2</v>
      </c>
      <c r="Q250" s="71">
        <v>8.8086080352862695E-3</v>
      </c>
      <c r="R250" s="71">
        <v>2.9885311033464035E-3</v>
      </c>
      <c r="S250" s="71">
        <v>3.5233936964372699E-4</v>
      </c>
      <c r="T250" s="71">
        <v>1.3917249185625884E-4</v>
      </c>
    </row>
    <row r="251" spans="1:20">
      <c r="A251" s="71">
        <v>250</v>
      </c>
      <c r="B251" s="72">
        <v>42643</v>
      </c>
      <c r="C251" s="71">
        <v>1.5605755400523336E-2</v>
      </c>
      <c r="D251" s="71">
        <v>1.4166666666666668E-4</v>
      </c>
      <c r="E251" s="71">
        <v>2.0833333333333335E-4</v>
      </c>
      <c r="F251" s="71">
        <v>1.6666666666666666E-2</v>
      </c>
      <c r="G251" s="71">
        <v>6.8691666666666673E-4</v>
      </c>
      <c r="H251" s="71">
        <v>2.2750000000000003E-4</v>
      </c>
      <c r="I251" s="71">
        <v>5.0826030634656405E-3</v>
      </c>
      <c r="J251" s="71">
        <v>-5.4525000000000005E-4</v>
      </c>
      <c r="K251" s="71">
        <v>-8.5833333333333351E-5</v>
      </c>
      <c r="L251" s="71">
        <v>-1.6524999999999998E-2</v>
      </c>
      <c r="M251" s="71">
        <v>-6.666666666666667E-5</v>
      </c>
      <c r="N251" s="71">
        <v>1.1016666666666666E-6</v>
      </c>
      <c r="O251" s="71">
        <v>5189.13</v>
      </c>
      <c r="P251" s="71">
        <v>-2.3402359105627824E-2</v>
      </c>
      <c r="Q251" s="71">
        <v>1.1209860232868962E-2</v>
      </c>
      <c r="R251" s="71">
        <v>4.3958951676543734E-3</v>
      </c>
      <c r="S251" s="71">
        <v>5.4767041170876148E-4</v>
      </c>
      <c r="T251" s="71">
        <v>2.4353960162096325E-4</v>
      </c>
    </row>
    <row r="252" spans="1:20">
      <c r="A252" s="71">
        <v>251</v>
      </c>
      <c r="B252" s="72">
        <v>42674</v>
      </c>
      <c r="C252" s="71">
        <v>3.4026839574607948E-3</v>
      </c>
      <c r="D252" s="71">
        <v>1.5333333333333334E-4</v>
      </c>
      <c r="E252" s="71">
        <v>2.0833333333333335E-4</v>
      </c>
      <c r="F252" s="71">
        <v>8.3333333333333332E-3</v>
      </c>
      <c r="G252" s="71">
        <v>8.9833333333333334E-4</v>
      </c>
      <c r="H252" s="71">
        <v>3.9074999999999998E-4</v>
      </c>
      <c r="I252" s="71">
        <v>2.1317421660754121E-2</v>
      </c>
      <c r="J252" s="71">
        <v>-7.45E-4</v>
      </c>
      <c r="K252" s="71">
        <v>-2.3741666666666665E-4</v>
      </c>
      <c r="L252" s="71">
        <v>-8.1799999999999998E-3</v>
      </c>
      <c r="M252" s="71">
        <v>-5.5000000000000009E-5</v>
      </c>
      <c r="N252" s="71">
        <v>4.4990000000000008E-7</v>
      </c>
      <c r="O252" s="71">
        <v>5323.68</v>
      </c>
      <c r="P252" s="71">
        <v>2.5598740473897763E-2</v>
      </c>
      <c r="Q252" s="71">
        <v>5.0667397186749952E-3</v>
      </c>
      <c r="R252" s="71">
        <v>-1.6640557612142004E-3</v>
      </c>
      <c r="S252" s="71">
        <v>6.5529551384997144E-4</v>
      </c>
      <c r="T252" s="71">
        <v>1.1578258114361056E-5</v>
      </c>
    </row>
    <row r="253" spans="1:20">
      <c r="A253" s="71">
        <v>252</v>
      </c>
      <c r="B253" s="72">
        <v>42704</v>
      </c>
      <c r="C253" s="71">
        <v>-2.0304857879411387E-2</v>
      </c>
      <c r="D253" s="71">
        <v>1.2416666666666666E-4</v>
      </c>
      <c r="E253" s="71">
        <v>2.0833333333333335E-4</v>
      </c>
      <c r="F253" s="71">
        <v>1.6666666666666666E-2</v>
      </c>
      <c r="G253" s="71">
        <v>1.1515E-3</v>
      </c>
      <c r="H253" s="71">
        <v>5.5241666666666666E-4</v>
      </c>
      <c r="I253" s="71">
        <v>-2.4844733276623288E-3</v>
      </c>
      <c r="J253" s="71">
        <v>-1.0273333333333332E-3</v>
      </c>
      <c r="K253" s="71">
        <v>-4.2825000000000003E-4</v>
      </c>
      <c r="L253" s="71">
        <v>-1.6542499999999998E-2</v>
      </c>
      <c r="M253" s="71">
        <v>-8.4166666666666689E-5</v>
      </c>
      <c r="N253" s="71">
        <v>1.3923270833333336E-6</v>
      </c>
      <c r="O253" s="71">
        <v>5383.12</v>
      </c>
      <c r="P253" s="71">
        <v>1.1103338189951018E-2</v>
      </c>
      <c r="Q253" s="71">
        <v>1.351501811573641E-2</v>
      </c>
      <c r="R253" s="71">
        <v>-3.3819875995147797E-2</v>
      </c>
      <c r="S253" s="71">
        <v>1.2328411896042474E-4</v>
      </c>
      <c r="T253" s="71">
        <v>4.1228725350309466E-4</v>
      </c>
    </row>
    <row r="254" spans="1:20">
      <c r="A254" s="71">
        <v>253</v>
      </c>
      <c r="B254" s="72">
        <v>42734</v>
      </c>
      <c r="C254" s="71">
        <v>4.7809549296985665E-2</v>
      </c>
      <c r="D254" s="71">
        <v>9.916666666666666E-5</v>
      </c>
      <c r="E254" s="71">
        <v>2.0833333333333335E-4</v>
      </c>
      <c r="F254" s="71">
        <v>4.1666666666666664E-2</v>
      </c>
      <c r="G254" s="71">
        <v>1.1946666666666666E-3</v>
      </c>
      <c r="H254" s="71">
        <v>5.3525000000000003E-4</v>
      </c>
      <c r="I254" s="71">
        <v>-2.4906613124517918E-3</v>
      </c>
      <c r="J254" s="71">
        <v>-1.0954999999999999E-3</v>
      </c>
      <c r="K254" s="71">
        <v>-4.3608333333333335E-4</v>
      </c>
      <c r="L254" s="71">
        <v>-4.15675E-2</v>
      </c>
      <c r="M254" s="71">
        <v>-1.0916666666666669E-4</v>
      </c>
      <c r="N254" s="71">
        <v>4.5377854166666679E-6</v>
      </c>
      <c r="O254" s="71">
        <v>5614.79</v>
      </c>
      <c r="P254" s="71">
        <v>4.2136055936754957E-2</v>
      </c>
      <c r="Q254" s="71">
        <v>3.1641364490353041E-2</v>
      </c>
      <c r="R254" s="71">
        <v>1.6168184806632624E-2</v>
      </c>
      <c r="S254" s="71">
        <v>1.7754472099053425E-3</v>
      </c>
      <c r="T254" s="71">
        <v>2.2857530039809026E-3</v>
      </c>
    </row>
    <row r="255" spans="1:20">
      <c r="A255" s="71">
        <v>254</v>
      </c>
      <c r="B255" s="72">
        <v>42766</v>
      </c>
      <c r="C255" s="71">
        <v>-3.8698977867639428E-3</v>
      </c>
      <c r="D255" s="71">
        <v>1.3416666666666666E-4</v>
      </c>
      <c r="E255" s="71">
        <v>2.0833333333333335E-4</v>
      </c>
      <c r="F255" s="71">
        <v>-4.1666666666666664E-2</v>
      </c>
      <c r="G255" s="71">
        <v>1.1835833333333331E-3</v>
      </c>
      <c r="H255" s="71">
        <v>5.5808333333333328E-4</v>
      </c>
      <c r="I255" s="71">
        <v>-3.7476621002401345E-3</v>
      </c>
      <c r="J255" s="71">
        <v>-1.0494166666666664E-3</v>
      </c>
      <c r="K255" s="71">
        <v>-4.2391666666666663E-4</v>
      </c>
      <c r="L255" s="71">
        <v>4.1800833333333329E-2</v>
      </c>
      <c r="M255" s="71">
        <v>-7.416666666666669E-5</v>
      </c>
      <c r="N255" s="71">
        <v>-3.1002284722222228E-6</v>
      </c>
      <c r="O255" s="71">
        <v>5825.44</v>
      </c>
      <c r="P255" s="71">
        <v>3.6830345410605148E-2</v>
      </c>
      <c r="Q255" s="71">
        <v>2.5202765913635794E-2</v>
      </c>
      <c r="R255" s="71">
        <v>-2.9072663700399737E-2</v>
      </c>
      <c r="S255" s="71">
        <v>1.3564743430644836E-3</v>
      </c>
      <c r="T255" s="71">
        <v>1.4976108880000463E-5</v>
      </c>
    </row>
    <row r="256" spans="1:20">
      <c r="A256" s="71">
        <v>255</v>
      </c>
      <c r="B256" s="72">
        <v>42794</v>
      </c>
      <c r="C256" s="71">
        <v>2.4364722445424647E-2</v>
      </c>
      <c r="D256" s="71">
        <v>1.1833333333333333E-4</v>
      </c>
      <c r="E256" s="71">
        <v>2.0833333333333335E-4</v>
      </c>
      <c r="F256" s="71">
        <v>5.8333333333333327E-2</v>
      </c>
      <c r="G256" s="71">
        <v>1.0881666666666668E-3</v>
      </c>
      <c r="H256" s="71">
        <v>4.6641666666666663E-4</v>
      </c>
      <c r="I256" s="71">
        <v>1.2437971292217576E-2</v>
      </c>
      <c r="J256" s="71">
        <v>-9.698333333333334E-4</v>
      </c>
      <c r="K256" s="71">
        <v>-3.4808333333333327E-4</v>
      </c>
      <c r="L256" s="71">
        <v>-5.8214999999999996E-2</v>
      </c>
      <c r="M256" s="71">
        <v>-9.0000000000000019E-5</v>
      </c>
      <c r="N256" s="71">
        <v>5.2393500000000009E-6</v>
      </c>
      <c r="O256" s="71">
        <v>5911.74</v>
      </c>
      <c r="P256" s="71">
        <v>1.4705671249990004E-2</v>
      </c>
      <c r="Q256" s="71">
        <v>1.3701447269578004E-2</v>
      </c>
      <c r="R256" s="71">
        <v>1.0663275175846643E-2</v>
      </c>
      <c r="S256" s="71">
        <v>2.1625676691278259E-4</v>
      </c>
      <c r="T256" s="71">
        <v>5.9363969984257958E-4</v>
      </c>
    </row>
    <row r="257" spans="1:20">
      <c r="A257" s="71">
        <v>256</v>
      </c>
      <c r="B257" s="72">
        <v>42825</v>
      </c>
      <c r="C257" s="71">
        <v>9.2102038122661156E-3</v>
      </c>
      <c r="D257" s="71">
        <v>1.0916666666666667E-4</v>
      </c>
      <c r="E257" s="71">
        <v>2.0833333333333335E-4</v>
      </c>
      <c r="F257" s="71">
        <v>3.3333333333333333E-2</v>
      </c>
      <c r="G257" s="71">
        <v>9.9500000000000001E-4</v>
      </c>
      <c r="H257" s="71">
        <v>3.9133333333333332E-4</v>
      </c>
      <c r="I257" s="71">
        <v>-3.7151745518633206E-3</v>
      </c>
      <c r="J257" s="71">
        <v>-8.8583333333333331E-4</v>
      </c>
      <c r="K257" s="71">
        <v>-2.8216666666666668E-4</v>
      </c>
      <c r="L257" s="71">
        <v>-3.3224166666666666E-2</v>
      </c>
      <c r="M257" s="71">
        <v>-9.9166666666666674E-5</v>
      </c>
      <c r="N257" s="71">
        <v>3.2947298611111114E-6</v>
      </c>
      <c r="O257" s="71">
        <v>6047.61</v>
      </c>
      <c r="P257" s="71">
        <v>2.2722948341352023E-2</v>
      </c>
      <c r="Q257" s="71">
        <v>9.5042196789920652E-3</v>
      </c>
      <c r="R257" s="71">
        <v>-2.9401586672594959E-4</v>
      </c>
      <c r="S257" s="71">
        <v>5.1633238132375262E-4</v>
      </c>
      <c r="T257" s="71">
        <v>8.482785426348129E-5</v>
      </c>
    </row>
    <row r="258" spans="1:20">
      <c r="A258" s="71">
        <v>257</v>
      </c>
      <c r="B258" s="72">
        <v>42853</v>
      </c>
      <c r="C258" s="71">
        <v>-6.918615360863356E-3</v>
      </c>
      <c r="D258" s="71">
        <v>9.916666666666666E-5</v>
      </c>
      <c r="E258" s="71">
        <v>2.0833333333333335E-4</v>
      </c>
      <c r="F258" s="71">
        <v>4.1666666666666664E-2</v>
      </c>
      <c r="G258" s="71">
        <v>8.9908333333333333E-4</v>
      </c>
      <c r="H258" s="71">
        <v>3.3883333333333335E-4</v>
      </c>
      <c r="I258" s="71">
        <v>1.843936694579984E-2</v>
      </c>
      <c r="J258" s="71">
        <v>-7.9991666666666666E-4</v>
      </c>
      <c r="K258" s="71">
        <v>-2.3966666666666667E-4</v>
      </c>
      <c r="L258" s="71">
        <v>-4.15675E-2</v>
      </c>
      <c r="M258" s="71">
        <v>-1.0916666666666669E-4</v>
      </c>
      <c r="N258" s="71">
        <v>4.5377854166666679E-6</v>
      </c>
      <c r="O258" s="71">
        <v>6198.52</v>
      </c>
      <c r="P258" s="71">
        <v>2.4647401206879138E-2</v>
      </c>
      <c r="Q258" s="71">
        <v>-8.4510869609752959E-3</v>
      </c>
      <c r="R258" s="71">
        <v>1.5324716001119398E-3</v>
      </c>
      <c r="S258" s="71">
        <v>6.0749438625286724E-4</v>
      </c>
      <c r="T258" s="71">
        <v>4.7867238511574383E-5</v>
      </c>
    </row>
    <row r="259" spans="1:20">
      <c r="A259" s="71">
        <v>258</v>
      </c>
      <c r="B259" s="72">
        <v>42886</v>
      </c>
      <c r="C259" s="71">
        <v>3.8028638587977781E-2</v>
      </c>
      <c r="D259" s="71">
        <v>1.15E-4</v>
      </c>
      <c r="E259" s="71">
        <v>2.0833333333333335E-4</v>
      </c>
      <c r="F259" s="71">
        <v>2.4999999999999998E-2</v>
      </c>
      <c r="G259" s="71">
        <v>9.3124999999999989E-4</v>
      </c>
      <c r="H259" s="71">
        <v>3.4866666666666667E-4</v>
      </c>
      <c r="I259" s="71">
        <v>-9.7919999046176542E-3</v>
      </c>
      <c r="J259" s="71">
        <v>-8.1624999999999992E-4</v>
      </c>
      <c r="K259" s="71">
        <v>-2.3366666666666666E-4</v>
      </c>
      <c r="L259" s="71">
        <v>-2.4884999999999997E-2</v>
      </c>
      <c r="M259" s="71">
        <v>-9.3333333333333343E-5</v>
      </c>
      <c r="N259" s="71">
        <v>2.3226E-6</v>
      </c>
      <c r="O259" s="71">
        <v>6140.42</v>
      </c>
      <c r="P259" s="71">
        <v>-9.4174101495312357E-3</v>
      </c>
      <c r="Q259" s="71">
        <v>1.3752345708787139E-2</v>
      </c>
      <c r="R259" s="71">
        <v>2.4276292879190642E-2</v>
      </c>
      <c r="S259" s="71">
        <v>8.8687613924493924E-5</v>
      </c>
      <c r="T259" s="71">
        <v>1.4461773528550326E-3</v>
      </c>
    </row>
    <row r="260" spans="1:20">
      <c r="A260" s="71">
        <v>259</v>
      </c>
      <c r="B260" s="72">
        <v>42916</v>
      </c>
      <c r="C260" s="71">
        <v>-2.8062041467558529E-2</v>
      </c>
      <c r="D260" s="71">
        <v>1.05E-4</v>
      </c>
      <c r="E260" s="71">
        <v>2.0833333333333335E-4</v>
      </c>
      <c r="F260" s="71">
        <v>0</v>
      </c>
      <c r="G260" s="71">
        <v>9.0383333333333331E-4</v>
      </c>
      <c r="H260" s="71">
        <v>3.5008333333333332E-4</v>
      </c>
      <c r="I260" s="71">
        <v>1.2292564547298213E-3</v>
      </c>
      <c r="J260" s="71">
        <v>-7.9883333333333325E-4</v>
      </c>
      <c r="K260" s="71">
        <v>-2.4508333333333332E-4</v>
      </c>
      <c r="L260" s="71">
        <v>1.05E-4</v>
      </c>
      <c r="M260" s="71">
        <v>-1.0333333333333334E-4</v>
      </c>
      <c r="N260" s="71">
        <v>-1.0850000000000001E-8</v>
      </c>
      <c r="O260" s="71">
        <v>6348.12</v>
      </c>
      <c r="P260" s="71">
        <v>3.3265562348770317E-2</v>
      </c>
      <c r="Q260" s="71">
        <v>2.1969825755110861E-2</v>
      </c>
      <c r="R260" s="71">
        <v>-5.0031867222669391E-2</v>
      </c>
      <c r="S260" s="71">
        <v>1.1065976383799253E-3</v>
      </c>
      <c r="T260" s="71">
        <v>7.8747817132697451E-4</v>
      </c>
    </row>
    <row r="261" spans="1:20">
      <c r="A261" s="71">
        <v>260</v>
      </c>
      <c r="B261" s="72">
        <v>42947</v>
      </c>
      <c r="C261" s="71">
        <v>1.0938956399847655E-2</v>
      </c>
      <c r="D261" s="71">
        <v>1.5916666666666667E-4</v>
      </c>
      <c r="E261" s="71">
        <v>2.0833333333333335E-4</v>
      </c>
      <c r="F261" s="71">
        <v>-8.3333333333333332E-3</v>
      </c>
      <c r="G261" s="71">
        <v>1.0594166666666668E-3</v>
      </c>
      <c r="H261" s="71">
        <v>4.8533333333333333E-4</v>
      </c>
      <c r="I261" s="71">
        <v>3.6787288574622323E-3</v>
      </c>
      <c r="J261" s="71">
        <v>-9.0025000000000023E-4</v>
      </c>
      <c r="K261" s="71">
        <v>-3.2616666666666666E-4</v>
      </c>
      <c r="L261" s="71">
        <v>8.4925E-3</v>
      </c>
      <c r="M261" s="71">
        <v>-4.9166666666666678E-5</v>
      </c>
      <c r="N261" s="71">
        <v>-4.1754791666666674E-7</v>
      </c>
      <c r="O261" s="71">
        <v>6428.66</v>
      </c>
      <c r="P261" s="71">
        <v>1.2607412320695843E-2</v>
      </c>
      <c r="Q261" s="71">
        <v>1.0247412329330352E-2</v>
      </c>
      <c r="R261" s="71">
        <v>6.915440705173026E-4</v>
      </c>
      <c r="S261" s="71">
        <v>1.5894684542403336E-4</v>
      </c>
      <c r="T261" s="71">
        <v>1.1966076711776797E-4</v>
      </c>
    </row>
    <row r="262" spans="1:20">
      <c r="A262" s="71">
        <v>261</v>
      </c>
      <c r="B262" s="72">
        <v>42978</v>
      </c>
      <c r="C262" s="71">
        <v>6.5967492075778011E-3</v>
      </c>
      <c r="D262" s="71">
        <v>1.5833333333333332E-4</v>
      </c>
      <c r="E262" s="71">
        <v>2.0833333333333335E-4</v>
      </c>
      <c r="F262" s="71">
        <v>4.9999999999999996E-2</v>
      </c>
      <c r="G262" s="71">
        <v>9.3675000000000008E-4</v>
      </c>
      <c r="H262" s="71">
        <v>3.8449999999999997E-4</v>
      </c>
      <c r="I262" s="71">
        <v>9.7442914746777021E-3</v>
      </c>
      <c r="J262" s="71">
        <v>-7.7841666666666673E-4</v>
      </c>
      <c r="K262" s="71">
        <v>-2.2616666666666664E-4</v>
      </c>
      <c r="L262" s="71">
        <v>-4.9841666666666659E-2</v>
      </c>
      <c r="M262" s="71">
        <v>-5.0000000000000023E-5</v>
      </c>
      <c r="N262" s="71">
        <v>2.492083333333334E-6</v>
      </c>
      <c r="O262" s="71">
        <v>6495.96</v>
      </c>
      <c r="P262" s="71">
        <v>1.0414326807079988E-2</v>
      </c>
      <c r="Q262" s="71">
        <v>1.6787463128845381E-2</v>
      </c>
      <c r="R262" s="71">
        <v>-1.019071392126758E-2</v>
      </c>
      <c r="S262" s="71">
        <v>1.0845820284466485E-4</v>
      </c>
      <c r="T262" s="71">
        <v>4.3517100107678349E-5</v>
      </c>
    </row>
    <row r="263" spans="1:20">
      <c r="A263" s="71">
        <v>262</v>
      </c>
      <c r="B263" s="72">
        <v>43007</v>
      </c>
      <c r="C263" s="71">
        <v>-5.6851980129870583E-3</v>
      </c>
      <c r="D263" s="71">
        <v>1.2666666666666666E-4</v>
      </c>
      <c r="E263" s="71">
        <v>2.0833333333333335E-4</v>
      </c>
      <c r="F263" s="71">
        <v>2.4999999999999998E-2</v>
      </c>
      <c r="G263" s="71">
        <v>1.0363333333333333E-3</v>
      </c>
      <c r="H263" s="71">
        <v>5.1716666666666675E-4</v>
      </c>
      <c r="I263" s="71">
        <v>3.6297680505787966E-3</v>
      </c>
      <c r="J263" s="71">
        <v>-9.096666666666667E-4</v>
      </c>
      <c r="K263" s="71">
        <v>-3.9050000000000011E-4</v>
      </c>
      <c r="L263" s="71">
        <v>-2.4873333333333331E-2</v>
      </c>
      <c r="M263" s="71">
        <v>-8.1666666666666682E-5</v>
      </c>
      <c r="N263" s="71">
        <v>2.0313222222222223E-6</v>
      </c>
      <c r="O263" s="71">
        <v>6727.67</v>
      </c>
      <c r="P263" s="71">
        <v>3.5048427511281233E-2</v>
      </c>
      <c r="Q263" s="71">
        <v>1.1457942257013798E-3</v>
      </c>
      <c r="R263" s="71">
        <v>-6.8309922386884381E-3</v>
      </c>
      <c r="S263" s="71">
        <v>1.2283922710135352E-3</v>
      </c>
      <c r="T263" s="71">
        <v>3.2321476446871997E-5</v>
      </c>
    </row>
    <row r="264" spans="1:20">
      <c r="A264" s="71">
        <v>263</v>
      </c>
      <c r="B264" s="72">
        <v>43039</v>
      </c>
      <c r="C264" s="71">
        <v>1.6602606254426888E-2</v>
      </c>
      <c r="D264" s="71">
        <v>2.7E-4</v>
      </c>
      <c r="E264" s="71">
        <v>2.0833333333333335E-4</v>
      </c>
      <c r="F264" s="71">
        <v>8.3333333333333332E-3</v>
      </c>
      <c r="G264" s="71">
        <v>1.1513333333333332E-3</v>
      </c>
      <c r="H264" s="71">
        <v>6.5208333333333329E-4</v>
      </c>
      <c r="I264" s="71">
        <v>6.0204877815834834E-3</v>
      </c>
      <c r="J264" s="71">
        <v>-8.8133333333333314E-4</v>
      </c>
      <c r="K264" s="71">
        <v>-3.8208333333333329E-4</v>
      </c>
      <c r="L264" s="71">
        <v>-8.0633333333333338E-3</v>
      </c>
      <c r="M264" s="71">
        <v>6.1666666666666657E-5</v>
      </c>
      <c r="N264" s="71">
        <v>-4.9723888888888888E-7</v>
      </c>
      <c r="O264" s="71">
        <v>6873.97</v>
      </c>
      <c r="P264" s="71">
        <v>2.1512941430719579E-2</v>
      </c>
      <c r="Q264" s="71">
        <v>1.5555011613557213E-2</v>
      </c>
      <c r="R264" s="71">
        <v>1.0475946408696757E-3</v>
      </c>
      <c r="S264" s="71">
        <v>4.6280664900157098E-4</v>
      </c>
      <c r="T264" s="71">
        <v>2.7564653443953483E-4</v>
      </c>
    </row>
    <row r="265" spans="1:20">
      <c r="A265" s="71">
        <v>264</v>
      </c>
      <c r="B265" s="72">
        <v>43069</v>
      </c>
      <c r="C265" s="71">
        <v>-2.0573550630407667E-2</v>
      </c>
      <c r="D265" s="71">
        <v>3.4916666666666668E-4</v>
      </c>
      <c r="E265" s="71">
        <v>4.1666666666666669E-4</v>
      </c>
      <c r="F265" s="71">
        <v>2.4999999999999998E-2</v>
      </c>
      <c r="G265" s="71">
        <v>1.1082500000000001E-3</v>
      </c>
      <c r="H265" s="71">
        <v>6.376666666666667E-4</v>
      </c>
      <c r="I265" s="71">
        <v>4.790428322632323E-3</v>
      </c>
      <c r="J265" s="71">
        <v>-7.590833333333334E-4</v>
      </c>
      <c r="K265" s="71">
        <v>-2.8850000000000002E-4</v>
      </c>
      <c r="L265" s="71">
        <v>-2.465083333333333E-2</v>
      </c>
      <c r="M265" s="71">
        <v>-6.7500000000000014E-5</v>
      </c>
      <c r="N265" s="71">
        <v>1.6639312500000001E-6</v>
      </c>
      <c r="O265" s="71">
        <v>6903.39</v>
      </c>
      <c r="P265" s="71">
        <v>4.2707811536235596E-3</v>
      </c>
      <c r="Q265" s="71">
        <v>4.9832985602096258E-3</v>
      </c>
      <c r="R265" s="71">
        <v>-2.5556849190617292E-2</v>
      </c>
      <c r="S265" s="71">
        <v>1.8239571662146182E-5</v>
      </c>
      <c r="T265" s="71">
        <v>4.232709855419477E-4</v>
      </c>
    </row>
    <row r="266" spans="1:20">
      <c r="A266" s="71">
        <v>265</v>
      </c>
      <c r="B266" s="72">
        <v>43098</v>
      </c>
      <c r="C266" s="71">
        <v>4.5547538814663113E-2</v>
      </c>
      <c r="D266" s="71">
        <v>2.0249999999999999E-4</v>
      </c>
      <c r="E266" s="71">
        <v>4.1666666666666669E-4</v>
      </c>
      <c r="F266" s="71">
        <v>3.3333333333333333E-2</v>
      </c>
      <c r="G266" s="71">
        <v>1.0650833333333332E-3</v>
      </c>
      <c r="H266" s="71">
        <v>6.2566666666666673E-4</v>
      </c>
      <c r="I266" s="71">
        <v>2.3866359777313662E-3</v>
      </c>
      <c r="J266" s="71">
        <v>-8.6258333333333326E-4</v>
      </c>
      <c r="K266" s="71">
        <v>-4.2316666666666674E-4</v>
      </c>
      <c r="L266" s="71">
        <v>-3.3130833333333332E-2</v>
      </c>
      <c r="M266" s="71">
        <v>-2.141666666666667E-4</v>
      </c>
      <c r="N266" s="71">
        <v>7.09552013888889E-6</v>
      </c>
      <c r="O266" s="71">
        <v>7411.48</v>
      </c>
      <c r="P266" s="71">
        <v>7.1017554158487428E-2</v>
      </c>
      <c r="Q266" s="71">
        <v>-8.5615425338554374E-3</v>
      </c>
      <c r="R266" s="71">
        <v>5.4109081348518551E-2</v>
      </c>
      <c r="S266" s="71">
        <v>5.0434929986536946E-3</v>
      </c>
      <c r="T266" s="71">
        <v>2.0745782920732429E-3</v>
      </c>
    </row>
    <row r="267" spans="1:20">
      <c r="A267" s="71">
        <v>266</v>
      </c>
      <c r="B267" s="72">
        <v>43131</v>
      </c>
      <c r="C267" s="71">
        <v>-2.0135904044096264E-2</v>
      </c>
      <c r="D267" s="71">
        <v>2.6916666666666669E-4</v>
      </c>
      <c r="E267" s="71">
        <v>4.1666666666666669E-4</v>
      </c>
      <c r="F267" s="71">
        <v>-4.1666666666666664E-2</v>
      </c>
      <c r="G267" s="71">
        <v>1.1609166666666667E-3</v>
      </c>
      <c r="H267" s="71">
        <v>7.4275000000000003E-4</v>
      </c>
      <c r="I267" s="71">
        <v>0</v>
      </c>
      <c r="J267" s="71">
        <v>-8.9174999999999996E-4</v>
      </c>
      <c r="K267" s="71">
        <v>-4.7358333333333334E-4</v>
      </c>
      <c r="L267" s="71">
        <v>4.1935833333333332E-2</v>
      </c>
      <c r="M267" s="71">
        <v>-1.4750000000000001E-4</v>
      </c>
      <c r="N267" s="71">
        <v>-6.1855354166666666E-6</v>
      </c>
      <c r="O267" s="71">
        <v>7273.01</v>
      </c>
      <c r="P267" s="71">
        <v>-1.8859913339165146E-2</v>
      </c>
      <c r="Q267" s="71">
        <v>8.7678528037127279E-3</v>
      </c>
      <c r="R267" s="71">
        <v>-2.8903756847808992E-2</v>
      </c>
      <c r="S267" s="71">
        <v>3.5569633116081943E-4</v>
      </c>
      <c r="T267" s="71">
        <v>4.0545463167305232E-4</v>
      </c>
    </row>
    <row r="268" spans="1:20">
      <c r="A268" s="71">
        <v>267</v>
      </c>
      <c r="B268" s="72">
        <v>43159</v>
      </c>
      <c r="C268" s="71">
        <v>-3.8444150538154531E-2</v>
      </c>
      <c r="D268" s="71">
        <v>2.4583333333333331E-4</v>
      </c>
      <c r="E268" s="71">
        <v>4.1666666666666669E-4</v>
      </c>
      <c r="F268" s="71">
        <v>3.3333333333333333E-2</v>
      </c>
      <c r="G268" s="71">
        <v>1.3361666666666667E-3</v>
      </c>
      <c r="H268" s="71">
        <v>9.2725000000000001E-4</v>
      </c>
      <c r="I268" s="71">
        <v>4.7562515346486478E-3</v>
      </c>
      <c r="J268" s="71">
        <v>-1.0903333333333333E-3</v>
      </c>
      <c r="K268" s="71">
        <v>-6.8141666666666676E-4</v>
      </c>
      <c r="L268" s="71">
        <v>-3.3087499999999999E-2</v>
      </c>
      <c r="M268" s="71">
        <v>-1.7083333333333338E-4</v>
      </c>
      <c r="N268" s="71">
        <v>5.6524479166666683E-6</v>
      </c>
      <c r="O268" s="71">
        <v>7063.44</v>
      </c>
      <c r="P268" s="71">
        <v>-2.9238051158870348E-2</v>
      </c>
      <c r="Q268" s="71">
        <v>4.5577559729537143E-4</v>
      </c>
      <c r="R268" s="71">
        <v>-3.8899926135449903E-2</v>
      </c>
      <c r="S268" s="71">
        <v>8.548636355687197E-4</v>
      </c>
      <c r="T268" s="71">
        <v>1.4779527106002874E-3</v>
      </c>
    </row>
    <row r="269" spans="1:20">
      <c r="A269" s="71">
        <v>268</v>
      </c>
      <c r="B269" s="72">
        <v>43189</v>
      </c>
      <c r="C269" s="71">
        <v>-2.2205697207061448E-2</v>
      </c>
      <c r="D269" s="71">
        <v>3.1666666666666665E-4</v>
      </c>
      <c r="E269" s="71">
        <v>4.1666666666666669E-4</v>
      </c>
      <c r="F269" s="71">
        <v>8.3333333333333332E-3</v>
      </c>
      <c r="G269" s="71">
        <v>1.2566666666666666E-3</v>
      </c>
      <c r="H269" s="71">
        <v>9.0958333333333332E-4</v>
      </c>
      <c r="I269" s="71">
        <v>-1.4337163146406873E-2</v>
      </c>
      <c r="J269" s="71">
        <v>-9.3999999999999986E-4</v>
      </c>
      <c r="K269" s="71">
        <v>-5.9291666666666672E-4</v>
      </c>
      <c r="L269" s="71">
        <v>-8.0166666666666667E-3</v>
      </c>
      <c r="M269" s="71">
        <v>-1.0000000000000005E-4</v>
      </c>
      <c r="N269" s="71">
        <v>8.01666666666667E-7</v>
      </c>
      <c r="O269" s="71">
        <v>7066.2659999999996</v>
      </c>
      <c r="P269" s="71">
        <v>4.0000832822428833E-4</v>
      </c>
      <c r="Q269" s="71">
        <v>5.458704120719915E-3</v>
      </c>
      <c r="R269" s="71">
        <v>-2.7664401327781363E-2</v>
      </c>
      <c r="S269" s="71">
        <v>1.6000666264879E-7</v>
      </c>
      <c r="T269" s="71">
        <v>4.9309298845169657E-4</v>
      </c>
    </row>
    <row r="270" spans="1:20">
      <c r="A270" s="71">
        <v>269</v>
      </c>
      <c r="B270" s="72">
        <v>43220</v>
      </c>
      <c r="C270" s="71">
        <v>5.8234942889496821E-2</v>
      </c>
      <c r="D270" s="71">
        <v>4.2000000000000002E-4</v>
      </c>
      <c r="E270" s="71">
        <v>4.1666666666666669E-4</v>
      </c>
      <c r="F270" s="71">
        <v>3.3333333333333333E-2</v>
      </c>
      <c r="G270" s="71">
        <v>1.2589999999999999E-3</v>
      </c>
      <c r="H270" s="71">
        <v>9.2108333333333332E-4</v>
      </c>
      <c r="I270" s="71">
        <v>1.0772096981910728E-2</v>
      </c>
      <c r="J270" s="71">
        <v>-8.389999999999999E-4</v>
      </c>
      <c r="K270" s="71">
        <v>-5.0108333333333331E-4</v>
      </c>
      <c r="L270" s="71">
        <v>-3.2913333333333336E-2</v>
      </c>
      <c r="M270" s="71">
        <v>3.333333333333324E-6</v>
      </c>
      <c r="N270" s="71">
        <v>-1.0971111111111082E-7</v>
      </c>
      <c r="O270" s="71">
        <v>7442.1170000000002</v>
      </c>
      <c r="P270" s="71">
        <v>5.1823158091817589E-2</v>
      </c>
      <c r="Q270" s="71">
        <v>-1.9854721879903892E-3</v>
      </c>
      <c r="R270" s="71">
        <v>6.022041507748721E-2</v>
      </c>
      <c r="S270" s="71">
        <v>2.6856397146095188E-3</v>
      </c>
      <c r="T270" s="71">
        <v>3.3913085733429564E-3</v>
      </c>
    </row>
    <row r="271" spans="1:20">
      <c r="A271" s="71">
        <v>270</v>
      </c>
      <c r="B271" s="72">
        <v>43251</v>
      </c>
      <c r="C271" s="71">
        <v>2.2640813423787876E-2</v>
      </c>
      <c r="D271" s="71">
        <v>3.5333333333333332E-4</v>
      </c>
      <c r="E271" s="71">
        <v>4.1666666666666669E-4</v>
      </c>
      <c r="F271" s="71">
        <v>3.3333333333333333E-2</v>
      </c>
      <c r="G271" s="71">
        <v>1.2513333333333335E-3</v>
      </c>
      <c r="H271" s="71">
        <v>8.7608333333333321E-4</v>
      </c>
      <c r="I271" s="71">
        <v>2.4692612590371255E-2</v>
      </c>
      <c r="J271" s="71">
        <v>-8.9800000000000014E-4</v>
      </c>
      <c r="K271" s="71">
        <v>-5.2274999999999989E-4</v>
      </c>
      <c r="L271" s="71">
        <v>-3.2980000000000002E-2</v>
      </c>
      <c r="M271" s="71">
        <v>-6.3333333333333373E-5</v>
      </c>
      <c r="N271" s="71">
        <v>2.0887333333333347E-6</v>
      </c>
      <c r="O271" s="71">
        <v>7510.3050000000003</v>
      </c>
      <c r="P271" s="71">
        <v>9.1207260869534679E-3</v>
      </c>
      <c r="Q271" s="71">
        <v>1.2486994092127723E-2</v>
      </c>
      <c r="R271" s="71">
        <v>1.0153819331660152E-2</v>
      </c>
      <c r="S271" s="71">
        <v>8.3187644353233518E-5</v>
      </c>
      <c r="T271" s="71">
        <v>5.1260643249077332E-4</v>
      </c>
    </row>
    <row r="272" spans="1:20">
      <c r="A272" s="71">
        <v>271</v>
      </c>
      <c r="B272" s="72">
        <v>43280</v>
      </c>
      <c r="C272" s="71">
        <v>-4.7362230870557909E-3</v>
      </c>
      <c r="D272" s="71">
        <v>4.1833333333333333E-4</v>
      </c>
      <c r="E272" s="71">
        <v>4.1666666666666669E-4</v>
      </c>
      <c r="F272" s="71">
        <v>0</v>
      </c>
      <c r="G272" s="71">
        <v>1.18575E-3</v>
      </c>
      <c r="H272" s="71">
        <v>8.2050000000000005E-4</v>
      </c>
      <c r="I272" s="71">
        <v>-2.3255824434746941E-3</v>
      </c>
      <c r="J272" s="71">
        <v>-7.6741666666666668E-4</v>
      </c>
      <c r="K272" s="71">
        <v>-4.0216666666666672E-4</v>
      </c>
      <c r="L272" s="71">
        <v>4.1833333333333333E-4</v>
      </c>
      <c r="M272" s="71">
        <v>1.6666666666666349E-6</v>
      </c>
      <c r="N272" s="71">
        <v>6.9722222222220889E-10</v>
      </c>
      <c r="O272" s="71">
        <v>7671.7889999999998</v>
      </c>
      <c r="P272" s="71">
        <v>2.1273757128028592E-2</v>
      </c>
      <c r="Q272" s="71">
        <v>1.2705817385283424E-2</v>
      </c>
      <c r="R272" s="71">
        <v>-1.7442040472339215E-2</v>
      </c>
      <c r="S272" s="71">
        <v>4.525727423423473E-4</v>
      </c>
      <c r="T272" s="71">
        <v>2.2431809130360287E-5</v>
      </c>
    </row>
    <row r="273" spans="1:20">
      <c r="A273" s="71">
        <v>272</v>
      </c>
      <c r="B273" s="72">
        <v>43312</v>
      </c>
      <c r="C273" s="71">
        <v>1.2077407208703761E-2</v>
      </c>
      <c r="D273" s="71">
        <v>5.216666666666667E-4</v>
      </c>
      <c r="E273" s="71">
        <v>4.1666666666666669E-4</v>
      </c>
      <c r="F273" s="71">
        <v>0</v>
      </c>
      <c r="G273" s="71">
        <v>1.1449166666666665E-3</v>
      </c>
      <c r="H273" s="71">
        <v>8.1041666666666664E-4</v>
      </c>
      <c r="I273" s="71">
        <v>8.1159865781792462E-3</v>
      </c>
      <c r="J273" s="71">
        <v>-6.2324999999999978E-4</v>
      </c>
      <c r="K273" s="71">
        <v>-2.8874999999999994E-4</v>
      </c>
      <c r="L273" s="71">
        <v>5.216666666666667E-4</v>
      </c>
      <c r="M273" s="71">
        <v>1.05E-4</v>
      </c>
      <c r="N273" s="71">
        <v>5.4775000000000006E-8</v>
      </c>
      <c r="O273" s="71">
        <v>8109.54</v>
      </c>
      <c r="P273" s="71">
        <v>5.5491311823981704E-2</v>
      </c>
      <c r="Q273" s="71">
        <v>-2.9290027291125398E-2</v>
      </c>
      <c r="R273" s="71">
        <v>4.1367434499829159E-2</v>
      </c>
      <c r="S273" s="71">
        <v>3.0792856879463715E-3</v>
      </c>
      <c r="T273" s="71">
        <v>1.4586376488484956E-4</v>
      </c>
    </row>
    <row r="274" spans="1:20">
      <c r="A274" s="71">
        <v>273</v>
      </c>
      <c r="B274" s="72">
        <v>43343</v>
      </c>
      <c r="C274" s="71">
        <v>-3.5214088880369587E-2</v>
      </c>
      <c r="D274" s="71">
        <v>6.2166666666666663E-4</v>
      </c>
      <c r="E274" s="71">
        <v>6.2500000000000001E-4</v>
      </c>
      <c r="F274" s="71">
        <v>5.8333333333333327E-2</v>
      </c>
      <c r="G274" s="71">
        <v>1.1659166666666667E-3</v>
      </c>
      <c r="H274" s="71">
        <v>8.2241666666666672E-4</v>
      </c>
      <c r="I274" s="71">
        <v>4.6083030861945318E-3</v>
      </c>
      <c r="J274" s="71">
        <v>-5.4425000000000003E-4</v>
      </c>
      <c r="K274" s="71">
        <v>-2.0075000000000008E-4</v>
      </c>
      <c r="L274" s="71">
        <v>-5.7711666666666661E-2</v>
      </c>
      <c r="M274" s="71">
        <v>-3.3333333333333782E-6</v>
      </c>
      <c r="N274" s="71">
        <v>1.9237222222222479E-7</v>
      </c>
      <c r="O274" s="71">
        <v>8046.35</v>
      </c>
      <c r="P274" s="71">
        <v>-7.8225739628141611E-3</v>
      </c>
      <c r="Q274" s="71">
        <v>-3.0324923872607989E-2</v>
      </c>
      <c r="R274" s="71">
        <v>-4.8891650077615978E-3</v>
      </c>
      <c r="S274" s="71">
        <v>6.1192663403698044E-5</v>
      </c>
      <c r="T274" s="71">
        <v>1.240032055674569E-3</v>
      </c>
    </row>
    <row r="275" spans="1:20">
      <c r="A275" s="71">
        <v>274</v>
      </c>
      <c r="B275" s="72">
        <v>43371</v>
      </c>
      <c r="C275" s="71">
        <v>5.2878111563057217E-3</v>
      </c>
      <c r="D275" s="71">
        <v>6.0833333333333334E-4</v>
      </c>
      <c r="E275" s="71">
        <v>6.2500000000000001E-4</v>
      </c>
      <c r="F275" s="71">
        <v>8.3333333333333332E-3</v>
      </c>
      <c r="G275" s="71">
        <v>1.2519166666666666E-3</v>
      </c>
      <c r="H275" s="71">
        <v>9.0616666666666656E-4</v>
      </c>
      <c r="I275" s="71">
        <v>-2.3014969882790837E-3</v>
      </c>
      <c r="J275" s="71">
        <v>-6.4358333333333325E-4</v>
      </c>
      <c r="K275" s="71">
        <v>-2.9783333333333322E-4</v>
      </c>
      <c r="L275" s="71">
        <v>-7.7250000000000001E-3</v>
      </c>
      <c r="M275" s="71">
        <v>-1.6666666666666674E-5</v>
      </c>
      <c r="N275" s="71">
        <v>1.2875000000000006E-7</v>
      </c>
      <c r="O275" s="71">
        <v>7305.9</v>
      </c>
      <c r="P275" s="71">
        <v>-9.6536331558036537E-2</v>
      </c>
      <c r="Q275" s="71">
        <v>1.8014622841217687E-2</v>
      </c>
      <c r="R275" s="71">
        <v>-1.2726811684911965E-2</v>
      </c>
      <c r="S275" s="71">
        <v>9.319263310683161E-3</v>
      </c>
      <c r="T275" s="71">
        <v>2.7960946824751255E-5</v>
      </c>
    </row>
    <row r="276" spans="1:20">
      <c r="A276" s="71">
        <v>275</v>
      </c>
      <c r="B276" s="72">
        <v>43404</v>
      </c>
      <c r="C276" s="71">
        <v>-5.5710644866090675E-2</v>
      </c>
      <c r="D276" s="71">
        <v>5.9666666666666668E-4</v>
      </c>
      <c r="E276" s="71">
        <v>6.2500000000000001E-4</v>
      </c>
      <c r="F276" s="71">
        <v>8.3333333333333332E-3</v>
      </c>
      <c r="G276" s="71">
        <v>1.2884999999999999E-3</v>
      </c>
      <c r="H276" s="71">
        <v>9.2158333333333339E-4</v>
      </c>
      <c r="I276" s="71">
        <v>-3.4622077284707231E-3</v>
      </c>
      <c r="J276" s="71">
        <v>-6.9183333333333325E-4</v>
      </c>
      <c r="K276" s="71">
        <v>-3.2491666666666671E-4</v>
      </c>
      <c r="L276" s="71">
        <v>-7.7366666666666669E-3</v>
      </c>
      <c r="M276" s="71">
        <v>-2.8333333333333335E-5</v>
      </c>
      <c r="N276" s="71">
        <v>2.1920555555555558E-7</v>
      </c>
      <c r="O276" s="71">
        <v>7330.54</v>
      </c>
      <c r="P276" s="71">
        <v>3.3669421358197837E-3</v>
      </c>
      <c r="Q276" s="71">
        <v>4.0437878156642348E-2</v>
      </c>
      <c r="R276" s="71">
        <v>-9.6148523022733023E-2</v>
      </c>
      <c r="S276" s="71">
        <v>1.1336299345958687E-5</v>
      </c>
      <c r="T276" s="71">
        <v>3.1036759513956751E-3</v>
      </c>
    </row>
    <row r="277" spans="1:20">
      <c r="A277" s="71">
        <v>276</v>
      </c>
      <c r="B277" s="72">
        <v>43434</v>
      </c>
      <c r="C277" s="71">
        <v>-2.0936194599102009E-2</v>
      </c>
      <c r="D277" s="71">
        <v>5.9583333333333331E-4</v>
      </c>
      <c r="E277" s="71">
        <v>6.2500000000000001E-4</v>
      </c>
      <c r="F277" s="71">
        <v>1.6666666666666666E-2</v>
      </c>
      <c r="G277" s="71">
        <v>1.2117499999999999E-3</v>
      </c>
      <c r="H277" s="71">
        <v>8.2899999999999998E-4</v>
      </c>
      <c r="I277" s="71">
        <v>1.3777485440303217E-2</v>
      </c>
      <c r="J277" s="71">
        <v>-6.1591666666666663E-4</v>
      </c>
      <c r="K277" s="71">
        <v>-2.3316666666666668E-4</v>
      </c>
      <c r="L277" s="71">
        <v>-1.6070833333333333E-2</v>
      </c>
      <c r="M277" s="71">
        <v>-2.9166666666666707E-5</v>
      </c>
      <c r="N277" s="71">
        <v>4.6873263888888953E-7</v>
      </c>
      <c r="O277" s="71">
        <v>6635.28</v>
      </c>
      <c r="P277" s="71">
        <v>-9.9648315689098155E-2</v>
      </c>
      <c r="Q277" s="71">
        <v>8.9522951683660423E-3</v>
      </c>
      <c r="R277" s="71">
        <v>-2.9888489767468052E-2</v>
      </c>
      <c r="S277" s="71">
        <v>9.9297868196741648E-3</v>
      </c>
      <c r="T277" s="71">
        <v>4.3832424429146816E-4</v>
      </c>
    </row>
    <row r="278" spans="1:20">
      <c r="A278" s="71">
        <v>277</v>
      </c>
      <c r="B278" s="72">
        <v>43465</v>
      </c>
      <c r="C278" s="71">
        <v>-3.9554927088676806E-2</v>
      </c>
      <c r="D278" s="71">
        <v>5.3583333333333337E-4</v>
      </c>
      <c r="E278" s="71">
        <v>6.2500000000000001E-4</v>
      </c>
      <c r="F278" s="71">
        <v>1.6666666666666666E-2</v>
      </c>
      <c r="G278" s="71">
        <v>1.0937500000000001E-3</v>
      </c>
      <c r="H278" s="71">
        <v>7.324166666666667E-4</v>
      </c>
      <c r="I278" s="71">
        <v>1.139601262933887E-3</v>
      </c>
      <c r="J278" s="71">
        <v>-5.5791666666666674E-4</v>
      </c>
      <c r="K278" s="71">
        <v>-1.9658333333333333E-4</v>
      </c>
      <c r="L278" s="71">
        <v>-1.6130833333333334E-2</v>
      </c>
      <c r="M278" s="71">
        <v>-8.9166666666666648E-5</v>
      </c>
      <c r="N278" s="71">
        <v>1.4383326388888885E-6</v>
      </c>
      <c r="O278" s="71">
        <v>7281.74</v>
      </c>
      <c r="P278" s="71">
        <v>9.2968977293125477E-2</v>
      </c>
      <c r="Q278" s="71">
        <v>3.670592060823985E-3</v>
      </c>
      <c r="R278" s="71">
        <v>-4.3225519149500791E-2</v>
      </c>
      <c r="S278" s="71">
        <v>8.6432307389296796E-3</v>
      </c>
      <c r="T278" s="71">
        <v>1.5645922569905381E-3</v>
      </c>
    </row>
    <row r="279" spans="1:20">
      <c r="A279" s="71">
        <v>278</v>
      </c>
      <c r="B279" s="72">
        <v>43496</v>
      </c>
      <c r="C279" s="71">
        <v>4.0151086584222284E-2</v>
      </c>
      <c r="D279" s="71">
        <v>4.9916666666666664E-4</v>
      </c>
      <c r="E279" s="71">
        <v>6.2500000000000001E-4</v>
      </c>
      <c r="F279" s="71">
        <v>-6.6666666666666666E-2</v>
      </c>
      <c r="G279" s="71">
        <v>1.1017500000000001E-3</v>
      </c>
      <c r="H279" s="71">
        <v>7.6583333333333332E-4</v>
      </c>
      <c r="I279" s="71">
        <v>-1.139601262933887E-3</v>
      </c>
      <c r="J279" s="71">
        <v>-6.0258333333333344E-4</v>
      </c>
      <c r="K279" s="71">
        <v>-2.6666666666666668E-4</v>
      </c>
      <c r="L279" s="71">
        <v>6.7165833333333327E-2</v>
      </c>
      <c r="M279" s="71">
        <v>-1.2583333333333337E-4</v>
      </c>
      <c r="N279" s="71">
        <v>-8.4517006944444468E-6</v>
      </c>
      <c r="O279" s="71">
        <v>7532.53</v>
      </c>
      <c r="P279" s="71">
        <v>3.3861130116813243E-2</v>
      </c>
      <c r="Q279" s="71">
        <v>-1.1568340835832913E-2</v>
      </c>
      <c r="R279" s="71">
        <v>5.1719427420055197E-2</v>
      </c>
      <c r="S279" s="71">
        <v>1.1465761327877568E-3</v>
      </c>
      <c r="T279" s="71">
        <v>1.6121097538937146E-3</v>
      </c>
    </row>
    <row r="280" spans="1:20">
      <c r="A280" s="71">
        <v>279</v>
      </c>
      <c r="B280" s="72">
        <v>43524</v>
      </c>
      <c r="C280" s="71">
        <v>1.6382652586791835E-2</v>
      </c>
      <c r="D280" s="71">
        <v>4.7499999999999994E-4</v>
      </c>
      <c r="E280" s="71">
        <v>6.2500000000000001E-4</v>
      </c>
      <c r="F280" s="71">
        <v>4.1666666666666664E-2</v>
      </c>
      <c r="G280" s="71">
        <v>1.0325E-3</v>
      </c>
      <c r="H280" s="71">
        <v>7.1883333333333337E-4</v>
      </c>
      <c r="I280" s="71">
        <v>4.5506335639968754E-3</v>
      </c>
      <c r="J280" s="71">
        <v>-5.5750000000000005E-4</v>
      </c>
      <c r="K280" s="71">
        <v>-2.4383333333333342E-4</v>
      </c>
      <c r="L280" s="71">
        <v>-4.1191666666666661E-2</v>
      </c>
      <c r="M280" s="71">
        <v>-1.5000000000000007E-4</v>
      </c>
      <c r="N280" s="71">
        <v>6.1787500000000016E-6</v>
      </c>
      <c r="O280" s="71">
        <v>7729.32</v>
      </c>
      <c r="P280" s="71">
        <v>2.5789915021858789E-2</v>
      </c>
      <c r="Q280" s="71">
        <v>-1.4963138862031933E-2</v>
      </c>
      <c r="R280" s="71">
        <v>3.1345791448823768E-2</v>
      </c>
      <c r="S280" s="71">
        <v>6.6511971683469765E-4</v>
      </c>
      <c r="T280" s="71">
        <v>2.683913057795172E-4</v>
      </c>
    </row>
    <row r="281" spans="1:20">
      <c r="A281" s="71">
        <v>280</v>
      </c>
      <c r="B281" s="72">
        <v>43553</v>
      </c>
      <c r="C281" s="71">
        <v>2.2746366850782351E-2</v>
      </c>
      <c r="D281" s="71">
        <v>4.3833333333333333E-4</v>
      </c>
      <c r="E281" s="71">
        <v>6.2500000000000001E-4</v>
      </c>
      <c r="F281" s="71">
        <v>1.6666666666666666E-2</v>
      </c>
      <c r="G281" s="71">
        <v>9.9166666666666652E-4</v>
      </c>
      <c r="H281" s="71">
        <v>6.9516666666666674E-4</v>
      </c>
      <c r="I281" s="71">
        <v>4.530019071749436E-3</v>
      </c>
      <c r="J281" s="71">
        <v>-5.5333333333333319E-4</v>
      </c>
      <c r="K281" s="71">
        <v>-2.5683333333333341E-4</v>
      </c>
      <c r="L281" s="71">
        <v>-1.6228333333333334E-2</v>
      </c>
      <c r="M281" s="71">
        <v>-1.8666666666666669E-4</v>
      </c>
      <c r="N281" s="71">
        <v>3.0292888888888894E-6</v>
      </c>
      <c r="O281" s="71">
        <v>8095.39</v>
      </c>
      <c r="P281" s="71">
        <v>4.6273874078964994E-2</v>
      </c>
      <c r="Q281" s="71">
        <v>-2.5211416854892477E-2</v>
      </c>
      <c r="R281" s="71">
        <v>4.7957783705674828E-2</v>
      </c>
      <c r="S281" s="71">
        <v>2.1412714222759084E-3</v>
      </c>
      <c r="T281" s="71">
        <v>5.173972049103702E-4</v>
      </c>
    </row>
    <row r="282" spans="1:20">
      <c r="A282" s="71">
        <v>281</v>
      </c>
      <c r="B282" s="72">
        <v>43585</v>
      </c>
      <c r="C282" s="71">
        <v>2.2296996669449953E-2</v>
      </c>
      <c r="D282" s="71">
        <v>6.3083333333333329E-4</v>
      </c>
      <c r="E282" s="71">
        <v>6.2500000000000001E-4</v>
      </c>
      <c r="F282" s="71">
        <v>4.9999999999999996E-2</v>
      </c>
      <c r="G282" s="71">
        <v>9.921666666666668E-4</v>
      </c>
      <c r="H282" s="71">
        <v>6.9083333333333334E-4</v>
      </c>
      <c r="I282" s="71">
        <v>1.1293055971517418E-3</v>
      </c>
      <c r="J282" s="71">
        <v>-3.6133333333333351E-4</v>
      </c>
      <c r="K282" s="71">
        <v>-6.0000000000000049E-5</v>
      </c>
      <c r="L282" s="71">
        <v>-4.9369166666666665E-2</v>
      </c>
      <c r="M282" s="71">
        <v>5.8333333333332764E-6</v>
      </c>
      <c r="N282" s="71">
        <v>-2.8798680555555274E-7</v>
      </c>
      <c r="O282" s="71">
        <v>7453.15</v>
      </c>
      <c r="P282" s="71">
        <v>-8.2658002035929101E-2</v>
      </c>
      <c r="Q282" s="71">
        <v>-3.8323419732596342E-2</v>
      </c>
      <c r="R282" s="71">
        <v>6.0620416402046295E-2</v>
      </c>
      <c r="S282" s="71">
        <v>6.8323453005716597E-3</v>
      </c>
      <c r="T282" s="71">
        <v>4.9715606047746235E-4</v>
      </c>
    </row>
    <row r="283" spans="1:20">
      <c r="A283" s="71">
        <v>282</v>
      </c>
      <c r="B283" s="72">
        <v>43616</v>
      </c>
      <c r="C283" s="71">
        <v>-3.6068150058794046E-2</v>
      </c>
      <c r="D283" s="71">
        <v>6.0833333333333334E-4</v>
      </c>
      <c r="E283" s="71">
        <v>6.2500000000000001E-4</v>
      </c>
      <c r="F283" s="71">
        <v>2.4999999999999998E-2</v>
      </c>
      <c r="G283" s="71">
        <v>9.4166666666666661E-4</v>
      </c>
      <c r="H283" s="71">
        <v>6.4458333333333327E-4</v>
      </c>
      <c r="I283" s="71">
        <v>-4.5248945982896416E-3</v>
      </c>
      <c r="J283" s="71">
        <v>-3.3333333333333327E-4</v>
      </c>
      <c r="K283" s="71">
        <v>-3.6249999999999932E-5</v>
      </c>
      <c r="L283" s="71">
        <v>-2.4391666666666666E-2</v>
      </c>
      <c r="M283" s="71">
        <v>-1.6666666666666674E-5</v>
      </c>
      <c r="N283" s="71">
        <v>4.0652777777777796E-7</v>
      </c>
      <c r="O283" s="71">
        <v>8006.24</v>
      </c>
      <c r="P283" s="71">
        <v>7.1584475817189741E-2</v>
      </c>
      <c r="Q283" s="71">
        <v>-3.0245560843889407E-2</v>
      </c>
      <c r="R283" s="71">
        <v>-5.8225892149046388E-3</v>
      </c>
      <c r="S283" s="71">
        <v>5.1243371780218226E-3</v>
      </c>
      <c r="T283" s="71">
        <v>1.3009114486636851E-3</v>
      </c>
    </row>
    <row r="284" spans="1:20">
      <c r="A284" s="71">
        <v>283</v>
      </c>
      <c r="B284" s="72">
        <v>43644</v>
      </c>
      <c r="C284" s="71">
        <v>3.3335793585983708E-2</v>
      </c>
      <c r="D284" s="71">
        <v>6.2166666666666663E-4</v>
      </c>
      <c r="E284" s="71">
        <v>6.2500000000000001E-4</v>
      </c>
      <c r="F284" s="71">
        <v>0</v>
      </c>
      <c r="G284" s="71">
        <v>7.6583333333333332E-4</v>
      </c>
      <c r="H284" s="71">
        <v>4.8583333333333329E-4</v>
      </c>
      <c r="I284" s="71">
        <v>1.6863806052004549E-2</v>
      </c>
      <c r="J284" s="71">
        <v>-1.4416666666666668E-4</v>
      </c>
      <c r="K284" s="71">
        <v>1.3583333333333335E-4</v>
      </c>
      <c r="L284" s="71">
        <v>6.2166666666666663E-4</v>
      </c>
      <c r="M284" s="71">
        <v>-3.3333333333333782E-6</v>
      </c>
      <c r="N284" s="71">
        <v>-2.0722222222222502E-9</v>
      </c>
      <c r="O284" s="71">
        <v>8175.42</v>
      </c>
      <c r="P284" s="71">
        <v>2.0910853972470278E-2</v>
      </c>
      <c r="Q284" s="71">
        <v>2.9807974777273927E-4</v>
      </c>
      <c r="R284" s="71">
        <v>3.3037713838210969E-2</v>
      </c>
      <c r="S284" s="71">
        <v>4.3726381385797598E-4</v>
      </c>
      <c r="T284" s="71">
        <v>1.1112751340073125E-3</v>
      </c>
    </row>
    <row r="285" spans="1:20">
      <c r="A285" s="71">
        <v>284</v>
      </c>
      <c r="B285" s="72">
        <v>43677</v>
      </c>
      <c r="C285" s="71">
        <v>1.8838512846722111E-2</v>
      </c>
      <c r="D285" s="71">
        <v>6.2E-4</v>
      </c>
      <c r="E285" s="71">
        <v>6.2500000000000001E-4</v>
      </c>
      <c r="F285" s="71">
        <v>0</v>
      </c>
      <c r="G285" s="71">
        <v>6.9200000000000002E-4</v>
      </c>
      <c r="H285" s="71">
        <v>4.1774999999999999E-4</v>
      </c>
      <c r="I285" s="71">
        <v>7.7734983333810348E-3</v>
      </c>
      <c r="J285" s="71">
        <v>-7.2000000000000015E-5</v>
      </c>
      <c r="K285" s="71">
        <v>2.0225000000000001E-4</v>
      </c>
      <c r="L285" s="71">
        <v>6.2E-4</v>
      </c>
      <c r="M285" s="71">
        <v>-5.0000000000000131E-6</v>
      </c>
      <c r="N285" s="71">
        <v>-3.1000000000000083E-9</v>
      </c>
      <c r="O285" s="71">
        <v>7962.88</v>
      </c>
      <c r="P285" s="71">
        <v>-2.6341348145988874E-2</v>
      </c>
      <c r="Q285" s="71">
        <v>2.826686958550706E-2</v>
      </c>
      <c r="R285" s="71">
        <v>-9.4283567387849487E-3</v>
      </c>
      <c r="S285" s="71">
        <v>6.9386662214819149E-4</v>
      </c>
      <c r="T285" s="71">
        <v>3.54889566276114E-4</v>
      </c>
    </row>
    <row r="286" spans="1:20">
      <c r="A286" s="71">
        <v>285</v>
      </c>
      <c r="B286" s="72">
        <v>43707</v>
      </c>
      <c r="C286" s="71">
        <v>-4.4772874377024152E-2</v>
      </c>
      <c r="D286" s="71">
        <v>6.2166666666666663E-4</v>
      </c>
      <c r="E286" s="71">
        <v>6.2500000000000001E-4</v>
      </c>
      <c r="F286" s="71">
        <v>3.3333333333333333E-2</v>
      </c>
      <c r="G286" s="71">
        <v>4.8133333333333334E-4</v>
      </c>
      <c r="H286" s="71">
        <v>2.6866666666666667E-4</v>
      </c>
      <c r="I286" s="71">
        <v>-5.5463259205561499E-3</v>
      </c>
      <c r="J286" s="71">
        <v>1.4033333333333329E-4</v>
      </c>
      <c r="K286" s="71">
        <v>3.5299999999999996E-4</v>
      </c>
      <c r="L286" s="71">
        <v>-3.2711666666666667E-2</v>
      </c>
      <c r="M286" s="71">
        <v>-3.3333333333333782E-6</v>
      </c>
      <c r="N286" s="71">
        <v>1.0903888888889036E-7</v>
      </c>
      <c r="O286" s="71">
        <v>7999.34</v>
      </c>
      <c r="P286" s="71">
        <v>4.5682948121150702E-3</v>
      </c>
      <c r="Q286" s="71">
        <v>1.9564509718787093E-2</v>
      </c>
      <c r="R286" s="71">
        <v>-6.4337384095811245E-2</v>
      </c>
      <c r="S286" s="71">
        <v>2.0869317490397463E-5</v>
      </c>
      <c r="T286" s="71">
        <v>2.0046102799807859E-3</v>
      </c>
    </row>
    <row r="287" spans="1:20">
      <c r="A287" s="71">
        <v>286</v>
      </c>
      <c r="B287" s="72">
        <v>43738</v>
      </c>
      <c r="C287" s="71">
        <v>2.7131609481438446E-2</v>
      </c>
      <c r="D287" s="71">
        <v>6.3750000000000005E-4</v>
      </c>
      <c r="E287" s="71">
        <v>6.2500000000000001E-4</v>
      </c>
      <c r="F287" s="71">
        <v>8.3333333333333332E-3</v>
      </c>
      <c r="G287" s="71">
        <v>4.9841666666666665E-4</v>
      </c>
      <c r="H287" s="71">
        <v>3.1199999999999999E-4</v>
      </c>
      <c r="I287" s="71">
        <v>-1.1129661694209148E-3</v>
      </c>
      <c r="J287" s="71">
        <v>1.390833333333334E-4</v>
      </c>
      <c r="K287" s="71">
        <v>3.2550000000000005E-4</v>
      </c>
      <c r="L287" s="71">
        <v>-7.6958333333333332E-3</v>
      </c>
      <c r="M287" s="71">
        <v>1.2500000000000033E-5</v>
      </c>
      <c r="N287" s="71">
        <v>-9.6197916666666915E-8</v>
      </c>
      <c r="O287" s="71">
        <v>8292.36</v>
      </c>
      <c r="P287" s="71">
        <v>3.5975570694677828E-2</v>
      </c>
      <c r="Q287" s="71">
        <v>2.2521681760116152E-2</v>
      </c>
      <c r="R287" s="71">
        <v>4.6099277213222933E-3</v>
      </c>
      <c r="S287" s="71">
        <v>1.2942416868077621E-3</v>
      </c>
      <c r="T287" s="71">
        <v>7.3612423305328056E-4</v>
      </c>
    </row>
    <row r="288" spans="1:20">
      <c r="A288" s="71">
        <v>287</v>
      </c>
      <c r="B288" s="72">
        <v>43769</v>
      </c>
      <c r="C288" s="71">
        <v>-1.6953430183015428E-2</v>
      </c>
      <c r="D288" s="71">
        <v>6.333333333333333E-4</v>
      </c>
      <c r="E288" s="71">
        <v>6.2500000000000001E-4</v>
      </c>
      <c r="F288" s="71">
        <v>-1.6666666666666666E-2</v>
      </c>
      <c r="G288" s="71">
        <v>5.3108333333333328E-4</v>
      </c>
      <c r="H288" s="71">
        <v>3.1424999999999997E-4</v>
      </c>
      <c r="I288" s="71">
        <v>-4.4642931286853482E-3</v>
      </c>
      <c r="J288" s="71">
        <v>1.0225000000000002E-4</v>
      </c>
      <c r="K288" s="71">
        <v>3.1908333333333333E-4</v>
      </c>
      <c r="L288" s="71">
        <v>1.7299999999999999E-2</v>
      </c>
      <c r="M288" s="71">
        <v>8.3333333333332829E-6</v>
      </c>
      <c r="N288" s="71">
        <v>1.4416666666666578E-7</v>
      </c>
      <c r="O288" s="71">
        <v>8665.4699999999993</v>
      </c>
      <c r="P288" s="71">
        <v>4.4011553925598079E-2</v>
      </c>
      <c r="Q288" s="71">
        <v>-6.8855766946720465E-3</v>
      </c>
      <c r="R288" s="71">
        <v>-1.0067853488343381E-2</v>
      </c>
      <c r="S288" s="71">
        <v>1.9370168789458278E-3</v>
      </c>
      <c r="T288" s="71">
        <v>2.8741879497037854E-4</v>
      </c>
    </row>
    <row r="289" spans="1:20">
      <c r="A289" s="71">
        <v>288</v>
      </c>
      <c r="B289" s="72">
        <v>43798</v>
      </c>
      <c r="C289" s="71">
        <v>1.8181213671629948E-2</v>
      </c>
      <c r="D289" s="71">
        <v>6.0833333333333334E-4</v>
      </c>
      <c r="E289" s="71">
        <v>6.2500000000000001E-4</v>
      </c>
      <c r="F289" s="71">
        <v>1.6666666666666666E-2</v>
      </c>
      <c r="G289" s="71">
        <v>6.3750000000000005E-4</v>
      </c>
      <c r="H289" s="71">
        <v>4.1066666666666666E-4</v>
      </c>
      <c r="I289" s="71">
        <v>-6.7340321813444959E-3</v>
      </c>
      <c r="J289" s="71">
        <v>-2.9166666666666707E-5</v>
      </c>
      <c r="K289" s="71">
        <v>1.9766666666666668E-4</v>
      </c>
      <c r="L289" s="71">
        <v>-1.6058333333333334E-2</v>
      </c>
      <c r="M289" s="71">
        <v>-1.6666666666666674E-5</v>
      </c>
      <c r="N289" s="71">
        <v>2.6763888888888905E-7</v>
      </c>
      <c r="O289" s="71">
        <v>8972.6</v>
      </c>
      <c r="P289" s="71">
        <v>3.4829326246503811E-2</v>
      </c>
      <c r="Q289" s="71">
        <v>-1.3661782364051689E-3</v>
      </c>
      <c r="R289" s="71">
        <v>1.9547391908035117E-2</v>
      </c>
      <c r="S289" s="71">
        <v>1.2130819667853993E-3</v>
      </c>
      <c r="T289" s="71">
        <v>3.3055653057346372E-4</v>
      </c>
    </row>
    <row r="290" spans="1:20">
      <c r="A290" s="71">
        <v>289</v>
      </c>
      <c r="B290" s="72">
        <v>43830</v>
      </c>
      <c r="C290" s="71">
        <v>3.1404458980381023E-2</v>
      </c>
      <c r="D290" s="71">
        <v>6.0833333333333334E-4</v>
      </c>
      <c r="E290" s="71">
        <v>6.2500000000000001E-4</v>
      </c>
      <c r="F290" s="71">
        <v>0</v>
      </c>
      <c r="G290" s="71">
        <v>6.9233333333333332E-4</v>
      </c>
      <c r="H290" s="71">
        <v>4.6374999999999997E-4</v>
      </c>
      <c r="I290" s="71">
        <v>2.2497197340154429E-3</v>
      </c>
      <c r="J290" s="71">
        <v>-8.3999999999999982E-5</v>
      </c>
      <c r="K290" s="71">
        <v>1.4458333333333337E-4</v>
      </c>
      <c r="L290" s="71">
        <v>6.0833333333333334E-4</v>
      </c>
      <c r="M290" s="71">
        <v>-1.6666666666666674E-5</v>
      </c>
      <c r="N290" s="71">
        <v>-1.0138888888888893E-8</v>
      </c>
      <c r="O290" s="71">
        <v>9150.94</v>
      </c>
      <c r="P290" s="71">
        <v>1.9681117107969825E-2</v>
      </c>
      <c r="Q290" s="71">
        <v>2.608715321635291E-2</v>
      </c>
      <c r="R290" s="71">
        <v>5.3173057640281129E-3</v>
      </c>
      <c r="S290" s="71">
        <v>3.8734637061762253E-4</v>
      </c>
      <c r="T290" s="71">
        <v>9.8624004385043434E-4</v>
      </c>
    </row>
    <row r="291" spans="1:20">
      <c r="A291" s="71">
        <v>290</v>
      </c>
      <c r="B291" s="72">
        <v>43861</v>
      </c>
      <c r="C291" s="71">
        <v>-3.3684069036770126E-2</v>
      </c>
      <c r="D291" s="71">
        <v>6.2166666666666663E-4</v>
      </c>
      <c r="E291" s="71">
        <v>6.2500000000000001E-4</v>
      </c>
      <c r="F291" s="71">
        <v>-2.4999999999999998E-2</v>
      </c>
      <c r="G291" s="71">
        <v>6.0291666666666664E-4</v>
      </c>
      <c r="H291" s="71">
        <v>3.8316666666666664E-4</v>
      </c>
      <c r="I291" s="71">
        <v>1.0061571745435316E-2</v>
      </c>
      <c r="J291" s="71">
        <v>1.8749999999999995E-5</v>
      </c>
      <c r="K291" s="71">
        <v>2.385E-4</v>
      </c>
      <c r="L291" s="71">
        <v>2.5621666666666664E-2</v>
      </c>
      <c r="M291" s="71">
        <v>-3.3333333333333782E-6</v>
      </c>
      <c r="N291" s="71">
        <v>-8.5405555555556699E-8</v>
      </c>
      <c r="O291" s="71">
        <v>8567.3700000000008</v>
      </c>
      <c r="P291" s="71">
        <v>-6.589580522100924E-2</v>
      </c>
      <c r="Q291" s="71">
        <v>-1.2967180765151021E-2</v>
      </c>
      <c r="R291" s="71">
        <v>-2.0716888271619105E-2</v>
      </c>
      <c r="S291" s="71">
        <v>4.3422571457251884E-3</v>
      </c>
      <c r="T291" s="71">
        <v>1.1346165068738959E-3</v>
      </c>
    </row>
    <row r="292" spans="1:20">
      <c r="A292" s="71">
        <v>291</v>
      </c>
      <c r="B292" s="72">
        <v>43889</v>
      </c>
      <c r="C292" s="71">
        <v>-9.9384796839148137E-2</v>
      </c>
      <c r="D292" s="71">
        <v>5.8333333333333327E-4</v>
      </c>
      <c r="E292" s="71">
        <v>6.2500000000000001E-4</v>
      </c>
      <c r="F292" s="71">
        <v>3.3333333333333333E-2</v>
      </c>
      <c r="G292" s="71">
        <v>5.2749999999999997E-4</v>
      </c>
      <c r="H292" s="71">
        <v>3.4016666666666668E-4</v>
      </c>
      <c r="I292" s="71">
        <v>-1.2311291479450759E-2</v>
      </c>
      <c r="J292" s="71">
        <v>5.5833333333333299E-5</v>
      </c>
      <c r="K292" s="71">
        <v>2.431666666666666E-4</v>
      </c>
      <c r="L292" s="71">
        <v>-3.2750000000000001E-2</v>
      </c>
      <c r="M292" s="71">
        <v>-4.166666666666674E-5</v>
      </c>
      <c r="N292" s="71">
        <v>1.3645833333333359E-6</v>
      </c>
      <c r="O292" s="71">
        <v>7700.1</v>
      </c>
      <c r="P292" s="71">
        <v>-0.10672748524196862</v>
      </c>
      <c r="Q292" s="71">
        <v>-8.8206324477928533E-3</v>
      </c>
      <c r="R292" s="71">
        <v>-9.0564164391355284E-2</v>
      </c>
      <c r="S292" s="71">
        <v>1.139075610607463E-2</v>
      </c>
      <c r="T292" s="71">
        <v>9.8773378427587499E-3</v>
      </c>
    </row>
    <row r="293" spans="1:20">
      <c r="A293" s="71">
        <v>292</v>
      </c>
      <c r="B293" s="72">
        <v>43921</v>
      </c>
      <c r="C293" s="71">
        <v>-0.16738202992078044</v>
      </c>
      <c r="D293" s="71">
        <v>1.8000000000000001E-4</v>
      </c>
      <c r="E293" s="71">
        <v>8.3333333333333331E-5</v>
      </c>
      <c r="F293" s="71">
        <v>0</v>
      </c>
      <c r="G293" s="71">
        <v>3.8408333333333334E-4</v>
      </c>
      <c r="H293" s="71">
        <v>1.8075E-4</v>
      </c>
      <c r="I293" s="71">
        <v>-6.8751587856874963E-2</v>
      </c>
      <c r="J293" s="71">
        <v>-2.0408333333333332E-4</v>
      </c>
      <c r="K293" s="71">
        <v>-7.4999999999999113E-7</v>
      </c>
      <c r="L293" s="71">
        <v>1.8000000000000001E-4</v>
      </c>
      <c r="M293" s="71">
        <v>9.6666666666666681E-5</v>
      </c>
      <c r="N293" s="71">
        <v>1.7400000000000004E-8</v>
      </c>
      <c r="O293" s="71">
        <v>8889.5499999999993</v>
      </c>
      <c r="P293" s="71">
        <v>0.14364311378368377</v>
      </c>
      <c r="Q293" s="71">
        <v>5.089089649211509E-3</v>
      </c>
      <c r="R293" s="71">
        <v>-0.17247111956999195</v>
      </c>
      <c r="S293" s="71">
        <v>2.0633344137472323E-2</v>
      </c>
      <c r="T293" s="71">
        <v>2.8016743940401038E-2</v>
      </c>
    </row>
    <row r="294" spans="1:20">
      <c r="A294" s="71">
        <v>293</v>
      </c>
      <c r="B294" s="72">
        <v>43951</v>
      </c>
      <c r="C294" s="71">
        <v>4.8704037874207629E-2</v>
      </c>
      <c r="D294" s="71">
        <v>3.5000000000000004E-5</v>
      </c>
      <c r="E294" s="71">
        <v>8.3333333333333331E-5</v>
      </c>
      <c r="F294" s="71">
        <v>-1.6666666666666666E-2</v>
      </c>
      <c r="G294" s="71">
        <v>2.9808333333333336E-4</v>
      </c>
      <c r="H294" s="71">
        <v>9.8166666666666663E-5</v>
      </c>
      <c r="I294" s="71">
        <v>-0.20402707909233087</v>
      </c>
      <c r="J294" s="71">
        <v>-2.6308333333333338E-4</v>
      </c>
      <c r="K294" s="71">
        <v>-6.3166666666666666E-5</v>
      </c>
      <c r="L294" s="71">
        <v>1.6701666666666667E-2</v>
      </c>
      <c r="M294" s="71">
        <v>-4.8333333333333327E-5</v>
      </c>
      <c r="N294" s="71">
        <v>-8.0724722222222212E-7</v>
      </c>
      <c r="O294" s="71">
        <v>9489.8700000000008</v>
      </c>
      <c r="P294" s="71">
        <v>6.5348484325893352E-2</v>
      </c>
      <c r="Q294" s="71">
        <v>6.1389174430726001E-4</v>
      </c>
      <c r="R294" s="71">
        <v>4.8090146129900369E-2</v>
      </c>
      <c r="S294" s="71">
        <v>4.2704244036915291E-3</v>
      </c>
      <c r="T294" s="71">
        <v>2.3720833052522511E-3</v>
      </c>
    </row>
    <row r="295" spans="1:20">
      <c r="A295" s="71">
        <v>294</v>
      </c>
      <c r="B295" s="72">
        <v>43980</v>
      </c>
      <c r="C295" s="71">
        <v>3.0535802017640279E-2</v>
      </c>
      <c r="D295" s="71">
        <v>7.5833333333333338E-5</v>
      </c>
      <c r="E295" s="71">
        <v>8.3333333333333331E-5</v>
      </c>
      <c r="F295" s="71">
        <v>0</v>
      </c>
      <c r="G295" s="71">
        <v>2.2858333333333332E-4</v>
      </c>
      <c r="H295" s="71">
        <v>2.9500000000000002E-5</v>
      </c>
      <c r="I295" s="71">
        <v>0.11712535723741269</v>
      </c>
      <c r="J295" s="71">
        <v>-1.5275E-4</v>
      </c>
      <c r="K295" s="71">
        <v>4.6333333333333339E-5</v>
      </c>
      <c r="L295" s="71">
        <v>7.5833333333333338E-5</v>
      </c>
      <c r="M295" s="71">
        <v>-7.4999999999999926E-6</v>
      </c>
      <c r="N295" s="71">
        <v>-5.6874999999999951E-10</v>
      </c>
      <c r="O295" s="71">
        <v>10058.77</v>
      </c>
      <c r="P295" s="71">
        <v>5.821997689698577E-2</v>
      </c>
      <c r="Q295" s="71">
        <v>2.4792836326005485E-2</v>
      </c>
      <c r="R295" s="71">
        <v>5.7429656916347938E-3</v>
      </c>
      <c r="S295" s="71">
        <v>3.3895657098855568E-3</v>
      </c>
      <c r="T295" s="71">
        <v>9.3243520486052417E-4</v>
      </c>
    </row>
    <row r="296" spans="1:20">
      <c r="A296" s="71">
        <v>295</v>
      </c>
      <c r="B296" s="72">
        <v>44012</v>
      </c>
      <c r="C296" s="71">
        <v>1.3952341588977291E-2</v>
      </c>
      <c r="D296" s="71">
        <v>3.4166666666666666E-5</v>
      </c>
      <c r="E296" s="71">
        <v>8.3333333333333331E-5</v>
      </c>
      <c r="F296" s="71">
        <v>8.3333333333333332E-3</v>
      </c>
      <c r="G296" s="71">
        <v>2.316666666666667E-4</v>
      </c>
      <c r="H296" s="71">
        <v>3.2499999999999998E-6</v>
      </c>
      <c r="I296" s="71">
        <v>0.13287328137997356</v>
      </c>
      <c r="J296" s="71">
        <v>-1.9750000000000003E-4</v>
      </c>
      <c r="K296" s="71">
        <v>3.0916666666666668E-5</v>
      </c>
      <c r="L296" s="71">
        <v>-8.2991666666666665E-3</v>
      </c>
      <c r="M296" s="71">
        <v>-4.9166666666666665E-5</v>
      </c>
      <c r="N296" s="71">
        <v>4.0804236111111106E-7</v>
      </c>
      <c r="O296" s="71">
        <v>10745.27</v>
      </c>
      <c r="P296" s="71">
        <v>6.6020766950410703E-2</v>
      </c>
      <c r="Q296" s="71">
        <v>-1.1398050281945515E-3</v>
      </c>
      <c r="R296" s="71">
        <v>1.5092146617171842E-2</v>
      </c>
      <c r="S296" s="71">
        <v>4.358741668720442E-3</v>
      </c>
      <c r="T296" s="71">
        <v>1.9466783581550533E-4</v>
      </c>
    </row>
    <row r="297" spans="1:20">
      <c r="A297" s="71">
        <v>296</v>
      </c>
      <c r="B297" s="72">
        <v>44043</v>
      </c>
      <c r="C297" s="71">
        <v>-3.8525894890282686E-2</v>
      </c>
      <c r="D297" s="71">
        <v>2.4999999999999998E-5</v>
      </c>
      <c r="E297" s="71">
        <v>8.3333333333333331E-5</v>
      </c>
      <c r="F297" s="71">
        <v>3.3333333333333333E-2</v>
      </c>
      <c r="G297" s="71">
        <v>1.7450000000000001E-4</v>
      </c>
      <c r="H297" s="71">
        <v>-7.0416666666666666E-5</v>
      </c>
      <c r="I297" s="71">
        <v>4.2847591382629169E-2</v>
      </c>
      <c r="J297" s="71">
        <v>-1.495E-4</v>
      </c>
      <c r="K297" s="71">
        <v>9.5416666666666664E-5</v>
      </c>
      <c r="L297" s="71">
        <v>-3.3308333333333336E-2</v>
      </c>
      <c r="M297" s="71">
        <v>-5.8333333333333333E-5</v>
      </c>
      <c r="N297" s="71">
        <v>1.9429861111111112E-6</v>
      </c>
      <c r="O297" s="71">
        <v>11775.46</v>
      </c>
      <c r="P297" s="71">
        <v>9.1552047211573395E-2</v>
      </c>
      <c r="Q297" s="71">
        <v>-6.6534432937959131E-2</v>
      </c>
      <c r="R297" s="71">
        <v>2.8008538047676446E-2</v>
      </c>
      <c r="S297" s="71">
        <v>8.3817773486301646E-3</v>
      </c>
      <c r="T297" s="71">
        <v>1.4842445770971095E-3</v>
      </c>
    </row>
    <row r="298" spans="1:20">
      <c r="A298" s="71">
        <v>297</v>
      </c>
      <c r="B298" s="72">
        <v>44074</v>
      </c>
      <c r="C298" s="71">
        <v>1.8241992702547449E-2</v>
      </c>
      <c r="D298" s="71">
        <v>3.8333333333333334E-5</v>
      </c>
      <c r="E298" s="71">
        <v>8.3333333333333331E-5</v>
      </c>
      <c r="F298" s="71">
        <v>-3.3333333333333333E-2</v>
      </c>
      <c r="G298" s="71">
        <v>2.2641666666666668E-4</v>
      </c>
      <c r="H298" s="71">
        <v>-3.3916666666666667E-5</v>
      </c>
      <c r="I298" s="71">
        <v>1.2068166213485831E-2</v>
      </c>
      <c r="J298" s="71">
        <v>-1.8808333333333334E-4</v>
      </c>
      <c r="K298" s="71">
        <v>7.2249999999999994E-5</v>
      </c>
      <c r="L298" s="71">
        <v>3.3371666666666668E-2</v>
      </c>
      <c r="M298" s="71">
        <v>-4.4999999999999996E-5</v>
      </c>
      <c r="N298" s="71">
        <v>-1.501725E-6</v>
      </c>
      <c r="O298" s="71">
        <v>11167.51</v>
      </c>
      <c r="P298" s="71">
        <v>-5.3009035257543857E-2</v>
      </c>
      <c r="Q298" s="71">
        <v>-0.13338341337996429</v>
      </c>
      <c r="R298" s="71">
        <v>0.15162540608251174</v>
      </c>
      <c r="S298" s="71">
        <v>2.8099578189355275E-3</v>
      </c>
      <c r="T298" s="71">
        <v>3.3277029775979439E-4</v>
      </c>
    </row>
    <row r="299" spans="1:20">
      <c r="A299" s="71">
        <v>298</v>
      </c>
      <c r="B299" s="72">
        <v>44104</v>
      </c>
      <c r="C299" s="71">
        <v>-1.8171916365012919E-2</v>
      </c>
      <c r="D299" s="71">
        <v>4.6666666666666665E-5</v>
      </c>
      <c r="E299" s="71">
        <v>8.3333333333333331E-5</v>
      </c>
      <c r="F299" s="71">
        <v>3.3333333333333333E-2</v>
      </c>
      <c r="G299" s="71">
        <v>2.2750000000000003E-4</v>
      </c>
      <c r="H299" s="71">
        <v>-6.1333333333333338E-5</v>
      </c>
      <c r="I299" s="71">
        <v>1.3001266557373548E-2</v>
      </c>
      <c r="J299" s="71">
        <v>-1.8083333333333336E-4</v>
      </c>
      <c r="K299" s="71">
        <v>1.08E-4</v>
      </c>
      <c r="L299" s="71">
        <v>-3.3286666666666666E-2</v>
      </c>
      <c r="M299" s="71">
        <v>-3.6666666666666666E-5</v>
      </c>
      <c r="N299" s="71">
        <v>1.220511111111111E-6</v>
      </c>
      <c r="O299" s="71">
        <v>10911.59</v>
      </c>
      <c r="P299" s="71">
        <v>-2.3183142617869024E-2</v>
      </c>
      <c r="Q299" s="71">
        <v>-5.9338996023286406E-2</v>
      </c>
      <c r="R299" s="71">
        <v>4.1167079658273487E-2</v>
      </c>
      <c r="S299" s="71">
        <v>5.3745810164045505E-4</v>
      </c>
      <c r="T299" s="71">
        <v>3.3021854437702432E-4</v>
      </c>
    </row>
    <row r="300" spans="1:20">
      <c r="A300" s="71">
        <v>299</v>
      </c>
      <c r="B300" s="72">
        <v>44134</v>
      </c>
      <c r="C300" s="71">
        <v>-4.0723616644408267E-2</v>
      </c>
      <c r="D300" s="71">
        <v>1.2499999999999999E-5</v>
      </c>
      <c r="E300" s="71">
        <v>8.3333333333333331E-5</v>
      </c>
      <c r="F300" s="71">
        <v>0</v>
      </c>
      <c r="G300" s="71">
        <v>2.5483333333333337E-4</v>
      </c>
      <c r="H300" s="71">
        <v>-3.1416666666666667E-5</v>
      </c>
      <c r="I300" s="71">
        <v>9.6412101923855076E-3</v>
      </c>
      <c r="J300" s="71">
        <v>-2.4233333333333336E-4</v>
      </c>
      <c r="K300" s="71">
        <v>4.3916666666666666E-5</v>
      </c>
      <c r="L300" s="71">
        <v>1.2499999999999999E-5</v>
      </c>
      <c r="M300" s="71">
        <v>-7.0833333333333338E-5</v>
      </c>
      <c r="N300" s="71">
        <v>-8.8541666666666663E-10</v>
      </c>
      <c r="O300" s="71">
        <v>12198.74</v>
      </c>
      <c r="P300" s="71">
        <v>0.11150714063564671</v>
      </c>
      <c r="Q300" s="71">
        <v>3.9619919945923954E-2</v>
      </c>
      <c r="R300" s="71">
        <v>-8.0343536590332221E-2</v>
      </c>
      <c r="S300" s="71">
        <v>1.2433842412737893E-2</v>
      </c>
      <c r="T300" s="71">
        <v>1.6584129526007261E-3</v>
      </c>
    </row>
    <row r="301" spans="1:20">
      <c r="A301" s="71">
        <v>300</v>
      </c>
      <c r="B301" s="72">
        <v>44165</v>
      </c>
      <c r="C301" s="71">
        <v>0.11713158695362225</v>
      </c>
      <c r="D301" s="71">
        <v>-2.0833333333333336E-5</v>
      </c>
      <c r="E301" s="71">
        <v>8.3333333333333331E-5</v>
      </c>
      <c r="F301" s="71">
        <v>-8.3333333333333332E-3</v>
      </c>
      <c r="G301" s="71">
        <v>3.1966666666666667E-4</v>
      </c>
      <c r="H301" s="71">
        <v>2.0000000000000002E-5</v>
      </c>
      <c r="I301" s="71">
        <v>-4.804417383270998E-2</v>
      </c>
      <c r="J301" s="71">
        <v>-3.4049999999999998E-4</v>
      </c>
      <c r="K301" s="71">
        <v>-4.0833333333333341E-5</v>
      </c>
      <c r="L301" s="71">
        <v>8.3125000000000004E-3</v>
      </c>
      <c r="M301" s="71">
        <v>-1.0416666666666666E-4</v>
      </c>
      <c r="N301" s="71">
        <v>-8.6588541666666668E-7</v>
      </c>
      <c r="O301" s="71">
        <v>12888.28</v>
      </c>
      <c r="P301" s="71">
        <v>5.4985703557850485E-2</v>
      </c>
      <c r="Q301" s="71">
        <v>2.2244071803308785E-2</v>
      </c>
      <c r="R301" s="71">
        <v>9.4887515150313462E-2</v>
      </c>
      <c r="S301" s="71">
        <v>3.0234275957518116E-3</v>
      </c>
      <c r="T301" s="71">
        <v>1.371980866227397E-2</v>
      </c>
    </row>
    <row r="302" spans="1:20">
      <c r="A302" s="71">
        <v>301</v>
      </c>
      <c r="B302" s="72">
        <v>44196</v>
      </c>
      <c r="C302" s="71">
        <v>3.6243140904721471E-2</v>
      </c>
      <c r="D302" s="71">
        <v>2.4166666666666667E-5</v>
      </c>
      <c r="E302" s="71">
        <v>8.3333333333333331E-5</v>
      </c>
      <c r="F302" s="71">
        <v>2.4999999999999998E-2</v>
      </c>
      <c r="G302" s="71">
        <v>2.6866666666666667E-4</v>
      </c>
      <c r="H302" s="71">
        <v>-1.1583333333333333E-5</v>
      </c>
      <c r="I302" s="71">
        <v>1.8837122086443614E-2</v>
      </c>
      <c r="J302" s="71">
        <v>-2.4450000000000003E-4</v>
      </c>
      <c r="K302" s="71">
        <v>3.5750000000000002E-5</v>
      </c>
      <c r="L302" s="71">
        <v>-2.4975833333333333E-2</v>
      </c>
      <c r="M302" s="71">
        <v>-5.9166666666666664E-5</v>
      </c>
      <c r="N302" s="71">
        <v>1.4777368055555554E-6</v>
      </c>
      <c r="O302" s="71">
        <v>13070.69</v>
      </c>
      <c r="P302" s="71">
        <v>1.4053947622656437E-2</v>
      </c>
      <c r="Q302" s="71">
        <v>-1.2286776650652698E-2</v>
      </c>
      <c r="R302" s="71">
        <v>4.8529917555374169E-2</v>
      </c>
      <c r="S302" s="71">
        <v>1.9751344378037054E-4</v>
      </c>
      <c r="T302" s="71">
        <v>1.3135652626394946E-3</v>
      </c>
    </row>
    <row r="303" spans="1:20">
      <c r="A303" s="71">
        <v>302</v>
      </c>
      <c r="B303" s="72">
        <v>44225</v>
      </c>
      <c r="C303" s="71">
        <v>-8.6665131339884738E-3</v>
      </c>
      <c r="D303" s="71">
        <v>2.4999999999999998E-5</v>
      </c>
      <c r="E303" s="71">
        <v>8.3333333333333331E-5</v>
      </c>
      <c r="F303" s="71">
        <v>-1.6666666666666666E-2</v>
      </c>
      <c r="G303" s="71">
        <v>3.0600000000000001E-4</v>
      </c>
      <c r="H303" s="71">
        <v>-1.1666666666666666E-6</v>
      </c>
      <c r="I303" s="71">
        <v>-8.8309494901211316E-2</v>
      </c>
      <c r="J303" s="71">
        <v>-2.81E-4</v>
      </c>
      <c r="K303" s="71">
        <v>2.6166666666666665E-5</v>
      </c>
      <c r="L303" s="71">
        <v>1.6691666666666667E-2</v>
      </c>
      <c r="M303" s="71">
        <v>-5.8333333333333333E-5</v>
      </c>
      <c r="N303" s="71">
        <v>-9.7368055555555554E-7</v>
      </c>
      <c r="O303" s="71">
        <v>13192.35</v>
      </c>
      <c r="P303" s="71">
        <v>9.264797238817124E-3</v>
      </c>
      <c r="Q303" s="71">
        <v>-1.0141951093867618E-2</v>
      </c>
      <c r="R303" s="71">
        <v>1.4754379598791445E-3</v>
      </c>
      <c r="S303" s="71">
        <v>8.58364678763934E-5</v>
      </c>
      <c r="T303" s="71">
        <v>7.5108449901594712E-5</v>
      </c>
    </row>
    <row r="304" spans="1:20">
      <c r="A304" s="71">
        <v>303</v>
      </c>
      <c r="B304" s="72">
        <v>44253</v>
      </c>
      <c r="C304" s="71">
        <v>1.6467497105191242E-2</v>
      </c>
      <c r="D304" s="71">
        <v>1.2499999999999999E-5</v>
      </c>
      <c r="E304" s="71">
        <v>8.3333333333333331E-5</v>
      </c>
      <c r="F304" s="71">
        <v>8.3333333333333332E-3</v>
      </c>
      <c r="G304" s="71">
        <v>5.1849999999999997E-4</v>
      </c>
      <c r="H304" s="71">
        <v>1.5200000000000001E-4</v>
      </c>
      <c r="I304" s="71">
        <v>1.7825783952600815E-2</v>
      </c>
      <c r="J304" s="71">
        <v>-5.0599999999999994E-4</v>
      </c>
      <c r="K304" s="71">
        <v>-1.395E-4</v>
      </c>
      <c r="L304" s="71">
        <v>-8.3208333333333329E-3</v>
      </c>
      <c r="M304" s="71">
        <v>-7.0833333333333338E-5</v>
      </c>
      <c r="N304" s="71">
        <v>5.8939236111111108E-7</v>
      </c>
      <c r="O304" s="71">
        <v>13246.87</v>
      </c>
      <c r="P304" s="71">
        <v>4.1241819748822905E-3</v>
      </c>
      <c r="Q304" s="71">
        <v>3.5038168767265176E-5</v>
      </c>
      <c r="R304" s="71">
        <v>1.6432458936423977E-2</v>
      </c>
      <c r="S304" s="71">
        <v>1.7008876961943992E-5</v>
      </c>
      <c r="T304" s="71">
        <v>2.7117846090948192E-4</v>
      </c>
    </row>
    <row r="305" spans="1:20">
      <c r="A305" s="71">
        <v>304</v>
      </c>
      <c r="B305" s="72">
        <v>44286</v>
      </c>
      <c r="C305" s="71">
        <v>3.4157659038726251E-2</v>
      </c>
      <c r="D305" s="71">
        <v>3.5000000000000004E-5</v>
      </c>
      <c r="E305" s="71">
        <v>8.3333333333333331E-5</v>
      </c>
      <c r="F305" s="71">
        <v>2.4999999999999998E-2</v>
      </c>
      <c r="G305" s="71">
        <v>7.046666666666667E-4</v>
      </c>
      <c r="H305" s="71">
        <v>2.8958333333333332E-4</v>
      </c>
      <c r="I305" s="71">
        <v>4.2657764293733358E-2</v>
      </c>
      <c r="J305" s="71">
        <v>-6.6966666666666672E-4</v>
      </c>
      <c r="K305" s="71">
        <v>-2.5458333333333333E-4</v>
      </c>
      <c r="L305" s="71">
        <v>-2.4964999999999998E-2</v>
      </c>
      <c r="M305" s="71">
        <v>-4.8333333333333327E-5</v>
      </c>
      <c r="N305" s="71">
        <v>1.2066416666666664E-6</v>
      </c>
      <c r="O305" s="71">
        <v>13962.68</v>
      </c>
      <c r="P305" s="71">
        <v>5.2626757875067653E-2</v>
      </c>
      <c r="Q305" s="71">
        <v>-2.9447766504710593E-2</v>
      </c>
      <c r="R305" s="71">
        <v>6.3605425543436844E-2</v>
      </c>
      <c r="S305" s="71">
        <v>2.7695756444409952E-3</v>
      </c>
      <c r="T305" s="71">
        <v>1.1667456710058772E-3</v>
      </c>
    </row>
    <row r="306" spans="1:20">
      <c r="A306" s="71">
        <v>305</v>
      </c>
      <c r="B306" s="72">
        <v>44316</v>
      </c>
      <c r="C306" s="71">
        <v>3.910977135519289E-2</v>
      </c>
      <c r="D306" s="71">
        <v>5.0833333333333333E-5</v>
      </c>
      <c r="E306" s="71">
        <v>8.3333333333333331E-5</v>
      </c>
      <c r="F306" s="71">
        <v>4.9999999999999996E-2</v>
      </c>
      <c r="G306" s="71">
        <v>7.0958333333333333E-4</v>
      </c>
      <c r="H306" s="71">
        <v>2.9050000000000001E-4</v>
      </c>
      <c r="I306" s="71">
        <v>8.1257458365211477E-2</v>
      </c>
      <c r="J306" s="71">
        <v>-6.5875000000000005E-4</v>
      </c>
      <c r="K306" s="71">
        <v>-2.3966666666666667E-4</v>
      </c>
      <c r="L306" s="71">
        <v>-4.9949166666666663E-2</v>
      </c>
      <c r="M306" s="71">
        <v>-3.2499999999999997E-5</v>
      </c>
      <c r="N306" s="71">
        <v>1.6233479166666663E-6</v>
      </c>
      <c r="O306" s="71">
        <v>13748.74</v>
      </c>
      <c r="P306" s="71">
        <v>-1.5440872436274233E-2</v>
      </c>
      <c r="Q306" s="71">
        <v>3.820398515460699E-2</v>
      </c>
      <c r="R306" s="71">
        <v>9.0578620058590076E-4</v>
      </c>
      <c r="S306" s="71">
        <v>2.3842054159329339E-4</v>
      </c>
      <c r="T306" s="71">
        <v>1.5295742154554663E-3</v>
      </c>
    </row>
    <row r="307" spans="1:20">
      <c r="A307" s="71">
        <v>306</v>
      </c>
      <c r="B307" s="72">
        <v>44347</v>
      </c>
      <c r="C307" s="71">
        <v>8.0700639723030321E-3</v>
      </c>
      <c r="D307" s="71">
        <v>3.8333333333333334E-5</v>
      </c>
      <c r="E307" s="71">
        <v>8.3333333333333331E-5</v>
      </c>
      <c r="F307" s="71">
        <v>4.9999999999999996E-2</v>
      </c>
      <c r="G307" s="71">
        <v>7.5483333333333338E-4</v>
      </c>
      <c r="H307" s="71">
        <v>3.0658333333333335E-4</v>
      </c>
      <c r="I307" s="71">
        <v>-8.3595053160898658E-3</v>
      </c>
      <c r="J307" s="71">
        <v>-7.1650000000000001E-4</v>
      </c>
      <c r="K307" s="71">
        <v>-2.6825000000000004E-4</v>
      </c>
      <c r="L307" s="71">
        <v>-4.9961666666666661E-2</v>
      </c>
      <c r="M307" s="71">
        <v>-4.4999999999999996E-5</v>
      </c>
      <c r="N307" s="71">
        <v>2.2482749999999997E-6</v>
      </c>
      <c r="O307" s="71">
        <v>14503.95</v>
      </c>
      <c r="P307" s="71">
        <v>5.3473842571657215E-2</v>
      </c>
      <c r="Q307" s="71">
        <v>7.6687363929171859E-2</v>
      </c>
      <c r="R307" s="71">
        <v>-6.8617299956868827E-2</v>
      </c>
      <c r="S307" s="71">
        <v>2.8594518393783796E-3</v>
      </c>
      <c r="T307" s="71">
        <v>6.5125932517063389E-5</v>
      </c>
    </row>
    <row r="308" spans="1:20">
      <c r="A308" s="71">
        <v>307</v>
      </c>
      <c r="B308" s="72">
        <v>44377</v>
      </c>
      <c r="C308" s="71">
        <v>-3.4616424220068609E-4</v>
      </c>
      <c r="D308" s="71">
        <v>5.833333333333334E-5</v>
      </c>
      <c r="E308" s="71">
        <v>8.3333333333333331E-5</v>
      </c>
      <c r="F308" s="71">
        <v>4.1666666666666664E-2</v>
      </c>
      <c r="G308" s="71">
        <v>7.1241666666666665E-4</v>
      </c>
      <c r="H308" s="71">
        <v>3.1025000000000003E-4</v>
      </c>
      <c r="I308" s="71">
        <v>2.0769178531802268E-2</v>
      </c>
      <c r="J308" s="71">
        <v>-6.5408333333333334E-4</v>
      </c>
      <c r="K308" s="71">
        <v>-2.5191666666666667E-4</v>
      </c>
      <c r="L308" s="71">
        <v>-4.1608333333333331E-2</v>
      </c>
      <c r="M308" s="71">
        <v>-2.4999999999999991E-5</v>
      </c>
      <c r="N308" s="71">
        <v>1.0402083333333329E-6</v>
      </c>
      <c r="O308" s="71">
        <v>14672.68</v>
      </c>
      <c r="P308" s="71">
        <v>1.1566235101385658E-2</v>
      </c>
      <c r="Q308" s="71">
        <v>1.3788313885366499E-2</v>
      </c>
      <c r="R308" s="71">
        <v>-1.4134478127567185E-2</v>
      </c>
      <c r="S308" s="71">
        <v>1.3377779442052569E-4</v>
      </c>
      <c r="T308" s="71">
        <v>1.1982968257837527E-7</v>
      </c>
    </row>
    <row r="309" spans="1:20">
      <c r="A309" s="71">
        <v>308</v>
      </c>
      <c r="B309" s="72">
        <v>44407</v>
      </c>
      <c r="C309" s="71">
        <v>3.8533393939950145E-3</v>
      </c>
      <c r="D309" s="71">
        <v>3.8333333333333334E-5</v>
      </c>
      <c r="E309" s="71">
        <v>8.3333333333333331E-5</v>
      </c>
      <c r="F309" s="71">
        <v>0</v>
      </c>
      <c r="G309" s="71">
        <v>5.8158333333333326E-4</v>
      </c>
      <c r="H309" s="71">
        <v>2.565E-4</v>
      </c>
      <c r="I309" s="71">
        <v>-2.3922097591418279E-2</v>
      </c>
      <c r="J309" s="71">
        <v>-5.432499999999999E-4</v>
      </c>
      <c r="K309" s="71">
        <v>-2.1816666666666667E-4</v>
      </c>
      <c r="L309" s="71">
        <v>3.8333333333333334E-5</v>
      </c>
      <c r="M309" s="71">
        <v>-4.4999999999999996E-5</v>
      </c>
      <c r="N309" s="71">
        <v>-1.7249999999999999E-9</v>
      </c>
      <c r="O309" s="71">
        <v>15259.24</v>
      </c>
      <c r="P309" s="71">
        <v>3.9197959985360242E-2</v>
      </c>
      <c r="Q309" s="71">
        <v>3.9004919856013842E-3</v>
      </c>
      <c r="R309" s="71">
        <v>-4.7152591606369754E-5</v>
      </c>
      <c r="S309" s="71">
        <v>1.5364800670139027E-3</v>
      </c>
      <c r="T309" s="71">
        <v>1.4848224485313865E-5</v>
      </c>
    </row>
    <row r="310" spans="1:20">
      <c r="A310" s="71">
        <v>309</v>
      </c>
      <c r="B310" s="72">
        <v>44439</v>
      </c>
      <c r="C310" s="71">
        <v>1.958736856544796E-2</v>
      </c>
      <c r="D310" s="71">
        <v>4.5000000000000003E-5</v>
      </c>
      <c r="E310" s="71">
        <v>8.3333333333333331E-5</v>
      </c>
      <c r="F310" s="71">
        <v>5.8333333333333327E-2</v>
      </c>
      <c r="G310" s="71">
        <v>5.3666666666666663E-4</v>
      </c>
      <c r="H310" s="71">
        <v>2.5424999999999997E-4</v>
      </c>
      <c r="I310" s="71">
        <v>5.2493558861437251E-3</v>
      </c>
      <c r="J310" s="71">
        <v>-4.9166666666666662E-4</v>
      </c>
      <c r="K310" s="71">
        <v>-2.0924999999999996E-4</v>
      </c>
      <c r="L310" s="71">
        <v>-5.8288333333333324E-2</v>
      </c>
      <c r="M310" s="71">
        <v>-3.8333333333333328E-5</v>
      </c>
      <c r="N310" s="71">
        <v>2.2343861111111102E-6</v>
      </c>
      <c r="O310" s="71">
        <v>14448.58</v>
      </c>
      <c r="P310" s="71">
        <v>-5.4589081375032933E-2</v>
      </c>
      <c r="Q310" s="71">
        <v>2.5312578071958747E-2</v>
      </c>
      <c r="R310" s="71">
        <v>-5.7252095065107866E-3</v>
      </c>
      <c r="S310" s="71">
        <v>2.9799678053699674E-3</v>
      </c>
      <c r="T310" s="71">
        <v>3.8366500731869886E-4</v>
      </c>
    </row>
    <row r="311" spans="1:20">
      <c r="A311" s="71">
        <v>310</v>
      </c>
      <c r="B311" s="72">
        <v>44469</v>
      </c>
      <c r="C311" s="71">
        <v>-1.2486512936483507E-2</v>
      </c>
      <c r="D311" s="71">
        <v>2.8333333333333335E-5</v>
      </c>
      <c r="E311" s="71">
        <v>8.3333333333333331E-5</v>
      </c>
      <c r="F311" s="71">
        <v>2.4999999999999998E-2</v>
      </c>
      <c r="G311" s="71">
        <v>6.6858333333333331E-4</v>
      </c>
      <c r="H311" s="71">
        <v>3.6358333333333333E-4</v>
      </c>
      <c r="I311" s="71">
        <v>3.1364374901299286E-3</v>
      </c>
      <c r="J311" s="71">
        <v>-6.4024999999999998E-4</v>
      </c>
      <c r="K311" s="71">
        <v>-3.3524999999999999E-4</v>
      </c>
      <c r="L311" s="71">
        <v>-2.4971666666666663E-2</v>
      </c>
      <c r="M311" s="71">
        <v>-5.4999999999999995E-5</v>
      </c>
      <c r="N311" s="71">
        <v>1.3734416666666664E-6</v>
      </c>
      <c r="O311" s="71">
        <v>15498.39</v>
      </c>
      <c r="P311" s="71">
        <v>7.014000772905149E-2</v>
      </c>
      <c r="Q311" s="71">
        <v>3.6633715196959571E-2</v>
      </c>
      <c r="R311" s="71">
        <v>-4.9120228133443078E-2</v>
      </c>
      <c r="S311" s="71">
        <v>4.9196206842314029E-3</v>
      </c>
      <c r="T311" s="71">
        <v>1.5591300531296996E-4</v>
      </c>
    </row>
    <row r="312" spans="1:20">
      <c r="A312" s="71">
        <v>311</v>
      </c>
      <c r="B312" s="72">
        <v>44498</v>
      </c>
      <c r="C312" s="71">
        <v>1.7147213291714536E-2</v>
      </c>
      <c r="D312" s="71">
        <v>5.0833333333333333E-5</v>
      </c>
      <c r="E312" s="71">
        <v>8.3333333333333331E-5</v>
      </c>
      <c r="F312" s="71">
        <v>9.1666666666666674E-2</v>
      </c>
      <c r="G312" s="71">
        <v>9.0249999999999998E-4</v>
      </c>
      <c r="H312" s="71">
        <v>6.2558333333333335E-4</v>
      </c>
      <c r="I312" s="71">
        <v>5.2056338272654656E-3</v>
      </c>
      <c r="J312" s="71">
        <v>-8.516666666666667E-4</v>
      </c>
      <c r="K312" s="71">
        <v>-5.7475000000000007E-4</v>
      </c>
      <c r="L312" s="71">
        <v>-9.1615833333333341E-2</v>
      </c>
      <c r="M312" s="71">
        <v>-3.2499999999999997E-5</v>
      </c>
      <c r="N312" s="71">
        <v>2.9775145833333332E-6</v>
      </c>
      <c r="O312" s="71">
        <v>15537.69</v>
      </c>
      <c r="P312" s="71">
        <v>2.5325376790501508E-3</v>
      </c>
      <c r="Q312" s="71">
        <v>2.3589917663747961E-2</v>
      </c>
      <c r="R312" s="71">
        <v>-6.4427043720334254E-3</v>
      </c>
      <c r="S312" s="71">
        <v>6.4137470958087246E-6</v>
      </c>
      <c r="T312" s="71">
        <v>2.9402692367155165E-4</v>
      </c>
    </row>
    <row r="313" spans="1:20">
      <c r="A313" s="71">
        <v>312</v>
      </c>
      <c r="B313" s="72">
        <v>44530</v>
      </c>
      <c r="C313" s="71">
        <v>-2.533295987391071E-2</v>
      </c>
      <c r="D313" s="71">
        <v>7.5833333333333338E-5</v>
      </c>
      <c r="E313" s="71">
        <v>8.3333333333333331E-5</v>
      </c>
      <c r="F313" s="71">
        <v>5.8333333333333327E-2</v>
      </c>
      <c r="G313" s="71">
        <v>7.828333333333333E-4</v>
      </c>
      <c r="H313" s="71">
        <v>5.5016666666666669E-4</v>
      </c>
      <c r="I313" s="71">
        <v>1.5456258236691944E-2</v>
      </c>
      <c r="J313" s="71">
        <v>-7.0699999999999995E-4</v>
      </c>
      <c r="K313" s="71">
        <v>-4.7433333333333333E-4</v>
      </c>
      <c r="L313" s="71">
        <v>-5.8257499999999997E-2</v>
      </c>
      <c r="M313" s="71">
        <v>-7.4999999999999926E-6</v>
      </c>
      <c r="N313" s="71">
        <v>4.3693124999999954E-7</v>
      </c>
      <c r="O313" s="71">
        <v>15644.97</v>
      </c>
      <c r="P313" s="71">
        <v>6.8807743319183601E-3</v>
      </c>
      <c r="Q313" s="71">
        <v>3.861949865051173E-3</v>
      </c>
      <c r="R313" s="71">
        <v>-2.9194909738961883E-2</v>
      </c>
      <c r="S313" s="71">
        <v>4.7345055406786555E-5</v>
      </c>
      <c r="T313" s="71">
        <v>6.4175885597317014E-4</v>
      </c>
    </row>
    <row r="314" spans="1:20">
      <c r="A314" s="71">
        <v>313</v>
      </c>
      <c r="B314" s="72">
        <v>44561</v>
      </c>
      <c r="C314" s="71">
        <v>4.4251191693819081E-2</v>
      </c>
      <c r="D314" s="71">
        <v>1.5249999999999999E-4</v>
      </c>
      <c r="E314" s="71">
        <v>2.0833333333333335E-4</v>
      </c>
      <c r="F314" s="71">
        <v>4.1666666666666664E-2</v>
      </c>
      <c r="G314" s="71">
        <v>6.9791666666666667E-4</v>
      </c>
      <c r="H314" s="71">
        <v>5.0175000000000003E-4</v>
      </c>
      <c r="I314" s="71">
        <v>6.1162270174355271E-3</v>
      </c>
      <c r="J314" s="71">
        <v>-5.4541666666666671E-4</v>
      </c>
      <c r="K314" s="71">
        <v>-3.4925000000000006E-4</v>
      </c>
      <c r="L314" s="71">
        <v>-4.1514166666666664E-2</v>
      </c>
      <c r="M314" s="71">
        <v>-5.5833333333333353E-5</v>
      </c>
      <c r="N314" s="71">
        <v>2.3178743055555564E-6</v>
      </c>
      <c r="O314" s="71">
        <v>14239.88</v>
      </c>
      <c r="P314" s="71">
        <v>-9.410298059143507E-2</v>
      </c>
      <c r="Q314" s="71">
        <v>1.7535875758971642E-3</v>
      </c>
      <c r="R314" s="71">
        <v>4.2497604117921917E-2</v>
      </c>
      <c r="S314" s="71">
        <v>8.8553709561920053E-3</v>
      </c>
      <c r="T314" s="71">
        <v>1.9581679663231229E-3</v>
      </c>
    </row>
    <row r="315" spans="1:20">
      <c r="A315" s="71">
        <v>314</v>
      </c>
      <c r="B315" s="72">
        <v>44592</v>
      </c>
      <c r="C315" s="71">
        <v>-3.8596067117477872E-3</v>
      </c>
      <c r="D315" s="71">
        <v>2.316666666666667E-4</v>
      </c>
      <c r="E315" s="71">
        <v>2.0833333333333335E-4</v>
      </c>
      <c r="F315" s="71">
        <v>-8.3333333333333332E-3</v>
      </c>
      <c r="G315" s="71">
        <v>1.0042500000000002E-3</v>
      </c>
      <c r="H315" s="71">
        <v>8.0775000000000009E-4</v>
      </c>
      <c r="I315" s="71">
        <v>-6.1162270174355271E-3</v>
      </c>
      <c r="J315" s="71">
        <v>-7.7258333333333346E-4</v>
      </c>
      <c r="K315" s="71">
        <v>-5.760833333333334E-4</v>
      </c>
      <c r="L315" s="71">
        <v>8.5649999999999997E-3</v>
      </c>
      <c r="M315" s="71">
        <v>2.3333333333333349E-5</v>
      </c>
      <c r="N315" s="71">
        <v>1.9985000000000014E-7</v>
      </c>
      <c r="O315" s="71">
        <v>13751.4</v>
      </c>
      <c r="P315" s="71">
        <v>-3.4905841870751075E-2</v>
      </c>
      <c r="Q315" s="71">
        <v>1.1720353979721487E-2</v>
      </c>
      <c r="R315" s="71">
        <v>-1.5579960691469275E-2</v>
      </c>
      <c r="S315" s="71">
        <v>1.2184177967058789E-3</v>
      </c>
      <c r="T315" s="71">
        <v>1.4896563969368567E-5</v>
      </c>
    </row>
    <row r="316" spans="1:20">
      <c r="A316" s="71">
        <v>315</v>
      </c>
      <c r="B316" s="72">
        <v>44620</v>
      </c>
      <c r="C316" s="71">
        <v>-8.1537487135054931E-3</v>
      </c>
      <c r="D316" s="71">
        <v>3.9083333333333331E-4</v>
      </c>
      <c r="E316" s="71">
        <v>4.1666666666666669E-4</v>
      </c>
      <c r="F316" s="71">
        <v>6.6666666666666666E-2</v>
      </c>
      <c r="G316" s="71">
        <v>1.2409166666666666E-3</v>
      </c>
      <c r="H316" s="71">
        <v>1.0615833333333334E-3</v>
      </c>
      <c r="I316" s="71">
        <v>2.0429016298004754E-3</v>
      </c>
      <c r="J316" s="71">
        <v>-8.5008333333333333E-4</v>
      </c>
      <c r="K316" s="71">
        <v>-6.7075000000000012E-4</v>
      </c>
      <c r="L316" s="71">
        <v>-6.6275833333333339E-2</v>
      </c>
      <c r="M316" s="71">
        <v>-2.5833333333333383E-5</v>
      </c>
      <c r="N316" s="71">
        <v>1.7121256944444478E-6</v>
      </c>
      <c r="O316" s="71">
        <v>14220.52</v>
      </c>
      <c r="P316" s="71">
        <v>3.354535480899834E-2</v>
      </c>
      <c r="Q316" s="71">
        <v>3.5504278144822266E-3</v>
      </c>
      <c r="R316" s="71">
        <v>-1.170417652798772E-2</v>
      </c>
      <c r="S316" s="71">
        <v>1.1252908292615881E-3</v>
      </c>
      <c r="T316" s="71">
        <v>6.6483618082992482E-5</v>
      </c>
    </row>
    <row r="317" spans="1:20">
      <c r="A317" s="71">
        <v>316</v>
      </c>
      <c r="B317" s="72">
        <v>44651</v>
      </c>
      <c r="C317" s="71">
        <v>7.1918877368464251E-3</v>
      </c>
      <c r="D317" s="71">
        <v>4.0166666666666665E-4</v>
      </c>
      <c r="E317" s="71">
        <v>6.2500000000000001E-4</v>
      </c>
      <c r="F317" s="71">
        <v>9.1666666666666674E-2</v>
      </c>
      <c r="G317" s="71">
        <v>1.2880833333333334E-3</v>
      </c>
      <c r="H317" s="71">
        <v>1.0904166666666666E-3</v>
      </c>
      <c r="I317" s="71">
        <v>9.1417599580942976E-3</v>
      </c>
      <c r="J317" s="71">
        <v>-8.8641666666666665E-4</v>
      </c>
      <c r="K317" s="71">
        <v>-6.8874999999999991E-4</v>
      </c>
      <c r="L317" s="71">
        <v>-9.1265000000000013E-2</v>
      </c>
      <c r="M317" s="71">
        <v>-2.2333333333333336E-4</v>
      </c>
      <c r="N317" s="71">
        <v>2.038251666666667E-5</v>
      </c>
      <c r="O317" s="71">
        <v>12334.64</v>
      </c>
      <c r="P317" s="71">
        <v>-0.14227442761009179</v>
      </c>
      <c r="Q317" s="71">
        <v>2.3303501776155144E-3</v>
      </c>
      <c r="R317" s="71">
        <v>4.8615375592309107E-3</v>
      </c>
      <c r="S317" s="71">
        <v>2.024201275177925E-2</v>
      </c>
      <c r="T317" s="71">
        <v>5.1723249219401991E-5</v>
      </c>
    </row>
    <row r="318" spans="1:20">
      <c r="A318" s="71">
        <v>317</v>
      </c>
      <c r="B318" s="72">
        <v>44680</v>
      </c>
      <c r="C318" s="71">
        <v>-6.3538322194034436E-4</v>
      </c>
      <c r="D318" s="71">
        <v>6.466666666666667E-4</v>
      </c>
      <c r="E318" s="71">
        <v>6.2500000000000001E-4</v>
      </c>
      <c r="F318" s="71">
        <v>0.20833333333333334</v>
      </c>
      <c r="G318" s="71">
        <v>1.5301666666666667E-3</v>
      </c>
      <c r="H318" s="71">
        <v>1.3480833333333333E-3</v>
      </c>
      <c r="I318" s="71">
        <v>4.0363324224603758E-3</v>
      </c>
      <c r="J318" s="71">
        <v>-8.8349999999999995E-4</v>
      </c>
      <c r="K318" s="71">
        <v>-7.0141666666666659E-4</v>
      </c>
      <c r="L318" s="71">
        <v>-0.20768666666666669</v>
      </c>
      <c r="M318" s="71">
        <v>2.1666666666666687E-5</v>
      </c>
      <c r="N318" s="71">
        <v>-4.4998777777777821E-6</v>
      </c>
      <c r="O318" s="71">
        <v>12081.39</v>
      </c>
      <c r="P318" s="71">
        <v>-2.0745312197961496E-2</v>
      </c>
      <c r="Q318" s="71">
        <v>-4.092873291098087E-3</v>
      </c>
      <c r="R318" s="71">
        <v>3.4574900691577426E-3</v>
      </c>
      <c r="S318" s="71">
        <v>4.3036797819089007E-4</v>
      </c>
      <c r="T318" s="71">
        <v>4.0371183872329287E-7</v>
      </c>
    </row>
    <row r="319" spans="1:20">
      <c r="A319" s="71">
        <v>318</v>
      </c>
      <c r="B319" s="72">
        <v>44712</v>
      </c>
      <c r="C319" s="71">
        <v>4.0157057354868186E-3</v>
      </c>
      <c r="D319" s="71">
        <v>8.5666666666666671E-4</v>
      </c>
      <c r="E319" s="71">
        <v>8.3333333333333339E-4</v>
      </c>
      <c r="F319" s="71">
        <v>5.8333333333333327E-2</v>
      </c>
      <c r="G319" s="71">
        <v>1.5890833333333334E-3</v>
      </c>
      <c r="H319" s="71">
        <v>1.3464999999999998E-3</v>
      </c>
      <c r="I319" s="71">
        <v>-1.0075567602996216E-3</v>
      </c>
      <c r="J319" s="71">
        <v>-7.324166666666667E-4</v>
      </c>
      <c r="K319" s="71">
        <v>-4.8983333333333311E-4</v>
      </c>
      <c r="L319" s="71">
        <v>-5.7476666666666662E-2</v>
      </c>
      <c r="M319" s="71">
        <v>2.3333333333333322E-5</v>
      </c>
      <c r="N319" s="71">
        <v>-1.3411222222222215E-6</v>
      </c>
      <c r="O319" s="71">
        <v>11028.74</v>
      </c>
      <c r="P319" s="71">
        <v>-9.1161659279528351E-2</v>
      </c>
      <c r="Q319" s="71">
        <v>9.4591159099541855E-3</v>
      </c>
      <c r="R319" s="71">
        <v>-5.4434101744673669E-3</v>
      </c>
      <c r="S319" s="71">
        <v>8.3104481225968179E-3</v>
      </c>
      <c r="T319" s="71">
        <v>1.6125892554021732E-5</v>
      </c>
    </row>
    <row r="320" spans="1:20">
      <c r="A320" s="71">
        <v>319</v>
      </c>
      <c r="B320" s="72">
        <v>44742</v>
      </c>
      <c r="C320" s="71">
        <v>-6.4141959480519262E-2</v>
      </c>
      <c r="D320" s="71">
        <v>8.0333333333333331E-4</v>
      </c>
      <c r="E320" s="71">
        <v>1.0416666666666667E-3</v>
      </c>
      <c r="F320" s="71">
        <v>6.6666666666666666E-2</v>
      </c>
      <c r="G320" s="71">
        <v>1.9853333333333333E-3</v>
      </c>
      <c r="H320" s="71">
        <v>1.7503333333333333E-3</v>
      </c>
      <c r="I320" s="71">
        <v>1.6991913068736153E-2</v>
      </c>
      <c r="J320" s="71">
        <v>-1.1819999999999999E-3</v>
      </c>
      <c r="K320" s="71">
        <v>-9.4700000000000003E-4</v>
      </c>
      <c r="L320" s="71">
        <v>-6.5863333333333329E-2</v>
      </c>
      <c r="M320" s="71">
        <v>-2.3833333333333334E-4</v>
      </c>
      <c r="N320" s="71">
        <v>1.5697427777777779E-5</v>
      </c>
      <c r="O320" s="71">
        <v>12390.69</v>
      </c>
      <c r="P320" s="71">
        <v>0.11644079133036023</v>
      </c>
      <c r="Q320" s="71">
        <v>2.0195792491035647E-2</v>
      </c>
      <c r="R320" s="71">
        <v>-8.4337751971554908E-2</v>
      </c>
      <c r="S320" s="71">
        <v>1.3558457885640493E-2</v>
      </c>
      <c r="T320" s="71">
        <v>4.1141909660005749E-3</v>
      </c>
    </row>
    <row r="321" spans="1:20">
      <c r="A321" s="71">
        <v>320</v>
      </c>
      <c r="B321" s="72">
        <v>44771</v>
      </c>
      <c r="C321" s="71">
        <v>4.1286146218311615E-2</v>
      </c>
      <c r="D321" s="71">
        <v>1.0016666666666665E-3</v>
      </c>
      <c r="E321" s="71">
        <v>1.0416666666666667E-3</v>
      </c>
      <c r="F321" s="71">
        <v>4.9999999999999996E-2</v>
      </c>
      <c r="G321" s="71">
        <v>1.7878333333333333E-3</v>
      </c>
      <c r="H321" s="71">
        <v>1.5121666666666667E-3</v>
      </c>
      <c r="I321" s="71">
        <v>1.1822797811055885E-2</v>
      </c>
      <c r="J321" s="71">
        <v>-7.8616666666666678E-4</v>
      </c>
      <c r="K321" s="71">
        <v>-5.105000000000001E-4</v>
      </c>
      <c r="L321" s="71">
        <v>-4.8998333333333331E-2</v>
      </c>
      <c r="M321" s="71">
        <v>-4.0000000000000105E-5</v>
      </c>
      <c r="N321" s="71">
        <v>1.9599333333333386E-6</v>
      </c>
      <c r="O321" s="71">
        <v>11816.2</v>
      </c>
      <c r="P321" s="71">
        <v>-4.7473912875464208E-2</v>
      </c>
      <c r="Q321" s="71">
        <v>-6.0066777126266402E-3</v>
      </c>
      <c r="R321" s="71">
        <v>4.7292823930938255E-2</v>
      </c>
      <c r="S321" s="71">
        <v>2.2537724037071665E-3</v>
      </c>
      <c r="T321" s="71">
        <v>1.7045458695598063E-3</v>
      </c>
    </row>
    <row r="322" spans="1:20">
      <c r="A322" s="71">
        <v>321</v>
      </c>
      <c r="B322" s="72">
        <v>44804</v>
      </c>
      <c r="C322" s="71">
        <v>-2.4537645672088715E-2</v>
      </c>
      <c r="D322" s="71">
        <v>1.4525E-3</v>
      </c>
      <c r="E322" s="71">
        <v>1.4583333333333334E-3</v>
      </c>
      <c r="F322" s="71">
        <v>4.1666666666666664E-2</v>
      </c>
      <c r="G322" s="71">
        <v>1.9398333333333331E-3</v>
      </c>
      <c r="H322" s="71">
        <v>1.7658333333333334E-3</v>
      </c>
      <c r="I322" s="71">
        <v>-1.6790517912990133E-2</v>
      </c>
      <c r="J322" s="71">
        <v>-4.8733333333333311E-4</v>
      </c>
      <c r="K322" s="71">
        <v>-3.1333333333333343E-4</v>
      </c>
      <c r="L322" s="71">
        <v>-4.0214166666666662E-2</v>
      </c>
      <c r="M322" s="71">
        <v>-5.8333333333333848E-6</v>
      </c>
      <c r="N322" s="71">
        <v>2.3458263888889092E-7</v>
      </c>
      <c r="O322" s="71">
        <v>10575.62</v>
      </c>
      <c r="P322" s="71">
        <v>-0.11092011923224554</v>
      </c>
      <c r="Q322" s="71">
        <v>-4.80930488329534E-4</v>
      </c>
      <c r="R322" s="71">
        <v>-2.4056715183759181E-2</v>
      </c>
      <c r="S322" s="71">
        <v>1.2303272850495567E-2</v>
      </c>
      <c r="T322" s="71">
        <v>6.0209605512897408E-4</v>
      </c>
    </row>
    <row r="323" spans="1:20">
      <c r="A323" s="71">
        <v>322</v>
      </c>
      <c r="B323" s="72">
        <v>44834</v>
      </c>
      <c r="C323" s="71">
        <v>-6.2813562890543295E-2</v>
      </c>
      <c r="D323" s="71">
        <v>1.65E-3</v>
      </c>
      <c r="E323" s="71">
        <v>1.8749999999999999E-3</v>
      </c>
      <c r="F323" s="71">
        <v>4.1666666666666664E-2</v>
      </c>
      <c r="G323" s="71">
        <v>2.9172500000000001E-3</v>
      </c>
      <c r="H323" s="71">
        <v>2.82175E-3</v>
      </c>
      <c r="I323" s="71">
        <v>-1.0010093595100855E-2</v>
      </c>
      <c r="J323" s="71">
        <v>-1.2672500000000001E-3</v>
      </c>
      <c r="K323" s="71">
        <v>-1.17175E-3</v>
      </c>
      <c r="L323" s="71">
        <v>-4.0016666666666666E-2</v>
      </c>
      <c r="M323" s="71">
        <v>-2.2499999999999994E-4</v>
      </c>
      <c r="N323" s="71">
        <v>9.0037499999999966E-6</v>
      </c>
      <c r="O323" s="71">
        <v>10988.15</v>
      </c>
      <c r="P323" s="71">
        <v>3.826606734041782E-2</v>
      </c>
      <c r="Q323" s="71">
        <v>3.2782522574530404E-3</v>
      </c>
      <c r="R323" s="71">
        <v>-6.6091815147996336E-2</v>
      </c>
      <c r="S323" s="71">
        <v>1.4642919097013914E-3</v>
      </c>
      <c r="T323" s="71">
        <v>3.9455436830042375E-3</v>
      </c>
    </row>
    <row r="324" spans="1:20">
      <c r="A324" s="71">
        <v>323</v>
      </c>
      <c r="B324" s="72">
        <v>44865</v>
      </c>
      <c r="C324" s="71">
        <v>2.9583464094265821E-2</v>
      </c>
      <c r="D324" s="71">
        <v>2.0449999999999999E-3</v>
      </c>
      <c r="E324" s="71">
        <v>1.8749999999999999E-3</v>
      </c>
      <c r="F324" s="71">
        <v>0.16666666666666666</v>
      </c>
      <c r="G324" s="71">
        <v>3.424666666666667E-3</v>
      </c>
      <c r="H324" s="71">
        <v>3.2764166666666666E-3</v>
      </c>
      <c r="I324" s="71">
        <v>1.992097749455457E-2</v>
      </c>
      <c r="J324" s="71">
        <v>-1.3796666666666671E-3</v>
      </c>
      <c r="K324" s="71">
        <v>-1.2314166666666667E-3</v>
      </c>
      <c r="L324" s="71">
        <v>-0.16462166666666667</v>
      </c>
      <c r="M324" s="71">
        <v>1.7000000000000001E-4</v>
      </c>
      <c r="N324" s="71">
        <v>-2.7985683333333335E-5</v>
      </c>
      <c r="O324" s="71">
        <v>11468</v>
      </c>
      <c r="P324" s="71">
        <v>4.2743128625359006E-2</v>
      </c>
      <c r="Q324" s="71">
        <v>1.6901612567732371E-3</v>
      </c>
      <c r="R324" s="71">
        <v>2.7893302837492584E-2</v>
      </c>
      <c r="S324" s="71">
        <v>1.8269750446839844E-3</v>
      </c>
      <c r="T324" s="71">
        <v>8.7518134781671504E-4</v>
      </c>
    </row>
    <row r="325" spans="1:20">
      <c r="A325" s="71">
        <v>324</v>
      </c>
      <c r="B325" s="72">
        <v>44895</v>
      </c>
      <c r="C325" s="71">
        <v>6.5683717830234301E-2</v>
      </c>
      <c r="D325" s="71">
        <v>2.5366666666666667E-3</v>
      </c>
      <c r="E325" s="71">
        <v>2.5000000000000001E-3</v>
      </c>
      <c r="F325" s="71">
        <v>3.3333333333333333E-2</v>
      </c>
      <c r="G325" s="71">
        <v>2.8475833333333335E-3</v>
      </c>
      <c r="H325" s="71">
        <v>2.6967499999999999E-3</v>
      </c>
      <c r="I325" s="71">
        <v>0</v>
      </c>
      <c r="J325" s="71">
        <v>-3.1091666666666681E-4</v>
      </c>
      <c r="K325" s="71">
        <v>-1.6008333333333326E-4</v>
      </c>
      <c r="L325" s="71">
        <v>-3.0796666666666667E-2</v>
      </c>
      <c r="M325" s="71">
        <v>3.6666666666666618E-5</v>
      </c>
      <c r="N325" s="71">
        <v>-1.1292111111111096E-6</v>
      </c>
      <c r="O325" s="71">
        <v>10466.48</v>
      </c>
      <c r="P325" s="71">
        <v>-9.1382778328965131E-2</v>
      </c>
      <c r="Q325" s="71">
        <v>-3.0063126872516222E-2</v>
      </c>
      <c r="R325" s="71">
        <v>9.5746844702750522E-2</v>
      </c>
      <c r="S325" s="71">
        <v>8.3508121751207798E-3</v>
      </c>
      <c r="T325" s="71">
        <v>4.3143507880018398E-3</v>
      </c>
    </row>
    <row r="326" spans="1:20">
      <c r="A326" s="71">
        <v>325</v>
      </c>
      <c r="B326" s="72">
        <v>44925</v>
      </c>
      <c r="C326" s="71">
        <v>-1.5708595176160856E-2</v>
      </c>
      <c r="D326" s="71">
        <v>2.5274999999999998E-3</v>
      </c>
      <c r="E326" s="71">
        <v>2.9166666666666668E-3</v>
      </c>
      <c r="F326" s="71">
        <v>3.3333333333333333E-2</v>
      </c>
      <c r="G326" s="71">
        <v>2.9179166666666667E-3</v>
      </c>
      <c r="H326" s="71">
        <v>2.8026666666666668E-3</v>
      </c>
      <c r="I326" s="71">
        <v>-2.9629651306573024E-3</v>
      </c>
      <c r="J326" s="71">
        <v>-3.9041666666666695E-4</v>
      </c>
      <c r="K326" s="71">
        <v>-2.7516666666666705E-4</v>
      </c>
      <c r="L326" s="71">
        <v>-3.0805833333333334E-2</v>
      </c>
      <c r="M326" s="71">
        <v>-3.89166666666667E-4</v>
      </c>
      <c r="N326" s="71">
        <v>1.1988603472222232E-5</v>
      </c>
      <c r="O326" s="71">
        <v>11584.55</v>
      </c>
      <c r="P326" s="71">
        <v>0.101494544105865</v>
      </c>
      <c r="Q326" s="71">
        <v>-1.1427906631103824E-2</v>
      </c>
      <c r="R326" s="71">
        <v>-4.280688545057032E-3</v>
      </c>
      <c r="S326" s="71">
        <v>1.0301142483257376E-2</v>
      </c>
      <c r="T326" s="71">
        <v>2.4675996240850411E-4</v>
      </c>
    </row>
    <row r="327" spans="1:20">
      <c r="A327" s="71">
        <v>326</v>
      </c>
      <c r="B327" s="72">
        <v>44957</v>
      </c>
      <c r="C327" s="71">
        <v>4.336131237697316E-2</v>
      </c>
      <c r="D327" s="71">
        <v>2.9141666666666665E-3</v>
      </c>
      <c r="E327" s="71">
        <v>2.9166666666666668E-3</v>
      </c>
      <c r="F327" s="71">
        <v>-4.9999999999999996E-2</v>
      </c>
      <c r="G327" s="71">
        <v>2.92625E-3</v>
      </c>
      <c r="H327" s="71">
        <v>2.7537500000000001E-3</v>
      </c>
      <c r="I327" s="71">
        <v>5.9171770280883607E-3</v>
      </c>
      <c r="J327" s="71">
        <v>-1.2083333333333564E-5</v>
      </c>
      <c r="K327" s="71">
        <v>1.6041666666666635E-4</v>
      </c>
      <c r="L327" s="71">
        <v>5.2914166666666665E-2</v>
      </c>
      <c r="M327" s="71">
        <v>-2.5000000000003318E-6</v>
      </c>
      <c r="N327" s="71">
        <v>-1.3228541666668422E-7</v>
      </c>
      <c r="O327" s="71">
        <v>11455.54</v>
      </c>
      <c r="P327" s="71">
        <v>-1.1198858017197111E-2</v>
      </c>
      <c r="Q327" s="71">
        <v>8.3742502731114499E-3</v>
      </c>
      <c r="R327" s="71">
        <v>3.498706210386171E-2</v>
      </c>
      <c r="S327" s="71">
        <v>1.2541442088934E-4</v>
      </c>
      <c r="T327" s="71">
        <v>1.8802034110534458E-3</v>
      </c>
    </row>
    <row r="328" spans="1:20">
      <c r="A328" s="71">
        <v>327</v>
      </c>
      <c r="B328" s="72">
        <v>44985</v>
      </c>
      <c r="C328" s="71">
        <v>1.1392380403258073E-2</v>
      </c>
      <c r="D328" s="71">
        <v>3.2991666666666668E-3</v>
      </c>
      <c r="E328" s="71">
        <v>3.3333333333333335E-3</v>
      </c>
      <c r="F328" s="71">
        <v>9.1666666666666674E-2</v>
      </c>
      <c r="G328" s="71">
        <v>2.9627500000000001E-3</v>
      </c>
      <c r="H328" s="71">
        <v>2.7893333333333333E-3</v>
      </c>
      <c r="I328" s="71">
        <v>1.1730339785489541E-2</v>
      </c>
      <c r="J328" s="71">
        <v>3.3641666666666672E-4</v>
      </c>
      <c r="K328" s="71">
        <v>5.0983333333333349E-4</v>
      </c>
      <c r="L328" s="71">
        <v>-8.8367500000000002E-2</v>
      </c>
      <c r="M328" s="71">
        <v>-3.416666666666672E-5</v>
      </c>
      <c r="N328" s="71">
        <v>3.0192229166666716E-6</v>
      </c>
      <c r="O328" s="71">
        <v>12221.91</v>
      </c>
      <c r="P328" s="71">
        <v>6.4756786894534457E-2</v>
      </c>
      <c r="Q328" s="71">
        <v>-4.3675604281316005E-2</v>
      </c>
      <c r="R328" s="71">
        <v>5.5067984684574078E-2</v>
      </c>
      <c r="S328" s="71">
        <v>4.19344144890415E-3</v>
      </c>
      <c r="T328" s="71">
        <v>1.2978633125253859E-4</v>
      </c>
    </row>
    <row r="329" spans="1:20">
      <c r="A329" s="71">
        <v>328</v>
      </c>
      <c r="B329" s="72">
        <v>45016</v>
      </c>
      <c r="C329" s="71">
        <v>-3.4651011814192501E-2</v>
      </c>
      <c r="D329" s="71">
        <v>3.4308333333333335E-3</v>
      </c>
      <c r="E329" s="71">
        <v>3.5416666666666669E-3</v>
      </c>
      <c r="F329" s="71">
        <v>6.6666666666666666E-2</v>
      </c>
      <c r="G329" s="71">
        <v>2.9698333333333334E-3</v>
      </c>
      <c r="H329" s="71">
        <v>2.8781666666666669E-3</v>
      </c>
      <c r="I329" s="71">
        <v>-8.7848295557328981E-3</v>
      </c>
      <c r="J329" s="71">
        <v>4.6100000000000004E-4</v>
      </c>
      <c r="K329" s="71">
        <v>5.5266666666666658E-4</v>
      </c>
      <c r="L329" s="71">
        <v>-6.3235833333333338E-2</v>
      </c>
      <c r="M329" s="71">
        <v>-1.1083333333333344E-4</v>
      </c>
      <c r="N329" s="71">
        <v>7.0086381944444521E-6</v>
      </c>
      <c r="O329" s="71">
        <v>12226.58</v>
      </c>
      <c r="P329" s="71">
        <v>3.8202768815587262E-4</v>
      </c>
      <c r="Q329" s="71">
        <v>-1.6615049398138737E-2</v>
      </c>
      <c r="R329" s="71">
        <v>-1.8035962416053763E-2</v>
      </c>
      <c r="S329" s="71">
        <v>1.4594515451772065E-7</v>
      </c>
      <c r="T329" s="71">
        <v>1.2006926197473083E-3</v>
      </c>
    </row>
    <row r="330" spans="1:20">
      <c r="A330" s="71">
        <v>329</v>
      </c>
      <c r="B330" s="72">
        <v>45044</v>
      </c>
      <c r="C330" s="71">
        <v>2.9842140267943407E-2</v>
      </c>
      <c r="D330" s="71">
        <v>3.5716666666666661E-3</v>
      </c>
      <c r="E330" s="71">
        <v>3.5416666666666669E-3</v>
      </c>
      <c r="F330" s="71">
        <v>9.9999999999999992E-2</v>
      </c>
      <c r="G330" s="71">
        <v>3.0419166666666667E-3</v>
      </c>
      <c r="H330" s="71">
        <v>2.9696666666666669E-3</v>
      </c>
      <c r="I330" s="71">
        <v>1.652930195121094E-2</v>
      </c>
      <c r="J330" s="71">
        <v>5.2974999999999941E-4</v>
      </c>
      <c r="K330" s="71">
        <v>6.0199999999999924E-4</v>
      </c>
      <c r="L330" s="71">
        <v>-9.6428333333333324E-2</v>
      </c>
      <c r="M330" s="71">
        <v>2.9999999999999211E-5</v>
      </c>
      <c r="N330" s="71">
        <v>-2.8928499999999235E-6</v>
      </c>
      <c r="O330" s="71">
        <v>12935.29</v>
      </c>
      <c r="P330" s="71">
        <v>5.634696481441992E-2</v>
      </c>
      <c r="Q330" s="71">
        <v>4.7633590962250061E-2</v>
      </c>
      <c r="R330" s="71">
        <v>-1.7791450694306654E-2</v>
      </c>
      <c r="S330" s="71">
        <v>3.1749804437974766E-3</v>
      </c>
      <c r="T330" s="71">
        <v>8.9055333577160939E-4</v>
      </c>
    </row>
    <row r="331" spans="1:20">
      <c r="A331" s="71">
        <v>330</v>
      </c>
      <c r="B331" s="72">
        <v>45077</v>
      </c>
      <c r="C331" s="71">
        <v>-5.1991019839576325E-2</v>
      </c>
      <c r="D331" s="71">
        <v>3.6849999999999999E-3</v>
      </c>
      <c r="E331" s="71">
        <v>3.7499999999999999E-3</v>
      </c>
      <c r="F331" s="71">
        <v>5.8333333333333327E-2</v>
      </c>
      <c r="G331" s="71">
        <v>3.30175E-3</v>
      </c>
      <c r="H331" s="71">
        <v>3.2360833333333334E-3</v>
      </c>
      <c r="I331" s="71">
        <v>-1.9305025300582201E-3</v>
      </c>
      <c r="J331" s="71">
        <v>3.8324999999999991E-4</v>
      </c>
      <c r="K331" s="71">
        <v>4.4891666666666647E-4</v>
      </c>
      <c r="L331" s="71">
        <v>-5.4648333333333327E-2</v>
      </c>
      <c r="M331" s="71">
        <v>-6.4999999999999954E-5</v>
      </c>
      <c r="N331" s="71">
        <v>3.5521416666666636E-6</v>
      </c>
      <c r="O331" s="71">
        <v>13787.92</v>
      </c>
      <c r="P331" s="71">
        <v>6.3833611313055982E-2</v>
      </c>
      <c r="Q331" s="71">
        <v>2.4987561327036723E-2</v>
      </c>
      <c r="R331" s="71">
        <v>-7.6978581166613047E-2</v>
      </c>
      <c r="S331" s="71">
        <v>4.0747299332663089E-3</v>
      </c>
      <c r="T331" s="71">
        <v>2.7030661439592192E-3</v>
      </c>
    </row>
    <row r="332" spans="1:20">
      <c r="A332" s="71">
        <v>331</v>
      </c>
      <c r="B332" s="72">
        <v>45107</v>
      </c>
      <c r="C332" s="71">
        <v>7.2179128662845926E-3</v>
      </c>
      <c r="D332" s="71">
        <v>4.1574999999999997E-3</v>
      </c>
      <c r="E332" s="71">
        <v>4.1666666666666666E-3</v>
      </c>
      <c r="F332" s="71">
        <v>8.3333333333333332E-3</v>
      </c>
      <c r="G332" s="71">
        <v>3.63825E-3</v>
      </c>
      <c r="H332" s="71">
        <v>3.7571666666666669E-3</v>
      </c>
      <c r="I332" s="71">
        <v>7.6997493013033491E-3</v>
      </c>
      <c r="J332" s="71">
        <v>5.1924999999999975E-4</v>
      </c>
      <c r="K332" s="71">
        <v>4.0033333333333284E-4</v>
      </c>
      <c r="L332" s="71">
        <v>-4.1758333333333335E-3</v>
      </c>
      <c r="M332" s="71">
        <v>-9.1666666666668714E-6</v>
      </c>
      <c r="N332" s="71">
        <v>3.8278472222223076E-8</v>
      </c>
      <c r="O332" s="71">
        <v>14346.02</v>
      </c>
      <c r="P332" s="71">
        <v>3.967970532910492E-2</v>
      </c>
      <c r="Q332" s="71">
        <v>1.3826358600406152E-2</v>
      </c>
      <c r="R332" s="71">
        <v>-6.6084457341215597E-3</v>
      </c>
      <c r="S332" s="71">
        <v>1.5744790150045973E-3</v>
      </c>
      <c r="T332" s="71">
        <v>5.2098266145276663E-5</v>
      </c>
    </row>
    <row r="333" spans="1:20">
      <c r="A333" s="71">
        <v>332</v>
      </c>
      <c r="B333" s="72">
        <v>45138</v>
      </c>
      <c r="C333" s="71">
        <v>2.453862327535461E-2</v>
      </c>
      <c r="D333" s="71">
        <v>4.5766666666666664E-3</v>
      </c>
      <c r="E333" s="71">
        <v>4.1666666666666666E-3</v>
      </c>
      <c r="F333" s="71">
        <v>-3.3333333333333333E-2</v>
      </c>
      <c r="G333" s="71">
        <v>3.6976666666666664E-3</v>
      </c>
      <c r="H333" s="71">
        <v>3.8593333333333331E-3</v>
      </c>
      <c r="I333" s="71">
        <v>-1.351371916672317E-2</v>
      </c>
      <c r="J333" s="71">
        <v>8.7900000000000001E-4</v>
      </c>
      <c r="K333" s="71">
        <v>7.1733333333333328E-4</v>
      </c>
      <c r="L333" s="71">
        <v>3.7909999999999999E-2</v>
      </c>
      <c r="M333" s="71">
        <v>4.0999999999999977E-4</v>
      </c>
      <c r="N333" s="71">
        <v>1.554309999999999E-5</v>
      </c>
      <c r="O333" s="71">
        <v>14034.97</v>
      </c>
      <c r="P333" s="71">
        <v>-2.1920479521895686E-2</v>
      </c>
      <c r="Q333" s="71">
        <v>2.7376846390115617E-2</v>
      </c>
      <c r="R333" s="71">
        <v>-2.8382231147610071E-3</v>
      </c>
      <c r="S333" s="71">
        <v>4.8050742246984814E-4</v>
      </c>
      <c r="T333" s="71">
        <v>6.0214403224977499E-4</v>
      </c>
    </row>
    <row r="334" spans="1:20">
      <c r="A334" s="71">
        <v>333</v>
      </c>
      <c r="B334" s="72">
        <v>45169</v>
      </c>
      <c r="C334" s="71">
        <v>-3.3545782194781992E-2</v>
      </c>
      <c r="D334" s="71">
        <v>4.4324999999999998E-3</v>
      </c>
      <c r="E334" s="71">
        <v>4.3749999999999995E-3</v>
      </c>
      <c r="F334" s="71">
        <v>2.4999999999999998E-2</v>
      </c>
      <c r="G334" s="71">
        <v>3.7748333333333332E-3</v>
      </c>
      <c r="H334" s="71">
        <v>3.845333333333333E-3</v>
      </c>
      <c r="I334" s="71">
        <v>1.063325630136891E-2</v>
      </c>
      <c r="J334" s="71">
        <v>6.5766666666666664E-4</v>
      </c>
      <c r="K334" s="71">
        <v>5.8716666666666683E-4</v>
      </c>
      <c r="L334" s="71">
        <v>-2.0567499999999999E-2</v>
      </c>
      <c r="M334" s="71">
        <v>5.7500000000000259E-5</v>
      </c>
      <c r="N334" s="71">
        <v>-1.1826312500000053E-6</v>
      </c>
      <c r="O334" s="71">
        <v>13219.32</v>
      </c>
      <c r="P334" s="71">
        <v>-5.9872676413938564E-2</v>
      </c>
      <c r="Q334" s="71">
        <v>-1.1629315705467214E-2</v>
      </c>
      <c r="R334" s="71">
        <v>-2.1916466489314779E-2</v>
      </c>
      <c r="S334" s="71">
        <v>3.5847373809681951E-3</v>
      </c>
      <c r="T334" s="71">
        <v>1.1253195030597526E-3</v>
      </c>
    </row>
    <row r="335" spans="1:20">
      <c r="A335" s="71">
        <v>334</v>
      </c>
      <c r="B335" s="72">
        <v>45198</v>
      </c>
      <c r="C335" s="71">
        <v>1.6541699336347193E-2</v>
      </c>
      <c r="D335" s="71">
        <v>4.4133333333333333E-3</v>
      </c>
      <c r="E335" s="71">
        <v>4.3749999999999995E-3</v>
      </c>
      <c r="F335" s="71">
        <v>4.1666666666666664E-2</v>
      </c>
      <c r="G335" s="71">
        <v>3.6832500000000003E-3</v>
      </c>
      <c r="H335" s="71">
        <v>3.6495000000000004E-3</v>
      </c>
      <c r="I335" s="71">
        <v>-4.8192864359490883E-3</v>
      </c>
      <c r="J335" s="71">
        <v>7.3008333333333302E-4</v>
      </c>
      <c r="K335" s="71">
        <v>7.6383333333333294E-4</v>
      </c>
      <c r="L335" s="71">
        <v>-3.7253333333333333E-2</v>
      </c>
      <c r="M335" s="71">
        <v>3.8333333333333795E-5</v>
      </c>
      <c r="N335" s="71">
        <v>-1.4280444444444617E-6</v>
      </c>
      <c r="O335" s="71">
        <v>12851.24</v>
      </c>
      <c r="P335" s="71">
        <v>-2.8239091144197204E-2</v>
      </c>
      <c r="Q335" s="71">
        <v>-2.4044357731245469E-3</v>
      </c>
      <c r="R335" s="71">
        <v>1.894613510947174E-2</v>
      </c>
      <c r="S335" s="71">
        <v>7.9744626865027699E-4</v>
      </c>
      <c r="T335" s="71">
        <v>2.7362781693410915E-4</v>
      </c>
    </row>
    <row r="336" spans="1:20">
      <c r="A336" s="71">
        <v>335</v>
      </c>
      <c r="B336" s="72">
        <v>45230</v>
      </c>
      <c r="C336" s="71">
        <v>-4.2792663914632101E-2</v>
      </c>
      <c r="D336" s="71">
        <v>4.4449999999999993E-3</v>
      </c>
      <c r="E336" s="71">
        <v>4.3749999999999995E-3</v>
      </c>
      <c r="F336" s="71">
        <v>0</v>
      </c>
      <c r="G336" s="71">
        <v>3.8079166666666665E-3</v>
      </c>
      <c r="H336" s="71">
        <v>3.6804166666666669E-3</v>
      </c>
      <c r="I336" s="71">
        <v>4.8192864359490883E-3</v>
      </c>
      <c r="J336" s="71">
        <v>6.3708333333333282E-4</v>
      </c>
      <c r="K336" s="71">
        <v>7.6458333333333239E-4</v>
      </c>
      <c r="L336" s="71">
        <v>4.4449999999999993E-3</v>
      </c>
      <c r="M336" s="71">
        <v>6.999999999999975E-5</v>
      </c>
      <c r="N336" s="71">
        <v>3.1114999999999887E-7</v>
      </c>
      <c r="O336" s="71">
        <v>14226.22</v>
      </c>
      <c r="P336" s="71">
        <v>0.10164643609388513</v>
      </c>
      <c r="Q336" s="71">
        <v>-1.1074439785816459E-2</v>
      </c>
      <c r="R336" s="71">
        <v>-3.1718224128815642E-2</v>
      </c>
      <c r="S336" s="71">
        <v>1.0331997970588274E-2</v>
      </c>
      <c r="T336" s="71">
        <v>1.8312120849106564E-3</v>
      </c>
    </row>
    <row r="337" spans="1:20">
      <c r="A337" s="71">
        <v>336</v>
      </c>
      <c r="B337" s="72">
        <v>45260</v>
      </c>
      <c r="C337" s="71">
        <v>2.483847403428463E-2</v>
      </c>
      <c r="D337" s="71">
        <v>4.4333333333333334E-3</v>
      </c>
      <c r="E337" s="71">
        <v>4.3749999999999995E-3</v>
      </c>
      <c r="F337" s="71">
        <v>-1.6666666666666666E-2</v>
      </c>
      <c r="G337" s="71">
        <v>3.5600833333333335E-3</v>
      </c>
      <c r="H337" s="71">
        <v>3.4355833333333335E-3</v>
      </c>
      <c r="I337" s="71">
        <v>1.1472401162237134E-2</v>
      </c>
      <c r="J337" s="71">
        <v>8.7324999999999989E-4</v>
      </c>
      <c r="K337" s="71">
        <v>9.9774999999999994E-4</v>
      </c>
      <c r="L337" s="71">
        <v>2.1100000000000001E-2</v>
      </c>
      <c r="M337" s="71">
        <v>5.8333333333333848E-5</v>
      </c>
      <c r="N337" s="71">
        <v>1.2308333333333441E-6</v>
      </c>
      <c r="O337" s="71">
        <v>15011.35</v>
      </c>
      <c r="P337" s="71">
        <v>5.3719840807030295E-2</v>
      </c>
      <c r="Q337" s="71">
        <v>-2.2386553486645866E-2</v>
      </c>
      <c r="R337" s="71">
        <v>4.7225027520930496E-2</v>
      </c>
      <c r="S337" s="71">
        <v>2.8858212963326774E-3</v>
      </c>
      <c r="T337" s="71">
        <v>6.1694979235183182E-4</v>
      </c>
    </row>
    <row r="338" spans="1:20">
      <c r="A338" s="71">
        <v>337</v>
      </c>
      <c r="B338" s="72">
        <v>45289</v>
      </c>
      <c r="C338" s="71">
        <v>4.3022344680439417E-2</v>
      </c>
      <c r="D338" s="71">
        <v>4.3616666666666665E-3</v>
      </c>
      <c r="E338" s="71">
        <v>4.3749999999999995E-3</v>
      </c>
      <c r="F338" s="71">
        <v>3.3333333333333333E-2</v>
      </c>
      <c r="G338" s="71">
        <v>3.2185E-3</v>
      </c>
      <c r="H338" s="71">
        <v>3.0775833333333332E-3</v>
      </c>
      <c r="I338" s="71">
        <v>-4.3717500579092849E-2</v>
      </c>
      <c r="J338" s="71">
        <v>1.1431666666666665E-3</v>
      </c>
      <c r="K338" s="71">
        <v>1.2840833333333333E-3</v>
      </c>
      <c r="L338" s="71">
        <v>-2.8971666666666666E-2</v>
      </c>
      <c r="M338" s="71">
        <v>-1.3333333333333079E-5</v>
      </c>
      <c r="N338" s="71">
        <v>3.862888888888815E-7</v>
      </c>
      <c r="O338" s="71">
        <v>15164.01</v>
      </c>
      <c r="P338" s="71">
        <v>1.0118275469498172E-2</v>
      </c>
      <c r="Q338" s="71">
        <v>1.5878268070819601E-2</v>
      </c>
      <c r="R338" s="71">
        <v>2.7144076609619816E-2</v>
      </c>
      <c r="S338" s="71">
        <v>1.0237949847664846E-4</v>
      </c>
      <c r="T338" s="71">
        <v>1.8509221418025338E-3</v>
      </c>
    </row>
    <row r="339" spans="1:20">
      <c r="A339" s="71">
        <v>338</v>
      </c>
      <c r="B339" s="72">
        <v>45322</v>
      </c>
      <c r="C339" s="71">
        <v>-1.4027477850895309E-2</v>
      </c>
      <c r="D339" s="71">
        <v>4.3683333333333334E-3</v>
      </c>
      <c r="E339" s="71">
        <v>4.3749999999999995E-3</v>
      </c>
      <c r="F339" s="71">
        <v>-4.9999999999999996E-2</v>
      </c>
      <c r="G339" s="71">
        <v>3.2765833333333336E-3</v>
      </c>
      <c r="H339" s="71">
        <v>3.0658333333333332E-3</v>
      </c>
      <c r="I339" s="71">
        <v>4.0861715677734445E-2</v>
      </c>
      <c r="J339" s="71">
        <v>1.0917499999999998E-3</v>
      </c>
      <c r="K339" s="71">
        <v>1.3025000000000003E-3</v>
      </c>
      <c r="L339" s="71">
        <v>5.4368333333333331E-2</v>
      </c>
      <c r="M339" s="71">
        <v>-6.6666666666661059E-6</v>
      </c>
      <c r="N339" s="71">
        <v>-3.6245555555552508E-7</v>
      </c>
      <c r="O339" s="71">
        <v>16091.92</v>
      </c>
      <c r="P339" s="71">
        <v>5.939242555033708E-2</v>
      </c>
      <c r="Q339" s="71">
        <v>-4.5035794597136913E-3</v>
      </c>
      <c r="R339" s="71">
        <v>-9.5238983911816177E-3</v>
      </c>
      <c r="S339" s="71">
        <v>3.5274602127523327E-3</v>
      </c>
      <c r="T339" s="71">
        <v>1.9677013485735849E-4</v>
      </c>
    </row>
    <row r="340" spans="1:20">
      <c r="A340" s="71">
        <v>339</v>
      </c>
      <c r="B340" s="72">
        <v>45351</v>
      </c>
      <c r="C340" s="71">
        <v>-2.3631683196434494E-3</v>
      </c>
      <c r="D340" s="71">
        <v>4.3716666666666669E-3</v>
      </c>
      <c r="E340" s="71">
        <v>4.3749999999999995E-3</v>
      </c>
      <c r="F340" s="71">
        <v>4.9999999999999996E-2</v>
      </c>
      <c r="G340" s="71">
        <v>3.4358333333333337E-3</v>
      </c>
      <c r="H340" s="71">
        <v>3.2985833333333335E-3</v>
      </c>
      <c r="I340" s="71">
        <v>1.9047624806542984E-3</v>
      </c>
      <c r="J340" s="71">
        <v>9.3583333333333322E-4</v>
      </c>
      <c r="K340" s="71">
        <v>1.0730833333333334E-3</v>
      </c>
      <c r="L340" s="71">
        <v>-4.5628333333333326E-2</v>
      </c>
      <c r="M340" s="71">
        <v>-3.3333333333326193E-6</v>
      </c>
      <c r="N340" s="71">
        <v>1.5209444444441183E-7</v>
      </c>
      <c r="O340" s="71">
        <v>16379.46</v>
      </c>
      <c r="P340" s="71">
        <v>1.7710828187714966E-2</v>
      </c>
      <c r="Q340" s="71">
        <v>-8.5020414292173996E-3</v>
      </c>
      <c r="R340" s="71">
        <v>6.1388731095739502E-3</v>
      </c>
      <c r="S340" s="71">
        <v>3.1367343509475899E-4</v>
      </c>
      <c r="T340" s="71">
        <v>5.5845645069664448E-6</v>
      </c>
    </row>
    <row r="341" spans="1:20">
      <c r="A341" s="71">
        <v>340</v>
      </c>
      <c r="B341" s="72">
        <v>45380</v>
      </c>
      <c r="C341" s="71">
        <v>4.1138527055501584E-2</v>
      </c>
      <c r="D341" s="71">
        <v>4.4083333333333335E-3</v>
      </c>
      <c r="E341" s="71">
        <v>4.3749999999999995E-3</v>
      </c>
      <c r="F341" s="71">
        <v>4.9999999999999996E-2</v>
      </c>
      <c r="G341" s="71">
        <v>3.3608333333333337E-3</v>
      </c>
      <c r="H341" s="71">
        <v>3.2604999999999999E-3</v>
      </c>
      <c r="I341" s="71">
        <v>-3.8131600064144067E-3</v>
      </c>
      <c r="J341" s="71">
        <v>1.0474999999999998E-3</v>
      </c>
      <c r="K341" s="71">
        <v>1.1478333333333336E-3</v>
      </c>
      <c r="L341" s="71">
        <v>-4.5591666666666662E-2</v>
      </c>
      <c r="M341" s="71">
        <v>3.3333333333333999E-5</v>
      </c>
      <c r="N341" s="71">
        <v>-1.5197222222222525E-6</v>
      </c>
      <c r="O341" s="71">
        <v>15657.82</v>
      </c>
      <c r="P341" s="71">
        <v>-4.5057638149922141E-2</v>
      </c>
      <c r="Q341" s="71">
        <v>-1.3125482289142454E-2</v>
      </c>
      <c r="R341" s="71">
        <v>5.4264009344644037E-2</v>
      </c>
      <c r="S341" s="71">
        <v>2.030190755649319E-3</v>
      </c>
      <c r="T341" s="71">
        <v>1.6923784082962358E-3</v>
      </c>
    </row>
    <row r="342" spans="1:20">
      <c r="A342" s="71">
        <v>341</v>
      </c>
      <c r="B342" s="72">
        <v>45412</v>
      </c>
      <c r="C342" s="71">
        <v>2.1031077486188821E-2</v>
      </c>
      <c r="D342" s="71">
        <v>4.3958333333333341E-3</v>
      </c>
      <c r="E342" s="71">
        <v>4.3749999999999995E-3</v>
      </c>
      <c r="F342" s="71">
        <v>2.4999999999999998E-2</v>
      </c>
      <c r="G342" s="71">
        <v>3.5143333333333333E-3</v>
      </c>
      <c r="H342" s="71">
        <v>3.4090833333333338E-3</v>
      </c>
      <c r="I342" s="71">
        <v>-2.0261185139822224E-2</v>
      </c>
      <c r="J342" s="71">
        <v>8.8150000000000077E-4</v>
      </c>
      <c r="K342" s="71">
        <v>9.8675000000000021E-4</v>
      </c>
      <c r="L342" s="71">
        <v>-2.0604166666666663E-2</v>
      </c>
      <c r="M342" s="71">
        <v>2.0833333333334508E-5</v>
      </c>
      <c r="N342" s="71">
        <v>-4.2925347222224636E-7</v>
      </c>
      <c r="O342" s="71">
        <v>16735.02</v>
      </c>
      <c r="P342" s="71">
        <v>6.6533057064056322E-2</v>
      </c>
      <c r="Q342" s="71">
        <v>-8.9770949401737354E-3</v>
      </c>
      <c r="R342" s="71">
        <v>3.0008172426362556E-2</v>
      </c>
      <c r="S342" s="71">
        <v>4.426647682288975E-3</v>
      </c>
      <c r="T342" s="71">
        <v>4.4230622023007826E-4</v>
      </c>
    </row>
    <row r="343" spans="1:20">
      <c r="A343" s="71">
        <v>342</v>
      </c>
      <c r="B343" s="72">
        <v>45443</v>
      </c>
      <c r="C343" s="71">
        <v>1.9409751512359463E-2</v>
      </c>
      <c r="D343" s="71">
        <v>4.4000000000000003E-3</v>
      </c>
      <c r="E343" s="71">
        <v>4.3749999999999995E-3</v>
      </c>
      <c r="F343" s="71">
        <v>2.4999999999999998E-2</v>
      </c>
      <c r="G343" s="71">
        <v>3.5190833333333333E-3</v>
      </c>
      <c r="H343" s="71">
        <v>3.4219999999999997E-3</v>
      </c>
      <c r="I343" s="71">
        <v>2.9766960139522958E-2</v>
      </c>
      <c r="J343" s="71">
        <v>8.80916666666667E-4</v>
      </c>
      <c r="K343" s="71">
        <v>9.7800000000000057E-4</v>
      </c>
      <c r="L343" s="71">
        <v>-2.0599999999999997E-2</v>
      </c>
      <c r="M343" s="71">
        <v>2.5000000000000716E-5</v>
      </c>
      <c r="N343" s="71">
        <v>-5.1500000000001466E-7</v>
      </c>
      <c r="O343" s="71">
        <v>17732.599999999999</v>
      </c>
      <c r="P343" s="71">
        <v>5.7901223678289426E-2</v>
      </c>
      <c r="Q343" s="71">
        <v>3.3930409357362024E-2</v>
      </c>
      <c r="R343" s="71">
        <v>-1.452065784500256E-2</v>
      </c>
      <c r="S343" s="71">
        <v>3.3525517034433041E-3</v>
      </c>
      <c r="T343" s="71">
        <v>3.7673845377154047E-4</v>
      </c>
    </row>
    <row r="344" spans="1:20">
      <c r="A344" s="71">
        <v>343</v>
      </c>
      <c r="B344" s="72">
        <v>45471</v>
      </c>
      <c r="C344" s="71">
        <v>-1.4530303585763349E-2</v>
      </c>
      <c r="D344" s="71">
        <v>4.4133333333333333E-3</v>
      </c>
      <c r="E344" s="71">
        <v>4.3749999999999995E-3</v>
      </c>
      <c r="F344" s="71">
        <v>8.3333333333333332E-3</v>
      </c>
      <c r="G344" s="71">
        <v>3.4703333333333331E-3</v>
      </c>
      <c r="H344" s="71">
        <v>3.3653333333333335E-3</v>
      </c>
      <c r="I344" s="71">
        <v>-1.237521742765324E-2</v>
      </c>
      <c r="J344" s="71">
        <v>9.4300000000000026E-4</v>
      </c>
      <c r="K344" s="71">
        <v>1.0479999999999999E-3</v>
      </c>
      <c r="L344" s="71">
        <v>-3.9199999999999999E-3</v>
      </c>
      <c r="M344" s="71">
        <v>3.8333333333333795E-5</v>
      </c>
      <c r="N344" s="71">
        <v>-1.5026666666666846E-7</v>
      </c>
      <c r="O344" s="71">
        <v>17599.400000000001</v>
      </c>
      <c r="P344" s="71">
        <v>-7.5399428870479568E-3</v>
      </c>
      <c r="Q344" s="71">
        <v>1.4497433414772054E-2</v>
      </c>
      <c r="R344" s="71">
        <v>-2.9027737000535403E-2</v>
      </c>
      <c r="S344" s="71">
        <v>5.6850738739945077E-5</v>
      </c>
      <c r="T344" s="71">
        <v>2.1112972229444724E-4</v>
      </c>
    </row>
    <row r="345" spans="1:20">
      <c r="A345" s="71">
        <v>344</v>
      </c>
      <c r="B345" s="72">
        <v>45504</v>
      </c>
      <c r="C345" s="71">
        <v>3.017630075219202E-2</v>
      </c>
      <c r="D345" s="71">
        <v>4.2858333333333333E-3</v>
      </c>
      <c r="E345" s="71">
        <v>4.3749999999999995E-3</v>
      </c>
      <c r="F345" s="71">
        <v>-1.6666666666666666E-2</v>
      </c>
      <c r="G345" s="71">
        <v>3.4488333333333337E-3</v>
      </c>
      <c r="H345" s="71">
        <v>3.3001666666666665E-3</v>
      </c>
      <c r="I345" s="71">
        <v>6.6826024343669133E-3</v>
      </c>
      <c r="J345" s="71">
        <v>8.3699999999999964E-4</v>
      </c>
      <c r="K345" s="71">
        <v>9.8566666666666681E-4</v>
      </c>
      <c r="L345" s="71">
        <v>2.0952499999999999E-2</v>
      </c>
      <c r="M345" s="71">
        <v>-8.9166666666666214E-5</v>
      </c>
      <c r="N345" s="71">
        <v>-1.8682645833333237E-6</v>
      </c>
      <c r="O345" s="71">
        <v>17713.62</v>
      </c>
      <c r="P345" s="71">
        <v>6.4690246444847332E-3</v>
      </c>
      <c r="Q345" s="71">
        <v>-8.1953230852693792E-3</v>
      </c>
      <c r="R345" s="71">
        <v>3.8371623837461399E-2</v>
      </c>
      <c r="S345" s="71">
        <v>4.1848279850950827E-5</v>
      </c>
      <c r="T345" s="71">
        <v>9.1060912708674471E-4</v>
      </c>
    </row>
    <row r="346" spans="1:20">
      <c r="A346" s="71">
        <v>345</v>
      </c>
      <c r="B346" s="72">
        <v>45534</v>
      </c>
      <c r="C346" s="71">
        <v>-2.5269952258142325E-3</v>
      </c>
      <c r="D346" s="71">
        <v>4.2091666666666666E-3</v>
      </c>
      <c r="E346" s="71">
        <v>4.1666666666666666E-3</v>
      </c>
      <c r="F346" s="71">
        <v>2.4999999999999998E-2</v>
      </c>
      <c r="G346" s="71">
        <v>3.287E-3</v>
      </c>
      <c r="H346" s="71">
        <v>3.1026666666666663E-3</v>
      </c>
      <c r="I346" s="71">
        <v>5.6926149932863268E-3</v>
      </c>
      <c r="J346" s="71">
        <v>9.2216666666666662E-4</v>
      </c>
      <c r="K346" s="71">
        <v>1.1065000000000003E-3</v>
      </c>
      <c r="L346" s="71">
        <v>-2.0790833333333331E-2</v>
      </c>
      <c r="M346" s="71">
        <v>4.2500000000000003E-5</v>
      </c>
      <c r="N346" s="71">
        <v>-8.8361041666666669E-7</v>
      </c>
      <c r="O346" s="71">
        <v>18189.169999999998</v>
      </c>
      <c r="P346" s="71">
        <v>2.649252682384251E-2</v>
      </c>
      <c r="Q346" s="71">
        <v>1.9387679367929067E-2</v>
      </c>
      <c r="R346" s="71">
        <v>-2.19146745937433E-2</v>
      </c>
      <c r="S346" s="71">
        <v>7.0185397751201491E-4</v>
      </c>
      <c r="T346" s="71">
        <v>6.3857048712879244E-6</v>
      </c>
    </row>
    <row r="347" spans="1:20">
      <c r="A347" s="71">
        <v>346</v>
      </c>
      <c r="B347" s="72">
        <v>45565</v>
      </c>
      <c r="C347" s="71">
        <v>-1.4465910900032242E-2</v>
      </c>
      <c r="D347" s="71">
        <v>4.1833333333333332E-3</v>
      </c>
      <c r="E347" s="71">
        <v>4.1666666666666666E-3</v>
      </c>
      <c r="F347" s="71">
        <v>0</v>
      </c>
      <c r="G347" s="71">
        <v>3.2544166666666667E-3</v>
      </c>
      <c r="H347" s="71">
        <v>3.0385E-3</v>
      </c>
      <c r="I347" s="71">
        <v>-1.8939399600705897E-3</v>
      </c>
      <c r="J347" s="71">
        <v>9.2891666666666643E-4</v>
      </c>
      <c r="K347" s="71">
        <v>1.1448333333333332E-3</v>
      </c>
      <c r="L347" s="71">
        <v>4.1833333333333332E-3</v>
      </c>
      <c r="M347" s="71">
        <v>1.6666666666666566E-5</v>
      </c>
      <c r="N347" s="71">
        <v>6.9722222222221799E-8</v>
      </c>
      <c r="O347" s="71">
        <v>18095.150000000001</v>
      </c>
      <c r="P347" s="71">
        <v>-5.1824154581296966E-3</v>
      </c>
      <c r="Q347" s="71">
        <v>3.1084802270845202E-2</v>
      </c>
      <c r="R347" s="71">
        <v>-4.5550713170877444E-2</v>
      </c>
      <c r="S347" s="71">
        <v>2.6857429980661635E-5</v>
      </c>
      <c r="T347" s="71">
        <v>2.0926257816767163E-4</v>
      </c>
    </row>
    <row r="348" spans="1:20">
      <c r="A348" s="71">
        <v>347</v>
      </c>
      <c r="B348" s="72">
        <v>45596</v>
      </c>
      <c r="C348" s="71">
        <v>-1.7706267117663543E-2</v>
      </c>
      <c r="D348" s="71">
        <v>4.0774999999999995E-3</v>
      </c>
      <c r="E348" s="71">
        <v>4.1666666666666666E-3</v>
      </c>
      <c r="F348" s="71">
        <v>4.9999999999999996E-2</v>
      </c>
      <c r="G348" s="71">
        <v>3.4994166666666667E-3</v>
      </c>
      <c r="H348" s="71">
        <v>3.2532500000000001E-3</v>
      </c>
      <c r="I348" s="71">
        <v>-5.7034375138700355E-3</v>
      </c>
      <c r="J348" s="71">
        <v>5.7808333333333279E-4</v>
      </c>
      <c r="K348" s="71">
        <v>8.2424999999999946E-4</v>
      </c>
      <c r="L348" s="71">
        <v>-4.5922499999999998E-2</v>
      </c>
      <c r="M348" s="71">
        <v>-8.9166666666667081E-5</v>
      </c>
      <c r="N348" s="71">
        <v>4.0947562500000191E-6</v>
      </c>
      <c r="O348" s="71" t="s">
        <v>75</v>
      </c>
      <c r="P348" s="71" t="s">
        <v>75</v>
      </c>
      <c r="Q348" s="71">
        <v>2.0220414499274142E-2</v>
      </c>
      <c r="R348" s="71">
        <v>-3.7926681616937685E-2</v>
      </c>
      <c r="S348" s="71" t="s">
        <v>75</v>
      </c>
      <c r="T348" s="71">
        <v>3.1351189524205322E-4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D060-A171-4C2A-B42A-AE1ED21AD669}">
  <sheetPr>
    <tabColor rgb="FF00B0F0"/>
  </sheetPr>
  <dimension ref="A1:D123"/>
  <sheetViews>
    <sheetView workbookViewId="0"/>
  </sheetViews>
  <sheetFormatPr defaultColWidth="8.85546875" defaultRowHeight="15"/>
  <cols>
    <col min="1" max="1" width="10.42578125" bestFit="1" customWidth="1"/>
    <col min="2" max="2" width="17" bestFit="1" customWidth="1"/>
    <col min="3" max="3" width="13.28515625" bestFit="1" customWidth="1"/>
    <col min="4" max="4" width="13.85546875" bestFit="1" customWidth="1"/>
  </cols>
  <sheetData>
    <row r="1" spans="1:4">
      <c r="A1" t="s">
        <v>76</v>
      </c>
      <c r="B1" t="s">
        <v>77</v>
      </c>
      <c r="C1" t="s">
        <v>78</v>
      </c>
      <c r="D1" t="s">
        <v>79</v>
      </c>
    </row>
    <row r="2" spans="1:4">
      <c r="A2" s="4">
        <v>41943</v>
      </c>
      <c r="B2">
        <v>1.426E-2</v>
      </c>
      <c r="C2" s="21">
        <v>3.0166666666666666E-4</v>
      </c>
      <c r="D2" s="21">
        <f>B2-C2</f>
        <v>1.3958333333333333E-2</v>
      </c>
    </row>
    <row r="3" spans="1:4">
      <c r="A3" s="4">
        <v>41971</v>
      </c>
      <c r="B3">
        <v>1.549E-2</v>
      </c>
      <c r="C3" s="21">
        <v>2.7750000000000002E-4</v>
      </c>
      <c r="D3" s="21">
        <f t="shared" ref="D3:D66" si="0">B3-C3</f>
        <v>1.52125E-2</v>
      </c>
    </row>
    <row r="4" spans="1:4">
      <c r="A4" s="4">
        <v>42004</v>
      </c>
      <c r="B4">
        <v>-1.99E-3</v>
      </c>
      <c r="C4" s="21">
        <v>3.1250000000000001E-4</v>
      </c>
      <c r="D4" s="21">
        <f t="shared" si="0"/>
        <v>-2.3024999999999999E-3</v>
      </c>
    </row>
    <row r="5" spans="1:4">
      <c r="A5" s="4">
        <v>42034</v>
      </c>
      <c r="B5">
        <v>-4.0629999999999998E-3</v>
      </c>
      <c r="C5" s="21">
        <v>2.8916666666666663E-4</v>
      </c>
      <c r="D5" s="21">
        <f t="shared" si="0"/>
        <v>-4.3521666666666665E-3</v>
      </c>
    </row>
    <row r="6" spans="1:4">
      <c r="A6" s="4">
        <v>42062</v>
      </c>
      <c r="B6">
        <v>2.699E-2</v>
      </c>
      <c r="C6" s="21">
        <v>3.0083333333333335E-4</v>
      </c>
      <c r="D6" s="21">
        <f t="shared" si="0"/>
        <v>2.6689166666666667E-2</v>
      </c>
    </row>
    <row r="7" spans="1:4">
      <c r="A7" s="4">
        <v>42094</v>
      </c>
      <c r="B7">
        <v>-1.593E-3</v>
      </c>
      <c r="C7" s="21">
        <v>3.4249999999999998E-4</v>
      </c>
      <c r="D7" s="21">
        <f t="shared" si="0"/>
        <v>-1.9354999999999999E-3</v>
      </c>
    </row>
    <row r="8" spans="1:4">
      <c r="A8" s="4">
        <v>42124</v>
      </c>
      <c r="B8">
        <v>4.4889999999999999E-3</v>
      </c>
      <c r="C8" s="21">
        <v>3.4083333333333334E-4</v>
      </c>
      <c r="D8" s="21">
        <f t="shared" si="0"/>
        <v>4.1481666666666663E-3</v>
      </c>
    </row>
    <row r="9" spans="1:4">
      <c r="A9" s="4">
        <v>42153</v>
      </c>
      <c r="B9">
        <v>1.191E-2</v>
      </c>
      <c r="C9" s="21">
        <v>2.8666666666666668E-4</v>
      </c>
      <c r="D9" s="21">
        <f t="shared" si="0"/>
        <v>1.1623333333333334E-2</v>
      </c>
    </row>
    <row r="10" spans="1:4">
      <c r="A10" s="4">
        <v>42185</v>
      </c>
      <c r="B10">
        <v>-4.7080000000000004E-3</v>
      </c>
      <c r="C10" s="21">
        <v>3.3999999999999997E-4</v>
      </c>
      <c r="D10" s="21">
        <f t="shared" si="0"/>
        <v>-5.0480000000000004E-3</v>
      </c>
    </row>
    <row r="11" spans="1:4">
      <c r="A11" s="4">
        <v>42216</v>
      </c>
      <c r="B11">
        <v>1.277E-2</v>
      </c>
      <c r="C11" s="21">
        <v>3.0916666666666663E-4</v>
      </c>
      <c r="D11" s="21">
        <f t="shared" si="0"/>
        <v>1.2460833333333334E-2</v>
      </c>
    </row>
    <row r="12" spans="1:4">
      <c r="A12" s="4">
        <v>42247</v>
      </c>
      <c r="B12">
        <v>-2.333E-2</v>
      </c>
      <c r="C12" s="21">
        <v>2.9416666666666664E-4</v>
      </c>
      <c r="D12" s="21">
        <f t="shared" si="0"/>
        <v>-2.3624166666666668E-2</v>
      </c>
    </row>
    <row r="13" spans="1:4">
      <c r="A13" s="4">
        <v>42277</v>
      </c>
      <c r="B13">
        <v>-9.6209999999999993E-3</v>
      </c>
      <c r="C13" s="21">
        <v>3.725E-4</v>
      </c>
      <c r="D13" s="21">
        <f t="shared" si="0"/>
        <v>-9.9934999999999989E-3</v>
      </c>
    </row>
    <row r="14" spans="1:4">
      <c r="A14" s="4">
        <v>42307</v>
      </c>
      <c r="B14">
        <v>3.4840000000000003E-2</v>
      </c>
      <c r="C14" s="21">
        <v>3.3833333333333334E-4</v>
      </c>
      <c r="D14" s="21">
        <f t="shared" si="0"/>
        <v>3.4501666666666667E-2</v>
      </c>
    </row>
    <row r="15" spans="1:4">
      <c r="A15" s="4">
        <v>42338</v>
      </c>
      <c r="B15">
        <v>7.1069999999999996E-3</v>
      </c>
      <c r="C15" s="21">
        <v>3.6083333333333329E-4</v>
      </c>
      <c r="D15" s="21">
        <f t="shared" si="0"/>
        <v>6.7461666666666659E-3</v>
      </c>
    </row>
    <row r="16" spans="1:4">
      <c r="A16" s="4">
        <v>42369</v>
      </c>
      <c r="B16">
        <v>-4.4130000000000003E-3</v>
      </c>
      <c r="C16" s="21">
        <v>3.1416666666666664E-4</v>
      </c>
      <c r="D16" s="21">
        <f t="shared" si="0"/>
        <v>-4.7271666666666668E-3</v>
      </c>
    </row>
    <row r="17" spans="1:4">
      <c r="A17" s="4">
        <v>42398</v>
      </c>
      <c r="B17">
        <v>-2.6960000000000001E-2</v>
      </c>
      <c r="C17" s="21">
        <v>3.1416666666666664E-4</v>
      </c>
      <c r="D17" s="21">
        <f t="shared" si="0"/>
        <v>-2.7274166666666669E-2</v>
      </c>
    </row>
    <row r="18" spans="1:4">
      <c r="A18" s="4">
        <v>42429</v>
      </c>
      <c r="B18">
        <v>-1.758E-3</v>
      </c>
      <c r="C18" s="21">
        <v>3.2916666666666668E-4</v>
      </c>
      <c r="D18" s="21">
        <f t="shared" si="0"/>
        <v>-2.0871666666666669E-3</v>
      </c>
    </row>
    <row r="19" spans="1:4">
      <c r="A19" s="4">
        <v>42460</v>
      </c>
      <c r="B19">
        <v>2.5669999999999998E-2</v>
      </c>
      <c r="C19" s="21">
        <v>3.3500000000000001E-4</v>
      </c>
      <c r="D19" s="21">
        <f t="shared" si="0"/>
        <v>2.5335E-2</v>
      </c>
    </row>
    <row r="20" spans="1:4">
      <c r="A20" s="4">
        <v>42489</v>
      </c>
      <c r="B20">
        <v>-5.215E-3</v>
      </c>
      <c r="C20" s="21">
        <v>2.9249999999999995E-4</v>
      </c>
      <c r="D20" s="21">
        <f t="shared" si="0"/>
        <v>-5.5075000000000002E-3</v>
      </c>
    </row>
    <row r="21" spans="1:4">
      <c r="A21" s="4">
        <v>42521</v>
      </c>
      <c r="B21">
        <v>1.558E-2</v>
      </c>
      <c r="C21" s="21">
        <v>3.4333333333333329E-4</v>
      </c>
      <c r="D21" s="21">
        <f t="shared" si="0"/>
        <v>1.5236666666666667E-2</v>
      </c>
    </row>
    <row r="22" spans="1:4">
      <c r="A22" s="4">
        <v>42551</v>
      </c>
      <c r="B22">
        <v>-3.7810000000000001E-3</v>
      </c>
      <c r="C22" s="21">
        <v>3.5500000000000001E-4</v>
      </c>
      <c r="D22" s="21">
        <f t="shared" si="0"/>
        <v>-4.1359999999999999E-3</v>
      </c>
    </row>
    <row r="23" spans="1:4">
      <c r="A23" s="4">
        <v>42580</v>
      </c>
      <c r="B23">
        <v>2.6020000000000001E-2</v>
      </c>
      <c r="C23" s="21">
        <v>2.475E-4</v>
      </c>
      <c r="D23" s="21">
        <f t="shared" si="0"/>
        <v>2.57725E-2</v>
      </c>
    </row>
    <row r="24" spans="1:4">
      <c r="A24" s="4">
        <v>42613</v>
      </c>
      <c r="B24">
        <v>6.0530000000000002E-3</v>
      </c>
      <c r="C24" s="21">
        <v>1.5333333333333334E-4</v>
      </c>
      <c r="D24" s="21">
        <f t="shared" si="0"/>
        <v>5.8996666666666668E-3</v>
      </c>
    </row>
    <row r="25" spans="1:4">
      <c r="A25" s="4">
        <v>42643</v>
      </c>
      <c r="B25">
        <v>9.5060000000000006E-3</v>
      </c>
      <c r="C25" s="21">
        <v>1.4166666666666668E-4</v>
      </c>
      <c r="D25" s="21">
        <f t="shared" si="0"/>
        <v>9.3643333333333339E-3</v>
      </c>
    </row>
    <row r="26" spans="1:4">
      <c r="A26" s="4">
        <v>42674</v>
      </c>
      <c r="B26">
        <v>-5.4419999999999998E-3</v>
      </c>
      <c r="C26" s="21">
        <v>1.5333333333333334E-4</v>
      </c>
      <c r="D26" s="21">
        <f t="shared" si="0"/>
        <v>-5.5953333333333332E-3</v>
      </c>
    </row>
    <row r="27" spans="1:4">
      <c r="A27" s="4">
        <v>42704</v>
      </c>
      <c r="B27">
        <v>1.159E-2</v>
      </c>
      <c r="C27" s="21">
        <v>1.2416666666666666E-4</v>
      </c>
      <c r="D27" s="21">
        <f t="shared" si="0"/>
        <v>1.1465833333333333E-2</v>
      </c>
    </row>
    <row r="28" spans="1:4">
      <c r="A28" s="4">
        <v>42734</v>
      </c>
      <c r="B28">
        <v>6.7080000000000004E-3</v>
      </c>
      <c r="C28" s="21">
        <v>9.916666666666666E-5</v>
      </c>
      <c r="D28" s="21">
        <f t="shared" si="0"/>
        <v>6.6088333333333337E-3</v>
      </c>
    </row>
    <row r="29" spans="1:4">
      <c r="A29" s="4">
        <v>42766</v>
      </c>
      <c r="B29">
        <v>1.7840000000000002E-2</v>
      </c>
      <c r="C29" s="21">
        <v>1.3416666666666668E-4</v>
      </c>
      <c r="D29" s="21">
        <f t="shared" si="0"/>
        <v>1.7705833333333334E-2</v>
      </c>
    </row>
    <row r="30" spans="1:4">
      <c r="A30" s="4">
        <v>42794</v>
      </c>
      <c r="B30">
        <v>1.6219999999999998E-2</v>
      </c>
      <c r="C30" s="21">
        <v>1.1833333333333331E-4</v>
      </c>
      <c r="D30" s="21">
        <f t="shared" si="0"/>
        <v>1.6101666666666663E-2</v>
      </c>
    </row>
    <row r="31" spans="1:4">
      <c r="A31" s="4">
        <v>42825</v>
      </c>
      <c r="B31">
        <v>7.5230000000000002E-3</v>
      </c>
      <c r="C31" s="21">
        <v>1.0916666666666666E-4</v>
      </c>
      <c r="D31" s="21">
        <f t="shared" si="0"/>
        <v>7.4138333333333339E-3</v>
      </c>
    </row>
    <row r="32" spans="1:4">
      <c r="A32" s="4">
        <v>42853</v>
      </c>
      <c r="B32">
        <v>1.0279999999999999E-2</v>
      </c>
      <c r="C32" s="21">
        <v>9.916666666666666E-5</v>
      </c>
      <c r="D32" s="21">
        <f t="shared" si="0"/>
        <v>1.0180833333333333E-2</v>
      </c>
    </row>
    <row r="33" spans="1:4">
      <c r="A33" s="4">
        <v>42886</v>
      </c>
      <c r="B33">
        <v>1.146E-2</v>
      </c>
      <c r="C33" s="21">
        <v>1.1500000000000002E-4</v>
      </c>
      <c r="D33" s="21">
        <f t="shared" si="0"/>
        <v>1.1344999999999999E-2</v>
      </c>
    </row>
    <row r="34" spans="1:4">
      <c r="A34" s="4">
        <v>42916</v>
      </c>
      <c r="B34">
        <v>-1.34E-3</v>
      </c>
      <c r="C34" s="21">
        <v>1.05E-4</v>
      </c>
      <c r="D34" s="21">
        <f>B34-C34</f>
        <v>-1.4450000000000001E-3</v>
      </c>
    </row>
    <row r="35" spans="1:4">
      <c r="A35" s="4">
        <v>42947</v>
      </c>
      <c r="B35">
        <v>1.455E-2</v>
      </c>
      <c r="C35" s="21">
        <v>1.5916666666666667E-4</v>
      </c>
      <c r="D35" s="21">
        <f t="shared" si="0"/>
        <v>1.4390833333333334E-2</v>
      </c>
    </row>
    <row r="36" spans="1:4">
      <c r="A36" s="4">
        <v>42978</v>
      </c>
      <c r="B36">
        <v>7.2750000000000002E-3</v>
      </c>
      <c r="C36" s="21">
        <v>1.5833333333333332E-4</v>
      </c>
      <c r="D36" s="21">
        <f t="shared" si="0"/>
        <v>7.116666666666667E-3</v>
      </c>
    </row>
    <row r="37" spans="1:4">
      <c r="A37" s="4">
        <v>43007</v>
      </c>
      <c r="B37">
        <v>5.6039999999999996E-3</v>
      </c>
      <c r="C37" s="21">
        <v>1.2666666666666666E-4</v>
      </c>
      <c r="D37" s="21">
        <f t="shared" si="0"/>
        <v>5.4773333333333332E-3</v>
      </c>
    </row>
    <row r="38" spans="1:4">
      <c r="A38" s="4">
        <v>43039</v>
      </c>
      <c r="B38">
        <v>1.554E-2</v>
      </c>
      <c r="C38" s="21">
        <v>2.7E-4</v>
      </c>
      <c r="D38" s="21">
        <f t="shared" si="0"/>
        <v>1.5270000000000001E-2</v>
      </c>
    </row>
    <row r="39" spans="1:4">
      <c r="A39" s="4">
        <v>43069</v>
      </c>
      <c r="B39">
        <v>9.6790000000000001E-3</v>
      </c>
      <c r="C39" s="21">
        <v>3.4916666666666668E-4</v>
      </c>
      <c r="D39" s="21">
        <f t="shared" si="0"/>
        <v>9.3298333333333341E-3</v>
      </c>
    </row>
    <row r="40" spans="1:4">
      <c r="A40" s="4">
        <v>43098</v>
      </c>
      <c r="B40">
        <v>4.006E-3</v>
      </c>
      <c r="C40" s="21">
        <v>2.0249999999999999E-4</v>
      </c>
      <c r="D40" s="21">
        <f t="shared" si="0"/>
        <v>3.8035E-3</v>
      </c>
    </row>
    <row r="41" spans="1:4">
      <c r="A41" s="4">
        <v>43131</v>
      </c>
      <c r="B41">
        <v>2.7310000000000001E-2</v>
      </c>
      <c r="C41" s="21">
        <v>2.6916666666666669E-4</v>
      </c>
      <c r="D41" s="21">
        <f t="shared" si="0"/>
        <v>2.7040833333333333E-2</v>
      </c>
    </row>
    <row r="42" spans="1:4">
      <c r="A42" s="4">
        <v>43159</v>
      </c>
      <c r="B42">
        <v>-3.6410000000000001E-3</v>
      </c>
      <c r="C42" s="21">
        <v>2.4583333333333331E-4</v>
      </c>
      <c r="D42" s="21">
        <f t="shared" si="0"/>
        <v>-3.8868333333333333E-3</v>
      </c>
    </row>
    <row r="43" spans="1:4">
      <c r="A43" s="4">
        <v>43189</v>
      </c>
      <c r="B43">
        <v>-9.0329999999999994E-3</v>
      </c>
      <c r="C43" s="21">
        <v>3.1666666666666665E-4</v>
      </c>
      <c r="D43" s="21">
        <f t="shared" si="0"/>
        <v>-9.3496666666666658E-3</v>
      </c>
    </row>
    <row r="44" spans="1:4">
      <c r="A44" s="4">
        <v>43220</v>
      </c>
      <c r="B44">
        <v>3.0330000000000001E-3</v>
      </c>
      <c r="C44" s="21">
        <v>4.2000000000000002E-4</v>
      </c>
      <c r="D44" s="21">
        <f t="shared" si="0"/>
        <v>2.6129999999999999E-3</v>
      </c>
    </row>
    <row r="45" spans="1:4">
      <c r="A45" s="4">
        <v>43251</v>
      </c>
      <c r="B45">
        <v>2.231E-2</v>
      </c>
      <c r="C45" s="21">
        <v>3.5333333333333332E-4</v>
      </c>
      <c r="D45" s="21">
        <f t="shared" si="0"/>
        <v>2.1956666666666666E-2</v>
      </c>
    </row>
    <row r="46" spans="1:4">
      <c r="A46" s="4">
        <v>43280</v>
      </c>
      <c r="B46">
        <v>5.8539999999999998E-3</v>
      </c>
      <c r="C46" s="21">
        <v>4.1833333333333333E-4</v>
      </c>
      <c r="D46" s="21">
        <f t="shared" si="0"/>
        <v>5.4356666666666668E-3</v>
      </c>
    </row>
    <row r="47" spans="1:4">
      <c r="A47" s="4">
        <v>43312</v>
      </c>
      <c r="B47">
        <v>1.056E-2</v>
      </c>
      <c r="C47" s="21">
        <v>5.216666666666667E-4</v>
      </c>
      <c r="D47" s="21">
        <f t="shared" si="0"/>
        <v>1.0038333333333333E-2</v>
      </c>
    </row>
    <row r="48" spans="1:4">
      <c r="A48" s="4">
        <v>43343</v>
      </c>
      <c r="B48">
        <v>2.3349999999999999E-2</v>
      </c>
      <c r="C48" s="21">
        <v>6.2166666666666663E-4</v>
      </c>
      <c r="D48" s="21">
        <f t="shared" si="0"/>
        <v>2.2728333333333333E-2</v>
      </c>
    </row>
    <row r="49" spans="1:4">
      <c r="A49" s="4">
        <v>43371</v>
      </c>
      <c r="B49">
        <v>-1.0349999999999999E-3</v>
      </c>
      <c r="C49" s="21">
        <v>6.0833333333333334E-4</v>
      </c>
      <c r="D49" s="21">
        <f t="shared" si="0"/>
        <v>-1.6433333333333332E-3</v>
      </c>
    </row>
    <row r="50" spans="1:4">
      <c r="A50" s="4">
        <v>43404</v>
      </c>
      <c r="B50">
        <v>-3.2730000000000002E-2</v>
      </c>
      <c r="C50" s="21">
        <v>5.9666666666666668E-4</v>
      </c>
      <c r="D50" s="21">
        <f t="shared" si="0"/>
        <v>-3.3326666666666671E-2</v>
      </c>
    </row>
    <row r="51" spans="1:4">
      <c r="A51" s="4">
        <v>43434</v>
      </c>
      <c r="B51">
        <v>3.4979999999999998E-3</v>
      </c>
      <c r="C51" s="21">
        <v>5.9583333333333331E-4</v>
      </c>
      <c r="D51" s="21">
        <f t="shared" si="0"/>
        <v>2.9021666666666666E-3</v>
      </c>
    </row>
    <row r="52" spans="1:4">
      <c r="A52" s="4">
        <v>43465</v>
      </c>
      <c r="B52">
        <v>-3.4360000000000002E-2</v>
      </c>
      <c r="C52" s="21">
        <v>5.3583333333333337E-4</v>
      </c>
      <c r="D52" s="21">
        <f t="shared" si="0"/>
        <v>-3.4895833333333334E-2</v>
      </c>
    </row>
    <row r="53" spans="1:4">
      <c r="A53" s="4">
        <v>43496</v>
      </c>
      <c r="B53">
        <v>3.6119999999999999E-2</v>
      </c>
      <c r="C53" s="21">
        <v>4.9916666666666664E-4</v>
      </c>
      <c r="D53" s="21">
        <f>B53-C53</f>
        <v>3.5620833333333331E-2</v>
      </c>
    </row>
    <row r="54" spans="1:4">
      <c r="A54" s="4">
        <v>43524</v>
      </c>
      <c r="B54">
        <v>1.46E-2</v>
      </c>
      <c r="C54" s="21">
        <v>4.7499999999999994E-4</v>
      </c>
      <c r="D54" s="21">
        <f t="shared" si="0"/>
        <v>1.4125E-2</v>
      </c>
    </row>
    <row r="55" spans="1:4">
      <c r="A55" s="4">
        <v>43553</v>
      </c>
      <c r="B55">
        <v>1.2370000000000001E-2</v>
      </c>
      <c r="C55" s="21">
        <v>4.3833333333333333E-4</v>
      </c>
      <c r="D55" s="21">
        <f t="shared" si="0"/>
        <v>1.1931666666666667E-2</v>
      </c>
    </row>
    <row r="56" spans="1:4">
      <c r="A56" s="4">
        <v>43585</v>
      </c>
      <c r="B56">
        <v>1.9279999999999999E-2</v>
      </c>
      <c r="C56" s="21">
        <v>6.308333333333334E-4</v>
      </c>
      <c r="D56" s="21">
        <f t="shared" si="0"/>
        <v>1.8649166666666665E-2</v>
      </c>
    </row>
    <row r="57" spans="1:4">
      <c r="A57" s="4">
        <v>43616</v>
      </c>
      <c r="B57">
        <v>-2.674E-2</v>
      </c>
      <c r="C57" s="21">
        <v>6.0833333333333334E-4</v>
      </c>
      <c r="D57" s="21">
        <f t="shared" si="0"/>
        <v>-2.7348333333333332E-2</v>
      </c>
    </row>
    <row r="58" spans="1:4">
      <c r="A58" s="4">
        <v>43644</v>
      </c>
      <c r="B58">
        <v>2.8330000000000001E-2</v>
      </c>
      <c r="C58" s="21">
        <v>6.2166666666666663E-4</v>
      </c>
      <c r="D58" s="21">
        <f t="shared" si="0"/>
        <v>2.7708333333333335E-2</v>
      </c>
    </row>
    <row r="59" spans="1:4">
      <c r="A59" s="4">
        <v>43677</v>
      </c>
      <c r="B59">
        <v>1.206E-2</v>
      </c>
      <c r="C59" s="21">
        <v>6.2E-4</v>
      </c>
      <c r="D59" s="21">
        <f t="shared" si="0"/>
        <v>1.1439999999999999E-2</v>
      </c>
    </row>
    <row r="60" spans="1:4">
      <c r="A60" s="4">
        <v>43707</v>
      </c>
      <c r="B60">
        <v>-7.554E-3</v>
      </c>
      <c r="C60" s="21">
        <v>6.2166666666666663E-4</v>
      </c>
      <c r="D60" s="21">
        <f t="shared" si="0"/>
        <v>-8.1756666666666662E-3</v>
      </c>
    </row>
    <row r="61" spans="1:4">
      <c r="A61" s="4">
        <v>43738</v>
      </c>
      <c r="B61">
        <v>3.6210000000000001E-3</v>
      </c>
      <c r="C61" s="21">
        <v>6.3750000000000005E-4</v>
      </c>
      <c r="D61" s="21">
        <f t="shared" si="0"/>
        <v>2.9835E-3</v>
      </c>
    </row>
    <row r="62" spans="1:4">
      <c r="A62" s="4">
        <v>43769</v>
      </c>
      <c r="B62">
        <v>1.366E-2</v>
      </c>
      <c r="C62" s="21">
        <v>6.333333333333333E-4</v>
      </c>
      <c r="D62" s="21">
        <f t="shared" si="0"/>
        <v>1.3026666666666667E-2</v>
      </c>
    </row>
    <row r="63" spans="1:4">
      <c r="A63" s="4">
        <v>43798</v>
      </c>
      <c r="B63">
        <v>1.8290000000000001E-2</v>
      </c>
      <c r="C63" s="21">
        <v>6.0833333333333334E-4</v>
      </c>
      <c r="D63" s="21">
        <f t="shared" si="0"/>
        <v>1.7681666666666668E-2</v>
      </c>
    </row>
    <row r="64" spans="1:4">
      <c r="A64" s="4">
        <v>43830</v>
      </c>
      <c r="B64">
        <v>1.401E-2</v>
      </c>
      <c r="C64" s="21">
        <v>6.0833333333333334E-4</v>
      </c>
      <c r="D64" s="21">
        <f t="shared" si="0"/>
        <v>1.3401666666666666E-2</v>
      </c>
    </row>
    <row r="65" spans="1:4">
      <c r="A65" s="4">
        <v>43861</v>
      </c>
      <c r="B65">
        <v>1.0149999999999999E-2</v>
      </c>
      <c r="C65" s="21">
        <v>6.2166666666666663E-4</v>
      </c>
      <c r="D65" s="21">
        <f t="shared" si="0"/>
        <v>9.5283333333333331E-3</v>
      </c>
    </row>
    <row r="66" spans="1:4">
      <c r="A66" s="4">
        <v>43889</v>
      </c>
      <c r="B66">
        <v>-2.0879999999999999E-2</v>
      </c>
      <c r="C66" s="21">
        <v>5.8333333333333327E-4</v>
      </c>
      <c r="D66" s="21">
        <f t="shared" si="0"/>
        <v>-2.1463333333333334E-2</v>
      </c>
    </row>
    <row r="67" spans="1:4">
      <c r="A67" s="4">
        <v>43921</v>
      </c>
      <c r="B67">
        <v>-3.7269999999999998E-2</v>
      </c>
      <c r="C67" s="21">
        <v>1.8000000000000001E-4</v>
      </c>
      <c r="D67" s="21">
        <f>B67-C67</f>
        <v>-3.7449999999999997E-2</v>
      </c>
    </row>
    <row r="68" spans="1:4">
      <c r="A68" s="4">
        <v>43951</v>
      </c>
      <c r="B68">
        <v>5.5399999999999998E-2</v>
      </c>
      <c r="C68" s="21">
        <v>3.5000000000000004E-5</v>
      </c>
      <c r="D68" s="21">
        <f t="shared" ref="D68:D85" si="1">B68-C68</f>
        <v>5.5364999999999998E-2</v>
      </c>
    </row>
    <row r="69" spans="1:4">
      <c r="A69" s="4">
        <v>43980</v>
      </c>
      <c r="B69">
        <v>2.6579999999999999E-2</v>
      </c>
      <c r="C69" s="21">
        <v>7.5833333333333338E-5</v>
      </c>
      <c r="D69" s="21">
        <f t="shared" si="1"/>
        <v>2.6504166666666665E-2</v>
      </c>
    </row>
    <row r="70" spans="1:4">
      <c r="A70" s="4">
        <v>44012</v>
      </c>
      <c r="B70">
        <v>2.3859999999999999E-2</v>
      </c>
      <c r="C70" s="21">
        <v>3.4166666666666666E-5</v>
      </c>
      <c r="D70" s="21">
        <f t="shared" si="1"/>
        <v>2.3825833333333334E-2</v>
      </c>
    </row>
    <row r="71" spans="1:4">
      <c r="A71" s="4">
        <v>44043</v>
      </c>
      <c r="B71">
        <v>2.647E-2</v>
      </c>
      <c r="C71" s="21">
        <v>2.4999999999999998E-5</v>
      </c>
      <c r="D71" s="21">
        <f t="shared" si="1"/>
        <v>2.6445E-2</v>
      </c>
    </row>
    <row r="72" spans="1:4">
      <c r="A72" s="4">
        <v>44074</v>
      </c>
      <c r="B72">
        <v>3.6130000000000002E-2</v>
      </c>
      <c r="C72" s="21">
        <v>3.8333333333333334E-5</v>
      </c>
      <c r="D72" s="21">
        <f t="shared" si="1"/>
        <v>3.6091666666666668E-2</v>
      </c>
    </row>
    <row r="73" spans="1:4">
      <c r="A73" s="4">
        <v>44104</v>
      </c>
      <c r="B73">
        <v>-1.702E-2</v>
      </c>
      <c r="C73" s="21">
        <v>4.6666666666666672E-5</v>
      </c>
      <c r="D73" s="21">
        <f t="shared" si="1"/>
        <v>-1.7066666666666667E-2</v>
      </c>
    </row>
    <row r="74" spans="1:4">
      <c r="A74" s="4">
        <v>44134</v>
      </c>
      <c r="B74">
        <v>-6.2859999999999999E-3</v>
      </c>
      <c r="C74" s="21">
        <v>1.2499999999999999E-5</v>
      </c>
      <c r="D74" s="21">
        <f t="shared" si="1"/>
        <v>-6.2985000000000003E-3</v>
      </c>
    </row>
    <row r="75" spans="1:4">
      <c r="A75" s="4">
        <v>44165</v>
      </c>
      <c r="B75">
        <v>4.3430000000000003E-2</v>
      </c>
      <c r="C75" s="21">
        <v>-2.0833333333333333E-5</v>
      </c>
      <c r="D75" s="21">
        <f t="shared" si="1"/>
        <v>4.3450833333333334E-2</v>
      </c>
    </row>
    <row r="76" spans="1:4">
      <c r="A76" s="4">
        <v>44196</v>
      </c>
      <c r="B76">
        <v>2.257E-2</v>
      </c>
      <c r="C76" s="21">
        <v>2.4166666666666667E-5</v>
      </c>
      <c r="D76" s="21">
        <f t="shared" si="1"/>
        <v>2.2545833333333334E-2</v>
      </c>
    </row>
    <row r="77" spans="1:4">
      <c r="A77" s="4">
        <v>44225</v>
      </c>
      <c r="B77">
        <v>7.5929999999999999E-3</v>
      </c>
      <c r="C77" s="21">
        <v>2.4999999999999998E-5</v>
      </c>
      <c r="D77" s="21">
        <f t="shared" si="1"/>
        <v>7.5680000000000001E-3</v>
      </c>
    </row>
    <row r="78" spans="1:4">
      <c r="A78" s="4">
        <v>44253</v>
      </c>
      <c r="B78">
        <v>5.672E-3</v>
      </c>
      <c r="C78" s="21">
        <v>1.2499999999999999E-5</v>
      </c>
      <c r="D78" s="21">
        <f t="shared" si="1"/>
        <v>5.6594999999999996E-3</v>
      </c>
    </row>
    <row r="79" spans="1:4">
      <c r="A79" s="4">
        <v>44286</v>
      </c>
      <c r="B79">
        <v>3.9189999999999997E-3</v>
      </c>
      <c r="C79" s="21">
        <v>3.5000000000000004E-5</v>
      </c>
      <c r="D79" s="21">
        <f t="shared" si="1"/>
        <v>3.8839999999999999E-3</v>
      </c>
    </row>
    <row r="80" spans="1:4">
      <c r="A80" s="4">
        <v>44316</v>
      </c>
      <c r="B80">
        <v>2.1819999999999999E-2</v>
      </c>
      <c r="C80" s="21">
        <v>5.0833333333333333E-5</v>
      </c>
      <c r="D80" s="21">
        <f t="shared" si="1"/>
        <v>2.1769166666666666E-2</v>
      </c>
    </row>
    <row r="81" spans="1:4">
      <c r="A81" s="4">
        <v>44347</v>
      </c>
      <c r="B81">
        <v>-3.5040000000000002E-3</v>
      </c>
      <c r="C81" s="21">
        <v>3.8333333333333334E-5</v>
      </c>
      <c r="D81" s="21">
        <f t="shared" si="1"/>
        <v>-3.5423333333333335E-3</v>
      </c>
    </row>
    <row r="82" spans="1:4">
      <c r="A82" s="4">
        <v>44377</v>
      </c>
      <c r="B82">
        <v>2.232E-2</v>
      </c>
      <c r="C82" s="21">
        <v>5.833333333333334E-5</v>
      </c>
      <c r="D82" s="21">
        <f t="shared" si="1"/>
        <v>2.2261666666666666E-2</v>
      </c>
    </row>
    <row r="83" spans="1:4">
      <c r="A83" s="4">
        <v>44407</v>
      </c>
      <c r="B83">
        <v>6.6319999999999999E-3</v>
      </c>
      <c r="C83" s="21">
        <v>3.8333333333333334E-5</v>
      </c>
      <c r="D83" s="21">
        <f t="shared" si="1"/>
        <v>6.5936666666666669E-3</v>
      </c>
    </row>
    <row r="84" spans="1:4">
      <c r="A84" s="4">
        <v>44439</v>
      </c>
      <c r="B84">
        <v>1.6959999999999999E-2</v>
      </c>
      <c r="C84" s="21">
        <v>4.5000000000000003E-5</v>
      </c>
      <c r="D84" s="21">
        <f t="shared" si="1"/>
        <v>1.6914999999999999E-2</v>
      </c>
    </row>
    <row r="85" spans="1:4">
      <c r="A85" s="4">
        <v>44469</v>
      </c>
      <c r="B85">
        <v>-1.7760000000000001E-2</v>
      </c>
      <c r="C85" s="21">
        <v>2.8333333333333335E-5</v>
      </c>
      <c r="D85" s="21">
        <f t="shared" si="1"/>
        <v>-1.7788333333333337E-2</v>
      </c>
    </row>
    <row r="86" spans="1:4">
      <c r="A86" s="4">
        <v>44498</v>
      </c>
      <c r="B86">
        <v>2.8199999999999999E-2</v>
      </c>
      <c r="C86" s="21">
        <v>5.0833333333333333E-5</v>
      </c>
      <c r="D86" s="21">
        <f>B86-C86</f>
        <v>2.8149166666666666E-2</v>
      </c>
    </row>
    <row r="87" spans="1:4">
      <c r="A87" s="4">
        <v>44530</v>
      </c>
      <c r="B87">
        <v>3.4740000000000001E-3</v>
      </c>
      <c r="C87" s="21">
        <v>7.5833333333333338E-5</v>
      </c>
      <c r="D87" s="21">
        <f t="shared" ref="D87:D103" si="2">B87-C87</f>
        <v>3.398166666666667E-3</v>
      </c>
    </row>
    <row r="88" spans="1:4">
      <c r="A88" s="4">
        <v>44561</v>
      </c>
      <c r="B88">
        <v>4.6589999999999999E-3</v>
      </c>
      <c r="C88" s="21">
        <v>1.5249999999999999E-4</v>
      </c>
      <c r="D88" s="21">
        <f t="shared" si="2"/>
        <v>4.5065000000000001E-3</v>
      </c>
    </row>
    <row r="89" spans="1:4">
      <c r="A89" s="4">
        <v>44592</v>
      </c>
      <c r="B89">
        <v>-3.2190000000000003E-2</v>
      </c>
      <c r="C89" s="21">
        <v>2.316666666666667E-4</v>
      </c>
      <c r="D89" s="21">
        <f t="shared" si="2"/>
        <v>-3.2421666666666668E-2</v>
      </c>
    </row>
    <row r="90" spans="1:4">
      <c r="A90" s="4">
        <v>44620</v>
      </c>
      <c r="B90">
        <v>-1.059E-2</v>
      </c>
      <c r="C90" s="21">
        <v>3.9083333333333331E-4</v>
      </c>
      <c r="D90" s="21">
        <f t="shared" si="2"/>
        <v>-1.0980833333333334E-2</v>
      </c>
    </row>
    <row r="91" spans="1:4">
      <c r="A91" s="4">
        <v>44651</v>
      </c>
      <c r="B91">
        <v>1.494E-2</v>
      </c>
      <c r="C91" s="21">
        <v>4.0166666666666665E-4</v>
      </c>
      <c r="D91" s="21">
        <f t="shared" si="2"/>
        <v>1.4538333333333334E-2</v>
      </c>
    </row>
    <row r="92" spans="1:4">
      <c r="A92" s="4">
        <v>44680</v>
      </c>
      <c r="B92">
        <v>-4.8419999999999998E-2</v>
      </c>
      <c r="C92" s="21">
        <v>6.466666666666667E-4</v>
      </c>
      <c r="D92" s="21">
        <f t="shared" si="2"/>
        <v>-4.9066666666666661E-2</v>
      </c>
    </row>
    <row r="93" spans="1:4">
      <c r="A93" s="4">
        <v>44712</v>
      </c>
      <c r="B93">
        <v>-5.7260000000000002E-3</v>
      </c>
      <c r="C93" s="21">
        <v>8.5666666666666671E-4</v>
      </c>
      <c r="D93" s="21">
        <f t="shared" si="2"/>
        <v>-6.5826666666666672E-3</v>
      </c>
    </row>
    <row r="94" spans="1:4">
      <c r="A94" s="4">
        <v>44742</v>
      </c>
      <c r="B94">
        <v>-2.946E-2</v>
      </c>
      <c r="C94" s="21">
        <v>8.0333333333333331E-4</v>
      </c>
      <c r="D94" s="21">
        <f t="shared" si="2"/>
        <v>-3.0263333333333333E-2</v>
      </c>
    </row>
    <row r="95" spans="1:4">
      <c r="A95" s="4">
        <v>44771</v>
      </c>
      <c r="B95">
        <v>4.5420000000000002E-2</v>
      </c>
      <c r="C95" s="21">
        <v>1.0016666666666665E-3</v>
      </c>
      <c r="D95" s="21">
        <f t="shared" si="2"/>
        <v>4.4418333333333337E-2</v>
      </c>
    </row>
    <row r="96" spans="1:4">
      <c r="A96" s="4">
        <v>44804</v>
      </c>
      <c r="B96">
        <v>-1.133E-2</v>
      </c>
      <c r="C96" s="21">
        <v>1.4525E-3</v>
      </c>
      <c r="D96" s="21">
        <f t="shared" si="2"/>
        <v>-1.27825E-2</v>
      </c>
    </row>
    <row r="97" spans="1:4">
      <c r="A97" s="4">
        <v>44834</v>
      </c>
      <c r="B97">
        <v>-3.7510000000000002E-2</v>
      </c>
      <c r="C97" s="21">
        <v>1.6499999999999998E-3</v>
      </c>
      <c r="D97" s="21">
        <f t="shared" si="2"/>
        <v>-3.916E-2</v>
      </c>
    </row>
    <row r="98" spans="1:4">
      <c r="A98" s="4">
        <v>44865</v>
      </c>
      <c r="B98">
        <v>1.6590000000000001E-2</v>
      </c>
      <c r="C98" s="21">
        <v>2.0450000000000004E-3</v>
      </c>
      <c r="D98" s="21">
        <f t="shared" si="2"/>
        <v>1.4545000000000001E-2</v>
      </c>
    </row>
    <row r="99" spans="1:4">
      <c r="A99" s="4">
        <v>44895</v>
      </c>
      <c r="B99">
        <v>1.15E-2</v>
      </c>
      <c r="C99" s="21">
        <v>2.5366666666666667E-3</v>
      </c>
      <c r="D99" s="21">
        <f t="shared" si="2"/>
        <v>8.9633333333333336E-3</v>
      </c>
    </row>
    <row r="100" spans="1:4">
      <c r="A100" s="4">
        <v>44925</v>
      </c>
      <c r="B100">
        <v>-3.1029999999999999E-2</v>
      </c>
      <c r="C100" s="21">
        <v>2.5274999999999998E-3</v>
      </c>
      <c r="D100" s="21">
        <f t="shared" si="2"/>
        <v>-3.3557499999999997E-2</v>
      </c>
    </row>
    <row r="101" spans="1:4">
      <c r="A101" s="4">
        <v>44957</v>
      </c>
      <c r="B101">
        <v>3.5799999999999998E-2</v>
      </c>
      <c r="C101" s="21">
        <v>2.9141666666666669E-3</v>
      </c>
      <c r="D101" s="21">
        <f t="shared" si="2"/>
        <v>3.2885833333333329E-2</v>
      </c>
    </row>
    <row r="102" spans="1:4">
      <c r="A102" s="4">
        <v>44985</v>
      </c>
      <c r="B102">
        <v>2.8010000000000001E-3</v>
      </c>
      <c r="C102" s="21">
        <v>3.2991666666666668E-3</v>
      </c>
      <c r="D102" s="21">
        <f t="shared" si="2"/>
        <v>-4.9816666666666672E-4</v>
      </c>
    </row>
    <row r="103" spans="1:4">
      <c r="A103" s="4">
        <v>45016</v>
      </c>
      <c r="B103">
        <v>2.239E-2</v>
      </c>
      <c r="C103" s="21">
        <v>3.430833333333333E-3</v>
      </c>
      <c r="D103" s="21">
        <f t="shared" si="2"/>
        <v>1.8959166666666666E-2</v>
      </c>
    </row>
    <row r="104" spans="1:4">
      <c r="A104" s="4">
        <v>45044</v>
      </c>
      <c r="B104">
        <v>-1.281E-3</v>
      </c>
      <c r="C104" s="21">
        <v>3.5716666666666661E-3</v>
      </c>
      <c r="D104" s="21">
        <f>B104-C104</f>
        <v>-4.8526666666666666E-3</v>
      </c>
    </row>
    <row r="105" spans="1:4">
      <c r="A105" s="4">
        <v>45077</v>
      </c>
      <c r="B105">
        <v>2.6270000000000002E-2</v>
      </c>
      <c r="C105" s="21">
        <v>3.6849999999999995E-3</v>
      </c>
      <c r="D105" s="21">
        <f t="shared" ref="D105:D116" si="3">B105-C105</f>
        <v>2.2585000000000001E-2</v>
      </c>
    </row>
    <row r="106" spans="1:4">
      <c r="A106" s="4">
        <v>45107</v>
      </c>
      <c r="B106">
        <v>1.797E-2</v>
      </c>
      <c r="C106" s="21">
        <v>4.1574999999999997E-3</v>
      </c>
      <c r="D106" s="21">
        <f t="shared" si="3"/>
        <v>1.38125E-2</v>
      </c>
    </row>
    <row r="107" spans="1:4">
      <c r="A107" s="4">
        <v>45138</v>
      </c>
      <c r="B107">
        <v>1.388E-2</v>
      </c>
      <c r="C107" s="21">
        <v>4.5766666666666664E-3</v>
      </c>
      <c r="D107" s="21">
        <f t="shared" si="3"/>
        <v>9.3033333333333336E-3</v>
      </c>
    </row>
    <row r="108" spans="1:4">
      <c r="A108" s="4">
        <v>45169</v>
      </c>
      <c r="B108">
        <v>5.0080000000000003E-4</v>
      </c>
      <c r="C108" s="21">
        <v>4.4324999999999998E-3</v>
      </c>
      <c r="D108" s="21">
        <f t="shared" si="3"/>
        <v>-3.9316999999999998E-3</v>
      </c>
    </row>
    <row r="109" spans="1:4">
      <c r="A109" s="4">
        <v>45198</v>
      </c>
      <c r="B109">
        <v>-7.5189999999999996E-3</v>
      </c>
      <c r="C109" s="21">
        <v>4.4133333333333333E-3</v>
      </c>
      <c r="D109" s="21">
        <f t="shared" si="3"/>
        <v>-1.1932333333333333E-2</v>
      </c>
    </row>
    <row r="110" spans="1:4">
      <c r="A110" s="4">
        <v>45230</v>
      </c>
      <c r="B110">
        <v>-2.545E-3</v>
      </c>
      <c r="C110" s="21">
        <v>4.4450000000000002E-3</v>
      </c>
      <c r="D110" s="21">
        <f t="shared" si="3"/>
        <v>-6.9899999999999997E-3</v>
      </c>
    </row>
    <row r="111" spans="1:4">
      <c r="A111" s="4">
        <v>45260</v>
      </c>
      <c r="B111">
        <v>2.7570000000000001E-2</v>
      </c>
      <c r="C111" s="21">
        <v>4.4333333333333334E-3</v>
      </c>
      <c r="D111" s="21">
        <f t="shared" si="3"/>
        <v>2.3136666666666666E-2</v>
      </c>
    </row>
    <row r="112" spans="1:4">
      <c r="A112" s="4">
        <v>45289</v>
      </c>
      <c r="B112">
        <v>1.6469999999999999E-2</v>
      </c>
      <c r="C112" s="21">
        <v>4.3616666666666665E-3</v>
      </c>
      <c r="D112" s="21">
        <f t="shared" si="3"/>
        <v>1.2108333333333332E-2</v>
      </c>
    </row>
    <row r="113" spans="1:4">
      <c r="A113" s="4">
        <v>45322</v>
      </c>
      <c r="B113">
        <v>1.188E-2</v>
      </c>
      <c r="C113" s="21">
        <v>4.3683333333333334E-3</v>
      </c>
      <c r="D113" s="21">
        <f t="shared" si="3"/>
        <v>7.5116666666666665E-3</v>
      </c>
    </row>
    <row r="114" spans="1:4">
      <c r="A114" s="4">
        <v>45351</v>
      </c>
      <c r="B114">
        <v>2.5360000000000001E-2</v>
      </c>
      <c r="C114" s="21">
        <v>4.3716666666666669E-3</v>
      </c>
      <c r="D114" s="21">
        <f t="shared" si="3"/>
        <v>2.0988333333333335E-2</v>
      </c>
    </row>
    <row r="115" spans="1:4">
      <c r="A115" s="4">
        <v>45380</v>
      </c>
      <c r="B115">
        <v>3.8430000000000001E-3</v>
      </c>
      <c r="C115" s="21">
        <v>4.4083333333333335E-3</v>
      </c>
      <c r="D115" s="21">
        <f t="shared" si="3"/>
        <v>-5.6533333333333349E-4</v>
      </c>
    </row>
    <row r="116" spans="1:4">
      <c r="A116" s="4">
        <v>45412</v>
      </c>
      <c r="B116">
        <v>-1.0290000000000001E-2</v>
      </c>
      <c r="C116" s="21">
        <v>4.3958333333333341E-3</v>
      </c>
      <c r="D116" s="21">
        <f t="shared" si="3"/>
        <v>-1.4685833333333335E-2</v>
      </c>
    </row>
    <row r="117" spans="1:4">
      <c r="A117" s="4">
        <v>45443</v>
      </c>
      <c r="B117">
        <v>2.0580000000000001E-2</v>
      </c>
      <c r="C117" s="21">
        <v>4.4000000000000003E-3</v>
      </c>
      <c r="D117" s="21">
        <f>B117-C117</f>
        <v>1.618E-2</v>
      </c>
    </row>
    <row r="118" spans="1:4">
      <c r="A118" s="4">
        <v>45471</v>
      </c>
      <c r="B118">
        <v>2.6790000000000001E-2</v>
      </c>
      <c r="C118" s="21">
        <v>4.4133333333333333E-3</v>
      </c>
      <c r="D118" s="21">
        <f t="shared" ref="D118:D122" si="4">B118-C118</f>
        <v>2.237666666666667E-2</v>
      </c>
    </row>
    <row r="119" spans="1:4">
      <c r="A119" s="4">
        <v>45504</v>
      </c>
      <c r="B119">
        <v>-6.8649999999999996E-3</v>
      </c>
      <c r="C119" s="21">
        <v>4.2858333333333333E-3</v>
      </c>
      <c r="D119" s="21">
        <f t="shared" si="4"/>
        <v>-1.1150833333333332E-2</v>
      </c>
    </row>
    <row r="120" spans="1:4">
      <c r="A120" s="4">
        <v>45534</v>
      </c>
      <c r="B120" s="73">
        <v>-6.6290000000000004E-5</v>
      </c>
      <c r="C120" s="21">
        <v>4.2091666666666666E-3</v>
      </c>
      <c r="D120" s="21">
        <f t="shared" si="4"/>
        <v>-4.2754566666666667E-3</v>
      </c>
    </row>
    <row r="121" spans="1:4">
      <c r="A121" s="4">
        <v>45565</v>
      </c>
      <c r="B121">
        <v>3.1979999999999999E-3</v>
      </c>
      <c r="C121" s="21">
        <v>4.1833333333333332E-3</v>
      </c>
      <c r="D121" s="21">
        <f t="shared" si="4"/>
        <v>-9.8533333333333329E-4</v>
      </c>
    </row>
    <row r="122" spans="1:4">
      <c r="A122" s="4">
        <v>45596</v>
      </c>
      <c r="B122">
        <v>9.2080838888888902E-3</v>
      </c>
      <c r="C122" s="21">
        <v>4.0775000000000004E-3</v>
      </c>
      <c r="D122" s="21">
        <f t="shared" si="4"/>
        <v>5.1305838888888898E-3</v>
      </c>
    </row>
    <row r="123" spans="1:4">
      <c r="D12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F002-3C68-4147-8B07-95EC2D63AEB4}">
  <sheetPr>
    <tabColor rgb="FF00B0F0"/>
  </sheetPr>
  <dimension ref="A1:E246"/>
  <sheetViews>
    <sheetView zoomScale="130" zoomScaleNormal="130" workbookViewId="0"/>
  </sheetViews>
  <sheetFormatPr defaultColWidth="8.85546875" defaultRowHeight="15"/>
  <cols>
    <col min="1" max="1" width="11.28515625" bestFit="1" customWidth="1"/>
    <col min="2" max="2" width="17" bestFit="1" customWidth="1"/>
    <col min="3" max="3" width="55.85546875" bestFit="1" customWidth="1"/>
    <col min="4" max="4" width="13.28515625" bestFit="1" customWidth="1"/>
    <col min="5" max="5" width="7.140625" bestFit="1" customWidth="1"/>
  </cols>
  <sheetData>
    <row r="1" spans="1:5">
      <c r="A1" t="s">
        <v>76</v>
      </c>
      <c r="B1" t="s">
        <v>77</v>
      </c>
      <c r="C1" t="s">
        <v>80</v>
      </c>
      <c r="D1" t="s">
        <v>78</v>
      </c>
      <c r="E1" t="s">
        <v>81</v>
      </c>
    </row>
    <row r="2" spans="1:5">
      <c r="A2" s="4">
        <v>41943</v>
      </c>
      <c r="B2" s="21">
        <v>1.426E-2</v>
      </c>
      <c r="C2" s="21">
        <f>AVERAGE(B2:B7)</f>
        <v>8.1823333333333331E-3</v>
      </c>
      <c r="D2" s="21">
        <v>3.0166666666666666E-4</v>
      </c>
      <c r="E2" t="b">
        <f t="shared" ref="E2:E65" si="0">C2&gt;D2</f>
        <v>1</v>
      </c>
    </row>
    <row r="3" spans="1:5" hidden="1">
      <c r="A3" s="4">
        <v>41971</v>
      </c>
      <c r="B3" s="21">
        <v>1.549E-2</v>
      </c>
      <c r="C3" s="21"/>
      <c r="D3" s="21">
        <v>2.7750000000000002E-4</v>
      </c>
      <c r="E3" t="b">
        <f t="shared" si="0"/>
        <v>0</v>
      </c>
    </row>
    <row r="4" spans="1:5" hidden="1">
      <c r="A4" s="4">
        <v>42004</v>
      </c>
      <c r="B4" s="21">
        <v>-1.99E-3</v>
      </c>
      <c r="C4" s="21"/>
      <c r="D4" s="21">
        <v>3.1250000000000001E-4</v>
      </c>
      <c r="E4" t="b">
        <f t="shared" si="0"/>
        <v>0</v>
      </c>
    </row>
    <row r="5" spans="1:5" hidden="1">
      <c r="A5" s="4">
        <v>42034</v>
      </c>
      <c r="B5" s="21">
        <v>-4.0629999999999998E-3</v>
      </c>
      <c r="C5" s="21"/>
      <c r="D5" s="21">
        <v>2.8916666666666663E-4</v>
      </c>
      <c r="E5" t="b">
        <f t="shared" si="0"/>
        <v>0</v>
      </c>
    </row>
    <row r="6" spans="1:5" hidden="1">
      <c r="A6" s="4">
        <v>42062</v>
      </c>
      <c r="B6" s="21">
        <v>2.699E-2</v>
      </c>
      <c r="C6" s="21"/>
      <c r="D6" s="21">
        <v>3.0083333333333335E-4</v>
      </c>
      <c r="E6" t="b">
        <f t="shared" si="0"/>
        <v>0</v>
      </c>
    </row>
    <row r="7" spans="1:5" hidden="1">
      <c r="A7" s="4">
        <v>42094</v>
      </c>
      <c r="B7" s="21">
        <v>-1.593E-3</v>
      </c>
      <c r="C7" s="21"/>
      <c r="D7" s="21">
        <v>3.4249999999999998E-4</v>
      </c>
      <c r="E7" t="b">
        <f t="shared" si="0"/>
        <v>0</v>
      </c>
    </row>
    <row r="8" spans="1:5">
      <c r="A8" s="4">
        <v>42124</v>
      </c>
      <c r="B8" s="21">
        <v>4.4889999999999999E-3</v>
      </c>
      <c r="C8" s="21">
        <f>AVERAGE(B8:B13)</f>
        <v>-1.4149999999999998E-3</v>
      </c>
      <c r="D8" s="21">
        <v>3.4083333333333334E-4</v>
      </c>
      <c r="E8" t="b">
        <f t="shared" si="0"/>
        <v>0</v>
      </c>
    </row>
    <row r="9" spans="1:5" hidden="1">
      <c r="A9" s="4">
        <v>42153</v>
      </c>
      <c r="B9" s="21">
        <v>1.191E-2</v>
      </c>
      <c r="C9" s="21"/>
      <c r="D9" s="21">
        <v>2.8666666666666668E-4</v>
      </c>
      <c r="E9" t="b">
        <f t="shared" si="0"/>
        <v>0</v>
      </c>
    </row>
    <row r="10" spans="1:5" hidden="1">
      <c r="A10" s="4">
        <v>42185</v>
      </c>
      <c r="B10" s="21">
        <v>-4.7080000000000004E-3</v>
      </c>
      <c r="C10" s="21"/>
      <c r="D10" s="21">
        <v>3.3999999999999997E-4</v>
      </c>
      <c r="E10" t="b">
        <f t="shared" si="0"/>
        <v>0</v>
      </c>
    </row>
    <row r="11" spans="1:5" hidden="1">
      <c r="A11" s="4">
        <v>42216</v>
      </c>
      <c r="B11" s="21">
        <v>1.277E-2</v>
      </c>
      <c r="C11" s="21"/>
      <c r="D11" s="21">
        <v>3.0916666666666663E-4</v>
      </c>
      <c r="E11" t="b">
        <f t="shared" si="0"/>
        <v>0</v>
      </c>
    </row>
    <row r="12" spans="1:5" hidden="1">
      <c r="A12" s="4">
        <v>42247</v>
      </c>
      <c r="B12" s="21">
        <v>-2.333E-2</v>
      </c>
      <c r="C12" s="21"/>
      <c r="D12" s="21">
        <v>2.9416666666666664E-4</v>
      </c>
      <c r="E12" t="b">
        <f t="shared" si="0"/>
        <v>0</v>
      </c>
    </row>
    <row r="13" spans="1:5" hidden="1">
      <c r="A13" s="4">
        <v>42277</v>
      </c>
      <c r="B13" s="21">
        <v>-9.6209999999999993E-3</v>
      </c>
      <c r="C13" s="21"/>
      <c r="D13" s="21">
        <v>3.725E-4</v>
      </c>
      <c r="E13" t="b">
        <f t="shared" si="0"/>
        <v>0</v>
      </c>
    </row>
    <row r="14" spans="1:5">
      <c r="A14" s="4">
        <v>42307</v>
      </c>
      <c r="B14" s="21">
        <v>3.4840000000000003E-2</v>
      </c>
      <c r="C14" s="21">
        <f>AVERAGE(B14:B19)</f>
        <v>5.7476666666666674E-3</v>
      </c>
      <c r="D14" s="21">
        <v>3.3833333333333334E-4</v>
      </c>
      <c r="E14" t="b">
        <f t="shared" si="0"/>
        <v>1</v>
      </c>
    </row>
    <row r="15" spans="1:5" hidden="1">
      <c r="A15" s="4">
        <v>42338</v>
      </c>
      <c r="B15" s="21">
        <v>7.1069999999999996E-3</v>
      </c>
      <c r="C15" s="21"/>
      <c r="D15" s="21">
        <v>3.6083333333333329E-4</v>
      </c>
      <c r="E15" t="b">
        <f t="shared" si="0"/>
        <v>0</v>
      </c>
    </row>
    <row r="16" spans="1:5" hidden="1">
      <c r="A16" s="4">
        <v>42369</v>
      </c>
      <c r="B16" s="21">
        <v>-4.4130000000000003E-3</v>
      </c>
      <c r="C16" s="21"/>
      <c r="D16" s="21">
        <v>3.1416666666666664E-4</v>
      </c>
      <c r="E16" t="b">
        <f t="shared" si="0"/>
        <v>0</v>
      </c>
    </row>
    <row r="17" spans="1:5" hidden="1">
      <c r="A17" s="4">
        <v>42398</v>
      </c>
      <c r="B17" s="21">
        <v>-2.6960000000000001E-2</v>
      </c>
      <c r="C17" s="21"/>
      <c r="D17" s="21">
        <v>3.1416666666666664E-4</v>
      </c>
      <c r="E17" t="b">
        <f t="shared" si="0"/>
        <v>0</v>
      </c>
    </row>
    <row r="18" spans="1:5" hidden="1">
      <c r="A18" s="4">
        <v>42429</v>
      </c>
      <c r="B18" s="21">
        <v>-1.758E-3</v>
      </c>
      <c r="C18" s="21"/>
      <c r="D18" s="21">
        <v>3.2916666666666668E-4</v>
      </c>
      <c r="E18" t="b">
        <f t="shared" si="0"/>
        <v>0</v>
      </c>
    </row>
    <row r="19" spans="1:5" hidden="1">
      <c r="A19" s="4">
        <v>42460</v>
      </c>
      <c r="B19" s="21">
        <v>2.5669999999999998E-2</v>
      </c>
      <c r="C19" s="21"/>
      <c r="D19" s="21">
        <v>3.3500000000000001E-4</v>
      </c>
      <c r="E19" t="b">
        <f t="shared" si="0"/>
        <v>0</v>
      </c>
    </row>
    <row r="20" spans="1:5">
      <c r="A20" s="4">
        <v>42489</v>
      </c>
      <c r="B20" s="21">
        <v>-5.215E-3</v>
      </c>
      <c r="C20" s="21">
        <f>AVERAGE(B20:B25)</f>
        <v>8.0271666666666668E-3</v>
      </c>
      <c r="D20" s="21">
        <v>2.9249999999999995E-4</v>
      </c>
      <c r="E20" t="b">
        <f t="shared" si="0"/>
        <v>1</v>
      </c>
    </row>
    <row r="21" spans="1:5" hidden="1">
      <c r="A21" s="4">
        <v>42521</v>
      </c>
      <c r="B21" s="21">
        <v>1.558E-2</v>
      </c>
      <c r="C21" s="21"/>
      <c r="D21" s="21">
        <v>3.4333333333333329E-4</v>
      </c>
      <c r="E21" t="b">
        <f t="shared" si="0"/>
        <v>0</v>
      </c>
    </row>
    <row r="22" spans="1:5" hidden="1">
      <c r="A22" s="4">
        <v>42551</v>
      </c>
      <c r="B22" s="21">
        <v>-3.7810000000000001E-3</v>
      </c>
      <c r="C22" s="21"/>
      <c r="D22" s="21">
        <v>3.5500000000000001E-4</v>
      </c>
      <c r="E22" t="b">
        <f t="shared" si="0"/>
        <v>0</v>
      </c>
    </row>
    <row r="23" spans="1:5" hidden="1">
      <c r="A23" s="4">
        <v>42580</v>
      </c>
      <c r="B23" s="21">
        <v>2.6020000000000001E-2</v>
      </c>
      <c r="C23" s="21"/>
      <c r="D23" s="21">
        <v>2.475E-4</v>
      </c>
      <c r="E23" t="b">
        <f t="shared" si="0"/>
        <v>0</v>
      </c>
    </row>
    <row r="24" spans="1:5" hidden="1">
      <c r="A24" s="4">
        <v>42613</v>
      </c>
      <c r="B24" s="21">
        <v>6.0530000000000002E-3</v>
      </c>
      <c r="C24" s="21"/>
      <c r="D24" s="21">
        <v>1.5333333333333334E-4</v>
      </c>
      <c r="E24" t="b">
        <f t="shared" si="0"/>
        <v>0</v>
      </c>
    </row>
    <row r="25" spans="1:5" hidden="1">
      <c r="A25" s="4">
        <v>42643</v>
      </c>
      <c r="B25" s="21">
        <v>9.5060000000000006E-3</v>
      </c>
      <c r="C25" s="21"/>
      <c r="D25" s="21">
        <v>1.4166666666666668E-4</v>
      </c>
      <c r="E25" t="b">
        <f t="shared" si="0"/>
        <v>0</v>
      </c>
    </row>
    <row r="26" spans="1:5">
      <c r="A26" s="4">
        <v>42674</v>
      </c>
      <c r="B26" s="21">
        <v>-5.4419999999999998E-3</v>
      </c>
      <c r="C26" s="21">
        <f>AVERAGE(B26:B31)</f>
        <v>9.0731666666666669E-3</v>
      </c>
      <c r="D26" s="21">
        <v>1.5333333333333334E-4</v>
      </c>
      <c r="E26" t="b">
        <f t="shared" si="0"/>
        <v>1</v>
      </c>
    </row>
    <row r="27" spans="1:5" hidden="1">
      <c r="A27" s="4">
        <v>42704</v>
      </c>
      <c r="B27" s="21">
        <v>1.159E-2</v>
      </c>
      <c r="C27" s="21"/>
      <c r="D27" s="21">
        <v>1.2416666666666666E-4</v>
      </c>
      <c r="E27" t="b">
        <f t="shared" si="0"/>
        <v>0</v>
      </c>
    </row>
    <row r="28" spans="1:5" hidden="1">
      <c r="A28" s="4">
        <v>42734</v>
      </c>
      <c r="B28" s="21">
        <v>6.7080000000000004E-3</v>
      </c>
      <c r="C28" s="21"/>
      <c r="D28" s="21">
        <v>9.916666666666666E-5</v>
      </c>
      <c r="E28" t="b">
        <f t="shared" si="0"/>
        <v>0</v>
      </c>
    </row>
    <row r="29" spans="1:5" hidden="1">
      <c r="A29" s="4">
        <v>42766</v>
      </c>
      <c r="B29" s="21">
        <v>1.7840000000000002E-2</v>
      </c>
      <c r="C29" s="21"/>
      <c r="D29" s="21">
        <v>1.3416666666666668E-4</v>
      </c>
      <c r="E29" t="b">
        <f t="shared" si="0"/>
        <v>0</v>
      </c>
    </row>
    <row r="30" spans="1:5" hidden="1">
      <c r="A30" s="4">
        <v>42794</v>
      </c>
      <c r="B30" s="21">
        <v>1.6219999999999998E-2</v>
      </c>
      <c r="C30" s="21"/>
      <c r="D30" s="21">
        <v>1.1833333333333331E-4</v>
      </c>
      <c r="E30" t="b">
        <f t="shared" si="0"/>
        <v>0</v>
      </c>
    </row>
    <row r="31" spans="1:5" hidden="1">
      <c r="A31" s="4">
        <v>42825</v>
      </c>
      <c r="B31" s="21">
        <v>7.5230000000000002E-3</v>
      </c>
      <c r="C31" s="21"/>
      <c r="D31" s="21">
        <v>1.0916666666666666E-4</v>
      </c>
      <c r="E31" t="b">
        <f t="shared" si="0"/>
        <v>0</v>
      </c>
    </row>
    <row r="32" spans="1:5">
      <c r="A32" s="4">
        <v>42853</v>
      </c>
      <c r="B32" s="21">
        <v>1.0279999999999999E-2</v>
      </c>
      <c r="C32" s="21">
        <f>AVERAGE(B32:B37)</f>
        <v>7.9714999999999994E-3</v>
      </c>
      <c r="D32" s="21">
        <v>9.916666666666666E-5</v>
      </c>
      <c r="E32" t="b">
        <f t="shared" si="0"/>
        <v>1</v>
      </c>
    </row>
    <row r="33" spans="1:5" hidden="1">
      <c r="A33" s="4">
        <v>42886</v>
      </c>
      <c r="B33" s="21">
        <v>1.146E-2</v>
      </c>
      <c r="C33" s="21"/>
      <c r="D33" s="21">
        <v>1.1500000000000002E-4</v>
      </c>
      <c r="E33" t="b">
        <f t="shared" si="0"/>
        <v>0</v>
      </c>
    </row>
    <row r="34" spans="1:5" hidden="1">
      <c r="A34" s="4">
        <v>42916</v>
      </c>
      <c r="B34" s="21">
        <v>-1.34E-3</v>
      </c>
      <c r="C34" s="21"/>
      <c r="D34" s="21">
        <v>1.05E-4</v>
      </c>
      <c r="E34" t="b">
        <f t="shared" si="0"/>
        <v>0</v>
      </c>
    </row>
    <row r="35" spans="1:5" hidden="1">
      <c r="A35" s="4">
        <v>42947</v>
      </c>
      <c r="B35" s="21">
        <v>1.455E-2</v>
      </c>
      <c r="C35" s="21"/>
      <c r="D35" s="21">
        <v>1.5916666666666667E-4</v>
      </c>
      <c r="E35" t="b">
        <f t="shared" si="0"/>
        <v>0</v>
      </c>
    </row>
    <row r="36" spans="1:5" hidden="1">
      <c r="A36" s="4">
        <v>42978</v>
      </c>
      <c r="B36" s="21">
        <v>7.2750000000000002E-3</v>
      </c>
      <c r="C36" s="21"/>
      <c r="D36" s="21">
        <v>1.5833333333333332E-4</v>
      </c>
      <c r="E36" t="b">
        <f t="shared" si="0"/>
        <v>0</v>
      </c>
    </row>
    <row r="37" spans="1:5" hidden="1">
      <c r="A37" s="4">
        <v>43007</v>
      </c>
      <c r="B37" s="21">
        <v>5.6039999999999996E-3</v>
      </c>
      <c r="C37" s="21"/>
      <c r="D37" s="21">
        <v>1.2666666666666666E-4</v>
      </c>
      <c r="E37" t="b">
        <f t="shared" si="0"/>
        <v>0</v>
      </c>
    </row>
    <row r="38" spans="1:5">
      <c r="A38" s="4">
        <v>43039</v>
      </c>
      <c r="B38" s="21">
        <v>1.554E-2</v>
      </c>
      <c r="C38" s="21">
        <f>AVERAGE(B38:B43)</f>
        <v>7.3101666666666671E-3</v>
      </c>
      <c r="D38" s="21">
        <v>2.7E-4</v>
      </c>
      <c r="E38" t="b">
        <f t="shared" si="0"/>
        <v>1</v>
      </c>
    </row>
    <row r="39" spans="1:5" hidden="1">
      <c r="A39" s="4">
        <v>43069</v>
      </c>
      <c r="B39" s="21">
        <v>9.6790000000000001E-3</v>
      </c>
      <c r="C39" s="21"/>
      <c r="D39" s="21">
        <v>3.4916666666666668E-4</v>
      </c>
      <c r="E39" t="b">
        <f t="shared" si="0"/>
        <v>0</v>
      </c>
    </row>
    <row r="40" spans="1:5" hidden="1">
      <c r="A40" s="4">
        <v>43098</v>
      </c>
      <c r="B40" s="21">
        <v>4.006E-3</v>
      </c>
      <c r="C40" s="21"/>
      <c r="D40" s="21">
        <v>2.0249999999999999E-4</v>
      </c>
      <c r="E40" t="b">
        <f t="shared" si="0"/>
        <v>0</v>
      </c>
    </row>
    <row r="41" spans="1:5" hidden="1">
      <c r="A41" s="4">
        <v>43131</v>
      </c>
      <c r="B41" s="21">
        <v>2.7310000000000001E-2</v>
      </c>
      <c r="C41" s="21"/>
      <c r="D41" s="21">
        <v>2.6916666666666669E-4</v>
      </c>
      <c r="E41" t="b">
        <f t="shared" si="0"/>
        <v>0</v>
      </c>
    </row>
    <row r="42" spans="1:5" hidden="1">
      <c r="A42" s="4">
        <v>43159</v>
      </c>
      <c r="B42" s="21">
        <v>-3.6410000000000001E-3</v>
      </c>
      <c r="C42" s="21"/>
      <c r="D42" s="21">
        <v>2.4583333333333331E-4</v>
      </c>
      <c r="E42" t="b">
        <f t="shared" si="0"/>
        <v>0</v>
      </c>
    </row>
    <row r="43" spans="1:5" hidden="1">
      <c r="A43" s="4">
        <v>43189</v>
      </c>
      <c r="B43" s="21">
        <v>-9.0329999999999994E-3</v>
      </c>
      <c r="C43" s="21"/>
      <c r="D43" s="21">
        <v>3.1666666666666665E-4</v>
      </c>
      <c r="E43" t="b">
        <f t="shared" si="0"/>
        <v>0</v>
      </c>
    </row>
    <row r="44" spans="1:5">
      <c r="A44" s="4">
        <v>43220</v>
      </c>
      <c r="B44" s="21">
        <v>3.0330000000000001E-3</v>
      </c>
      <c r="C44" s="21">
        <f>AVERAGE(B44:B49)</f>
        <v>1.0678666666666668E-2</v>
      </c>
      <c r="D44" s="21">
        <v>4.2000000000000002E-4</v>
      </c>
      <c r="E44" t="b">
        <f t="shared" si="0"/>
        <v>1</v>
      </c>
    </row>
    <row r="45" spans="1:5" hidden="1">
      <c r="A45" s="4">
        <v>43251</v>
      </c>
      <c r="B45" s="21">
        <v>2.231E-2</v>
      </c>
      <c r="C45" s="21"/>
      <c r="D45" s="21">
        <v>3.5333333333333332E-4</v>
      </c>
      <c r="E45" t="b">
        <f t="shared" si="0"/>
        <v>0</v>
      </c>
    </row>
    <row r="46" spans="1:5" hidden="1">
      <c r="A46" s="4">
        <v>43280</v>
      </c>
      <c r="B46" s="21">
        <v>5.8539999999999998E-3</v>
      </c>
      <c r="C46" s="21"/>
      <c r="D46" s="21">
        <v>4.1833333333333333E-4</v>
      </c>
      <c r="E46" t="b">
        <f t="shared" si="0"/>
        <v>0</v>
      </c>
    </row>
    <row r="47" spans="1:5" hidden="1">
      <c r="A47" s="4">
        <v>43312</v>
      </c>
      <c r="B47" s="21">
        <v>1.056E-2</v>
      </c>
      <c r="C47" s="21"/>
      <c r="D47" s="21">
        <v>5.216666666666667E-4</v>
      </c>
      <c r="E47" t="b">
        <f t="shared" si="0"/>
        <v>0</v>
      </c>
    </row>
    <row r="48" spans="1:5" hidden="1">
      <c r="A48" s="4">
        <v>43343</v>
      </c>
      <c r="B48" s="21">
        <v>2.3349999999999999E-2</v>
      </c>
      <c r="C48" s="21"/>
      <c r="D48" s="21">
        <v>6.2166666666666663E-4</v>
      </c>
      <c r="E48" t="b">
        <f t="shared" si="0"/>
        <v>0</v>
      </c>
    </row>
    <row r="49" spans="1:5" hidden="1">
      <c r="A49" s="4">
        <v>43371</v>
      </c>
      <c r="B49" s="21">
        <v>-1.0349999999999999E-3</v>
      </c>
      <c r="C49" s="21"/>
      <c r="D49" s="21">
        <v>6.0833333333333334E-4</v>
      </c>
      <c r="E49" t="b">
        <f t="shared" si="0"/>
        <v>0</v>
      </c>
    </row>
    <row r="50" spans="1:5">
      <c r="A50" s="4">
        <v>43404</v>
      </c>
      <c r="B50" s="21">
        <v>-3.2730000000000002E-2</v>
      </c>
      <c r="C50" s="21">
        <f>AVERAGE(B50:B55)</f>
        <v>-8.3666666666668235E-5</v>
      </c>
      <c r="D50" s="21">
        <v>5.9666666666666668E-4</v>
      </c>
      <c r="E50" t="b">
        <f t="shared" si="0"/>
        <v>0</v>
      </c>
    </row>
    <row r="51" spans="1:5" hidden="1">
      <c r="A51" s="4">
        <v>43434</v>
      </c>
      <c r="B51" s="21">
        <v>3.4979999999999998E-3</v>
      </c>
      <c r="C51" s="21"/>
      <c r="D51" s="21">
        <v>5.9583333333333331E-4</v>
      </c>
      <c r="E51" t="b">
        <f t="shared" si="0"/>
        <v>0</v>
      </c>
    </row>
    <row r="52" spans="1:5" hidden="1">
      <c r="A52" s="4">
        <v>43465</v>
      </c>
      <c r="B52" s="21">
        <v>-3.4360000000000002E-2</v>
      </c>
      <c r="C52" s="21"/>
      <c r="D52" s="21">
        <v>5.3583333333333337E-4</v>
      </c>
      <c r="E52" t="b">
        <f t="shared" si="0"/>
        <v>0</v>
      </c>
    </row>
    <row r="53" spans="1:5" hidden="1">
      <c r="A53" s="4">
        <v>43496</v>
      </c>
      <c r="B53" s="21">
        <v>3.6119999999999999E-2</v>
      </c>
      <c r="C53" s="21"/>
      <c r="D53" s="21">
        <v>4.9916666666666664E-4</v>
      </c>
      <c r="E53" t="b">
        <f t="shared" si="0"/>
        <v>0</v>
      </c>
    </row>
    <row r="54" spans="1:5" hidden="1">
      <c r="A54" s="4">
        <v>43524</v>
      </c>
      <c r="B54" s="21">
        <v>1.46E-2</v>
      </c>
      <c r="C54" s="21"/>
      <c r="D54" s="21">
        <v>4.7499999999999994E-4</v>
      </c>
      <c r="E54" t="b">
        <f t="shared" si="0"/>
        <v>0</v>
      </c>
    </row>
    <row r="55" spans="1:5" hidden="1">
      <c r="A55" s="4">
        <v>43553</v>
      </c>
      <c r="B55" s="21">
        <v>1.2370000000000001E-2</v>
      </c>
      <c r="C55" s="21"/>
      <c r="D55" s="21">
        <v>4.3833333333333333E-4</v>
      </c>
      <c r="E55" t="b">
        <f t="shared" si="0"/>
        <v>0</v>
      </c>
    </row>
    <row r="56" spans="1:5">
      <c r="A56" s="4">
        <v>43585</v>
      </c>
      <c r="B56" s="21">
        <v>1.9279999999999999E-2</v>
      </c>
      <c r="C56" s="21">
        <f>AVERAGE(B56:B61)</f>
        <v>4.8328333333333339E-3</v>
      </c>
      <c r="D56" s="21">
        <v>6.308333333333334E-4</v>
      </c>
      <c r="E56" t="b">
        <f t="shared" si="0"/>
        <v>1</v>
      </c>
    </row>
    <row r="57" spans="1:5" hidden="1">
      <c r="A57" s="4">
        <v>43616</v>
      </c>
      <c r="B57" s="21">
        <v>-2.674E-2</v>
      </c>
      <c r="C57" s="21"/>
      <c r="D57" s="21">
        <v>6.0833333333333334E-4</v>
      </c>
      <c r="E57" t="b">
        <f t="shared" si="0"/>
        <v>0</v>
      </c>
    </row>
    <row r="58" spans="1:5" hidden="1">
      <c r="A58" s="4">
        <v>43644</v>
      </c>
      <c r="B58" s="21">
        <v>2.8330000000000001E-2</v>
      </c>
      <c r="C58" s="21"/>
      <c r="D58" s="21">
        <v>6.2166666666666663E-4</v>
      </c>
      <c r="E58" t="b">
        <f t="shared" si="0"/>
        <v>0</v>
      </c>
    </row>
    <row r="59" spans="1:5" hidden="1">
      <c r="A59" s="4">
        <v>43677</v>
      </c>
      <c r="B59" s="21">
        <v>1.206E-2</v>
      </c>
      <c r="C59" s="21"/>
      <c r="D59" s="21">
        <v>6.2E-4</v>
      </c>
      <c r="E59" t="b">
        <f t="shared" si="0"/>
        <v>0</v>
      </c>
    </row>
    <row r="60" spans="1:5" hidden="1">
      <c r="A60" s="4">
        <v>43707</v>
      </c>
      <c r="B60" s="21">
        <v>-7.554E-3</v>
      </c>
      <c r="C60" s="21"/>
      <c r="D60" s="21">
        <v>6.2166666666666663E-4</v>
      </c>
      <c r="E60" t="b">
        <f t="shared" si="0"/>
        <v>0</v>
      </c>
    </row>
    <row r="61" spans="1:5" hidden="1">
      <c r="A61" s="4">
        <v>43738</v>
      </c>
      <c r="B61" s="21">
        <v>3.6210000000000001E-3</v>
      </c>
      <c r="C61" s="21"/>
      <c r="D61" s="21">
        <v>6.3750000000000005E-4</v>
      </c>
      <c r="E61" t="b">
        <f t="shared" si="0"/>
        <v>0</v>
      </c>
    </row>
    <row r="62" spans="1:5">
      <c r="A62" s="4">
        <v>43769</v>
      </c>
      <c r="B62" s="21">
        <v>1.366E-2</v>
      </c>
      <c r="C62" s="21">
        <f>AVERAGE(B62:B67)</f>
        <v>-3.4000000000000002E-4</v>
      </c>
      <c r="D62" s="21">
        <v>6.333333333333333E-4</v>
      </c>
      <c r="E62" t="b">
        <f t="shared" si="0"/>
        <v>0</v>
      </c>
    </row>
    <row r="63" spans="1:5" hidden="1">
      <c r="A63" s="4">
        <v>43798</v>
      </c>
      <c r="B63" s="21">
        <v>1.8290000000000001E-2</v>
      </c>
      <c r="C63" s="21"/>
      <c r="D63" s="21">
        <v>6.0833333333333334E-4</v>
      </c>
      <c r="E63" t="b">
        <f t="shared" si="0"/>
        <v>0</v>
      </c>
    </row>
    <row r="64" spans="1:5" hidden="1">
      <c r="A64" s="4">
        <v>43830</v>
      </c>
      <c r="B64" s="21">
        <v>1.401E-2</v>
      </c>
      <c r="C64" s="21"/>
      <c r="D64" s="21">
        <v>6.0833333333333334E-4</v>
      </c>
      <c r="E64" t="b">
        <f t="shared" si="0"/>
        <v>0</v>
      </c>
    </row>
    <row r="65" spans="1:5" hidden="1">
      <c r="A65" s="4">
        <v>43861</v>
      </c>
      <c r="B65" s="21">
        <v>1.0149999999999999E-2</v>
      </c>
      <c r="C65" s="21"/>
      <c r="D65" s="21">
        <v>6.2166666666666663E-4</v>
      </c>
      <c r="E65" t="b">
        <f t="shared" si="0"/>
        <v>0</v>
      </c>
    </row>
    <row r="66" spans="1:5" hidden="1">
      <c r="A66" s="4">
        <v>43889</v>
      </c>
      <c r="B66" s="21">
        <v>-2.0879999999999999E-2</v>
      </c>
      <c r="C66" s="21"/>
      <c r="D66" s="21">
        <v>5.8333333333333327E-4</v>
      </c>
      <c r="E66" t="b">
        <f t="shared" ref="E66:E122" si="1">C66&gt;D66</f>
        <v>0</v>
      </c>
    </row>
    <row r="67" spans="1:5" hidden="1">
      <c r="A67" s="4">
        <v>43921</v>
      </c>
      <c r="B67" s="21">
        <v>-3.7269999999999998E-2</v>
      </c>
      <c r="C67" s="21"/>
      <c r="D67" s="21">
        <v>1.8000000000000001E-4</v>
      </c>
      <c r="E67" t="b">
        <f t="shared" si="1"/>
        <v>0</v>
      </c>
    </row>
    <row r="68" spans="1:5">
      <c r="A68" s="4">
        <v>43951</v>
      </c>
      <c r="B68" s="21">
        <v>5.5399999999999998E-2</v>
      </c>
      <c r="C68" s="21">
        <f>AVERAGE(B68:B73)</f>
        <v>2.5236666666666661E-2</v>
      </c>
      <c r="D68" s="21">
        <v>3.5000000000000004E-5</v>
      </c>
      <c r="E68" t="b">
        <f t="shared" si="1"/>
        <v>1</v>
      </c>
    </row>
    <row r="69" spans="1:5" hidden="1">
      <c r="A69" s="4">
        <v>43980</v>
      </c>
      <c r="B69" s="21">
        <v>2.6579999999999999E-2</v>
      </c>
      <c r="C69" s="21"/>
      <c r="D69" s="21">
        <v>7.5833333333333338E-5</v>
      </c>
      <c r="E69" t="b">
        <f t="shared" si="1"/>
        <v>0</v>
      </c>
    </row>
    <row r="70" spans="1:5" hidden="1">
      <c r="A70" s="4">
        <v>44012</v>
      </c>
      <c r="B70" s="21">
        <v>2.3859999999999999E-2</v>
      </c>
      <c r="C70" s="21"/>
      <c r="D70" s="21">
        <v>3.4166666666666666E-5</v>
      </c>
      <c r="E70" t="b">
        <f t="shared" si="1"/>
        <v>0</v>
      </c>
    </row>
    <row r="71" spans="1:5" hidden="1">
      <c r="A71" s="4">
        <v>44043</v>
      </c>
      <c r="B71" s="21">
        <v>2.647E-2</v>
      </c>
      <c r="C71" s="21"/>
      <c r="D71" s="21">
        <v>2.4999999999999998E-5</v>
      </c>
      <c r="E71" t="b">
        <f t="shared" si="1"/>
        <v>0</v>
      </c>
    </row>
    <row r="72" spans="1:5" hidden="1">
      <c r="A72" s="4">
        <v>44074</v>
      </c>
      <c r="B72" s="21">
        <v>3.6130000000000002E-2</v>
      </c>
      <c r="C72" s="21"/>
      <c r="D72" s="21">
        <v>3.8333333333333334E-5</v>
      </c>
      <c r="E72" t="b">
        <f t="shared" si="1"/>
        <v>0</v>
      </c>
    </row>
    <row r="73" spans="1:5" hidden="1">
      <c r="A73" s="4">
        <v>44104</v>
      </c>
      <c r="B73" s="21">
        <v>-1.702E-2</v>
      </c>
      <c r="C73" s="21"/>
      <c r="D73" s="21">
        <v>4.6666666666666672E-5</v>
      </c>
      <c r="E73" t="b">
        <f t="shared" si="1"/>
        <v>0</v>
      </c>
    </row>
    <row r="74" spans="1:5">
      <c r="A74" s="4">
        <v>44134</v>
      </c>
      <c r="B74" s="21">
        <v>-6.2859999999999999E-3</v>
      </c>
      <c r="C74" s="21">
        <f>AVERAGE(B74:B79)</f>
        <v>1.2816333333333334E-2</v>
      </c>
      <c r="D74" s="21">
        <v>1.2499999999999999E-5</v>
      </c>
      <c r="E74" t="b">
        <f t="shared" si="1"/>
        <v>1</v>
      </c>
    </row>
    <row r="75" spans="1:5" hidden="1">
      <c r="A75" s="4">
        <v>44165</v>
      </c>
      <c r="B75" s="21">
        <v>4.3430000000000003E-2</v>
      </c>
      <c r="C75" s="21"/>
      <c r="D75" s="21">
        <v>-2.0833333333333333E-5</v>
      </c>
      <c r="E75" t="b">
        <f t="shared" si="1"/>
        <v>1</v>
      </c>
    </row>
    <row r="76" spans="1:5" hidden="1">
      <c r="A76" s="4">
        <v>44196</v>
      </c>
      <c r="B76" s="21">
        <v>2.257E-2</v>
      </c>
      <c r="C76" s="21"/>
      <c r="D76" s="21">
        <v>2.4166666666666667E-5</v>
      </c>
      <c r="E76" t="b">
        <f t="shared" si="1"/>
        <v>0</v>
      </c>
    </row>
    <row r="77" spans="1:5" hidden="1">
      <c r="A77" s="4">
        <v>44225</v>
      </c>
      <c r="B77" s="21">
        <v>7.5929999999999999E-3</v>
      </c>
      <c r="C77" s="21"/>
      <c r="D77" s="21">
        <v>2.4999999999999998E-5</v>
      </c>
      <c r="E77" t="b">
        <f t="shared" si="1"/>
        <v>0</v>
      </c>
    </row>
    <row r="78" spans="1:5" hidden="1">
      <c r="A78" s="4">
        <v>44253</v>
      </c>
      <c r="B78" s="21">
        <v>5.672E-3</v>
      </c>
      <c r="C78" s="21"/>
      <c r="D78" s="21">
        <v>1.2499999999999999E-5</v>
      </c>
      <c r="E78" t="b">
        <f t="shared" si="1"/>
        <v>0</v>
      </c>
    </row>
    <row r="79" spans="1:5" hidden="1">
      <c r="A79" s="4">
        <v>44286</v>
      </c>
      <c r="B79" s="21">
        <v>3.9189999999999997E-3</v>
      </c>
      <c r="C79" s="21"/>
      <c r="D79" s="21">
        <v>3.5000000000000004E-5</v>
      </c>
      <c r="E79" t="b">
        <f t="shared" si="1"/>
        <v>0</v>
      </c>
    </row>
    <row r="80" spans="1:5">
      <c r="A80" s="4">
        <v>44316</v>
      </c>
      <c r="B80" s="21">
        <v>2.1819999999999999E-2</v>
      </c>
      <c r="C80" s="21">
        <f>AVERAGE(B80:B85)</f>
        <v>7.7446666666666662E-3</v>
      </c>
      <c r="D80" s="21">
        <v>5.0833333333333333E-5</v>
      </c>
      <c r="E80" t="b">
        <f t="shared" si="1"/>
        <v>1</v>
      </c>
    </row>
    <row r="81" spans="1:5" hidden="1">
      <c r="A81" s="4">
        <v>44347</v>
      </c>
      <c r="B81" s="21">
        <v>-3.5040000000000002E-3</v>
      </c>
      <c r="C81" s="21"/>
      <c r="D81" s="21">
        <v>3.8333333333333334E-5</v>
      </c>
      <c r="E81" t="b">
        <f t="shared" si="1"/>
        <v>0</v>
      </c>
    </row>
    <row r="82" spans="1:5" hidden="1">
      <c r="A82" s="4">
        <v>44377</v>
      </c>
      <c r="B82" s="21">
        <v>2.232E-2</v>
      </c>
      <c r="C82" s="21"/>
      <c r="D82" s="21">
        <v>5.833333333333334E-5</v>
      </c>
      <c r="E82" t="b">
        <f t="shared" si="1"/>
        <v>0</v>
      </c>
    </row>
    <row r="83" spans="1:5" hidden="1">
      <c r="A83" s="4">
        <v>44407</v>
      </c>
      <c r="B83" s="21">
        <v>6.6319999999999999E-3</v>
      </c>
      <c r="C83" s="21"/>
      <c r="D83" s="21">
        <v>3.8333333333333334E-5</v>
      </c>
      <c r="E83" t="b">
        <f t="shared" si="1"/>
        <v>0</v>
      </c>
    </row>
    <row r="84" spans="1:5" hidden="1">
      <c r="A84" s="4">
        <v>44439</v>
      </c>
      <c r="B84" s="21">
        <v>1.6959999999999999E-2</v>
      </c>
      <c r="C84" s="21"/>
      <c r="D84" s="21">
        <v>4.5000000000000003E-5</v>
      </c>
      <c r="E84" t="b">
        <f t="shared" si="1"/>
        <v>0</v>
      </c>
    </row>
    <row r="85" spans="1:5" hidden="1">
      <c r="A85" s="4">
        <v>44469</v>
      </c>
      <c r="B85" s="21">
        <v>-1.7760000000000001E-2</v>
      </c>
      <c r="C85" s="21"/>
      <c r="D85" s="21">
        <v>2.8333333333333335E-5</v>
      </c>
      <c r="E85" t="b">
        <f t="shared" si="1"/>
        <v>0</v>
      </c>
    </row>
    <row r="86" spans="1:5">
      <c r="A86" s="4">
        <v>44498</v>
      </c>
      <c r="B86" s="21">
        <v>2.8199999999999999E-2</v>
      </c>
      <c r="C86" s="21">
        <f>AVERAGE(B86:B91)</f>
        <v>1.4155000000000001E-3</v>
      </c>
      <c r="D86" s="21">
        <v>5.0833333333333333E-5</v>
      </c>
      <c r="E86" t="b">
        <f t="shared" si="1"/>
        <v>1</v>
      </c>
    </row>
    <row r="87" spans="1:5" hidden="1">
      <c r="A87" s="4">
        <v>44530</v>
      </c>
      <c r="B87" s="21">
        <v>3.4740000000000001E-3</v>
      </c>
      <c r="C87" s="21"/>
      <c r="D87" s="21">
        <v>7.5833333333333338E-5</v>
      </c>
      <c r="E87" t="b">
        <f t="shared" si="1"/>
        <v>0</v>
      </c>
    </row>
    <row r="88" spans="1:5" hidden="1">
      <c r="A88" s="4">
        <v>44561</v>
      </c>
      <c r="B88" s="21">
        <v>4.6589999999999999E-3</v>
      </c>
      <c r="C88" s="21"/>
      <c r="D88" s="21">
        <v>1.5249999999999999E-4</v>
      </c>
      <c r="E88" t="b">
        <f t="shared" si="1"/>
        <v>0</v>
      </c>
    </row>
    <row r="89" spans="1:5" hidden="1">
      <c r="A89" s="4">
        <v>44592</v>
      </c>
      <c r="B89" s="21">
        <v>-3.2190000000000003E-2</v>
      </c>
      <c r="C89" s="21"/>
      <c r="D89" s="21">
        <v>2.316666666666667E-4</v>
      </c>
      <c r="E89" t="b">
        <f t="shared" si="1"/>
        <v>0</v>
      </c>
    </row>
    <row r="90" spans="1:5" hidden="1">
      <c r="A90" s="4">
        <v>44620</v>
      </c>
      <c r="B90" s="21">
        <v>-1.059E-2</v>
      </c>
      <c r="C90" s="21"/>
      <c r="D90" s="21">
        <v>3.9083333333333331E-4</v>
      </c>
      <c r="E90" t="b">
        <f t="shared" si="1"/>
        <v>0</v>
      </c>
    </row>
    <row r="91" spans="1:5" hidden="1">
      <c r="A91" s="4">
        <v>44651</v>
      </c>
      <c r="B91" s="21">
        <v>1.494E-2</v>
      </c>
      <c r="C91" s="21"/>
      <c r="D91" s="21">
        <v>4.0166666666666665E-4</v>
      </c>
      <c r="E91" t="b">
        <f t="shared" si="1"/>
        <v>0</v>
      </c>
    </row>
    <row r="92" spans="1:5">
      <c r="A92" s="4">
        <v>44680</v>
      </c>
      <c r="B92" s="21">
        <v>-4.8419999999999998E-2</v>
      </c>
      <c r="C92" s="21">
        <f>AVERAGE(B92:B97)</f>
        <v>-1.4504333333333333E-2</v>
      </c>
      <c r="D92" s="21">
        <v>6.466666666666667E-4</v>
      </c>
      <c r="E92" t="b">
        <f t="shared" si="1"/>
        <v>0</v>
      </c>
    </row>
    <row r="93" spans="1:5" hidden="1">
      <c r="A93" s="4">
        <v>44712</v>
      </c>
      <c r="B93" s="21">
        <v>-5.7260000000000002E-3</v>
      </c>
      <c r="C93" s="21"/>
      <c r="D93" s="21">
        <v>8.5666666666666671E-4</v>
      </c>
      <c r="E93" t="b">
        <f t="shared" si="1"/>
        <v>0</v>
      </c>
    </row>
    <row r="94" spans="1:5" hidden="1">
      <c r="A94" s="4">
        <v>44742</v>
      </c>
      <c r="B94" s="21">
        <v>-2.946E-2</v>
      </c>
      <c r="C94" s="21"/>
      <c r="D94" s="21">
        <v>8.0333333333333331E-4</v>
      </c>
      <c r="E94" t="b">
        <f t="shared" si="1"/>
        <v>0</v>
      </c>
    </row>
    <row r="95" spans="1:5" hidden="1">
      <c r="A95" s="4">
        <v>44771</v>
      </c>
      <c r="B95" s="21">
        <v>4.5420000000000002E-2</v>
      </c>
      <c r="C95" s="21"/>
      <c r="D95" s="21">
        <v>1.0016666666666665E-3</v>
      </c>
      <c r="E95" t="b">
        <f t="shared" si="1"/>
        <v>0</v>
      </c>
    </row>
    <row r="96" spans="1:5" hidden="1">
      <c r="A96" s="4">
        <v>44804</v>
      </c>
      <c r="B96" s="21">
        <v>-1.133E-2</v>
      </c>
      <c r="C96" s="21"/>
      <c r="D96" s="21">
        <v>1.4525E-3</v>
      </c>
      <c r="E96" t="b">
        <f t="shared" si="1"/>
        <v>0</v>
      </c>
    </row>
    <row r="97" spans="1:5" hidden="1">
      <c r="A97" s="4">
        <v>44834</v>
      </c>
      <c r="B97" s="21">
        <v>-3.7510000000000002E-2</v>
      </c>
      <c r="C97" s="21"/>
      <c r="D97" s="21">
        <v>1.6499999999999998E-3</v>
      </c>
      <c r="E97" t="b">
        <f t="shared" si="1"/>
        <v>0</v>
      </c>
    </row>
    <row r="98" spans="1:5">
      <c r="A98" s="4">
        <v>44865</v>
      </c>
      <c r="B98" s="21">
        <v>1.6590000000000001E-2</v>
      </c>
      <c r="C98" s="21">
        <f>AVERAGE(B98:B103)</f>
        <v>9.675166666666667E-3</v>
      </c>
      <c r="D98" s="21">
        <v>2.0450000000000004E-3</v>
      </c>
      <c r="E98" t="b">
        <f t="shared" si="1"/>
        <v>1</v>
      </c>
    </row>
    <row r="99" spans="1:5" hidden="1">
      <c r="A99" s="4">
        <v>44895</v>
      </c>
      <c r="B99" s="21">
        <v>1.15E-2</v>
      </c>
      <c r="C99" s="21"/>
      <c r="D99" s="21">
        <v>2.5366666666666667E-3</v>
      </c>
      <c r="E99" t="b">
        <f t="shared" si="1"/>
        <v>0</v>
      </c>
    </row>
    <row r="100" spans="1:5" hidden="1">
      <c r="A100" s="4">
        <v>44925</v>
      </c>
      <c r="B100" s="21">
        <v>-3.1029999999999999E-2</v>
      </c>
      <c r="C100" s="21"/>
      <c r="D100" s="21">
        <v>2.5274999999999998E-3</v>
      </c>
      <c r="E100" t="b">
        <f t="shared" si="1"/>
        <v>0</v>
      </c>
    </row>
    <row r="101" spans="1:5" hidden="1">
      <c r="A101" s="4">
        <v>44957</v>
      </c>
      <c r="B101" s="21">
        <v>3.5799999999999998E-2</v>
      </c>
      <c r="C101" s="21"/>
      <c r="D101" s="21">
        <v>2.9141666666666669E-3</v>
      </c>
      <c r="E101" t="b">
        <f t="shared" si="1"/>
        <v>0</v>
      </c>
    </row>
    <row r="102" spans="1:5" hidden="1">
      <c r="A102" s="4">
        <v>44985</v>
      </c>
      <c r="B102" s="21">
        <v>2.8010000000000001E-3</v>
      </c>
      <c r="C102" s="21"/>
      <c r="D102" s="21">
        <v>3.2991666666666668E-3</v>
      </c>
      <c r="E102" t="b">
        <f t="shared" si="1"/>
        <v>0</v>
      </c>
    </row>
    <row r="103" spans="1:5" hidden="1">
      <c r="A103" s="4">
        <v>45016</v>
      </c>
      <c r="B103" s="21">
        <v>2.239E-2</v>
      </c>
      <c r="C103" s="21"/>
      <c r="D103" s="21">
        <v>3.430833333333333E-3</v>
      </c>
      <c r="E103" t="b">
        <f t="shared" si="1"/>
        <v>0</v>
      </c>
    </row>
    <row r="104" spans="1:5">
      <c r="A104" s="4">
        <v>45044</v>
      </c>
      <c r="B104" s="21">
        <v>-1.281E-3</v>
      </c>
      <c r="C104" s="21">
        <f>AVERAGE(B104:B109)</f>
        <v>8.303466666666667E-3</v>
      </c>
      <c r="D104" s="21">
        <v>3.5716666666666661E-3</v>
      </c>
      <c r="E104" t="b">
        <f t="shared" si="1"/>
        <v>1</v>
      </c>
    </row>
    <row r="105" spans="1:5" hidden="1">
      <c r="A105" s="4">
        <v>45077</v>
      </c>
      <c r="B105" s="21">
        <v>2.6270000000000002E-2</v>
      </c>
      <c r="C105" s="21"/>
      <c r="D105" s="21">
        <v>3.6849999999999995E-3</v>
      </c>
      <c r="E105" t="b">
        <f t="shared" si="1"/>
        <v>0</v>
      </c>
    </row>
    <row r="106" spans="1:5" hidden="1">
      <c r="A106" s="4">
        <v>45107</v>
      </c>
      <c r="B106" s="21">
        <v>1.797E-2</v>
      </c>
      <c r="C106" s="21"/>
      <c r="D106" s="21">
        <v>4.1574999999999997E-3</v>
      </c>
      <c r="E106" t="b">
        <f t="shared" si="1"/>
        <v>0</v>
      </c>
    </row>
    <row r="107" spans="1:5" hidden="1">
      <c r="A107" s="4">
        <v>45138</v>
      </c>
      <c r="B107" s="21">
        <v>1.388E-2</v>
      </c>
      <c r="C107" s="21"/>
      <c r="D107" s="21">
        <v>4.5766666666666664E-3</v>
      </c>
      <c r="E107" t="b">
        <f t="shared" si="1"/>
        <v>0</v>
      </c>
    </row>
    <row r="108" spans="1:5" hidden="1">
      <c r="A108" s="4">
        <v>45169</v>
      </c>
      <c r="B108" s="21">
        <v>5.0080000000000003E-4</v>
      </c>
      <c r="C108" s="21"/>
      <c r="D108" s="21">
        <v>4.4324999999999998E-3</v>
      </c>
      <c r="E108" t="b">
        <f t="shared" si="1"/>
        <v>0</v>
      </c>
    </row>
    <row r="109" spans="1:5" hidden="1">
      <c r="A109" s="4">
        <v>45198</v>
      </c>
      <c r="B109" s="21">
        <v>-7.5189999999999996E-3</v>
      </c>
      <c r="C109" s="21"/>
      <c r="D109" s="21">
        <v>4.4133333333333333E-3</v>
      </c>
      <c r="E109" t="b">
        <f t="shared" si="1"/>
        <v>0</v>
      </c>
    </row>
    <row r="110" spans="1:5">
      <c r="A110" s="4">
        <v>45230</v>
      </c>
      <c r="B110" s="21">
        <v>-2.545E-3</v>
      </c>
      <c r="C110" s="21">
        <f>AVERAGE(B110:B115)</f>
        <v>1.3762999999999999E-2</v>
      </c>
      <c r="D110" s="21">
        <v>4.4450000000000002E-3</v>
      </c>
      <c r="E110" t="b">
        <f t="shared" si="1"/>
        <v>1</v>
      </c>
    </row>
    <row r="111" spans="1:5" hidden="1">
      <c r="A111" s="4">
        <v>45260</v>
      </c>
      <c r="B111" s="21">
        <v>2.7570000000000001E-2</v>
      </c>
      <c r="C111" s="21"/>
      <c r="D111" s="21">
        <v>4.4333333333333334E-3</v>
      </c>
      <c r="E111" t="b">
        <f t="shared" si="1"/>
        <v>0</v>
      </c>
    </row>
    <row r="112" spans="1:5" hidden="1">
      <c r="A112" s="4">
        <v>45289</v>
      </c>
      <c r="B112" s="21">
        <v>1.6469999999999999E-2</v>
      </c>
      <c r="C112" s="21"/>
      <c r="D112" s="21">
        <v>4.3616666666666665E-3</v>
      </c>
      <c r="E112" t="b">
        <f t="shared" si="1"/>
        <v>0</v>
      </c>
    </row>
    <row r="113" spans="1:5" hidden="1">
      <c r="A113" s="4">
        <v>45322</v>
      </c>
      <c r="B113" s="21">
        <v>1.188E-2</v>
      </c>
      <c r="C113" s="21"/>
      <c r="D113" s="21">
        <v>4.3683333333333334E-3</v>
      </c>
      <c r="E113" t="b">
        <f t="shared" si="1"/>
        <v>0</v>
      </c>
    </row>
    <row r="114" spans="1:5" hidden="1">
      <c r="A114" s="4">
        <v>45351</v>
      </c>
      <c r="B114" s="21">
        <v>2.5360000000000001E-2</v>
      </c>
      <c r="C114" s="21"/>
      <c r="D114" s="21">
        <v>4.3716666666666669E-3</v>
      </c>
      <c r="E114" t="b">
        <f t="shared" si="1"/>
        <v>0</v>
      </c>
    </row>
    <row r="115" spans="1:5" hidden="1">
      <c r="A115" s="4">
        <v>45380</v>
      </c>
      <c r="B115" s="21">
        <v>3.8430000000000001E-3</v>
      </c>
      <c r="C115" s="21"/>
      <c r="D115" s="21">
        <v>4.4083333333333335E-3</v>
      </c>
      <c r="E115" t="b">
        <f t="shared" si="1"/>
        <v>0</v>
      </c>
    </row>
    <row r="116" spans="1:5">
      <c r="A116" s="4">
        <v>45412</v>
      </c>
      <c r="B116" s="21">
        <v>-1.0290000000000001E-2</v>
      </c>
      <c r="C116" s="21">
        <f>AVERAGE(B116:B121)</f>
        <v>5.557785E-3</v>
      </c>
      <c r="D116" s="21">
        <v>4.3958333333333341E-3</v>
      </c>
      <c r="E116" t="b">
        <f t="shared" si="1"/>
        <v>1</v>
      </c>
    </row>
    <row r="117" spans="1:5" hidden="1">
      <c r="A117" s="4">
        <v>45443</v>
      </c>
      <c r="B117" s="21">
        <v>2.0580000000000001E-2</v>
      </c>
      <c r="C117" s="21"/>
      <c r="D117" s="21">
        <v>4.4000000000000003E-3</v>
      </c>
      <c r="E117" t="b">
        <f t="shared" si="1"/>
        <v>0</v>
      </c>
    </row>
    <row r="118" spans="1:5" hidden="1">
      <c r="A118" s="4">
        <v>45471</v>
      </c>
      <c r="B118" s="21">
        <v>2.6790000000000001E-2</v>
      </c>
      <c r="C118" s="21"/>
      <c r="D118" s="21">
        <v>4.4133333333333333E-3</v>
      </c>
      <c r="E118" t="b">
        <f t="shared" si="1"/>
        <v>0</v>
      </c>
    </row>
    <row r="119" spans="1:5" hidden="1">
      <c r="A119" s="4">
        <v>45504</v>
      </c>
      <c r="B119" s="21">
        <v>-6.8649999999999996E-3</v>
      </c>
      <c r="C119" s="21"/>
      <c r="D119" s="21">
        <v>4.2858333333333333E-3</v>
      </c>
      <c r="E119" t="b">
        <f t="shared" si="1"/>
        <v>0</v>
      </c>
    </row>
    <row r="120" spans="1:5" hidden="1">
      <c r="A120" s="4">
        <v>45534</v>
      </c>
      <c r="B120" s="21">
        <v>-6.6290000000000004E-5</v>
      </c>
      <c r="C120" s="21"/>
      <c r="D120" s="21">
        <v>4.2091666666666666E-3</v>
      </c>
      <c r="E120" t="b">
        <f t="shared" si="1"/>
        <v>0</v>
      </c>
    </row>
    <row r="121" spans="1:5" hidden="1">
      <c r="A121" s="4">
        <v>45565</v>
      </c>
      <c r="B121" s="21">
        <v>3.1979999999999999E-3</v>
      </c>
      <c r="C121" s="21"/>
      <c r="D121" s="21">
        <v>4.1833333333333332E-3</v>
      </c>
      <c r="E121" t="b">
        <f t="shared" si="1"/>
        <v>0</v>
      </c>
    </row>
    <row r="122" spans="1:5">
      <c r="A122" s="4">
        <v>45596</v>
      </c>
      <c r="B122" s="21">
        <v>9.2080838888888902E-3</v>
      </c>
      <c r="C122" s="21">
        <f>AVERAGE(B122:B127)</f>
        <v>9.2080838888888902E-3</v>
      </c>
      <c r="D122" s="21">
        <v>4.0775000000000004E-3</v>
      </c>
      <c r="E122" t="b">
        <f t="shared" si="1"/>
        <v>1</v>
      </c>
    </row>
    <row r="126" spans="1:5">
      <c r="C126" s="4"/>
      <c r="D126" s="21"/>
      <c r="E126" s="21"/>
    </row>
    <row r="127" spans="1:5">
      <c r="C127" s="4"/>
      <c r="D127" s="21"/>
      <c r="E127" s="21"/>
    </row>
    <row r="128" spans="1:5">
      <c r="C128" s="4"/>
      <c r="D128" s="21"/>
      <c r="E128" s="21"/>
    </row>
    <row r="129" spans="3:5">
      <c r="C129" s="4"/>
      <c r="D129" s="21"/>
      <c r="E129" s="21"/>
    </row>
    <row r="130" spans="3:5">
      <c r="C130" s="4"/>
      <c r="D130" s="21"/>
      <c r="E130" s="21"/>
    </row>
    <row r="131" spans="3:5">
      <c r="C131" s="4"/>
      <c r="D131" s="21"/>
      <c r="E131" s="21"/>
    </row>
    <row r="132" spans="3:5">
      <c r="C132" s="4"/>
      <c r="D132" s="21"/>
      <c r="E132" s="21"/>
    </row>
    <row r="133" spans="3:5">
      <c r="C133" s="4"/>
      <c r="D133" s="21"/>
      <c r="E133" s="21"/>
    </row>
    <row r="134" spans="3:5">
      <c r="C134" s="4"/>
      <c r="D134" s="21"/>
      <c r="E134" s="21"/>
    </row>
    <row r="135" spans="3:5">
      <c r="C135" s="4"/>
      <c r="D135" s="21"/>
      <c r="E135" s="21"/>
    </row>
    <row r="136" spans="3:5">
      <c r="C136" s="4"/>
      <c r="D136" s="21"/>
      <c r="E136" s="21"/>
    </row>
    <row r="137" spans="3:5">
      <c r="C137" s="4"/>
      <c r="D137" s="21"/>
      <c r="E137" s="21"/>
    </row>
    <row r="138" spans="3:5">
      <c r="C138" s="4"/>
      <c r="D138" s="21"/>
      <c r="E138" s="21"/>
    </row>
    <row r="139" spans="3:5">
      <c r="C139" s="4"/>
      <c r="D139" s="21"/>
      <c r="E139" s="21"/>
    </row>
    <row r="140" spans="3:5">
      <c r="C140" s="4"/>
      <c r="D140" s="21"/>
      <c r="E140" s="21"/>
    </row>
    <row r="141" spans="3:5">
      <c r="C141" s="4"/>
      <c r="D141" s="21"/>
      <c r="E141" s="21"/>
    </row>
    <row r="142" spans="3:5">
      <c r="C142" s="4"/>
      <c r="D142" s="21"/>
      <c r="E142" s="21"/>
    </row>
    <row r="143" spans="3:5">
      <c r="C143" s="4"/>
      <c r="D143" s="21"/>
      <c r="E143" s="21"/>
    </row>
    <row r="144" spans="3:5">
      <c r="C144" s="4"/>
      <c r="D144" s="21"/>
      <c r="E144" s="21"/>
    </row>
    <row r="145" spans="3:5">
      <c r="C145" s="4"/>
      <c r="D145" s="21"/>
      <c r="E145" s="21"/>
    </row>
    <row r="146" spans="3:5">
      <c r="C146" s="4"/>
      <c r="D146" s="21"/>
      <c r="E146" s="21"/>
    </row>
    <row r="147" spans="3:5">
      <c r="C147" s="4"/>
      <c r="D147" s="21"/>
      <c r="E147" s="21"/>
    </row>
    <row r="148" spans="3:5">
      <c r="C148" s="4"/>
      <c r="D148" s="21"/>
      <c r="E148" s="21"/>
    </row>
    <row r="149" spans="3:5">
      <c r="C149" s="4"/>
      <c r="D149" s="21"/>
      <c r="E149" s="21"/>
    </row>
    <row r="150" spans="3:5">
      <c r="C150" s="4"/>
      <c r="D150" s="21"/>
      <c r="E150" s="21"/>
    </row>
    <row r="151" spans="3:5">
      <c r="C151" s="4"/>
      <c r="D151" s="21"/>
      <c r="E151" s="21"/>
    </row>
    <row r="152" spans="3:5">
      <c r="C152" s="4"/>
      <c r="D152" s="21"/>
      <c r="E152" s="21"/>
    </row>
    <row r="153" spans="3:5">
      <c r="C153" s="4"/>
      <c r="D153" s="21"/>
      <c r="E153" s="21"/>
    </row>
    <row r="154" spans="3:5">
      <c r="C154" s="4"/>
      <c r="D154" s="21"/>
      <c r="E154" s="21"/>
    </row>
    <row r="155" spans="3:5">
      <c r="C155" s="4"/>
      <c r="D155" s="21"/>
      <c r="E155" s="21"/>
    </row>
    <row r="156" spans="3:5">
      <c r="C156" s="4"/>
      <c r="D156" s="21"/>
      <c r="E156" s="21"/>
    </row>
    <row r="157" spans="3:5">
      <c r="C157" s="4"/>
      <c r="D157" s="21"/>
      <c r="E157" s="21"/>
    </row>
    <row r="158" spans="3:5">
      <c r="C158" s="4"/>
      <c r="D158" s="21"/>
      <c r="E158" s="21"/>
    </row>
    <row r="159" spans="3:5">
      <c r="C159" s="4"/>
      <c r="D159" s="21"/>
      <c r="E159" s="21"/>
    </row>
    <row r="160" spans="3:5">
      <c r="C160" s="4"/>
      <c r="D160" s="21"/>
      <c r="E160" s="21"/>
    </row>
    <row r="161" spans="3:5">
      <c r="C161" s="4"/>
      <c r="D161" s="21"/>
      <c r="E161" s="21"/>
    </row>
    <row r="162" spans="3:5">
      <c r="C162" s="4"/>
      <c r="D162" s="21"/>
      <c r="E162" s="21"/>
    </row>
    <row r="163" spans="3:5">
      <c r="C163" s="4"/>
      <c r="D163" s="21"/>
      <c r="E163" s="21"/>
    </row>
    <row r="164" spans="3:5">
      <c r="C164" s="4"/>
      <c r="D164" s="21"/>
      <c r="E164" s="21"/>
    </row>
    <row r="165" spans="3:5">
      <c r="C165" s="4"/>
      <c r="D165" s="21"/>
      <c r="E165" s="21"/>
    </row>
    <row r="166" spans="3:5">
      <c r="C166" s="4"/>
      <c r="D166" s="21"/>
      <c r="E166" s="21"/>
    </row>
    <row r="167" spans="3:5">
      <c r="C167" s="4"/>
      <c r="D167" s="21"/>
      <c r="E167" s="21"/>
    </row>
    <row r="168" spans="3:5">
      <c r="C168" s="4"/>
      <c r="D168" s="21"/>
      <c r="E168" s="21"/>
    </row>
    <row r="169" spans="3:5">
      <c r="C169" s="4"/>
      <c r="D169" s="21"/>
      <c r="E169" s="21"/>
    </row>
    <row r="170" spans="3:5">
      <c r="C170" s="4"/>
      <c r="D170" s="21"/>
      <c r="E170" s="21"/>
    </row>
    <row r="171" spans="3:5">
      <c r="C171" s="4"/>
      <c r="D171" s="21"/>
      <c r="E171" s="21"/>
    </row>
    <row r="172" spans="3:5">
      <c r="C172" s="4"/>
      <c r="D172" s="21"/>
      <c r="E172" s="21"/>
    </row>
    <row r="173" spans="3:5">
      <c r="C173" s="4"/>
      <c r="D173" s="21"/>
      <c r="E173" s="21"/>
    </row>
    <row r="174" spans="3:5">
      <c r="C174" s="4"/>
      <c r="D174" s="21"/>
      <c r="E174" s="21"/>
    </row>
    <row r="175" spans="3:5">
      <c r="C175" s="4"/>
      <c r="D175" s="21"/>
      <c r="E175" s="21"/>
    </row>
    <row r="176" spans="3:5">
      <c r="C176" s="4"/>
      <c r="D176" s="21"/>
      <c r="E176" s="21"/>
    </row>
    <row r="177" spans="3:5">
      <c r="C177" s="4"/>
      <c r="D177" s="21"/>
      <c r="E177" s="21"/>
    </row>
    <row r="178" spans="3:5">
      <c r="C178" s="4"/>
      <c r="D178" s="21"/>
      <c r="E178" s="21"/>
    </row>
    <row r="179" spans="3:5">
      <c r="C179" s="4"/>
      <c r="D179" s="21"/>
      <c r="E179" s="21"/>
    </row>
    <row r="180" spans="3:5">
      <c r="C180" s="4"/>
      <c r="D180" s="21"/>
      <c r="E180" s="21"/>
    </row>
    <row r="181" spans="3:5">
      <c r="C181" s="4"/>
      <c r="D181" s="21"/>
      <c r="E181" s="21"/>
    </row>
    <row r="182" spans="3:5">
      <c r="C182" s="4"/>
      <c r="D182" s="21"/>
      <c r="E182" s="21"/>
    </row>
    <row r="183" spans="3:5">
      <c r="C183" s="4"/>
      <c r="D183" s="21"/>
      <c r="E183" s="21"/>
    </row>
    <row r="184" spans="3:5">
      <c r="C184" s="4"/>
      <c r="D184" s="21"/>
      <c r="E184" s="21"/>
    </row>
    <row r="185" spans="3:5">
      <c r="C185" s="4"/>
      <c r="D185" s="21"/>
      <c r="E185" s="21"/>
    </row>
    <row r="186" spans="3:5">
      <c r="C186" s="4"/>
      <c r="D186" s="21"/>
      <c r="E186" s="21"/>
    </row>
    <row r="187" spans="3:5">
      <c r="C187" s="4"/>
      <c r="D187" s="21"/>
      <c r="E187" s="21"/>
    </row>
    <row r="188" spans="3:5">
      <c r="C188" s="4"/>
      <c r="D188" s="21"/>
      <c r="E188" s="21"/>
    </row>
    <row r="189" spans="3:5">
      <c r="C189" s="4"/>
      <c r="D189" s="21"/>
      <c r="E189" s="21"/>
    </row>
    <row r="190" spans="3:5">
      <c r="C190" s="4"/>
      <c r="D190" s="21"/>
      <c r="E190" s="21"/>
    </row>
    <row r="191" spans="3:5">
      <c r="C191" s="4"/>
      <c r="D191" s="21"/>
      <c r="E191" s="21"/>
    </row>
    <row r="192" spans="3:5">
      <c r="C192" s="4"/>
      <c r="D192" s="21"/>
      <c r="E192" s="21"/>
    </row>
    <row r="193" spans="3:5">
      <c r="C193" s="4"/>
      <c r="D193" s="21"/>
      <c r="E193" s="21"/>
    </row>
    <row r="194" spans="3:5">
      <c r="C194" s="4"/>
      <c r="D194" s="21"/>
      <c r="E194" s="21"/>
    </row>
    <row r="195" spans="3:5">
      <c r="C195" s="4"/>
      <c r="D195" s="21"/>
      <c r="E195" s="21"/>
    </row>
    <row r="196" spans="3:5">
      <c r="C196" s="4"/>
      <c r="D196" s="21"/>
      <c r="E196" s="21"/>
    </row>
    <row r="197" spans="3:5">
      <c r="C197" s="4"/>
      <c r="D197" s="21"/>
      <c r="E197" s="21"/>
    </row>
    <row r="198" spans="3:5">
      <c r="C198" s="4"/>
      <c r="D198" s="21"/>
      <c r="E198" s="21"/>
    </row>
    <row r="199" spans="3:5">
      <c r="C199" s="4"/>
      <c r="D199" s="21"/>
      <c r="E199" s="21"/>
    </row>
    <row r="200" spans="3:5">
      <c r="C200" s="4"/>
      <c r="D200" s="21"/>
      <c r="E200" s="21"/>
    </row>
    <row r="201" spans="3:5">
      <c r="C201" s="4"/>
      <c r="D201" s="21"/>
      <c r="E201" s="21"/>
    </row>
    <row r="202" spans="3:5">
      <c r="C202" s="4"/>
      <c r="D202" s="21"/>
      <c r="E202" s="21"/>
    </row>
    <row r="203" spans="3:5">
      <c r="C203" s="4"/>
      <c r="D203" s="21"/>
      <c r="E203" s="21"/>
    </row>
    <row r="204" spans="3:5">
      <c r="C204" s="4"/>
      <c r="D204" s="21"/>
      <c r="E204" s="21"/>
    </row>
    <row r="205" spans="3:5">
      <c r="C205" s="4"/>
      <c r="D205" s="21"/>
      <c r="E205" s="21"/>
    </row>
    <row r="206" spans="3:5">
      <c r="C206" s="4"/>
      <c r="D206" s="21"/>
      <c r="E206" s="21"/>
    </row>
    <row r="207" spans="3:5">
      <c r="C207" s="4"/>
      <c r="D207" s="21"/>
      <c r="E207" s="21"/>
    </row>
    <row r="208" spans="3:5">
      <c r="C208" s="4"/>
      <c r="D208" s="21"/>
      <c r="E208" s="21"/>
    </row>
    <row r="209" spans="3:5">
      <c r="C209" s="4"/>
      <c r="D209" s="21"/>
      <c r="E209" s="21"/>
    </row>
    <row r="210" spans="3:5">
      <c r="C210" s="4"/>
      <c r="D210" s="21"/>
      <c r="E210" s="21"/>
    </row>
    <row r="211" spans="3:5">
      <c r="C211" s="4"/>
      <c r="D211" s="21"/>
      <c r="E211" s="21"/>
    </row>
    <row r="212" spans="3:5">
      <c r="C212" s="4"/>
      <c r="D212" s="21"/>
      <c r="E212" s="21"/>
    </row>
    <row r="213" spans="3:5">
      <c r="C213" s="4"/>
      <c r="D213" s="21"/>
      <c r="E213" s="21"/>
    </row>
    <row r="214" spans="3:5">
      <c r="C214" s="4"/>
      <c r="D214" s="21"/>
      <c r="E214" s="21"/>
    </row>
    <row r="215" spans="3:5">
      <c r="C215" s="4"/>
      <c r="D215" s="21"/>
      <c r="E215" s="21"/>
    </row>
    <row r="216" spans="3:5">
      <c r="C216" s="4"/>
      <c r="D216" s="21"/>
      <c r="E216" s="21"/>
    </row>
    <row r="217" spans="3:5">
      <c r="C217" s="4"/>
      <c r="D217" s="21"/>
      <c r="E217" s="21"/>
    </row>
    <row r="218" spans="3:5">
      <c r="C218" s="4"/>
      <c r="D218" s="21"/>
      <c r="E218" s="21"/>
    </row>
    <row r="219" spans="3:5">
      <c r="C219" s="4"/>
      <c r="D219" s="21"/>
      <c r="E219" s="21"/>
    </row>
    <row r="220" spans="3:5">
      <c r="C220" s="4"/>
      <c r="D220" s="21"/>
      <c r="E220" s="21"/>
    </row>
    <row r="221" spans="3:5">
      <c r="C221" s="4"/>
      <c r="D221" s="21"/>
      <c r="E221" s="21"/>
    </row>
    <row r="222" spans="3:5">
      <c r="C222" s="4"/>
      <c r="D222" s="21"/>
      <c r="E222" s="21"/>
    </row>
    <row r="223" spans="3:5">
      <c r="C223" s="4"/>
      <c r="D223" s="21"/>
      <c r="E223" s="21"/>
    </row>
    <row r="224" spans="3:5">
      <c r="C224" s="4"/>
      <c r="D224" s="21"/>
      <c r="E224" s="21"/>
    </row>
    <row r="225" spans="3:5">
      <c r="C225" s="4"/>
      <c r="D225" s="21"/>
      <c r="E225" s="21"/>
    </row>
    <row r="226" spans="3:5">
      <c r="C226" s="4"/>
      <c r="D226" s="21"/>
      <c r="E226" s="21"/>
    </row>
    <row r="227" spans="3:5">
      <c r="C227" s="4"/>
      <c r="D227" s="21"/>
      <c r="E227" s="21"/>
    </row>
    <row r="228" spans="3:5">
      <c r="C228" s="4"/>
      <c r="D228" s="21"/>
      <c r="E228" s="21"/>
    </row>
    <row r="229" spans="3:5">
      <c r="C229" s="4"/>
      <c r="D229" s="21"/>
      <c r="E229" s="21"/>
    </row>
    <row r="230" spans="3:5">
      <c r="C230" s="4"/>
      <c r="D230" s="21"/>
      <c r="E230" s="21"/>
    </row>
    <row r="231" spans="3:5">
      <c r="C231" s="4"/>
      <c r="D231" s="21"/>
      <c r="E231" s="21"/>
    </row>
    <row r="232" spans="3:5">
      <c r="C232" s="4"/>
      <c r="D232" s="21"/>
      <c r="E232" s="21"/>
    </row>
    <row r="233" spans="3:5">
      <c r="C233" s="4"/>
      <c r="D233" s="21"/>
      <c r="E233" s="21"/>
    </row>
    <row r="234" spans="3:5">
      <c r="C234" s="4"/>
      <c r="D234" s="21"/>
      <c r="E234" s="21"/>
    </row>
    <row r="235" spans="3:5">
      <c r="C235" s="4"/>
      <c r="D235" s="21"/>
      <c r="E235" s="21"/>
    </row>
    <row r="236" spans="3:5">
      <c r="C236" s="4"/>
      <c r="D236" s="21"/>
      <c r="E236" s="21"/>
    </row>
    <row r="237" spans="3:5">
      <c r="C237" s="4"/>
      <c r="D237" s="21"/>
      <c r="E237" s="21"/>
    </row>
    <row r="238" spans="3:5">
      <c r="C238" s="4"/>
      <c r="D238" s="21"/>
      <c r="E238" s="21"/>
    </row>
    <row r="239" spans="3:5">
      <c r="C239" s="4"/>
      <c r="D239" s="21"/>
      <c r="E239" s="21"/>
    </row>
    <row r="240" spans="3:5">
      <c r="C240" s="4"/>
      <c r="D240" s="21"/>
      <c r="E240" s="21"/>
    </row>
    <row r="241" spans="3:5">
      <c r="C241" s="4"/>
      <c r="D241" s="21"/>
      <c r="E241" s="21"/>
    </row>
    <row r="242" spans="3:5">
      <c r="C242" s="4"/>
      <c r="D242" s="21"/>
      <c r="E242" s="21"/>
    </row>
    <row r="243" spans="3:5">
      <c r="C243" s="4"/>
      <c r="D243" s="21"/>
      <c r="E243" s="21"/>
    </row>
    <row r="244" spans="3:5">
      <c r="C244" s="4"/>
      <c r="D244" s="21"/>
      <c r="E244" s="21"/>
    </row>
    <row r="245" spans="3:5">
      <c r="C245" s="4"/>
      <c r="D245" s="21"/>
      <c r="E245" s="21"/>
    </row>
    <row r="246" spans="3:5">
      <c r="C246" s="4"/>
      <c r="D246" s="21"/>
      <c r="E246" s="21"/>
    </row>
  </sheetData>
  <conditionalFormatting sqref="E2:E122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6"/>
  <sheetViews>
    <sheetView showGridLines="0" zoomScale="85" zoomScaleNormal="85" workbookViewId="0">
      <selection activeCell="C103" sqref="C103"/>
    </sheetView>
  </sheetViews>
  <sheetFormatPr defaultRowHeight="15"/>
  <cols>
    <col min="1" max="1" width="2.85546875" customWidth="1"/>
    <col min="2" max="2" width="10.42578125" bestFit="1" customWidth="1"/>
    <col min="3" max="3" width="21.5703125" bestFit="1" customWidth="1"/>
    <col min="4" max="4" width="35.28515625" bestFit="1" customWidth="1"/>
    <col min="5" max="5" width="14.5703125" bestFit="1" customWidth="1"/>
    <col min="6" max="6" width="23.140625" bestFit="1" customWidth="1"/>
    <col min="7" max="7" width="26.28515625" bestFit="1" customWidth="1"/>
    <col min="8" max="9" width="26.28515625" customWidth="1"/>
    <col min="10" max="10" width="9.140625" bestFit="1" customWidth="1"/>
    <col min="11" max="11" width="9.140625" customWidth="1"/>
    <col min="12" max="12" width="21.42578125" bestFit="1" customWidth="1"/>
    <col min="13" max="13" width="35.140625" bestFit="1" customWidth="1"/>
    <col min="14" max="14" width="14.42578125" bestFit="1" customWidth="1"/>
    <col min="15" max="15" width="23" bestFit="1" customWidth="1"/>
    <col min="16" max="16" width="26.140625" bestFit="1" customWidth="1"/>
    <col min="17" max="17" width="21.42578125" bestFit="1" customWidth="1"/>
  </cols>
  <sheetData>
    <row r="1" spans="2:16">
      <c r="C1" s="8" t="s">
        <v>82</v>
      </c>
      <c r="D1" s="8"/>
      <c r="E1" s="8"/>
      <c r="F1" s="8"/>
      <c r="G1" s="8"/>
      <c r="H1" s="8"/>
      <c r="I1" s="8"/>
      <c r="L1" s="9" t="s">
        <v>83</v>
      </c>
      <c r="M1" s="9"/>
      <c r="N1" s="9"/>
      <c r="O1" s="9"/>
      <c r="P1" s="9"/>
    </row>
    <row r="2" spans="2:16">
      <c r="B2" s="3" t="s">
        <v>76</v>
      </c>
      <c r="C2" s="3" t="s">
        <v>84</v>
      </c>
      <c r="D2" s="3" t="s">
        <v>85</v>
      </c>
      <c r="E2" s="3" t="s">
        <v>86</v>
      </c>
      <c r="F2" s="3" t="s">
        <v>87</v>
      </c>
      <c r="G2" s="3" t="s">
        <v>88</v>
      </c>
      <c r="H2" s="3"/>
      <c r="I2" s="3"/>
      <c r="J2" s="3"/>
      <c r="K2" s="3"/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</row>
    <row r="3" spans="2:16">
      <c r="B3" s="1">
        <v>41943</v>
      </c>
      <c r="C3" s="2">
        <v>0.19936300000000001</v>
      </c>
      <c r="D3" s="2">
        <v>0.16334799999999999</v>
      </c>
      <c r="E3" s="2">
        <v>0.20705000000000001</v>
      </c>
      <c r="F3" s="2">
        <v>0.30867899999999998</v>
      </c>
      <c r="G3" s="2">
        <v>0.121559</v>
      </c>
      <c r="H3" s="2"/>
      <c r="I3" s="2"/>
      <c r="L3" s="2">
        <v>0.11203</v>
      </c>
      <c r="M3" s="2">
        <v>0.30876900000000002</v>
      </c>
      <c r="N3" s="2">
        <v>0.26394899999999999</v>
      </c>
      <c r="O3" s="2">
        <v>0.17350499999999999</v>
      </c>
      <c r="P3" s="2">
        <v>0.14174700000000001</v>
      </c>
    </row>
    <row r="4" spans="2:16">
      <c r="B4" s="1"/>
      <c r="C4" s="2"/>
      <c r="D4" s="2"/>
      <c r="E4" s="2"/>
      <c r="F4" s="2"/>
      <c r="G4" s="2"/>
      <c r="H4" s="2"/>
      <c r="I4" s="2"/>
      <c r="L4" s="2"/>
      <c r="M4" s="2"/>
      <c r="N4" s="2"/>
      <c r="O4" s="2"/>
      <c r="P4" s="2"/>
    </row>
    <row r="5" spans="2:16">
      <c r="B5" s="1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</row>
    <row r="6" spans="2:16">
      <c r="B6" s="1"/>
      <c r="C6" s="2"/>
      <c r="D6" s="2"/>
      <c r="E6" s="2"/>
      <c r="F6" s="2"/>
      <c r="G6" s="2"/>
      <c r="H6" s="2"/>
      <c r="I6" s="2"/>
      <c r="L6" s="2"/>
      <c r="M6" s="2"/>
      <c r="N6" s="2"/>
      <c r="O6" s="2"/>
      <c r="P6" s="2"/>
    </row>
    <row r="7" spans="2:16">
      <c r="B7" s="1"/>
      <c r="C7" s="2"/>
      <c r="D7" s="2"/>
      <c r="E7" s="2"/>
      <c r="F7" s="2"/>
      <c r="G7" s="2"/>
      <c r="H7" s="2"/>
      <c r="I7" s="2"/>
      <c r="L7" s="2"/>
      <c r="M7" s="2"/>
      <c r="N7" s="2"/>
      <c r="O7" s="2"/>
      <c r="P7" s="2"/>
    </row>
    <row r="8" spans="2:16">
      <c r="B8" s="1">
        <v>42124</v>
      </c>
      <c r="C8" s="2">
        <v>0.20141500000000001</v>
      </c>
      <c r="D8" s="2">
        <v>0.158301</v>
      </c>
      <c r="E8" s="2">
        <v>0.209232</v>
      </c>
      <c r="F8" s="2">
        <v>0.31439</v>
      </c>
      <c r="G8" s="2">
        <v>0.116661</v>
      </c>
      <c r="H8" s="2"/>
      <c r="I8" s="2"/>
      <c r="L8" s="2">
        <v>0.10392</v>
      </c>
      <c r="M8" s="2">
        <v>0.307064</v>
      </c>
      <c r="N8" s="2">
        <v>0.27484700000000001</v>
      </c>
      <c r="O8" s="2">
        <v>0.158142</v>
      </c>
      <c r="P8" s="2">
        <v>0.156027</v>
      </c>
    </row>
    <row r="9" spans="2:16">
      <c r="B9" s="1"/>
      <c r="C9" s="2"/>
      <c r="D9" s="2"/>
      <c r="E9" s="2"/>
      <c r="F9" s="2"/>
      <c r="G9" s="2"/>
      <c r="H9" s="2"/>
      <c r="I9" s="2"/>
      <c r="L9" s="2"/>
      <c r="M9" s="2"/>
      <c r="N9" s="2"/>
      <c r="O9" s="2"/>
      <c r="P9" s="2"/>
    </row>
    <row r="10" spans="2:16">
      <c r="B10" s="1"/>
      <c r="C10" s="2"/>
      <c r="D10" s="2"/>
      <c r="E10" s="2"/>
      <c r="F10" s="2"/>
      <c r="G10" s="2"/>
      <c r="H10" s="2"/>
      <c r="I10" s="2"/>
      <c r="L10" s="2"/>
      <c r="M10" s="2"/>
      <c r="N10" s="2"/>
      <c r="O10" s="2"/>
      <c r="P10" s="2"/>
    </row>
    <row r="11" spans="2:16">
      <c r="B11" s="1"/>
      <c r="C11" s="2"/>
      <c r="D11" s="2"/>
      <c r="E11" s="2"/>
      <c r="F11" s="2"/>
      <c r="G11" s="2"/>
      <c r="H11" s="2"/>
      <c r="I11" s="2"/>
      <c r="L11" s="2"/>
      <c r="M11" s="2"/>
      <c r="N11" s="2"/>
      <c r="O11" s="2"/>
      <c r="P11" s="2"/>
    </row>
    <row r="12" spans="2:16">
      <c r="B12" s="1"/>
      <c r="C12" s="2"/>
      <c r="D12" s="2"/>
      <c r="E12" s="2"/>
      <c r="F12" s="2"/>
      <c r="G12" s="2"/>
      <c r="H12" s="2"/>
      <c r="I12" s="2"/>
      <c r="L12" s="2"/>
      <c r="M12" s="2"/>
      <c r="N12" s="2"/>
      <c r="O12" s="2"/>
      <c r="P12" s="2"/>
    </row>
    <row r="13" spans="2:16">
      <c r="B13" s="1">
        <v>42307</v>
      </c>
      <c r="C13" s="2">
        <v>0.205764</v>
      </c>
      <c r="D13" s="2">
        <v>0.15846499999999999</v>
      </c>
      <c r="E13" s="2">
        <v>0.20962600000000001</v>
      </c>
      <c r="F13" s="2">
        <v>0.309917</v>
      </c>
      <c r="G13" s="2">
        <v>0.116229</v>
      </c>
      <c r="H13" s="2"/>
      <c r="I13" s="2"/>
      <c r="L13" s="2">
        <v>9.0692999999999996E-2</v>
      </c>
      <c r="M13" s="2">
        <v>0.320133</v>
      </c>
      <c r="N13" s="2">
        <v>0.27684799999999998</v>
      </c>
      <c r="O13" s="2">
        <v>0.168847</v>
      </c>
      <c r="P13" s="2">
        <v>0.143479</v>
      </c>
    </row>
    <row r="14" spans="2:16">
      <c r="B14" s="1"/>
      <c r="C14" s="2"/>
      <c r="D14" s="2"/>
      <c r="E14" s="2"/>
      <c r="F14" s="2"/>
      <c r="G14" s="2"/>
      <c r="H14" s="2"/>
      <c r="I14" s="2"/>
      <c r="L14" s="2"/>
      <c r="M14" s="2"/>
      <c r="N14" s="2"/>
      <c r="O14" s="2"/>
      <c r="P14" s="2"/>
    </row>
    <row r="15" spans="2:16">
      <c r="B15" s="1"/>
      <c r="C15" s="2"/>
      <c r="D15" s="2"/>
      <c r="E15" s="2"/>
      <c r="F15" s="2"/>
      <c r="G15" s="2"/>
      <c r="H15" s="2"/>
      <c r="I15" s="2"/>
      <c r="L15" s="2"/>
      <c r="M15" s="2"/>
      <c r="N15" s="2"/>
      <c r="O15" s="2"/>
      <c r="P15" s="2"/>
    </row>
    <row r="16" spans="2:16">
      <c r="B16" s="1"/>
      <c r="C16" s="2"/>
      <c r="D16" s="2"/>
      <c r="E16" s="2"/>
      <c r="F16" s="2"/>
      <c r="G16" s="2"/>
      <c r="H16" s="2"/>
      <c r="I16" s="2"/>
      <c r="L16" s="2"/>
      <c r="M16" s="2"/>
      <c r="N16" s="2"/>
      <c r="O16" s="2"/>
      <c r="P16" s="2"/>
    </row>
    <row r="17" spans="2:16">
      <c r="B17" s="1"/>
      <c r="C17" s="2"/>
      <c r="D17" s="2"/>
      <c r="E17" s="2"/>
      <c r="F17" s="2"/>
      <c r="G17" s="2"/>
      <c r="H17" s="2"/>
      <c r="I17" s="2"/>
      <c r="L17" s="2"/>
      <c r="M17" s="2"/>
      <c r="N17" s="2"/>
      <c r="O17" s="2"/>
      <c r="P17" s="2"/>
    </row>
    <row r="18" spans="2:16">
      <c r="B18" s="1">
        <v>42489</v>
      </c>
      <c r="C18" s="2">
        <v>0.20257700000000001</v>
      </c>
      <c r="D18" s="2">
        <v>0.15968299999999999</v>
      </c>
      <c r="E18" s="2">
        <v>0.211255</v>
      </c>
      <c r="F18" s="2">
        <v>0.31077500000000002</v>
      </c>
      <c r="G18" s="2">
        <v>0.11570999999999999</v>
      </c>
      <c r="H18" s="2"/>
      <c r="I18" s="2"/>
      <c r="L18" s="2">
        <v>7.6835000000000001E-2</v>
      </c>
      <c r="M18" s="2">
        <v>0.32387300000000002</v>
      </c>
      <c r="N18" s="2">
        <v>0.28456700000000001</v>
      </c>
      <c r="O18" s="2">
        <v>0.172406</v>
      </c>
      <c r="P18" s="2">
        <v>0.14232</v>
      </c>
    </row>
    <row r="19" spans="2:16">
      <c r="B19" s="1"/>
      <c r="C19" s="2"/>
      <c r="D19" s="2"/>
      <c r="E19" s="2"/>
      <c r="F19" s="2"/>
      <c r="G19" s="2"/>
      <c r="H19" s="2"/>
      <c r="I19" s="2"/>
      <c r="L19" s="2"/>
      <c r="M19" s="2"/>
      <c r="N19" s="2"/>
      <c r="O19" s="2"/>
      <c r="P19" s="2"/>
    </row>
    <row r="20" spans="2:16">
      <c r="B20" s="1"/>
      <c r="C20" s="2"/>
      <c r="D20" s="2"/>
      <c r="E20" s="2"/>
      <c r="F20" s="2"/>
      <c r="G20" s="2"/>
      <c r="H20" s="2"/>
      <c r="I20" s="2"/>
      <c r="L20" s="2"/>
      <c r="M20" s="2"/>
      <c r="N20" s="2"/>
      <c r="O20" s="2"/>
      <c r="P20" s="2"/>
    </row>
    <row r="21" spans="2:16">
      <c r="B21" s="1"/>
      <c r="C21" s="2"/>
      <c r="D21" s="2"/>
      <c r="E21" s="2"/>
      <c r="F21" s="2"/>
      <c r="G21" s="2"/>
      <c r="H21" s="2"/>
      <c r="I21" s="2"/>
      <c r="L21" s="2"/>
      <c r="M21" s="2"/>
      <c r="N21" s="2"/>
      <c r="O21" s="2"/>
      <c r="P21" s="2"/>
    </row>
    <row r="22" spans="2:16">
      <c r="B22" s="1"/>
      <c r="C22" s="2"/>
      <c r="D22" s="2"/>
      <c r="E22" s="2"/>
      <c r="F22" s="2"/>
      <c r="G22" s="2"/>
      <c r="H22" s="2"/>
      <c r="I22" s="2"/>
      <c r="L22" s="2"/>
      <c r="M22" s="2"/>
      <c r="N22" s="2"/>
      <c r="O22" s="2"/>
      <c r="P22" s="2"/>
    </row>
    <row r="23" spans="2:16">
      <c r="B23" s="1">
        <v>42674</v>
      </c>
      <c r="C23" s="2">
        <v>0.194165</v>
      </c>
      <c r="D23" s="2">
        <v>0.15060999999999999</v>
      </c>
      <c r="E23" s="2">
        <v>0.20922299999999999</v>
      </c>
      <c r="F23" s="2">
        <v>0.32053599999999999</v>
      </c>
      <c r="G23" s="2">
        <v>0.12546599999999999</v>
      </c>
      <c r="H23" s="2"/>
      <c r="I23" s="2"/>
      <c r="L23" s="2">
        <v>9.7992999999999997E-2</v>
      </c>
      <c r="M23" s="2">
        <v>0.31721899999999997</v>
      </c>
      <c r="N23" s="2">
        <v>0.27435300000000001</v>
      </c>
      <c r="O23" s="2">
        <v>0.17420099999999999</v>
      </c>
      <c r="P23" s="2">
        <v>0.13623299999999999</v>
      </c>
    </row>
    <row r="24" spans="2:16">
      <c r="B24" s="1"/>
      <c r="C24" s="2"/>
      <c r="D24" s="2"/>
      <c r="E24" s="2"/>
      <c r="F24" s="2"/>
      <c r="G24" s="2"/>
      <c r="H24" s="2"/>
      <c r="I24" s="2"/>
      <c r="L24" s="2"/>
      <c r="M24" s="2"/>
      <c r="N24" s="2"/>
      <c r="O24" s="2"/>
      <c r="P24" s="2"/>
    </row>
    <row r="25" spans="2:16">
      <c r="B25" s="1"/>
      <c r="C25" s="2"/>
      <c r="D25" s="2"/>
      <c r="E25" s="2"/>
      <c r="F25" s="2"/>
      <c r="G25" s="2"/>
      <c r="H25" s="2"/>
      <c r="I25" s="2"/>
      <c r="L25" s="2"/>
      <c r="M25" s="2"/>
      <c r="N25" s="2"/>
      <c r="O25" s="2"/>
      <c r="P25" s="2"/>
    </row>
    <row r="26" spans="2:16">
      <c r="B26" s="1"/>
      <c r="C26" s="2"/>
      <c r="D26" s="2"/>
      <c r="E26" s="2"/>
      <c r="F26" s="2"/>
      <c r="G26" s="2"/>
      <c r="H26" s="2"/>
      <c r="I26" s="2"/>
      <c r="L26" s="2"/>
      <c r="M26" s="2"/>
      <c r="N26" s="2"/>
      <c r="O26" s="2"/>
      <c r="P26" s="2"/>
    </row>
    <row r="27" spans="2:16">
      <c r="B27" s="1"/>
      <c r="C27" s="2"/>
      <c r="D27" s="2"/>
      <c r="E27" s="2"/>
      <c r="F27" s="2"/>
      <c r="G27" s="2"/>
      <c r="H27" s="2"/>
      <c r="I27" s="2"/>
      <c r="L27" s="2"/>
      <c r="M27" s="2"/>
      <c r="N27" s="2"/>
      <c r="O27" s="2"/>
      <c r="P27" s="2"/>
    </row>
    <row r="28" spans="2:16">
      <c r="B28" s="1">
        <v>42853</v>
      </c>
      <c r="C28" s="2">
        <v>0.18720300000000001</v>
      </c>
      <c r="D28" s="2">
        <v>0.163824</v>
      </c>
      <c r="E28" s="2">
        <v>0.21832399999999999</v>
      </c>
      <c r="F28" s="2">
        <v>0.30667100000000003</v>
      </c>
      <c r="G28" s="2">
        <v>0.123978</v>
      </c>
      <c r="H28" s="2"/>
      <c r="I28" s="2"/>
      <c r="L28" s="2">
        <v>8.3371000000000001E-2</v>
      </c>
      <c r="M28" s="2">
        <v>0.35488399999999998</v>
      </c>
      <c r="N28" s="2">
        <v>0.30245100000000003</v>
      </c>
      <c r="O28" s="2">
        <v>0.15710499999999999</v>
      </c>
      <c r="P28" s="2">
        <v>0.102188</v>
      </c>
    </row>
    <row r="29" spans="2:16">
      <c r="B29" s="1"/>
      <c r="C29" s="2"/>
      <c r="D29" s="2"/>
      <c r="E29" s="2"/>
      <c r="F29" s="2"/>
      <c r="G29" s="2"/>
      <c r="H29" s="2"/>
      <c r="I29" s="2"/>
      <c r="L29" s="2"/>
      <c r="M29" s="2"/>
      <c r="N29" s="2"/>
      <c r="O29" s="2"/>
      <c r="P29" s="2"/>
    </row>
    <row r="30" spans="2:16">
      <c r="B30" s="1"/>
      <c r="C30" s="2"/>
      <c r="D30" s="2"/>
      <c r="E30" s="2"/>
      <c r="F30" s="2"/>
      <c r="G30" s="2"/>
      <c r="H30" s="2"/>
      <c r="I30" s="2"/>
      <c r="L30" s="2"/>
      <c r="M30" s="2"/>
      <c r="N30" s="2"/>
      <c r="O30" s="2"/>
      <c r="P30" s="2"/>
    </row>
    <row r="31" spans="2:16">
      <c r="B31" s="1"/>
      <c r="C31" s="2"/>
      <c r="D31" s="2"/>
      <c r="E31" s="2"/>
      <c r="F31" s="2"/>
      <c r="G31" s="2"/>
      <c r="H31" s="2"/>
      <c r="I31" s="2"/>
      <c r="L31" s="2"/>
      <c r="M31" s="2"/>
      <c r="N31" s="2"/>
      <c r="O31" s="2"/>
      <c r="P31" s="2"/>
    </row>
    <row r="32" spans="2:16">
      <c r="B32" s="1"/>
      <c r="C32" s="2"/>
      <c r="D32" s="2"/>
      <c r="E32" s="2"/>
      <c r="F32" s="2"/>
      <c r="G32" s="2"/>
      <c r="H32" s="2"/>
      <c r="I32" s="2"/>
      <c r="L32" s="2"/>
      <c r="M32" s="2"/>
      <c r="N32" s="2"/>
      <c r="O32" s="2"/>
      <c r="P32" s="2"/>
    </row>
    <row r="33" spans="2:16">
      <c r="B33" s="1">
        <v>43039</v>
      </c>
      <c r="C33" s="2">
        <v>0.18727099999999999</v>
      </c>
      <c r="D33" s="2">
        <v>0.16328500000000001</v>
      </c>
      <c r="E33" s="2">
        <v>0.22900799999999999</v>
      </c>
      <c r="F33" s="2">
        <v>0.29682399999999998</v>
      </c>
      <c r="G33" s="2">
        <v>0.123612</v>
      </c>
      <c r="H33" s="2"/>
      <c r="I33" s="2"/>
      <c r="L33" s="2">
        <v>9.2775999999999997E-2</v>
      </c>
      <c r="M33" s="2">
        <v>0.35413099999999997</v>
      </c>
      <c r="N33" s="2">
        <v>0.30634499999999998</v>
      </c>
      <c r="O33" s="2">
        <v>0.13406100000000001</v>
      </c>
      <c r="P33" s="2">
        <v>0.112687</v>
      </c>
    </row>
    <row r="34" spans="2:16">
      <c r="B34" s="1"/>
      <c r="C34" s="2"/>
      <c r="D34" s="2"/>
      <c r="E34" s="2"/>
      <c r="F34" s="2"/>
      <c r="G34" s="2"/>
      <c r="H34" s="2"/>
      <c r="I34" s="2"/>
      <c r="L34" s="2"/>
      <c r="M34" s="2"/>
      <c r="N34" s="2"/>
      <c r="O34" s="2"/>
      <c r="P34" s="2"/>
    </row>
    <row r="35" spans="2:16">
      <c r="B35" s="1"/>
      <c r="C35" s="2"/>
      <c r="D35" s="2"/>
      <c r="E35" s="2"/>
      <c r="F35" s="2"/>
      <c r="G35" s="2"/>
      <c r="H35" s="2"/>
      <c r="I35" s="2"/>
      <c r="L35" s="2"/>
      <c r="M35" s="2"/>
      <c r="N35" s="2"/>
      <c r="O35" s="2"/>
      <c r="P35" s="2"/>
    </row>
    <row r="36" spans="2:16">
      <c r="B36" s="1"/>
      <c r="C36" s="2"/>
      <c r="D36" s="2"/>
      <c r="E36" s="2"/>
      <c r="F36" s="2"/>
      <c r="G36" s="2"/>
      <c r="H36" s="2"/>
      <c r="I36" s="2"/>
      <c r="L36" s="2"/>
      <c r="M36" s="2"/>
      <c r="N36" s="2"/>
      <c r="O36" s="2"/>
      <c r="P36" s="2"/>
    </row>
    <row r="37" spans="2:16">
      <c r="B37" s="1"/>
      <c r="C37" s="2"/>
      <c r="D37" s="2"/>
      <c r="E37" s="2"/>
      <c r="F37" s="2"/>
      <c r="G37" s="2"/>
      <c r="H37" s="2"/>
      <c r="I37" s="2"/>
      <c r="L37" s="2"/>
      <c r="M37" s="2"/>
      <c r="N37" s="2"/>
      <c r="O37" s="2"/>
      <c r="P37" s="2"/>
    </row>
    <row r="38" spans="2:16">
      <c r="B38" s="1">
        <v>43220</v>
      </c>
      <c r="C38" s="2">
        <v>0.19094900000000001</v>
      </c>
      <c r="D38" s="2">
        <v>0.16200000000000001</v>
      </c>
      <c r="E38" s="2">
        <v>0.23050699999999999</v>
      </c>
      <c r="F38" s="2">
        <v>0.29012100000000002</v>
      </c>
      <c r="G38" s="2">
        <v>0.12642300000000001</v>
      </c>
      <c r="H38" s="2"/>
      <c r="I38" s="2"/>
      <c r="L38" s="2">
        <v>0.103686</v>
      </c>
      <c r="M38" s="2">
        <v>0.34024700000000002</v>
      </c>
      <c r="N38" s="2">
        <v>0.30899900000000002</v>
      </c>
      <c r="O38" s="2">
        <v>0.12907099999999999</v>
      </c>
      <c r="P38" s="2">
        <v>0.117997</v>
      </c>
    </row>
    <row r="39" spans="2:16">
      <c r="B39" s="1"/>
      <c r="C39" s="2"/>
      <c r="D39" s="2"/>
      <c r="E39" s="2"/>
      <c r="F39" s="2"/>
      <c r="G39" s="2"/>
      <c r="H39" s="2"/>
      <c r="I39" s="2"/>
      <c r="L39" s="2"/>
      <c r="M39" s="2"/>
      <c r="N39" s="2"/>
      <c r="O39" s="2"/>
      <c r="P39" s="2"/>
    </row>
    <row r="40" spans="2:16">
      <c r="B40" s="1"/>
      <c r="C40" s="2"/>
      <c r="D40" s="2"/>
      <c r="E40" s="2"/>
      <c r="F40" s="2"/>
      <c r="G40" s="2"/>
      <c r="H40" s="2"/>
      <c r="I40" s="2"/>
      <c r="L40" s="2"/>
      <c r="M40" s="2"/>
      <c r="N40" s="2"/>
      <c r="O40" s="2"/>
      <c r="P40" s="2"/>
    </row>
    <row r="41" spans="2:16">
      <c r="B41" s="1"/>
      <c r="C41" s="2"/>
      <c r="D41" s="2"/>
      <c r="E41" s="2"/>
      <c r="F41" s="2"/>
      <c r="G41" s="2"/>
      <c r="H41" s="2"/>
      <c r="I41" s="2"/>
      <c r="L41" s="2"/>
      <c r="M41" s="2"/>
      <c r="N41" s="2"/>
      <c r="O41" s="2"/>
      <c r="P41" s="2"/>
    </row>
    <row r="42" spans="2:16">
      <c r="B42" s="1"/>
      <c r="C42" s="2"/>
      <c r="D42" s="2"/>
      <c r="E42" s="2"/>
      <c r="F42" s="2"/>
      <c r="G42" s="2"/>
      <c r="H42" s="2"/>
      <c r="I42" s="2"/>
      <c r="L42" s="2"/>
      <c r="M42" s="2"/>
      <c r="N42" s="2"/>
      <c r="O42" s="2"/>
      <c r="P42" s="2"/>
    </row>
    <row r="43" spans="2:16">
      <c r="B43" s="1">
        <v>43404</v>
      </c>
      <c r="C43" s="2">
        <v>0.192214</v>
      </c>
      <c r="D43" s="2">
        <v>0.15435399999999999</v>
      </c>
      <c r="E43" s="2">
        <v>0.23706199999999999</v>
      </c>
      <c r="F43" s="2">
        <v>0.29516300000000001</v>
      </c>
      <c r="G43" s="2">
        <v>0.121207</v>
      </c>
      <c r="H43" s="2"/>
      <c r="I43" s="2"/>
      <c r="L43" s="2">
        <v>0.14843200000000001</v>
      </c>
      <c r="M43" s="2">
        <v>0.32663900000000001</v>
      </c>
      <c r="N43" s="2">
        <v>0.35495300000000002</v>
      </c>
      <c r="O43" s="2">
        <v>0.13288700000000001</v>
      </c>
      <c r="P43" s="2">
        <v>3.7088999999999997E-2</v>
      </c>
    </row>
    <row r="44" spans="2:16">
      <c r="B44" s="1"/>
      <c r="C44" s="2"/>
      <c r="D44" s="2"/>
      <c r="E44" s="2"/>
      <c r="F44" s="2"/>
      <c r="G44" s="2"/>
      <c r="H44" s="2"/>
      <c r="I44" s="2"/>
      <c r="L44" s="2"/>
      <c r="M44" s="2"/>
      <c r="N44" s="2"/>
      <c r="O44" s="2"/>
      <c r="P44" s="2"/>
    </row>
    <row r="45" spans="2:16">
      <c r="B45" s="1"/>
      <c r="C45" s="2"/>
      <c r="D45" s="2"/>
      <c r="E45" s="2"/>
      <c r="F45" s="2"/>
      <c r="G45" s="2"/>
      <c r="H45" s="2"/>
      <c r="I45" s="2"/>
      <c r="L45" s="2"/>
      <c r="M45" s="2"/>
      <c r="N45" s="2"/>
      <c r="O45" s="2"/>
      <c r="P45" s="2"/>
    </row>
    <row r="46" spans="2:16">
      <c r="B46" s="1"/>
      <c r="C46" s="2"/>
      <c r="D46" s="2"/>
      <c r="E46" s="2"/>
      <c r="F46" s="2"/>
      <c r="G46" s="2"/>
      <c r="H46" s="2"/>
      <c r="I46" s="2"/>
      <c r="L46" s="2"/>
      <c r="M46" s="2"/>
      <c r="N46" s="2"/>
      <c r="O46" s="2"/>
      <c r="P46" s="2"/>
    </row>
    <row r="47" spans="2:16">
      <c r="B47" s="1"/>
      <c r="C47" s="2"/>
      <c r="D47" s="2"/>
      <c r="E47" s="2"/>
      <c r="F47" s="2"/>
      <c r="G47" s="2"/>
      <c r="H47" s="2"/>
      <c r="I47" s="2"/>
      <c r="L47" s="2"/>
      <c r="M47" s="2"/>
      <c r="N47" s="2"/>
      <c r="O47" s="2"/>
      <c r="P47" s="2"/>
    </row>
    <row r="48" spans="2:16">
      <c r="B48" s="1">
        <v>43585</v>
      </c>
      <c r="C48" s="2">
        <v>0.194303</v>
      </c>
      <c r="D48" s="2">
        <v>0.14144699999999999</v>
      </c>
      <c r="E48" s="2">
        <v>0.23974300000000001</v>
      </c>
      <c r="F48" s="2">
        <v>0.30077300000000001</v>
      </c>
      <c r="G48" s="2">
        <v>0.123734</v>
      </c>
      <c r="H48" s="2"/>
      <c r="I48" s="2"/>
      <c r="L48" s="2">
        <v>0.148534</v>
      </c>
      <c r="M48" s="2">
        <v>0.30337599999999998</v>
      </c>
      <c r="N48" s="2">
        <v>0.36125400000000002</v>
      </c>
      <c r="O48" s="2">
        <v>0.14609900000000001</v>
      </c>
      <c r="P48" s="2">
        <v>4.0736000000000001E-2</v>
      </c>
    </row>
    <row r="49" spans="2:16">
      <c r="B49" s="1"/>
      <c r="C49" s="2"/>
      <c r="D49" s="2"/>
      <c r="E49" s="2"/>
      <c r="F49" s="2"/>
      <c r="G49" s="2"/>
      <c r="H49" s="2"/>
      <c r="I49" s="2"/>
      <c r="L49" s="2"/>
      <c r="M49" s="2"/>
      <c r="N49" s="2"/>
      <c r="O49" s="2"/>
      <c r="P49" s="2"/>
    </row>
    <row r="50" spans="2:16">
      <c r="B50" s="1"/>
      <c r="C50" s="2"/>
      <c r="D50" s="2"/>
      <c r="E50" s="2"/>
      <c r="F50" s="2"/>
      <c r="G50" s="2"/>
      <c r="H50" s="2"/>
      <c r="I50" s="2"/>
      <c r="L50" s="2"/>
      <c r="M50" s="2"/>
      <c r="N50" s="2"/>
      <c r="O50" s="2"/>
      <c r="P50" s="2"/>
    </row>
    <row r="51" spans="2:16">
      <c r="B51" s="1"/>
      <c r="C51" s="2"/>
      <c r="D51" s="2"/>
      <c r="E51" s="2"/>
      <c r="F51" s="2"/>
      <c r="G51" s="2"/>
      <c r="H51" s="2"/>
      <c r="I51" s="2"/>
      <c r="L51" s="2"/>
      <c r="M51" s="2"/>
      <c r="N51" s="2"/>
      <c r="O51" s="2"/>
      <c r="P51" s="2"/>
    </row>
    <row r="52" spans="2:16">
      <c r="B52" s="1"/>
      <c r="C52" s="2"/>
      <c r="D52" s="2"/>
      <c r="E52" s="2"/>
      <c r="F52" s="2"/>
      <c r="G52" s="2"/>
      <c r="H52" s="2"/>
      <c r="I52" s="2"/>
      <c r="L52" s="2"/>
      <c r="M52" s="2"/>
      <c r="N52" s="2"/>
      <c r="O52" s="2"/>
      <c r="P52" s="2"/>
    </row>
    <row r="53" spans="2:16">
      <c r="B53" s="1">
        <v>43769</v>
      </c>
      <c r="C53" s="2">
        <v>0.20172100000000001</v>
      </c>
      <c r="D53" s="2">
        <v>0.13891400000000001</v>
      </c>
      <c r="E53" s="2">
        <v>0.23752300000000001</v>
      </c>
      <c r="F53" s="2">
        <v>0.30457200000000001</v>
      </c>
      <c r="G53" s="2">
        <v>0.11727</v>
      </c>
      <c r="H53" s="2"/>
      <c r="I53" s="2"/>
      <c r="L53" s="2">
        <v>0.20327500000000001</v>
      </c>
      <c r="M53" s="2">
        <v>0.26889099999999999</v>
      </c>
      <c r="N53" s="2">
        <v>0.31737799999999999</v>
      </c>
      <c r="O53" s="2">
        <v>0.15439</v>
      </c>
      <c r="P53" s="2">
        <v>5.6065999999999998E-2</v>
      </c>
    </row>
    <row r="54" spans="2:16">
      <c r="B54" s="1"/>
      <c r="C54" s="2"/>
      <c r="D54" s="2"/>
      <c r="E54" s="2"/>
      <c r="F54" s="2"/>
      <c r="G54" s="2"/>
      <c r="H54" s="2"/>
      <c r="I54" s="2"/>
      <c r="L54" s="2"/>
      <c r="M54" s="2"/>
      <c r="N54" s="2"/>
      <c r="O54" s="2"/>
      <c r="P54" s="2"/>
    </row>
    <row r="55" spans="2:16">
      <c r="B55" s="1"/>
      <c r="C55" s="2"/>
      <c r="D55" s="2"/>
      <c r="E55" s="2"/>
      <c r="F55" s="2"/>
      <c r="G55" s="2"/>
      <c r="H55" s="2"/>
      <c r="I55" s="2"/>
      <c r="L55" s="2"/>
      <c r="M55" s="2"/>
      <c r="N55" s="2"/>
      <c r="O55" s="2"/>
      <c r="P55" s="2"/>
    </row>
    <row r="56" spans="2:16">
      <c r="B56" s="1"/>
      <c r="C56" s="2"/>
      <c r="D56" s="2"/>
      <c r="E56" s="2"/>
      <c r="F56" s="2"/>
      <c r="G56" s="2"/>
      <c r="H56" s="2"/>
      <c r="I56" s="2"/>
      <c r="L56" s="2"/>
      <c r="M56" s="2"/>
      <c r="N56" s="2"/>
      <c r="O56" s="2"/>
      <c r="P56" s="2"/>
    </row>
    <row r="57" spans="2:16">
      <c r="B57" s="1"/>
      <c r="C57" s="2"/>
      <c r="D57" s="2"/>
      <c r="E57" s="2"/>
      <c r="F57" s="2"/>
      <c r="G57" s="2"/>
      <c r="H57" s="2"/>
      <c r="I57" s="2"/>
      <c r="L57" s="2"/>
      <c r="M57" s="2"/>
      <c r="N57" s="2"/>
      <c r="O57" s="2"/>
      <c r="P57" s="2"/>
    </row>
    <row r="58" spans="2:16">
      <c r="B58" s="1">
        <v>43951</v>
      </c>
      <c r="C58" s="2">
        <v>0.21029999999999999</v>
      </c>
      <c r="D58" s="2">
        <v>0.12767300000000001</v>
      </c>
      <c r="E58" s="2">
        <v>0.23263900000000001</v>
      </c>
      <c r="F58" s="2">
        <v>0.31839099999999998</v>
      </c>
      <c r="G58" s="2">
        <v>0.110997</v>
      </c>
      <c r="H58" s="2"/>
      <c r="I58" s="2"/>
      <c r="L58" s="2">
        <v>0.23355699999999999</v>
      </c>
      <c r="M58" s="2">
        <v>0.29622300000000001</v>
      </c>
      <c r="N58" s="2">
        <v>0.280109</v>
      </c>
      <c r="O58" s="2">
        <v>0.17686099999999999</v>
      </c>
      <c r="P58" s="2">
        <v>1.325E-2</v>
      </c>
    </row>
    <row r="59" spans="2:16">
      <c r="B59" s="1"/>
      <c r="C59" s="2"/>
      <c r="D59" s="2"/>
      <c r="E59" s="2"/>
      <c r="F59" s="2"/>
      <c r="G59" s="2"/>
      <c r="H59" s="2"/>
      <c r="I59" s="2"/>
      <c r="L59" s="2"/>
      <c r="M59" s="2"/>
      <c r="N59" s="2"/>
      <c r="O59" s="2"/>
      <c r="P59" s="2"/>
    </row>
    <row r="60" spans="2:16">
      <c r="B60" s="1"/>
      <c r="C60" s="2"/>
      <c r="D60" s="2"/>
      <c r="E60" s="2"/>
      <c r="F60" s="2"/>
      <c r="G60" s="2"/>
      <c r="H60" s="2"/>
      <c r="I60" s="2"/>
      <c r="L60" s="2"/>
      <c r="M60" s="2"/>
      <c r="N60" s="2"/>
      <c r="O60" s="2"/>
      <c r="P60" s="2"/>
    </row>
    <row r="61" spans="2:16">
      <c r="B61" s="1"/>
      <c r="C61" s="2"/>
      <c r="D61" s="2"/>
      <c r="E61" s="2"/>
      <c r="F61" s="2"/>
      <c r="G61" s="2"/>
      <c r="H61" s="2"/>
      <c r="I61" s="2"/>
      <c r="L61" s="2"/>
      <c r="M61" s="2"/>
      <c r="N61" s="2"/>
      <c r="O61" s="2"/>
      <c r="P61" s="2"/>
    </row>
    <row r="62" spans="2:16">
      <c r="B62" s="1"/>
      <c r="C62" s="2"/>
      <c r="D62" s="2"/>
      <c r="E62" s="2"/>
      <c r="F62" s="2"/>
      <c r="G62" s="2"/>
      <c r="H62" s="2"/>
      <c r="I62" s="2"/>
      <c r="L62" s="2"/>
      <c r="M62" s="2"/>
      <c r="N62" s="2"/>
      <c r="O62" s="2"/>
      <c r="P62" s="2"/>
    </row>
    <row r="63" spans="2:16">
      <c r="B63" s="1">
        <v>44134</v>
      </c>
      <c r="C63" s="2">
        <v>0.21957399999999999</v>
      </c>
      <c r="D63" s="2">
        <v>0.11473</v>
      </c>
      <c r="E63" s="2">
        <v>0.236758</v>
      </c>
      <c r="F63" s="2">
        <v>0.318272</v>
      </c>
      <c r="G63" s="2">
        <v>0.110666</v>
      </c>
      <c r="H63" s="2"/>
      <c r="I63" s="2"/>
      <c r="L63" s="2">
        <v>0.22190399999999999</v>
      </c>
      <c r="M63" s="2">
        <v>0.25067</v>
      </c>
      <c r="N63" s="2">
        <v>0.349242</v>
      </c>
      <c r="O63" s="2">
        <v>0.17685100000000001</v>
      </c>
      <c r="P63" s="2">
        <v>1.3339999999999999E-3</v>
      </c>
    </row>
    <row r="64" spans="2:16">
      <c r="B64" s="1"/>
      <c r="C64" s="2"/>
      <c r="D64" s="2"/>
      <c r="E64" s="2"/>
      <c r="F64" s="2"/>
      <c r="G64" s="2"/>
      <c r="H64" s="2"/>
      <c r="I64" s="2"/>
      <c r="L64" s="2"/>
      <c r="M64" s="2"/>
      <c r="N64" s="2"/>
      <c r="O64" s="2"/>
      <c r="P64" s="2"/>
    </row>
    <row r="65" spans="2:16">
      <c r="B65" s="1"/>
      <c r="C65" s="2"/>
      <c r="D65" s="2"/>
      <c r="E65" s="2"/>
      <c r="F65" s="2"/>
      <c r="G65" s="2"/>
      <c r="H65" s="2"/>
      <c r="I65" s="2"/>
      <c r="L65" s="2"/>
      <c r="M65" s="2"/>
      <c r="N65" s="2"/>
      <c r="O65" s="2"/>
      <c r="P65" s="2"/>
    </row>
    <row r="66" spans="2:16">
      <c r="B66" s="1"/>
      <c r="C66" s="2"/>
      <c r="D66" s="2"/>
      <c r="E66" s="2"/>
      <c r="F66" s="2"/>
      <c r="G66" s="2"/>
      <c r="H66" s="2"/>
      <c r="I66" s="2"/>
      <c r="L66" s="2"/>
      <c r="M66" s="2"/>
      <c r="N66" s="2"/>
      <c r="O66" s="2"/>
      <c r="P66" s="2"/>
    </row>
    <row r="67" spans="2:16">
      <c r="B67" s="1"/>
      <c r="C67" s="2"/>
      <c r="D67" s="2"/>
      <c r="E67" s="2"/>
      <c r="F67" s="2"/>
      <c r="G67" s="2"/>
      <c r="H67" s="2"/>
      <c r="I67" s="2"/>
      <c r="L67" s="2"/>
      <c r="M67" s="2"/>
      <c r="N67" s="2"/>
      <c r="O67" s="2"/>
      <c r="P67" s="2"/>
    </row>
    <row r="68" spans="2:16">
      <c r="B68" s="1">
        <v>44316</v>
      </c>
      <c r="C68" s="2">
        <v>0.21851699999999999</v>
      </c>
      <c r="D68" s="2">
        <v>0.11514099999999999</v>
      </c>
      <c r="E68" s="2">
        <v>0.23937800000000001</v>
      </c>
      <c r="F68" s="2">
        <v>0.31548399999999999</v>
      </c>
      <c r="G68" s="2">
        <v>0.111481</v>
      </c>
      <c r="H68" s="2"/>
      <c r="I68" s="2"/>
      <c r="L68" s="2">
        <v>0.20738000000000001</v>
      </c>
      <c r="M68" s="2">
        <v>0.25808799999999998</v>
      </c>
      <c r="N68" s="2">
        <v>0.33451500000000001</v>
      </c>
      <c r="O68" s="2">
        <v>0.16001000000000001</v>
      </c>
      <c r="P68" s="2">
        <v>4.0006E-2</v>
      </c>
    </row>
    <row r="69" spans="2:16">
      <c r="B69" s="1"/>
      <c r="C69" s="2"/>
      <c r="D69" s="2"/>
      <c r="E69" s="2"/>
      <c r="F69" s="2"/>
      <c r="G69" s="2"/>
      <c r="H69" s="2"/>
      <c r="I69" s="2"/>
      <c r="L69" s="2"/>
      <c r="M69" s="2"/>
      <c r="N69" s="2"/>
      <c r="O69" s="2"/>
      <c r="P69" s="2"/>
    </row>
    <row r="70" spans="2:16">
      <c r="B70" s="1"/>
      <c r="C70" s="2"/>
      <c r="D70" s="2"/>
      <c r="E70" s="2"/>
      <c r="F70" s="2"/>
      <c r="G70" s="2"/>
      <c r="H70" s="2"/>
      <c r="I70" s="2"/>
      <c r="L70" s="2"/>
      <c r="M70" s="2"/>
      <c r="N70" s="2"/>
      <c r="O70" s="2"/>
      <c r="P70" s="2"/>
    </row>
    <row r="71" spans="2:16">
      <c r="B71" s="1"/>
      <c r="C71" s="2"/>
      <c r="D71" s="2"/>
      <c r="E71" s="2"/>
      <c r="F71" s="2"/>
      <c r="G71" s="2"/>
      <c r="H71" s="2"/>
      <c r="I71" s="2"/>
      <c r="L71" s="2"/>
      <c r="M71" s="2"/>
      <c r="N71" s="2"/>
      <c r="O71" s="2"/>
      <c r="P71" s="2"/>
    </row>
    <row r="72" spans="2:16">
      <c r="B72" s="1"/>
      <c r="C72" s="2"/>
      <c r="D72" s="2"/>
      <c r="E72" s="2"/>
      <c r="F72" s="2"/>
      <c r="G72" s="2"/>
      <c r="H72" s="2"/>
      <c r="I72" s="2"/>
      <c r="L72" s="2"/>
      <c r="M72" s="2"/>
      <c r="N72" s="2"/>
      <c r="O72" s="2"/>
      <c r="P72" s="2"/>
    </row>
    <row r="73" spans="2:16">
      <c r="B73" s="1">
        <v>44498</v>
      </c>
      <c r="C73" s="2">
        <v>0.22174099999999999</v>
      </c>
      <c r="D73" s="2">
        <v>0.11709</v>
      </c>
      <c r="E73" s="2">
        <v>0.236905</v>
      </c>
      <c r="F73" s="2">
        <v>0.31159999999999999</v>
      </c>
      <c r="G73" s="2">
        <v>0.112664</v>
      </c>
      <c r="H73" s="2"/>
      <c r="I73" s="2"/>
      <c r="L73" s="2">
        <v>0.23666799999999999</v>
      </c>
      <c r="M73" s="2">
        <v>0.24091299999999999</v>
      </c>
      <c r="N73" s="2">
        <v>0.349887</v>
      </c>
      <c r="O73" s="2">
        <v>0.16666800000000001</v>
      </c>
      <c r="P73" s="2">
        <v>5.8640000000000003E-3</v>
      </c>
    </row>
    <row r="74" spans="2:16">
      <c r="B74" s="1"/>
      <c r="C74" s="2"/>
      <c r="D74" s="2"/>
      <c r="E74" s="2"/>
      <c r="F74" s="2"/>
      <c r="G74" s="2"/>
      <c r="H74" s="2"/>
      <c r="I74" s="2"/>
      <c r="L74" s="2"/>
      <c r="M74" s="2"/>
      <c r="N74" s="2"/>
      <c r="O74" s="2"/>
      <c r="P74" s="2"/>
    </row>
    <row r="75" spans="2:16">
      <c r="B75" s="1"/>
      <c r="C75" s="2"/>
      <c r="D75" s="2"/>
      <c r="E75" s="2"/>
      <c r="F75" s="2"/>
      <c r="G75" s="2"/>
      <c r="H75" s="2"/>
      <c r="I75" s="2"/>
      <c r="L75" s="2"/>
      <c r="M75" s="2"/>
      <c r="N75" s="2"/>
      <c r="O75" s="2"/>
      <c r="P75" s="2"/>
    </row>
    <row r="76" spans="2:16">
      <c r="B76" s="1"/>
      <c r="C76" s="2"/>
      <c r="D76" s="2"/>
      <c r="E76" s="2"/>
      <c r="F76" s="2"/>
      <c r="G76" s="2"/>
      <c r="H76" s="2"/>
      <c r="I76" s="2"/>
      <c r="L76" s="2"/>
      <c r="M76" s="2"/>
      <c r="N76" s="2"/>
      <c r="O76" s="2"/>
      <c r="P76" s="2"/>
    </row>
    <row r="77" spans="2:16">
      <c r="B77" s="1"/>
      <c r="C77" s="2"/>
      <c r="D77" s="2"/>
      <c r="E77" s="2"/>
      <c r="F77" s="2"/>
      <c r="G77" s="2"/>
      <c r="H77" s="2"/>
      <c r="I77" s="2"/>
      <c r="L77" s="2"/>
      <c r="M77" s="2"/>
      <c r="N77" s="2"/>
      <c r="O77" s="2"/>
      <c r="P77" s="2"/>
    </row>
    <row r="78" spans="2:16">
      <c r="B78" s="1">
        <v>44680</v>
      </c>
      <c r="C78" s="2">
        <v>0.22214700000000001</v>
      </c>
      <c r="D78" s="2">
        <v>0.114749</v>
      </c>
      <c r="E78" s="2">
        <v>0.24046100000000001</v>
      </c>
      <c r="F78" s="2">
        <v>0.30835800000000002</v>
      </c>
      <c r="G78" s="2">
        <v>0.114285</v>
      </c>
      <c r="H78" s="2"/>
      <c r="I78" s="2"/>
      <c r="L78" s="2">
        <v>0.229492</v>
      </c>
      <c r="M78" s="2">
        <v>0.25606499999999999</v>
      </c>
      <c r="N78" s="2">
        <v>0.33960200000000001</v>
      </c>
      <c r="O78" s="2">
        <v>0.17484</v>
      </c>
      <c r="P78" s="2">
        <v>0</v>
      </c>
    </row>
    <row r="79" spans="2:16">
      <c r="B79" s="1"/>
      <c r="C79" s="2"/>
      <c r="D79" s="2"/>
      <c r="E79" s="2"/>
      <c r="F79" s="2"/>
      <c r="G79" s="2"/>
      <c r="H79" s="2"/>
      <c r="I79" s="2"/>
      <c r="L79" s="2"/>
      <c r="M79" s="2"/>
      <c r="N79" s="2"/>
      <c r="O79" s="2"/>
      <c r="P79" s="2"/>
    </row>
    <row r="80" spans="2:16">
      <c r="B80" s="1"/>
      <c r="C80" s="2"/>
      <c r="D80" s="2"/>
      <c r="E80" s="2"/>
      <c r="F80" s="2"/>
      <c r="G80" s="2"/>
      <c r="H80" s="2"/>
      <c r="I80" s="2"/>
      <c r="L80" s="2"/>
      <c r="M80" s="2"/>
      <c r="N80" s="2"/>
      <c r="O80" s="2"/>
      <c r="P80" s="2"/>
    </row>
    <row r="81" spans="2:16">
      <c r="B81" s="1"/>
      <c r="C81" s="2"/>
      <c r="D81" s="2"/>
      <c r="E81" s="2"/>
      <c r="F81" s="2"/>
      <c r="G81" s="2"/>
      <c r="H81" s="2"/>
      <c r="I81" s="2"/>
      <c r="L81" s="2"/>
      <c r="M81" s="2"/>
      <c r="N81" s="2"/>
      <c r="O81" s="2"/>
      <c r="P81" s="2"/>
    </row>
    <row r="82" spans="2:16">
      <c r="B82" s="1"/>
      <c r="C82" s="2"/>
      <c r="D82" s="2"/>
      <c r="E82" s="2"/>
      <c r="F82" s="2"/>
      <c r="G82" s="2"/>
      <c r="H82" s="2"/>
      <c r="I82" s="2"/>
      <c r="L82" s="2"/>
      <c r="M82" s="2"/>
      <c r="N82" s="2"/>
      <c r="O82" s="2"/>
      <c r="P82" s="2"/>
    </row>
    <row r="83" spans="2:16">
      <c r="B83" s="1">
        <v>44865</v>
      </c>
      <c r="C83" s="2">
        <v>0.22436200000000001</v>
      </c>
      <c r="D83" s="2">
        <v>0.127188</v>
      </c>
      <c r="E83" s="2">
        <v>0.239011</v>
      </c>
      <c r="F83" s="2">
        <v>0.29130400000000001</v>
      </c>
      <c r="G83" s="2">
        <v>0.118134</v>
      </c>
      <c r="H83" s="2"/>
      <c r="I83" s="2"/>
      <c r="L83" s="2">
        <v>0.23266700000000001</v>
      </c>
      <c r="M83" s="2">
        <v>0.28934500000000002</v>
      </c>
      <c r="N83" s="2">
        <v>0.37681100000000001</v>
      </c>
      <c r="O83" s="2">
        <v>0.101177</v>
      </c>
      <c r="P83" s="2">
        <v>0</v>
      </c>
    </row>
    <row r="84" spans="2:16">
      <c r="B84" s="1"/>
      <c r="C84" s="2"/>
      <c r="D84" s="2"/>
      <c r="E84" s="2"/>
      <c r="F84" s="2"/>
      <c r="G84" s="2"/>
      <c r="H84" s="2"/>
      <c r="I84" s="2"/>
      <c r="L84" s="2"/>
      <c r="M84" s="2"/>
      <c r="N84" s="2"/>
      <c r="O84" s="2"/>
      <c r="P84" s="2"/>
    </row>
    <row r="85" spans="2:16">
      <c r="B85" s="1"/>
      <c r="C85" s="2"/>
      <c r="D85" s="2"/>
      <c r="E85" s="2"/>
      <c r="F85" s="2"/>
      <c r="G85" s="2"/>
      <c r="H85" s="2"/>
      <c r="I85" s="2"/>
      <c r="L85" s="2"/>
      <c r="M85" s="2"/>
      <c r="N85" s="2"/>
      <c r="O85" s="2"/>
      <c r="P85" s="2"/>
    </row>
    <row r="86" spans="2:16">
      <c r="B86" s="1"/>
      <c r="C86" s="2"/>
      <c r="D86" s="2"/>
      <c r="E86" s="2"/>
      <c r="F86" s="2"/>
      <c r="G86" s="2"/>
      <c r="H86" s="2"/>
      <c r="I86" s="2"/>
      <c r="L86" s="2"/>
      <c r="M86" s="2"/>
      <c r="N86" s="2"/>
      <c r="O86" s="2"/>
      <c r="P86" s="2"/>
    </row>
    <row r="87" spans="2:16">
      <c r="B87" s="1"/>
      <c r="C87" s="2"/>
      <c r="D87" s="2"/>
      <c r="E87" s="2"/>
      <c r="F87" s="2"/>
      <c r="G87" s="2"/>
      <c r="H87" s="2"/>
      <c r="I87" s="2"/>
      <c r="L87" s="2"/>
      <c r="M87" s="2"/>
      <c r="N87" s="2"/>
      <c r="O87" s="2"/>
      <c r="P87" s="2"/>
    </row>
    <row r="88" spans="2:16">
      <c r="B88" s="1">
        <v>45044</v>
      </c>
      <c r="C88" s="2">
        <v>0.22677800000000001</v>
      </c>
      <c r="D88" s="2">
        <v>0.131517</v>
      </c>
      <c r="E88" s="2">
        <v>0.235238</v>
      </c>
      <c r="F88" s="2">
        <v>0.28928199999999998</v>
      </c>
      <c r="G88" s="2">
        <v>0.117185</v>
      </c>
      <c r="H88" s="2"/>
      <c r="I88" s="2"/>
      <c r="L88" s="2">
        <v>0.25295600000000001</v>
      </c>
      <c r="M88" s="2">
        <v>0.20872599999999999</v>
      </c>
      <c r="N88" s="2">
        <v>0.483379</v>
      </c>
      <c r="O88" s="2">
        <v>5.4940000000000003E-2</v>
      </c>
      <c r="P88" s="2">
        <v>0</v>
      </c>
    </row>
    <row r="89" spans="2:16">
      <c r="B89" s="1"/>
      <c r="C89" s="2"/>
      <c r="D89" s="2"/>
      <c r="E89" s="2"/>
      <c r="F89" s="2"/>
      <c r="G89" s="2"/>
      <c r="H89" s="2"/>
      <c r="I89" s="2"/>
      <c r="L89" s="2"/>
      <c r="M89" s="2"/>
      <c r="N89" s="2"/>
      <c r="O89" s="2"/>
      <c r="P89" s="2"/>
    </row>
    <row r="90" spans="2:16">
      <c r="B90" s="1"/>
      <c r="C90" s="2"/>
      <c r="D90" s="2"/>
      <c r="E90" s="2"/>
      <c r="F90" s="2"/>
      <c r="G90" s="2"/>
      <c r="H90" s="2"/>
      <c r="I90" s="2"/>
      <c r="L90" s="2"/>
      <c r="M90" s="2"/>
      <c r="N90" s="2"/>
      <c r="O90" s="2"/>
      <c r="P90" s="2"/>
    </row>
    <row r="91" spans="2:16">
      <c r="B91" s="1"/>
      <c r="C91" s="2"/>
      <c r="D91" s="2"/>
      <c r="E91" s="2"/>
      <c r="F91" s="2"/>
      <c r="G91" s="2"/>
      <c r="H91" s="2"/>
      <c r="I91" s="2"/>
      <c r="L91" s="2"/>
      <c r="M91" s="2"/>
      <c r="N91" s="2"/>
      <c r="O91" s="2"/>
      <c r="P91" s="2"/>
    </row>
    <row r="92" spans="2:16">
      <c r="B92" s="1"/>
      <c r="C92" s="2"/>
      <c r="D92" s="2"/>
      <c r="E92" s="2"/>
      <c r="F92" s="2"/>
      <c r="G92" s="2"/>
      <c r="H92" s="2"/>
      <c r="I92" s="2"/>
      <c r="L92" s="2"/>
      <c r="M92" s="2"/>
      <c r="N92" s="2"/>
      <c r="O92" s="2"/>
      <c r="P92" s="2"/>
    </row>
    <row r="93" spans="2:16">
      <c r="B93" s="1">
        <v>45230</v>
      </c>
      <c r="C93" s="2">
        <v>0.22867100000000001</v>
      </c>
      <c r="D93" s="2">
        <v>0.132969</v>
      </c>
      <c r="E93" s="2">
        <v>0.23908699999999999</v>
      </c>
      <c r="F93" s="2">
        <v>0.28817900000000002</v>
      </c>
      <c r="G93" s="2">
        <v>0.111095</v>
      </c>
      <c r="H93" s="2"/>
      <c r="I93" s="2"/>
      <c r="L93" s="2">
        <v>0.209198</v>
      </c>
      <c r="M93" s="2">
        <v>8.9509000000000005E-2</v>
      </c>
      <c r="N93" s="2">
        <v>0.70129300000000006</v>
      </c>
      <c r="O93" s="2">
        <v>0</v>
      </c>
      <c r="P93" s="2">
        <v>0</v>
      </c>
    </row>
    <row r="94" spans="2:16">
      <c r="B94" s="1"/>
      <c r="C94" s="2"/>
      <c r="D94" s="2"/>
      <c r="E94" s="2"/>
      <c r="F94" s="2"/>
      <c r="G94" s="2"/>
      <c r="H94" s="2"/>
      <c r="I94" s="2"/>
      <c r="L94" s="2"/>
      <c r="M94" s="2"/>
      <c r="N94" s="2"/>
      <c r="O94" s="2"/>
      <c r="P94" s="2"/>
    </row>
    <row r="95" spans="2:16">
      <c r="B95" s="1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</row>
    <row r="96" spans="2:16">
      <c r="B96" s="1"/>
      <c r="C96" s="2"/>
      <c r="D96" s="2"/>
      <c r="E96" s="2"/>
      <c r="F96" s="2"/>
      <c r="G96" s="2"/>
      <c r="H96" s="2"/>
      <c r="I96" s="2"/>
      <c r="L96" s="2"/>
      <c r="M96" s="2"/>
      <c r="N96" s="2"/>
      <c r="O96" s="2"/>
      <c r="P96" s="2"/>
    </row>
    <row r="97" spans="1:16">
      <c r="B97" s="1"/>
      <c r="C97" s="2"/>
      <c r="D97" s="2"/>
      <c r="E97" s="2"/>
      <c r="F97" s="2"/>
      <c r="G97" s="2"/>
      <c r="H97" s="2"/>
      <c r="I97" s="2"/>
      <c r="L97" s="2"/>
      <c r="M97" s="2"/>
      <c r="N97" s="2"/>
      <c r="O97" s="2"/>
      <c r="P97" s="2"/>
    </row>
    <row r="98" spans="1:16">
      <c r="B98" s="1">
        <v>45412</v>
      </c>
      <c r="C98" s="2">
        <v>0.22650000000000001</v>
      </c>
      <c r="D98" s="2">
        <v>0.134075</v>
      </c>
      <c r="E98" s="2">
        <v>0.239263</v>
      </c>
      <c r="F98" s="2">
        <v>0.28732000000000002</v>
      </c>
      <c r="G98" s="2">
        <v>0.112842</v>
      </c>
      <c r="H98" s="2"/>
      <c r="I98" s="2"/>
      <c r="L98" s="2">
        <v>0.30937100000000001</v>
      </c>
      <c r="M98" s="2">
        <v>4.1668999999999998E-2</v>
      </c>
      <c r="N98" s="2">
        <v>0.64895999999999998</v>
      </c>
      <c r="O98" s="2">
        <v>0</v>
      </c>
      <c r="P98" s="2">
        <v>0</v>
      </c>
    </row>
    <row r="99" spans="1:16">
      <c r="B99" s="1"/>
      <c r="C99" s="2"/>
      <c r="D99" s="2"/>
      <c r="E99" s="2"/>
      <c r="F99" s="2"/>
      <c r="G99" s="2"/>
      <c r="H99" s="2"/>
      <c r="I99" s="2"/>
      <c r="L99" s="2"/>
      <c r="M99" s="2"/>
      <c r="N99" s="2"/>
      <c r="O99" s="2"/>
      <c r="P99" s="2"/>
    </row>
    <row r="100" spans="1:16">
      <c r="B100" s="1"/>
      <c r="C100" s="2"/>
      <c r="D100" s="2"/>
      <c r="E100" s="2"/>
      <c r="F100" s="2"/>
      <c r="G100" s="2"/>
      <c r="H100" s="2"/>
      <c r="I100" s="2"/>
      <c r="L100" s="2"/>
      <c r="M100" s="2"/>
      <c r="N100" s="2"/>
      <c r="O100" s="2"/>
      <c r="P100" s="2"/>
    </row>
    <row r="101" spans="1:16">
      <c r="B101" s="1"/>
      <c r="C101" s="2"/>
      <c r="D101" s="2"/>
      <c r="E101" s="2"/>
      <c r="F101" s="2"/>
      <c r="G101" s="2"/>
      <c r="H101" s="2"/>
      <c r="I101" s="2"/>
      <c r="L101" s="2"/>
      <c r="M101" s="2"/>
      <c r="N101" s="2"/>
      <c r="O101" s="2"/>
      <c r="P101" s="2"/>
    </row>
    <row r="102" spans="1:16">
      <c r="B102" s="1"/>
      <c r="C102" s="2"/>
      <c r="D102" s="2"/>
      <c r="E102" s="2"/>
      <c r="F102" s="2"/>
      <c r="G102" s="2"/>
      <c r="H102" s="2"/>
      <c r="I102" s="2"/>
      <c r="L102" s="2"/>
      <c r="M102" s="2"/>
      <c r="N102" s="2"/>
      <c r="O102" s="2"/>
      <c r="P102" s="2"/>
    </row>
    <row r="103" spans="1:16">
      <c r="B103" s="1">
        <v>45596</v>
      </c>
      <c r="C103" s="2">
        <v>0.22592599999999999</v>
      </c>
      <c r="D103" s="2">
        <v>0.13319300000000001</v>
      </c>
      <c r="E103" s="2">
        <v>0.238178</v>
      </c>
      <c r="F103" s="2">
        <v>0.28607199999999999</v>
      </c>
      <c r="G103" s="2">
        <v>0.116631</v>
      </c>
      <c r="H103" s="2"/>
      <c r="I103" s="2"/>
      <c r="L103" s="2">
        <v>0.21393599999999999</v>
      </c>
      <c r="M103" s="2">
        <v>0.134074</v>
      </c>
      <c r="N103" s="2">
        <v>0.65198999999999996</v>
      </c>
      <c r="O103" s="2">
        <v>0</v>
      </c>
      <c r="P103" s="2">
        <v>0</v>
      </c>
    </row>
    <row r="106" spans="1:16">
      <c r="A106" s="32" t="s">
        <v>94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7E50-64D4-4B3C-BCFD-2372A60F7D86}">
  <sheetPr>
    <tabColor rgb="FF7030A0"/>
  </sheetPr>
  <dimension ref="A1:V106"/>
  <sheetViews>
    <sheetView showGridLines="0" zoomScale="85" zoomScaleNormal="85" workbookViewId="0">
      <selection activeCell="B3" sqref="B3"/>
    </sheetView>
  </sheetViews>
  <sheetFormatPr defaultRowHeight="15"/>
  <cols>
    <col min="1" max="1" width="3.28515625" customWidth="1"/>
    <col min="2" max="2" width="10.7109375" bestFit="1" customWidth="1"/>
    <col min="3" max="3" width="13.7109375" bestFit="1" customWidth="1"/>
    <col min="4" max="4" width="27.28515625" bestFit="1" customWidth="1"/>
    <col min="5" max="5" width="7" bestFit="1" customWidth="1"/>
    <col min="6" max="6" width="15.140625" bestFit="1" customWidth="1"/>
    <col min="7" max="7" width="18.140625" bestFit="1" customWidth="1"/>
    <col min="8" max="8" width="15.140625" bestFit="1" customWidth="1"/>
    <col min="11" max="11" width="10.7109375" bestFit="1" customWidth="1"/>
    <col min="12" max="12" width="13.7109375" bestFit="1" customWidth="1"/>
    <col min="13" max="13" width="27.28515625" bestFit="1" customWidth="1"/>
    <col min="14" max="14" width="7" bestFit="1" customWidth="1"/>
    <col min="15" max="15" width="15.140625" bestFit="1" customWidth="1"/>
    <col min="16" max="16" width="18.140625" bestFit="1" customWidth="1"/>
    <col min="20" max="20" width="27.5703125" bestFit="1" customWidth="1"/>
    <col min="22" max="22" width="33.42578125" bestFit="1" customWidth="1"/>
  </cols>
  <sheetData>
    <row r="1" spans="1:22">
      <c r="C1" s="10" t="s">
        <v>95</v>
      </c>
      <c r="D1" s="9"/>
      <c r="E1" s="9"/>
      <c r="F1" s="9"/>
      <c r="G1" s="9"/>
      <c r="L1" s="10" t="s">
        <v>95</v>
      </c>
      <c r="M1" s="9"/>
      <c r="N1" s="9"/>
      <c r="O1" s="9"/>
      <c r="P1" s="9"/>
      <c r="T1" s="7" t="s">
        <v>96</v>
      </c>
      <c r="V1" s="7" t="s">
        <v>97</v>
      </c>
    </row>
    <row r="2" spans="1:22">
      <c r="C2" s="5" t="s">
        <v>0</v>
      </c>
      <c r="D2" s="5" t="s">
        <v>3</v>
      </c>
      <c r="E2" s="5" t="s">
        <v>13</v>
      </c>
      <c r="F2" s="5" t="s">
        <v>22</v>
      </c>
      <c r="G2" s="5" t="s">
        <v>9</v>
      </c>
      <c r="L2" s="5" t="s">
        <v>0</v>
      </c>
      <c r="M2" s="5" t="s">
        <v>3</v>
      </c>
      <c r="N2" s="5" t="s">
        <v>13</v>
      </c>
      <c r="O2" s="5" t="s">
        <v>22</v>
      </c>
      <c r="P2" s="5" t="s">
        <v>9</v>
      </c>
      <c r="T2" t="s">
        <v>23</v>
      </c>
      <c r="V2" t="s">
        <v>24</v>
      </c>
    </row>
    <row r="3" spans="1:22">
      <c r="A3" s="1"/>
      <c r="B3" s="4">
        <v>41943</v>
      </c>
      <c r="C3">
        <v>4543.5</v>
      </c>
      <c r="D3">
        <v>3547</v>
      </c>
      <c r="E3">
        <v>1695</v>
      </c>
      <c r="F3">
        <v>854.14</v>
      </c>
      <c r="G3">
        <v>207.3</v>
      </c>
      <c r="K3" s="4">
        <v>41943</v>
      </c>
      <c r="L3">
        <v>4543.5</v>
      </c>
      <c r="M3">
        <v>3547</v>
      </c>
      <c r="N3">
        <v>1695</v>
      </c>
      <c r="O3">
        <v>854.14</v>
      </c>
      <c r="P3">
        <v>207.3</v>
      </c>
      <c r="T3">
        <v>3503.46</v>
      </c>
      <c r="V3">
        <v>0.36199999999999999</v>
      </c>
    </row>
    <row r="4" spans="1:22">
      <c r="A4" s="1"/>
      <c r="B4" s="4"/>
      <c r="K4" s="4"/>
    </row>
    <row r="5" spans="1:22">
      <c r="A5" s="1"/>
      <c r="B5" s="4"/>
      <c r="K5" s="4"/>
    </row>
    <row r="6" spans="1:22">
      <c r="A6" s="1"/>
      <c r="B6" s="4"/>
      <c r="K6" s="4"/>
    </row>
    <row r="7" spans="1:22">
      <c r="A7" s="1"/>
      <c r="B7" s="4"/>
      <c r="K7" s="4"/>
    </row>
    <row r="8" spans="1:22">
      <c r="A8" s="1"/>
      <c r="B8" s="4">
        <v>42124</v>
      </c>
      <c r="C8">
        <v>4496.5</v>
      </c>
      <c r="D8">
        <v>3592.5</v>
      </c>
      <c r="E8">
        <v>1839</v>
      </c>
      <c r="F8">
        <v>810.79</v>
      </c>
      <c r="G8">
        <v>230.55</v>
      </c>
      <c r="K8" s="4">
        <v>42124</v>
      </c>
      <c r="L8">
        <v>4496.5</v>
      </c>
      <c r="M8">
        <v>3592.5</v>
      </c>
      <c r="N8">
        <v>1839</v>
      </c>
      <c r="O8">
        <v>810.79</v>
      </c>
      <c r="P8">
        <v>230.55</v>
      </c>
      <c r="T8">
        <v>3760.06</v>
      </c>
      <c r="V8">
        <v>0.40899999999999997</v>
      </c>
    </row>
    <row r="9" spans="1:22">
      <c r="A9" s="1"/>
      <c r="B9" s="4"/>
      <c r="K9" s="4"/>
    </row>
    <row r="10" spans="1:22">
      <c r="A10" s="1"/>
      <c r="B10" s="4"/>
      <c r="K10" s="4"/>
    </row>
    <row r="11" spans="1:22">
      <c r="A11" s="1"/>
      <c r="B11" s="4"/>
      <c r="K11" s="4"/>
    </row>
    <row r="12" spans="1:22">
      <c r="A12" s="1"/>
      <c r="B12" s="4"/>
      <c r="K12" s="4"/>
    </row>
    <row r="13" spans="1:22">
      <c r="A13" s="1"/>
      <c r="B13" s="4">
        <v>42307</v>
      </c>
      <c r="C13">
        <v>4150.5</v>
      </c>
      <c r="D13">
        <v>3859.5</v>
      </c>
      <c r="E13">
        <v>1859</v>
      </c>
      <c r="F13">
        <v>853.03</v>
      </c>
      <c r="G13">
        <v>214.25</v>
      </c>
      <c r="K13" s="4">
        <v>42307</v>
      </c>
      <c r="L13">
        <v>4150.5</v>
      </c>
      <c r="M13">
        <v>3859.5</v>
      </c>
      <c r="N13">
        <v>1859</v>
      </c>
      <c r="O13">
        <v>853.03</v>
      </c>
      <c r="P13">
        <v>214.25</v>
      </c>
      <c r="T13">
        <v>3484.6</v>
      </c>
      <c r="V13">
        <v>0.40600000000000003</v>
      </c>
    </row>
    <row r="14" spans="1:22">
      <c r="A14" s="1"/>
      <c r="B14" s="4"/>
      <c r="K14" s="4"/>
    </row>
    <row r="15" spans="1:22">
      <c r="A15" s="1"/>
      <c r="B15" s="4"/>
      <c r="K15" s="4"/>
    </row>
    <row r="16" spans="1:22">
      <c r="A16" s="1"/>
      <c r="B16" s="4"/>
      <c r="K16" s="4"/>
    </row>
    <row r="17" spans="1:22">
      <c r="A17" s="1"/>
      <c r="B17" s="4"/>
      <c r="K17" s="4"/>
    </row>
    <row r="18" spans="1:22">
      <c r="A18" s="1"/>
      <c r="B18" s="4">
        <v>42489</v>
      </c>
      <c r="C18">
        <v>3928</v>
      </c>
      <c r="D18">
        <v>4170</v>
      </c>
      <c r="E18">
        <v>2039</v>
      </c>
      <c r="F18">
        <v>899.15</v>
      </c>
      <c r="G18">
        <v>219.2</v>
      </c>
      <c r="K18" s="4">
        <v>42489</v>
      </c>
      <c r="L18">
        <v>3928</v>
      </c>
      <c r="M18">
        <v>4170</v>
      </c>
      <c r="N18">
        <v>2039</v>
      </c>
      <c r="O18">
        <v>899.15</v>
      </c>
      <c r="P18">
        <v>219.2</v>
      </c>
      <c r="T18">
        <v>3421.7</v>
      </c>
      <c r="V18">
        <v>0.35099999999999998</v>
      </c>
    </row>
    <row r="19" spans="1:22">
      <c r="A19" s="1"/>
      <c r="B19" s="4"/>
      <c r="K19" s="4"/>
    </row>
    <row r="20" spans="1:22">
      <c r="A20" s="1"/>
      <c r="B20" s="4"/>
      <c r="K20" s="4"/>
    </row>
    <row r="21" spans="1:22">
      <c r="A21" s="1"/>
      <c r="B21" s="4"/>
      <c r="K21" s="4"/>
    </row>
    <row r="22" spans="1:22">
      <c r="A22" s="1"/>
      <c r="B22" s="4"/>
      <c r="K22" s="4"/>
    </row>
    <row r="23" spans="1:22">
      <c r="A23" s="1"/>
      <c r="B23" s="4">
        <v>42674</v>
      </c>
      <c r="C23">
        <v>4588</v>
      </c>
      <c r="D23">
        <v>4691.5</v>
      </c>
      <c r="E23">
        <v>2199</v>
      </c>
      <c r="F23">
        <v>982.35</v>
      </c>
      <c r="G23">
        <v>224.8</v>
      </c>
      <c r="K23" s="4">
        <v>42674</v>
      </c>
      <c r="L23">
        <v>4588</v>
      </c>
      <c r="M23">
        <v>4691.5</v>
      </c>
      <c r="N23">
        <v>2199</v>
      </c>
      <c r="O23">
        <v>982.35</v>
      </c>
      <c r="P23">
        <v>224.8</v>
      </c>
      <c r="T23">
        <v>3768.14</v>
      </c>
      <c r="V23">
        <v>0.184</v>
      </c>
    </row>
    <row r="24" spans="1:22">
      <c r="A24" s="1"/>
      <c r="B24" s="4"/>
      <c r="K24" s="4"/>
    </row>
    <row r="25" spans="1:22">
      <c r="A25" s="1"/>
      <c r="B25" s="4"/>
      <c r="K25" s="4"/>
    </row>
    <row r="26" spans="1:22">
      <c r="A26" s="1"/>
      <c r="B26" s="4"/>
      <c r="K26" s="4"/>
    </row>
    <row r="27" spans="1:22">
      <c r="A27" s="1"/>
      <c r="B27" s="4"/>
      <c r="K27" s="4"/>
    </row>
    <row r="28" spans="1:22">
      <c r="A28" s="1"/>
      <c r="B28" s="4">
        <v>42853</v>
      </c>
      <c r="C28">
        <v>4637.5</v>
      </c>
      <c r="D28">
        <v>5215</v>
      </c>
      <c r="E28">
        <v>2408</v>
      </c>
      <c r="F28">
        <v>922.4</v>
      </c>
      <c r="G28">
        <v>199.05</v>
      </c>
      <c r="K28" s="4">
        <v>42853</v>
      </c>
      <c r="L28">
        <v>4637.5</v>
      </c>
      <c r="M28">
        <v>5215</v>
      </c>
      <c r="N28">
        <v>2408</v>
      </c>
      <c r="O28">
        <v>922.4</v>
      </c>
      <c r="P28">
        <v>199.05</v>
      </c>
      <c r="T28">
        <v>3962.49</v>
      </c>
      <c r="V28">
        <v>0.11899999999999999</v>
      </c>
    </row>
    <row r="29" spans="1:22">
      <c r="A29" s="1"/>
      <c r="B29" s="4"/>
      <c r="K29" s="4"/>
    </row>
    <row r="30" spans="1:22">
      <c r="A30" s="1"/>
      <c r="B30" s="4"/>
      <c r="K30" s="4"/>
    </row>
    <row r="31" spans="1:22">
      <c r="A31" s="1"/>
      <c r="B31" s="4"/>
      <c r="K31" s="4"/>
    </row>
    <row r="32" spans="1:22">
      <c r="A32" s="1"/>
      <c r="B32" s="4"/>
      <c r="K32" s="4"/>
    </row>
    <row r="33" spans="1:22">
      <c r="A33" s="1"/>
      <c r="B33" s="4">
        <v>43039</v>
      </c>
      <c r="C33">
        <v>5032</v>
      </c>
      <c r="D33">
        <v>4871</v>
      </c>
      <c r="E33">
        <v>2345</v>
      </c>
      <c r="F33">
        <v>832.71</v>
      </c>
      <c r="G33">
        <v>215.6</v>
      </c>
      <c r="K33" s="4">
        <v>43039</v>
      </c>
      <c r="L33">
        <v>5032</v>
      </c>
      <c r="M33">
        <v>4871</v>
      </c>
      <c r="N33">
        <v>2345</v>
      </c>
      <c r="O33">
        <v>832.71</v>
      </c>
      <c r="P33">
        <v>215.6</v>
      </c>
      <c r="T33">
        <v>4117.6899999999996</v>
      </c>
      <c r="V33">
        <v>0.32400000000000001</v>
      </c>
    </row>
    <row r="34" spans="1:22">
      <c r="A34" s="1"/>
      <c r="B34" s="4"/>
      <c r="K34" s="4"/>
    </row>
    <row r="35" spans="1:22">
      <c r="A35" s="1"/>
      <c r="B35" s="4"/>
      <c r="K35" s="4"/>
    </row>
    <row r="36" spans="1:22">
      <c r="A36" s="1"/>
      <c r="B36" s="4"/>
      <c r="K36" s="4"/>
    </row>
    <row r="37" spans="1:22">
      <c r="A37" s="1"/>
      <c r="B37" s="4"/>
      <c r="K37" s="4"/>
    </row>
    <row r="38" spans="1:22">
      <c r="A38" s="1"/>
      <c r="B38" s="4">
        <v>43220</v>
      </c>
      <c r="C38">
        <v>5103</v>
      </c>
      <c r="D38">
        <v>3999</v>
      </c>
      <c r="E38">
        <v>2111</v>
      </c>
      <c r="F38">
        <v>774.63</v>
      </c>
      <c r="G38">
        <v>211.6</v>
      </c>
      <c r="K38" s="4">
        <v>43220</v>
      </c>
      <c r="L38">
        <v>5103</v>
      </c>
      <c r="M38">
        <v>3999</v>
      </c>
      <c r="N38">
        <v>2111</v>
      </c>
      <c r="O38">
        <v>774.63</v>
      </c>
      <c r="P38">
        <v>211.6</v>
      </c>
      <c r="T38">
        <v>4127.68</v>
      </c>
      <c r="V38">
        <v>0.504</v>
      </c>
    </row>
    <row r="39" spans="1:22">
      <c r="A39" s="1"/>
      <c r="B39" s="4"/>
      <c r="K39" s="4"/>
    </row>
    <row r="40" spans="1:22">
      <c r="A40" s="1"/>
      <c r="B40" s="4"/>
      <c r="K40" s="4"/>
    </row>
    <row r="41" spans="1:22">
      <c r="A41" s="1"/>
      <c r="B41" s="4"/>
      <c r="K41" s="4"/>
    </row>
    <row r="42" spans="1:22">
      <c r="A42" s="1"/>
      <c r="B42" s="4"/>
      <c r="K42" s="4"/>
    </row>
    <row r="43" spans="1:22">
      <c r="A43" s="1"/>
      <c r="B43" s="4">
        <v>43404</v>
      </c>
      <c r="C43">
        <v>5990</v>
      </c>
      <c r="D43">
        <v>3393.5</v>
      </c>
      <c r="E43">
        <v>2311</v>
      </c>
      <c r="F43">
        <v>762.13</v>
      </c>
      <c r="G43">
        <v>147.82</v>
      </c>
      <c r="K43" s="4">
        <v>43404</v>
      </c>
      <c r="L43">
        <v>5990</v>
      </c>
      <c r="M43">
        <v>3393.5</v>
      </c>
      <c r="N43">
        <v>2311</v>
      </c>
      <c r="O43">
        <v>762.13</v>
      </c>
      <c r="P43">
        <v>147.82</v>
      </c>
      <c r="T43">
        <v>3904.23</v>
      </c>
      <c r="V43">
        <v>0.71599999999999997</v>
      </c>
    </row>
    <row r="44" spans="1:22">
      <c r="A44" s="1"/>
      <c r="B44" s="4"/>
      <c r="K44" s="4"/>
    </row>
    <row r="45" spans="1:22">
      <c r="A45" s="1"/>
      <c r="B45" s="4"/>
      <c r="K45" s="4"/>
    </row>
    <row r="46" spans="1:22">
      <c r="A46" s="1"/>
      <c r="B46" s="4"/>
      <c r="K46" s="4"/>
    </row>
    <row r="47" spans="1:22">
      <c r="A47" s="1"/>
      <c r="B47" s="4"/>
      <c r="K47" s="4"/>
    </row>
    <row r="48" spans="1:22">
      <c r="A48" s="1"/>
      <c r="B48" s="4">
        <v>43585</v>
      </c>
      <c r="C48">
        <v>5726</v>
      </c>
      <c r="D48">
        <v>2990</v>
      </c>
      <c r="E48">
        <v>2309</v>
      </c>
      <c r="F48">
        <v>768.47</v>
      </c>
      <c r="G48">
        <v>142</v>
      </c>
      <c r="K48" s="4">
        <v>43585</v>
      </c>
      <c r="L48">
        <v>5726</v>
      </c>
      <c r="M48">
        <v>2990</v>
      </c>
      <c r="N48">
        <v>2309</v>
      </c>
      <c r="O48">
        <v>768.47</v>
      </c>
      <c r="P48">
        <v>142</v>
      </c>
      <c r="T48">
        <v>4067.98</v>
      </c>
      <c r="V48">
        <v>0.75700000000000001</v>
      </c>
    </row>
    <row r="49" spans="1:22">
      <c r="A49" s="1"/>
      <c r="B49" s="4"/>
      <c r="K49" s="4"/>
    </row>
    <row r="50" spans="1:22">
      <c r="A50" s="1"/>
      <c r="B50" s="4"/>
      <c r="K50" s="4"/>
    </row>
    <row r="51" spans="1:22">
      <c r="A51" s="1"/>
      <c r="B51" s="4"/>
      <c r="K51" s="4"/>
    </row>
    <row r="52" spans="1:22">
      <c r="A52" s="1"/>
      <c r="B52" s="4"/>
      <c r="K52" s="4"/>
    </row>
    <row r="53" spans="1:22">
      <c r="A53" s="1"/>
      <c r="B53" s="4">
        <v>43769</v>
      </c>
      <c r="C53">
        <v>7501</v>
      </c>
      <c r="D53">
        <v>2702</v>
      </c>
      <c r="E53">
        <v>2008</v>
      </c>
      <c r="F53">
        <v>828.39</v>
      </c>
      <c r="G53">
        <v>157.4</v>
      </c>
      <c r="K53" s="4">
        <v>43769</v>
      </c>
      <c r="L53">
        <v>7501</v>
      </c>
      <c r="M53">
        <v>2702</v>
      </c>
      <c r="N53">
        <v>2008</v>
      </c>
      <c r="O53">
        <v>828.39</v>
      </c>
      <c r="P53">
        <v>157.4</v>
      </c>
      <c r="T53">
        <v>3993.46</v>
      </c>
      <c r="V53">
        <v>0.76</v>
      </c>
    </row>
    <row r="54" spans="1:22">
      <c r="A54" s="1"/>
      <c r="B54" s="4"/>
      <c r="K54" s="4"/>
    </row>
    <row r="55" spans="1:22">
      <c r="A55" s="1"/>
      <c r="B55" s="4"/>
      <c r="K55" s="4"/>
    </row>
    <row r="56" spans="1:22">
      <c r="A56" s="1"/>
      <c r="B56" s="4"/>
      <c r="K56" s="4"/>
    </row>
    <row r="57" spans="1:22">
      <c r="A57" s="1"/>
      <c r="B57" s="4"/>
      <c r="K57" s="4"/>
    </row>
    <row r="58" spans="1:22">
      <c r="A58" s="1"/>
      <c r="B58" s="4">
        <v>43951</v>
      </c>
      <c r="C58">
        <v>8322</v>
      </c>
      <c r="D58">
        <v>3080.5</v>
      </c>
      <c r="E58">
        <v>1727.5</v>
      </c>
      <c r="F58">
        <v>858.27</v>
      </c>
      <c r="G58">
        <v>112.14</v>
      </c>
      <c r="K58" s="4">
        <v>43951</v>
      </c>
      <c r="L58">
        <v>8322</v>
      </c>
      <c r="M58">
        <v>3080.5</v>
      </c>
      <c r="N58">
        <v>1727.5</v>
      </c>
      <c r="O58">
        <v>858.27</v>
      </c>
      <c r="P58">
        <v>112.14</v>
      </c>
      <c r="T58">
        <v>3262.51</v>
      </c>
      <c r="V58">
        <v>4.2000000000000003E-2</v>
      </c>
    </row>
    <row r="59" spans="1:22">
      <c r="A59" s="1"/>
      <c r="B59" s="4"/>
      <c r="K59" s="4"/>
    </row>
    <row r="60" spans="1:22">
      <c r="A60" s="1"/>
      <c r="B60" s="4"/>
      <c r="K60" s="4"/>
    </row>
    <row r="61" spans="1:22">
      <c r="A61" s="1"/>
      <c r="B61" s="4"/>
      <c r="K61" s="4"/>
    </row>
    <row r="62" spans="1:22">
      <c r="A62" s="1"/>
      <c r="B62" s="4"/>
      <c r="K62" s="4"/>
    </row>
    <row r="63" spans="1:22">
      <c r="A63" s="1"/>
      <c r="B63" s="4">
        <v>44134</v>
      </c>
      <c r="C63">
        <v>7766</v>
      </c>
      <c r="D63">
        <v>2448</v>
      </c>
      <c r="E63">
        <v>2400</v>
      </c>
      <c r="F63">
        <v>844.66</v>
      </c>
      <c r="G63">
        <v>103</v>
      </c>
      <c r="K63" s="4">
        <v>44134</v>
      </c>
      <c r="L63">
        <v>7766</v>
      </c>
      <c r="M63">
        <v>2448</v>
      </c>
      <c r="N63">
        <v>2400</v>
      </c>
      <c r="O63">
        <v>844.66</v>
      </c>
      <c r="P63">
        <v>103</v>
      </c>
      <c r="T63">
        <v>3151.27</v>
      </c>
      <c r="V63">
        <v>1.4999999999999999E-2</v>
      </c>
    </row>
    <row r="64" spans="1:22">
      <c r="A64" s="1"/>
      <c r="B64" s="4"/>
      <c r="K64" s="4"/>
    </row>
    <row r="65" spans="1:22">
      <c r="A65" s="1"/>
      <c r="B65" s="4"/>
      <c r="K65" s="4"/>
    </row>
    <row r="66" spans="1:22">
      <c r="A66" s="1"/>
      <c r="B66" s="4"/>
      <c r="K66" s="4"/>
    </row>
    <row r="67" spans="1:22">
      <c r="A67" s="1"/>
      <c r="B67" s="4"/>
      <c r="K67" s="4"/>
    </row>
    <row r="68" spans="1:22">
      <c r="A68" s="1"/>
      <c r="B68" s="4">
        <v>44316</v>
      </c>
      <c r="C68">
        <v>7715</v>
      </c>
      <c r="D68">
        <v>2682</v>
      </c>
      <c r="E68">
        <v>2327</v>
      </c>
      <c r="F68">
        <v>836.94</v>
      </c>
      <c r="G68">
        <v>136.80000000000001</v>
      </c>
      <c r="K68" s="4">
        <v>44316</v>
      </c>
      <c r="L68">
        <v>7715</v>
      </c>
      <c r="M68">
        <v>2682</v>
      </c>
      <c r="N68">
        <v>2327</v>
      </c>
      <c r="O68">
        <v>836.94</v>
      </c>
      <c r="P68">
        <v>136.80000000000001</v>
      </c>
      <c r="T68">
        <v>3983.85</v>
      </c>
      <c r="V68">
        <v>6.0999999999999999E-2</v>
      </c>
    </row>
    <row r="69" spans="1:22">
      <c r="A69" s="1"/>
      <c r="B69" s="4"/>
      <c r="K69" s="4"/>
    </row>
    <row r="70" spans="1:22">
      <c r="A70" s="1"/>
      <c r="B70" s="4"/>
      <c r="K70" s="4"/>
    </row>
    <row r="71" spans="1:22">
      <c r="A71" s="1"/>
      <c r="B71" s="4"/>
      <c r="K71" s="4"/>
    </row>
    <row r="72" spans="1:22">
      <c r="A72" s="1"/>
      <c r="B72" s="4"/>
      <c r="K72" s="4"/>
    </row>
    <row r="73" spans="1:22">
      <c r="A73" s="1"/>
      <c r="B73" s="4">
        <v>44498</v>
      </c>
      <c r="C73">
        <v>9094</v>
      </c>
      <c r="D73">
        <v>2546.5</v>
      </c>
      <c r="E73">
        <v>2702</v>
      </c>
      <c r="F73">
        <v>859.74</v>
      </c>
      <c r="G73">
        <v>108.04</v>
      </c>
      <c r="K73" s="4">
        <v>44498</v>
      </c>
      <c r="L73">
        <v>9094</v>
      </c>
      <c r="M73">
        <v>2546.5</v>
      </c>
      <c r="N73">
        <v>2702</v>
      </c>
      <c r="O73">
        <v>859.74</v>
      </c>
      <c r="P73">
        <v>108.04</v>
      </c>
      <c r="T73">
        <v>4129.16</v>
      </c>
      <c r="V73">
        <v>6.0999999999999999E-2</v>
      </c>
    </row>
    <row r="74" spans="1:22">
      <c r="A74" s="1"/>
      <c r="B74" s="4"/>
      <c r="K74" s="4"/>
    </row>
    <row r="75" spans="1:22">
      <c r="A75" s="1"/>
      <c r="B75" s="4"/>
      <c r="K75" s="4"/>
    </row>
    <row r="76" spans="1:22">
      <c r="A76" s="1"/>
      <c r="B76" s="4"/>
      <c r="K76" s="4"/>
    </row>
    <row r="77" spans="1:22">
      <c r="A77" s="1"/>
      <c r="B77" s="4"/>
      <c r="K77" s="4"/>
    </row>
    <row r="78" spans="1:22">
      <c r="A78" s="1"/>
      <c r="B78" s="4">
        <v>44680</v>
      </c>
      <c r="C78">
        <v>10688</v>
      </c>
      <c r="D78">
        <v>3352</v>
      </c>
      <c r="E78">
        <v>3103</v>
      </c>
      <c r="F78">
        <v>1097.42</v>
      </c>
      <c r="G78">
        <v>121.54</v>
      </c>
      <c r="K78" s="4">
        <v>44680</v>
      </c>
      <c r="L78">
        <v>10688</v>
      </c>
      <c r="M78">
        <v>3352</v>
      </c>
      <c r="N78">
        <v>3103</v>
      </c>
      <c r="O78">
        <v>1097.42</v>
      </c>
      <c r="P78">
        <v>121.54</v>
      </c>
      <c r="T78">
        <v>4185.12</v>
      </c>
      <c r="V78">
        <v>0.77600000000000002</v>
      </c>
    </row>
    <row r="79" spans="1:22">
      <c r="A79" s="1"/>
      <c r="B79" s="4"/>
      <c r="K79" s="4"/>
    </row>
    <row r="80" spans="1:22">
      <c r="A80" s="1"/>
      <c r="B80" s="4"/>
      <c r="K80" s="4"/>
    </row>
    <row r="81" spans="1:22">
      <c r="A81" s="1"/>
      <c r="B81" s="4"/>
      <c r="K81" s="4"/>
    </row>
    <row r="82" spans="1:22">
      <c r="A82" s="1"/>
      <c r="B82" s="4"/>
      <c r="K82" s="4"/>
    </row>
    <row r="83" spans="1:22">
      <c r="A83" s="1"/>
      <c r="B83" s="4">
        <v>44865</v>
      </c>
      <c r="C83">
        <v>10254</v>
      </c>
      <c r="D83">
        <v>3433.5</v>
      </c>
      <c r="E83">
        <v>2841</v>
      </c>
      <c r="F83">
        <v>871.68</v>
      </c>
      <c r="G83">
        <v>101.64</v>
      </c>
      <c r="K83" s="4">
        <v>44865</v>
      </c>
      <c r="L83">
        <v>10254</v>
      </c>
      <c r="M83">
        <v>3433.5</v>
      </c>
      <c r="N83">
        <v>2841</v>
      </c>
      <c r="O83">
        <v>871.68</v>
      </c>
      <c r="P83">
        <v>101.64</v>
      </c>
      <c r="T83">
        <v>3876.48</v>
      </c>
      <c r="V83">
        <v>2.4540000000000002</v>
      </c>
    </row>
    <row r="84" spans="1:22">
      <c r="A84" s="1"/>
      <c r="B84" s="4"/>
      <c r="K84" s="4"/>
    </row>
    <row r="85" spans="1:22">
      <c r="A85" s="1"/>
      <c r="B85" s="4"/>
      <c r="K85" s="4"/>
    </row>
    <row r="86" spans="1:22">
      <c r="A86" s="1"/>
      <c r="B86" s="4"/>
      <c r="K86" s="4"/>
    </row>
    <row r="87" spans="1:22">
      <c r="A87" s="1"/>
      <c r="B87" s="4"/>
      <c r="K87" s="4"/>
    </row>
    <row r="88" spans="1:22">
      <c r="A88" s="1"/>
      <c r="B88" s="4">
        <v>45044</v>
      </c>
      <c r="C88">
        <v>11746</v>
      </c>
      <c r="D88">
        <v>2927</v>
      </c>
      <c r="E88">
        <v>3164</v>
      </c>
      <c r="F88">
        <v>1051.92</v>
      </c>
      <c r="G88">
        <v>95.9</v>
      </c>
      <c r="K88" s="4">
        <v>45044</v>
      </c>
      <c r="L88">
        <v>11746</v>
      </c>
      <c r="M88">
        <v>2927</v>
      </c>
      <c r="N88">
        <v>3164</v>
      </c>
      <c r="O88">
        <v>1051.92</v>
      </c>
      <c r="P88">
        <v>95.9</v>
      </c>
      <c r="T88">
        <v>4283.83</v>
      </c>
      <c r="V88">
        <v>4.2859999999999996</v>
      </c>
    </row>
    <row r="89" spans="1:22">
      <c r="A89" s="1"/>
      <c r="B89" s="4"/>
      <c r="K89" s="4"/>
    </row>
    <row r="90" spans="1:22">
      <c r="A90" s="1"/>
      <c r="B90" s="4"/>
      <c r="K90" s="4"/>
    </row>
    <row r="91" spans="1:22">
      <c r="A91" s="1"/>
      <c r="B91" s="4"/>
      <c r="K91" s="4"/>
    </row>
    <row r="92" spans="1:22">
      <c r="A92" s="1"/>
      <c r="B92" s="4"/>
      <c r="K92" s="4"/>
    </row>
    <row r="93" spans="1:22">
      <c r="A93" s="1"/>
      <c r="B93" s="4">
        <v>45230</v>
      </c>
      <c r="C93">
        <v>10250</v>
      </c>
      <c r="D93">
        <v>2454</v>
      </c>
      <c r="E93">
        <v>2932</v>
      </c>
      <c r="F93">
        <v>899.44</v>
      </c>
      <c r="G93">
        <v>75.7</v>
      </c>
      <c r="K93" s="4">
        <v>45230</v>
      </c>
      <c r="L93">
        <v>10250</v>
      </c>
      <c r="M93">
        <v>2454</v>
      </c>
      <c r="N93">
        <v>2932</v>
      </c>
      <c r="O93">
        <v>899.44</v>
      </c>
      <c r="P93">
        <v>75.7</v>
      </c>
      <c r="T93">
        <v>3954.35</v>
      </c>
      <c r="V93">
        <v>5.3339999999999996</v>
      </c>
    </row>
    <row r="94" spans="1:22">
      <c r="A94" s="1"/>
      <c r="B94" s="4"/>
      <c r="K94" s="4"/>
    </row>
    <row r="95" spans="1:22">
      <c r="A95" s="1"/>
      <c r="B95" s="4"/>
      <c r="K95" s="4"/>
    </row>
    <row r="96" spans="1:22">
      <c r="A96" s="1"/>
      <c r="B96" s="4"/>
      <c r="K96" s="4"/>
    </row>
    <row r="97" spans="1:22">
      <c r="A97" s="1"/>
      <c r="B97" s="4"/>
      <c r="K97" s="4"/>
    </row>
    <row r="98" spans="1:22">
      <c r="A98" s="1"/>
      <c r="B98" s="4">
        <v>45412</v>
      </c>
      <c r="C98">
        <v>12062</v>
      </c>
      <c r="D98">
        <v>2351</v>
      </c>
      <c r="E98">
        <v>3074</v>
      </c>
      <c r="F98">
        <v>963.23</v>
      </c>
      <c r="G98">
        <v>67.66</v>
      </c>
      <c r="K98" s="4">
        <v>45412</v>
      </c>
      <c r="L98">
        <v>12062</v>
      </c>
      <c r="M98">
        <v>2351</v>
      </c>
      <c r="N98">
        <v>3074</v>
      </c>
      <c r="O98">
        <v>963.23</v>
      </c>
      <c r="P98">
        <v>67.66</v>
      </c>
      <c r="T98">
        <v>4430.25</v>
      </c>
      <c r="V98">
        <v>5.2750000000000004</v>
      </c>
    </row>
    <row r="99" spans="1:22">
      <c r="A99" s="1"/>
      <c r="B99" s="4"/>
      <c r="K99" s="4"/>
    </row>
    <row r="100" spans="1:22">
      <c r="A100" s="1"/>
      <c r="B100" s="4"/>
      <c r="K100" s="4"/>
    </row>
    <row r="101" spans="1:22">
      <c r="A101" s="1"/>
      <c r="B101" s="4"/>
      <c r="K101" s="4"/>
    </row>
    <row r="102" spans="1:22">
      <c r="A102" s="1"/>
      <c r="B102" s="4"/>
      <c r="K102" s="4"/>
    </row>
    <row r="103" spans="1:22">
      <c r="A103" s="1"/>
      <c r="B103" s="4">
        <v>45596</v>
      </c>
      <c r="C103">
        <v>11042</v>
      </c>
      <c r="D103">
        <v>2695</v>
      </c>
      <c r="E103">
        <v>3412</v>
      </c>
      <c r="F103">
        <v>976.2</v>
      </c>
      <c r="G103">
        <v>72.02</v>
      </c>
      <c r="K103" s="4">
        <v>45596</v>
      </c>
      <c r="L103">
        <v>11042</v>
      </c>
      <c r="M103">
        <v>2695</v>
      </c>
      <c r="N103">
        <v>3412</v>
      </c>
      <c r="O103">
        <v>976.2</v>
      </c>
      <c r="P103">
        <v>72.02</v>
      </c>
      <c r="T103">
        <v>4431.83</v>
      </c>
      <c r="V103">
        <v>4.8929999999999998</v>
      </c>
    </row>
    <row r="106" spans="1:22">
      <c r="A106" s="3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E14A-9D82-4F77-AC02-7EA0EA3ACC16}">
  <sheetPr>
    <tabColor rgb="FF7030A0"/>
  </sheetPr>
  <dimension ref="A1:S128"/>
  <sheetViews>
    <sheetView showGridLines="0" workbookViewId="0">
      <selection activeCell="I15" sqref="I15"/>
    </sheetView>
  </sheetViews>
  <sheetFormatPr defaultRowHeight="15"/>
  <cols>
    <col min="1" max="1" width="4" customWidth="1"/>
    <col min="2" max="2" width="10.42578125" bestFit="1" customWidth="1"/>
    <col min="3" max="3" width="15.42578125" bestFit="1" customWidth="1"/>
    <col min="4" max="4" width="13.7109375" style="2" bestFit="1" customWidth="1"/>
    <col min="5" max="5" width="27.42578125" style="2" bestFit="1" customWidth="1"/>
    <col min="6" max="6" width="7.5703125" style="2" bestFit="1" customWidth="1"/>
    <col min="7" max="7" width="15.28515625" style="2" bestFit="1" customWidth="1"/>
    <col min="8" max="8" width="18.42578125" style="2" bestFit="1" customWidth="1"/>
    <col min="9" max="9" width="15.42578125" style="11" bestFit="1" customWidth="1"/>
    <col min="10" max="10" width="4" customWidth="1"/>
    <col min="11" max="11" width="10.42578125" bestFit="1" customWidth="1"/>
    <col min="12" max="12" width="15.42578125" bestFit="1" customWidth="1"/>
    <col min="13" max="13" width="13.7109375" style="2" bestFit="1" customWidth="1"/>
    <col min="14" max="14" width="27.42578125" style="2" bestFit="1" customWidth="1"/>
    <col min="15" max="15" width="7.5703125" style="2" bestFit="1" customWidth="1"/>
    <col min="16" max="16" width="15.28515625" style="2" bestFit="1" customWidth="1"/>
    <col min="17" max="17" width="18.42578125" style="2" bestFit="1" customWidth="1"/>
    <col min="18" max="18" width="15.42578125" style="11" bestFit="1" customWidth="1"/>
    <col min="19" max="19" width="15.42578125" style="11" customWidth="1"/>
  </cols>
  <sheetData>
    <row r="1" spans="1:19">
      <c r="D1" s="8" t="s">
        <v>82</v>
      </c>
      <c r="E1" s="8"/>
      <c r="F1" s="8"/>
      <c r="G1" s="8"/>
      <c r="H1" s="8"/>
      <c r="I1"/>
      <c r="M1" s="8" t="s">
        <v>83</v>
      </c>
      <c r="N1" s="8"/>
      <c r="O1" s="8"/>
      <c r="P1" s="8"/>
      <c r="Q1" s="8"/>
      <c r="R1"/>
      <c r="S1"/>
    </row>
    <row r="2" spans="1:19">
      <c r="D2" s="6" t="s">
        <v>0</v>
      </c>
      <c r="E2" s="6" t="s">
        <v>3</v>
      </c>
      <c r="F2" s="6" t="s">
        <v>13</v>
      </c>
      <c r="G2" s="6" t="s">
        <v>22</v>
      </c>
      <c r="H2" s="6" t="s">
        <v>9</v>
      </c>
      <c r="I2" s="7"/>
      <c r="M2" s="6" t="s">
        <v>0</v>
      </c>
      <c r="N2" s="6" t="s">
        <v>3</v>
      </c>
      <c r="O2" s="6" t="s">
        <v>13</v>
      </c>
      <c r="P2" s="6" t="s">
        <v>22</v>
      </c>
      <c r="Q2" s="6" t="s">
        <v>9</v>
      </c>
      <c r="R2" s="7"/>
      <c r="S2" s="7"/>
    </row>
    <row r="3" spans="1:19">
      <c r="A3" s="1"/>
      <c r="B3" s="3" t="s">
        <v>76</v>
      </c>
      <c r="C3" s="3"/>
      <c r="D3" s="3"/>
      <c r="E3" s="3"/>
      <c r="F3" s="3"/>
      <c r="G3" s="3"/>
      <c r="H3" s="3"/>
      <c r="I3" s="3" t="s">
        <v>98</v>
      </c>
      <c r="J3" s="1"/>
      <c r="K3" s="3" t="s">
        <v>76</v>
      </c>
      <c r="L3" s="3"/>
      <c r="M3" s="3"/>
      <c r="N3" s="3"/>
      <c r="O3" s="3"/>
      <c r="P3" s="3"/>
      <c r="Q3" s="3"/>
      <c r="R3" s="3" t="s">
        <v>98</v>
      </c>
      <c r="S3" s="3"/>
    </row>
    <row r="4" spans="1:19">
      <c r="A4" s="1"/>
      <c r="B4" s="1">
        <v>41943</v>
      </c>
      <c r="C4" s="1"/>
      <c r="D4" s="13"/>
      <c r="E4" s="13"/>
      <c r="F4" s="13"/>
      <c r="G4" s="13"/>
      <c r="H4" s="13"/>
      <c r="I4" s="15">
        <v>1000</v>
      </c>
      <c r="J4" s="1"/>
      <c r="K4" s="1">
        <v>41943</v>
      </c>
      <c r="L4" s="1"/>
      <c r="M4" s="13"/>
      <c r="N4" s="13"/>
      <c r="O4" s="13"/>
      <c r="P4" s="13"/>
      <c r="Q4" s="13"/>
      <c r="R4" s="15">
        <v>1000</v>
      </c>
      <c r="S4" s="15"/>
    </row>
    <row r="5" spans="1:19">
      <c r="A5" s="1"/>
      <c r="B5" s="1"/>
      <c r="C5" s="1" t="s">
        <v>99</v>
      </c>
      <c r="D5" s="14">
        <f>Weights!C3</f>
        <v>0.19936300000000001</v>
      </c>
      <c r="E5" s="14">
        <f>Weights!D3</f>
        <v>0.16334799999999999</v>
      </c>
      <c r="F5" s="14">
        <f>Weights!E3</f>
        <v>0.20705000000000001</v>
      </c>
      <c r="G5" s="14">
        <f>Weights!F3</f>
        <v>0.30867899999999998</v>
      </c>
      <c r="H5" s="14">
        <f>Weights!G3</f>
        <v>0.121559</v>
      </c>
      <c r="J5" s="1"/>
      <c r="K5" s="1"/>
      <c r="L5" s="1" t="s">
        <v>99</v>
      </c>
      <c r="M5" s="14">
        <f>Weights!L3</f>
        <v>0.11203</v>
      </c>
      <c r="N5" s="14">
        <f>Weights!M3</f>
        <v>0.30876900000000002</v>
      </c>
      <c r="O5" s="14">
        <f>Weights!N3</f>
        <v>0.26394899999999999</v>
      </c>
      <c r="P5" s="14">
        <f>Weights!O3</f>
        <v>0.17350499999999999</v>
      </c>
      <c r="Q5" s="14">
        <f>Weights!P3</f>
        <v>0.14174700000000001</v>
      </c>
    </row>
    <row r="6" spans="1:19" s="11" customFormat="1">
      <c r="C6" s="11" t="s">
        <v>100</v>
      </c>
      <c r="D6" s="11">
        <f>D5*$I4</f>
        <v>199.363</v>
      </c>
      <c r="E6" s="11">
        <f>E5*$I4</f>
        <v>163.34799999999998</v>
      </c>
      <c r="F6" s="11">
        <f>F5*$I4</f>
        <v>207.05</v>
      </c>
      <c r="G6" s="11">
        <f>G5*$I4</f>
        <v>308.67899999999997</v>
      </c>
      <c r="H6" s="11">
        <f>H5*$I4</f>
        <v>121.559</v>
      </c>
      <c r="L6" s="11" t="s">
        <v>100</v>
      </c>
      <c r="M6" s="11">
        <f>M5*$R4</f>
        <v>112.03</v>
      </c>
      <c r="N6" s="11">
        <f t="shared" ref="N6:Q6" si="0">N5*$R4</f>
        <v>308.76900000000001</v>
      </c>
      <c r="O6" s="11">
        <f t="shared" si="0"/>
        <v>263.94900000000001</v>
      </c>
      <c r="P6" s="11">
        <f t="shared" si="0"/>
        <v>173.505</v>
      </c>
      <c r="Q6" s="11">
        <f t="shared" si="0"/>
        <v>141.74700000000001</v>
      </c>
    </row>
    <row r="7" spans="1:19">
      <c r="A7" s="1"/>
      <c r="B7" s="1"/>
      <c r="C7" s="1" t="s">
        <v>101</v>
      </c>
      <c r="D7" s="12">
        <f>Prices!C3</f>
        <v>4543.5</v>
      </c>
      <c r="E7" s="12">
        <f>Prices!D3</f>
        <v>3547</v>
      </c>
      <c r="F7" s="12">
        <f>Prices!E3</f>
        <v>1695</v>
      </c>
      <c r="G7" s="12">
        <f>Prices!F3</f>
        <v>854.14</v>
      </c>
      <c r="H7" s="12">
        <f>Prices!G3</f>
        <v>207.3</v>
      </c>
      <c r="J7" s="1"/>
      <c r="K7" s="1"/>
      <c r="L7" s="1" t="s">
        <v>101</v>
      </c>
      <c r="M7" s="12">
        <f>Prices!L3</f>
        <v>4543.5</v>
      </c>
      <c r="N7" s="12">
        <f>Prices!M3</f>
        <v>3547</v>
      </c>
      <c r="O7" s="12">
        <f>Prices!N3</f>
        <v>1695</v>
      </c>
      <c r="P7" s="12">
        <f>Prices!O3</f>
        <v>854.14</v>
      </c>
      <c r="Q7" s="12">
        <f>Prices!P3</f>
        <v>207.3</v>
      </c>
    </row>
    <row r="8" spans="1:19">
      <c r="A8" s="1"/>
      <c r="B8" s="1"/>
      <c r="C8" s="1" t="s">
        <v>102</v>
      </c>
      <c r="D8" s="16">
        <f>D6/D7*100</f>
        <v>4.3878727852976782</v>
      </c>
      <c r="E8" s="16">
        <f t="shared" ref="E8:H8" si="1">E6/E7*100</f>
        <v>4.6052438680575136</v>
      </c>
      <c r="F8" s="16">
        <f t="shared" si="1"/>
        <v>12.215339233038348</v>
      </c>
      <c r="G8" s="16">
        <f t="shared" si="1"/>
        <v>36.139157515161443</v>
      </c>
      <c r="H8" s="16">
        <f t="shared" si="1"/>
        <v>58.639170284611673</v>
      </c>
      <c r="J8" s="1"/>
      <c r="K8" s="1"/>
      <c r="L8" s="1" t="s">
        <v>102</v>
      </c>
      <c r="M8" s="16">
        <f>M6/M7*100</f>
        <v>2.4657202597116763</v>
      </c>
      <c r="N8" s="16">
        <f t="shared" ref="N8" si="2">N6/N7*100</f>
        <v>8.7050747110233999</v>
      </c>
      <c r="O8" s="16">
        <f t="shared" ref="O8" si="3">O6/O7*100</f>
        <v>15.572212389380532</v>
      </c>
      <c r="P8" s="16">
        <f t="shared" ref="P8" si="4">P6/P7*100</f>
        <v>20.313414662701664</v>
      </c>
      <c r="Q8" s="16">
        <f t="shared" ref="Q8" si="5">Q6/Q7*100</f>
        <v>68.377713458755423</v>
      </c>
    </row>
    <row r="9" spans="1:19">
      <c r="A9" s="1"/>
      <c r="B9" s="1">
        <v>42124</v>
      </c>
      <c r="C9" s="1"/>
      <c r="D9" s="13"/>
      <c r="E9" s="13"/>
      <c r="F9" s="13"/>
      <c r="G9" s="13"/>
      <c r="H9" s="13"/>
      <c r="I9" s="11">
        <f>(D8*D12+E8*E12+F8*F12+G8*G12+H8*H12)/100</f>
        <v>1015.5894565548011</v>
      </c>
      <c r="J9" s="1"/>
      <c r="K9" s="1">
        <v>42124</v>
      </c>
      <c r="L9" s="1"/>
      <c r="M9" s="13"/>
      <c r="N9" s="13"/>
      <c r="O9" s="13"/>
      <c r="P9" s="13"/>
      <c r="Q9" s="13"/>
      <c r="R9" s="11">
        <f>(M8*M12+N8*N12+O8*O12+P8*P12+Q8*Q12)/100</f>
        <v>1032.3178594350386</v>
      </c>
    </row>
    <row r="10" spans="1:19">
      <c r="A10" s="1"/>
      <c r="B10" s="1"/>
      <c r="C10" s="1" t="s">
        <v>99</v>
      </c>
      <c r="D10" s="14">
        <f>Weights!C8</f>
        <v>0.20141500000000001</v>
      </c>
      <c r="E10" s="14">
        <f>Weights!D8</f>
        <v>0.158301</v>
      </c>
      <c r="F10" s="14">
        <f>Weights!E8</f>
        <v>0.209232</v>
      </c>
      <c r="G10" s="14">
        <f>Weights!F8</f>
        <v>0.31439</v>
      </c>
      <c r="H10" s="14">
        <f>Weights!G8</f>
        <v>0.116661</v>
      </c>
      <c r="J10" s="1"/>
      <c r="K10" s="1"/>
      <c r="L10" s="1" t="s">
        <v>99</v>
      </c>
      <c r="M10" s="14">
        <f>Weights!L8</f>
        <v>0.10392</v>
      </c>
      <c r="N10" s="14">
        <f>Weights!M8</f>
        <v>0.307064</v>
      </c>
      <c r="O10" s="14">
        <f>Weights!N8</f>
        <v>0.27484700000000001</v>
      </c>
      <c r="P10" s="14">
        <f>Weights!O8</f>
        <v>0.158142</v>
      </c>
      <c r="Q10" s="14">
        <f>Weights!P8</f>
        <v>0.156027</v>
      </c>
    </row>
    <row r="11" spans="1:19">
      <c r="A11" s="1"/>
      <c r="B11" s="1"/>
      <c r="C11" s="1" t="s">
        <v>100</v>
      </c>
      <c r="D11" s="11">
        <f>D10*$I9</f>
        <v>204.55495039198527</v>
      </c>
      <c r="E11" s="11">
        <f t="shared" ref="E11:H11" si="6">E10*$I9</f>
        <v>160.76882656208156</v>
      </c>
      <c r="F11" s="11">
        <f t="shared" si="6"/>
        <v>212.49381317387414</v>
      </c>
      <c r="G11" s="11">
        <f t="shared" si="6"/>
        <v>319.29116924626391</v>
      </c>
      <c r="H11" s="11">
        <f t="shared" si="6"/>
        <v>118.47968159113965</v>
      </c>
      <c r="J11" s="1"/>
      <c r="K11" s="1"/>
      <c r="L11" s="11" t="s">
        <v>100</v>
      </c>
      <c r="M11" s="11">
        <f>M10*$R9</f>
        <v>107.27847195248921</v>
      </c>
      <c r="N11" s="11">
        <f t="shared" ref="N11" si="7">N10*$R9</f>
        <v>316.98765118956072</v>
      </c>
      <c r="O11" s="11">
        <f t="shared" ref="O11" si="8">O10*$R9</f>
        <v>283.72946671214208</v>
      </c>
      <c r="P11" s="11">
        <f t="shared" ref="P11" si="9">P10*$R9</f>
        <v>163.25281092677588</v>
      </c>
      <c r="Q11" s="11">
        <f t="shared" ref="Q11" si="10">Q10*$R9</f>
        <v>161.06945865407076</v>
      </c>
    </row>
    <row r="12" spans="1:19">
      <c r="A12" s="1"/>
      <c r="B12" s="1"/>
      <c r="C12" s="1" t="s">
        <v>101</v>
      </c>
      <c r="D12" s="12">
        <f>Prices!C8</f>
        <v>4496.5</v>
      </c>
      <c r="E12" s="12">
        <f>Prices!D8</f>
        <v>3592.5</v>
      </c>
      <c r="F12" s="12">
        <f>Prices!E8</f>
        <v>1839</v>
      </c>
      <c r="G12" s="12">
        <f>Prices!F8</f>
        <v>810.79</v>
      </c>
      <c r="H12" s="12">
        <f>Prices!G8</f>
        <v>230.55</v>
      </c>
      <c r="J12" s="1"/>
      <c r="K12" s="1"/>
      <c r="L12" s="1" t="s">
        <v>101</v>
      </c>
      <c r="M12" s="12">
        <f>Prices!L8</f>
        <v>4496.5</v>
      </c>
      <c r="N12" s="12">
        <f>Prices!M8</f>
        <v>3592.5</v>
      </c>
      <c r="O12" s="12">
        <f>Prices!N8</f>
        <v>1839</v>
      </c>
      <c r="P12" s="12">
        <f>Prices!O8</f>
        <v>810.79</v>
      </c>
      <c r="Q12" s="12">
        <f>Prices!P8</f>
        <v>230.55</v>
      </c>
    </row>
    <row r="13" spans="1:19">
      <c r="A13" s="1"/>
      <c r="B13" s="1"/>
      <c r="C13" s="1" t="s">
        <v>102</v>
      </c>
      <c r="D13" s="16">
        <f>D11/D12*100</f>
        <v>4.5492038339149401</v>
      </c>
      <c r="E13" s="16">
        <f t="shared" ref="E13:H13" si="11">E11/E12*100</f>
        <v>4.4751239126536273</v>
      </c>
      <c r="F13" s="16">
        <f t="shared" si="11"/>
        <v>11.55485661630637</v>
      </c>
      <c r="G13" s="16">
        <f t="shared" si="11"/>
        <v>39.380254966916702</v>
      </c>
      <c r="H13" s="16">
        <f t="shared" si="11"/>
        <v>51.390015871238191</v>
      </c>
      <c r="J13" s="1"/>
      <c r="K13" s="1"/>
      <c r="L13" s="1" t="s">
        <v>102</v>
      </c>
      <c r="M13" s="16">
        <f>M11/M12*100</f>
        <v>2.3858216824750187</v>
      </c>
      <c r="N13" s="16">
        <f t="shared" ref="N13" si="12">N11/N12*100</f>
        <v>8.8235950226739241</v>
      </c>
      <c r="O13" s="16">
        <f t="shared" ref="O13" si="13">O11/O12*100</f>
        <v>15.428464747805442</v>
      </c>
      <c r="P13" s="16">
        <f t="shared" ref="P13" si="14">P11/P12*100</f>
        <v>20.135030146742793</v>
      </c>
      <c r="Q13" s="16">
        <f t="shared" ref="Q13" si="15">Q11/Q12*100</f>
        <v>69.863135395389605</v>
      </c>
    </row>
    <row r="14" spans="1:19">
      <c r="A14" s="1"/>
      <c r="B14" s="1">
        <v>42307</v>
      </c>
      <c r="C14" s="1"/>
      <c r="D14" s="13"/>
      <c r="E14" s="13"/>
      <c r="F14" s="13"/>
      <c r="G14" s="13"/>
      <c r="H14" s="13"/>
      <c r="I14" s="11">
        <f>(D13*D17+E13*E17+F13*F17+G13*G17+H13*H17)/100</f>
        <v>1022.3653949810589</v>
      </c>
      <c r="J14" s="1"/>
      <c r="K14" s="1">
        <v>42307</v>
      </c>
      <c r="L14" s="1"/>
      <c r="M14" s="13"/>
      <c r="N14" s="13"/>
      <c r="O14" s="13"/>
      <c r="P14" s="13"/>
      <c r="Q14" s="13"/>
      <c r="R14" s="11">
        <f>(M13*M17+N13*N17+O13*O17+P13*P17+Q13*Q17)/100</f>
        <v>1047.8249537383113</v>
      </c>
    </row>
    <row r="15" spans="1:19">
      <c r="A15" s="1"/>
      <c r="B15" s="1"/>
      <c r="C15" s="1" t="s">
        <v>99</v>
      </c>
      <c r="D15" s="14">
        <f>Weights!C13</f>
        <v>0.205764</v>
      </c>
      <c r="E15" s="14">
        <f>Weights!D13</f>
        <v>0.15846499999999999</v>
      </c>
      <c r="F15" s="14">
        <f>Weights!E13</f>
        <v>0.20962600000000001</v>
      </c>
      <c r="G15" s="14">
        <f>Weights!F13</f>
        <v>0.309917</v>
      </c>
      <c r="H15" s="14">
        <f>Weights!G13</f>
        <v>0.116229</v>
      </c>
      <c r="J15" s="1"/>
      <c r="K15" s="1"/>
      <c r="L15" s="1" t="s">
        <v>99</v>
      </c>
      <c r="M15" s="14">
        <f>Weights!L13</f>
        <v>9.0692999999999996E-2</v>
      </c>
      <c r="N15" s="14">
        <f>Weights!M13</f>
        <v>0.320133</v>
      </c>
      <c r="O15" s="14">
        <f>Weights!N13</f>
        <v>0.27684799999999998</v>
      </c>
      <c r="P15" s="14">
        <f>Weights!O13</f>
        <v>0.168847</v>
      </c>
      <c r="Q15" s="14">
        <f>Weights!P13</f>
        <v>0.143479</v>
      </c>
    </row>
    <row r="16" spans="1:19">
      <c r="A16" s="1"/>
      <c r="B16" s="1"/>
      <c r="C16" s="1" t="s">
        <v>100</v>
      </c>
      <c r="D16" s="11">
        <f>D15*$I14</f>
        <v>210.36599313288261</v>
      </c>
      <c r="E16" s="11">
        <f t="shared" ref="E16" si="16">E15*$I14</f>
        <v>162.0091323156735</v>
      </c>
      <c r="F16" s="11">
        <f t="shared" ref="F16" si="17">F15*$I14</f>
        <v>214.31436828829945</v>
      </c>
      <c r="G16" s="11">
        <f t="shared" ref="G16" si="18">G15*$I14</f>
        <v>316.84841611634482</v>
      </c>
      <c r="H16" s="11">
        <f t="shared" ref="H16" si="19">H15*$I14</f>
        <v>118.8285074932535</v>
      </c>
      <c r="J16" s="1"/>
      <c r="K16" s="1"/>
      <c r="L16" s="11" t="s">
        <v>100</v>
      </c>
      <c r="M16" s="11">
        <f>M15*$R14</f>
        <v>95.030388529388659</v>
      </c>
      <c r="N16" s="11">
        <f t="shared" ref="N16" si="20">N15*$R14</f>
        <v>335.44334591510682</v>
      </c>
      <c r="O16" s="11">
        <f t="shared" ref="O16" si="21">O15*$R14</f>
        <v>290.08824279254395</v>
      </c>
      <c r="P16" s="11">
        <f t="shared" ref="P16" si="22">P15*$R14</f>
        <v>176.92209996385265</v>
      </c>
      <c r="Q16" s="11">
        <f t="shared" ref="Q16" si="23">Q15*$R14</f>
        <v>150.34087653741915</v>
      </c>
    </row>
    <row r="17" spans="1:18">
      <c r="A17" s="1"/>
      <c r="B17" s="1"/>
      <c r="C17" s="1" t="s">
        <v>101</v>
      </c>
      <c r="D17" s="12">
        <f>Prices!C13</f>
        <v>4150.5</v>
      </c>
      <c r="E17" s="12">
        <f>Prices!D13</f>
        <v>3859.5</v>
      </c>
      <c r="F17" s="12">
        <f>Prices!E13</f>
        <v>1859</v>
      </c>
      <c r="G17" s="12">
        <f>Prices!F13</f>
        <v>853.03</v>
      </c>
      <c r="H17" s="12">
        <f>Prices!G13</f>
        <v>214.25</v>
      </c>
      <c r="J17" s="1"/>
      <c r="K17" s="1"/>
      <c r="L17" s="1" t="s">
        <v>101</v>
      </c>
      <c r="M17" s="12">
        <f>Prices!L13</f>
        <v>4150.5</v>
      </c>
      <c r="N17" s="12">
        <f>Prices!M13</f>
        <v>3859.5</v>
      </c>
      <c r="O17" s="12">
        <f>Prices!N13</f>
        <v>1859</v>
      </c>
      <c r="P17" s="12">
        <f>Prices!O13</f>
        <v>853.03</v>
      </c>
      <c r="Q17" s="12">
        <f>Prices!P13</f>
        <v>214.25</v>
      </c>
    </row>
    <row r="18" spans="1:18">
      <c r="A18" s="1"/>
      <c r="B18" s="1"/>
      <c r="C18" s="1" t="s">
        <v>102</v>
      </c>
      <c r="D18" s="16">
        <f>D16/D17*100</f>
        <v>5.068449418934649</v>
      </c>
      <c r="E18" s="16">
        <f t="shared" ref="E18" si="24">E16/E17*100</f>
        <v>4.1976715200329968</v>
      </c>
      <c r="F18" s="16">
        <f t="shared" ref="F18" si="25">F16/F17*100</f>
        <v>11.528475970322724</v>
      </c>
      <c r="G18" s="16">
        <f t="shared" ref="G18" si="26">G16/G17*100</f>
        <v>37.143877251250821</v>
      </c>
      <c r="H18" s="16">
        <f t="shared" ref="H18" si="27">H16/H17*100</f>
        <v>55.462547254727426</v>
      </c>
      <c r="J18" s="1"/>
      <c r="K18" s="1"/>
      <c r="L18" s="1" t="s">
        <v>102</v>
      </c>
      <c r="M18" s="16">
        <f>M16/M17*100</f>
        <v>2.2896130232354817</v>
      </c>
      <c r="N18" s="16">
        <f t="shared" ref="N18" si="28">N16/N17*100</f>
        <v>8.6913679470166301</v>
      </c>
      <c r="O18" s="16">
        <f t="shared" ref="O18" si="29">O16/O17*100</f>
        <v>15.604531618749002</v>
      </c>
      <c r="P18" s="16">
        <f t="shared" ref="P18" si="30">P16/P17*100</f>
        <v>20.740431164654545</v>
      </c>
      <c r="Q18" s="16">
        <f t="shared" ref="Q18" si="31">Q16/Q17*100</f>
        <v>70.170770845936588</v>
      </c>
    </row>
    <row r="19" spans="1:18">
      <c r="A19" s="1"/>
      <c r="B19" s="1">
        <v>42489</v>
      </c>
      <c r="C19" s="1"/>
      <c r="D19" s="13"/>
      <c r="E19" s="13"/>
      <c r="F19" s="13"/>
      <c r="G19" s="13"/>
      <c r="H19" s="13"/>
      <c r="I19" s="11">
        <f>(D18*D22+E18*E22+F18*F22+G18*G22+H18*H22)/100</f>
        <v>1064.7502964829937</v>
      </c>
      <c r="J19" s="1"/>
      <c r="K19" s="1">
        <v>42489</v>
      </c>
      <c r="L19" s="1"/>
      <c r="M19" s="13"/>
      <c r="N19" s="13"/>
      <c r="O19" s="13"/>
      <c r="P19" s="13"/>
      <c r="Q19" s="13"/>
      <c r="R19" s="11">
        <f>(M18*M22+N18*N22+O18*O22+P18*P22+Q18*Q22)/100</f>
        <v>1110.8443591608598</v>
      </c>
    </row>
    <row r="20" spans="1:18">
      <c r="A20" s="1"/>
      <c r="B20" s="1"/>
      <c r="C20" s="1" t="s">
        <v>99</v>
      </c>
      <c r="D20" s="14">
        <f>Weights!C18</f>
        <v>0.20257700000000001</v>
      </c>
      <c r="E20" s="14">
        <f>Weights!D18</f>
        <v>0.15968299999999999</v>
      </c>
      <c r="F20" s="14">
        <f>Weights!E18</f>
        <v>0.211255</v>
      </c>
      <c r="G20" s="14">
        <f>Weights!F18</f>
        <v>0.31077500000000002</v>
      </c>
      <c r="H20" s="14">
        <f>Weights!G18</f>
        <v>0.11570999999999999</v>
      </c>
      <c r="J20" s="1"/>
      <c r="K20" s="1"/>
      <c r="L20" s="1" t="s">
        <v>99</v>
      </c>
      <c r="M20" s="14">
        <f>Weights!L18</f>
        <v>7.6835000000000001E-2</v>
      </c>
      <c r="N20" s="14">
        <f>Weights!M18</f>
        <v>0.32387300000000002</v>
      </c>
      <c r="O20" s="14">
        <f>Weights!N18</f>
        <v>0.28456700000000001</v>
      </c>
      <c r="P20" s="14">
        <f>Weights!O18</f>
        <v>0.172406</v>
      </c>
      <c r="Q20" s="14">
        <f>Weights!P18</f>
        <v>0.14232</v>
      </c>
    </row>
    <row r="21" spans="1:18">
      <c r="A21" s="1"/>
      <c r="B21" s="1"/>
      <c r="C21" s="1" t="s">
        <v>100</v>
      </c>
      <c r="D21" s="11">
        <f>D20*$I19</f>
        <v>215.69392081063543</v>
      </c>
      <c r="E21" s="11">
        <f t="shared" ref="E21" si="32">E20*$I19</f>
        <v>170.02252159329387</v>
      </c>
      <c r="F21" s="11">
        <f t="shared" ref="F21" si="33">F20*$I19</f>
        <v>224.93382388351483</v>
      </c>
      <c r="G21" s="11">
        <f t="shared" ref="G21" si="34">G20*$I19</f>
        <v>330.89777338950239</v>
      </c>
      <c r="H21" s="11">
        <f t="shared" ref="H21" si="35">H20*$I19</f>
        <v>123.20225680604719</v>
      </c>
      <c r="J21" s="1"/>
      <c r="K21" s="1"/>
      <c r="L21" s="11" t="s">
        <v>100</v>
      </c>
      <c r="M21" s="11">
        <f>M20*$R19</f>
        <v>85.351726336124656</v>
      </c>
      <c r="N21" s="11">
        <f t="shared" ref="N21" si="36">N20*$R19</f>
        <v>359.77249513450516</v>
      </c>
      <c r="O21" s="11">
        <f t="shared" ref="O21" si="37">O20*$R19</f>
        <v>316.10964675332838</v>
      </c>
      <c r="P21" s="11">
        <f t="shared" ref="P21" si="38">P20*$R19</f>
        <v>191.51623258548719</v>
      </c>
      <c r="Q21" s="11">
        <f t="shared" ref="Q21" si="39">Q20*$R19</f>
        <v>158.09536919577357</v>
      </c>
    </row>
    <row r="22" spans="1:18">
      <c r="A22" s="1"/>
      <c r="B22" s="1"/>
      <c r="C22" s="1" t="s">
        <v>101</v>
      </c>
      <c r="D22" s="12">
        <f>Prices!C18</f>
        <v>3928</v>
      </c>
      <c r="E22" s="12">
        <f>Prices!D18</f>
        <v>4170</v>
      </c>
      <c r="F22" s="12">
        <f>Prices!E18</f>
        <v>2039</v>
      </c>
      <c r="G22" s="12">
        <f>Prices!F18</f>
        <v>899.15</v>
      </c>
      <c r="H22" s="12">
        <f>Prices!G18</f>
        <v>219.2</v>
      </c>
      <c r="J22" s="1"/>
      <c r="K22" s="1"/>
      <c r="L22" s="1" t="s">
        <v>101</v>
      </c>
      <c r="M22" s="12">
        <f>Prices!L18</f>
        <v>3928</v>
      </c>
      <c r="N22" s="12">
        <f>Prices!M18</f>
        <v>4170</v>
      </c>
      <c r="O22" s="12">
        <f>Prices!N18</f>
        <v>2039</v>
      </c>
      <c r="P22" s="12">
        <f>Prices!O18</f>
        <v>899.15</v>
      </c>
      <c r="Q22" s="12">
        <f>Prices!P18</f>
        <v>219.2</v>
      </c>
    </row>
    <row r="23" spans="1:18">
      <c r="A23" s="1"/>
      <c r="B23" s="1"/>
      <c r="C23" s="1" t="s">
        <v>102</v>
      </c>
      <c r="D23" s="16">
        <f>D21/D22*100</f>
        <v>5.4911894300059938</v>
      </c>
      <c r="E23" s="16">
        <f t="shared" ref="E23" si="40">E21/E22*100</f>
        <v>4.0772786952828266</v>
      </c>
      <c r="F23" s="16">
        <f t="shared" ref="F23" si="41">F21/F22*100</f>
        <v>11.031575472462718</v>
      </c>
      <c r="G23" s="16">
        <f t="shared" ref="G23" si="42">G21/G22*100</f>
        <v>36.801175931657944</v>
      </c>
      <c r="H23" s="16">
        <f t="shared" ref="H23" si="43">H21/H22*100</f>
        <v>56.205409126846348</v>
      </c>
      <c r="J23" s="1"/>
      <c r="K23" s="1"/>
      <c r="L23" s="1" t="s">
        <v>102</v>
      </c>
      <c r="M23" s="16">
        <f>M21/M22*100</f>
        <v>2.1729054566223183</v>
      </c>
      <c r="N23" s="16">
        <f t="shared" ref="N23" si="44">N21/N22*100</f>
        <v>8.6276377730097167</v>
      </c>
      <c r="O23" s="16">
        <f t="shared" ref="O23" si="45">O21/O22*100</f>
        <v>15.503170512669367</v>
      </c>
      <c r="P23" s="16">
        <f t="shared" ref="P23" si="46">P21/P22*100</f>
        <v>21.299697779623777</v>
      </c>
      <c r="Q23" s="16">
        <f t="shared" ref="Q23" si="47">Q21/Q22*100</f>
        <v>72.123799815590132</v>
      </c>
    </row>
    <row r="24" spans="1:18">
      <c r="A24" s="1"/>
      <c r="B24" s="1">
        <v>42674</v>
      </c>
      <c r="C24" s="1"/>
      <c r="D24" s="13"/>
      <c r="E24" s="13"/>
      <c r="F24" s="13"/>
      <c r="G24" s="13"/>
      <c r="H24" s="13"/>
      <c r="I24" s="11">
        <f>(D23*D27+E23*E27+F23*F27+G23*G27+H23*H27)/100</f>
        <v>1173.6717571591164</v>
      </c>
      <c r="J24" s="1"/>
      <c r="K24" s="1">
        <v>42674</v>
      </c>
      <c r="L24" s="1"/>
      <c r="M24" s="13"/>
      <c r="N24" s="13"/>
      <c r="O24" s="13"/>
      <c r="P24" s="13"/>
      <c r="Q24" s="13"/>
      <c r="R24" s="11">
        <f>(M23*M27+N23*N27+O23*O27+P23*P27+Q23*Q27)/100</f>
        <v>1216.745131167763</v>
      </c>
    </row>
    <row r="25" spans="1:18">
      <c r="A25" s="1"/>
      <c r="B25" s="1"/>
      <c r="C25" s="1" t="s">
        <v>99</v>
      </c>
      <c r="D25" s="14">
        <f>Weights!C23</f>
        <v>0.194165</v>
      </c>
      <c r="E25" s="14">
        <f>Weights!D23</f>
        <v>0.15060999999999999</v>
      </c>
      <c r="F25" s="14">
        <f>Weights!E23</f>
        <v>0.20922299999999999</v>
      </c>
      <c r="G25" s="14">
        <f>Weights!F23</f>
        <v>0.32053599999999999</v>
      </c>
      <c r="H25" s="14">
        <f>Weights!G23</f>
        <v>0.12546599999999999</v>
      </c>
      <c r="J25" s="1"/>
      <c r="K25" s="1"/>
      <c r="L25" s="1" t="s">
        <v>99</v>
      </c>
      <c r="M25" s="14">
        <f>Weights!L23</f>
        <v>9.7992999999999997E-2</v>
      </c>
      <c r="N25" s="14">
        <f>Weights!M23</f>
        <v>0.31721899999999997</v>
      </c>
      <c r="O25" s="14">
        <f>Weights!N23</f>
        <v>0.27435300000000001</v>
      </c>
      <c r="P25" s="14">
        <f>Weights!O23</f>
        <v>0.17420099999999999</v>
      </c>
      <c r="Q25" s="14">
        <f>Weights!P23</f>
        <v>0.13623299999999999</v>
      </c>
    </row>
    <row r="26" spans="1:18">
      <c r="A26" s="1"/>
      <c r="B26" s="1"/>
      <c r="C26" s="1" t="s">
        <v>100</v>
      </c>
      <c r="D26" s="11">
        <f>D25*$I24</f>
        <v>227.88597672879985</v>
      </c>
      <c r="E26" s="11">
        <f t="shared" ref="E26" si="48">E25*$I24</f>
        <v>176.76670334573453</v>
      </c>
      <c r="F26" s="11">
        <f t="shared" ref="F26" si="49">F25*$I24</f>
        <v>245.5591260481018</v>
      </c>
      <c r="G26" s="11">
        <f t="shared" ref="G26" si="50">G25*$I24</f>
        <v>376.20405035275451</v>
      </c>
      <c r="H26" s="11">
        <f t="shared" ref="H26" si="51">H25*$I24</f>
        <v>147.25590068372568</v>
      </c>
      <c r="J26" s="1"/>
      <c r="K26" s="1"/>
      <c r="L26" s="11" t="s">
        <v>100</v>
      </c>
      <c r="M26" s="11">
        <f>M25*$R24</f>
        <v>119.2325056385226</v>
      </c>
      <c r="N26" s="11">
        <f t="shared" ref="N26" si="52">N25*$R24</f>
        <v>385.97467376390659</v>
      </c>
      <c r="O26" s="11">
        <f t="shared" ref="O26" si="53">O25*$R24</f>
        <v>333.81767697126929</v>
      </c>
      <c r="P26" s="11">
        <f t="shared" ref="P26" si="54">P25*$R24</f>
        <v>211.95821859455549</v>
      </c>
      <c r="Q26" s="11">
        <f t="shared" ref="Q26" si="55">Q25*$R24</f>
        <v>165.76083945437784</v>
      </c>
    </row>
    <row r="27" spans="1:18">
      <c r="A27" s="1"/>
      <c r="B27" s="1"/>
      <c r="C27" s="1" t="s">
        <v>101</v>
      </c>
      <c r="D27" s="12">
        <f>Prices!C23</f>
        <v>4588</v>
      </c>
      <c r="E27" s="12">
        <f>Prices!D23</f>
        <v>4691.5</v>
      </c>
      <c r="F27" s="12">
        <f>Prices!E23</f>
        <v>2199</v>
      </c>
      <c r="G27" s="12">
        <f>Prices!F23</f>
        <v>982.35</v>
      </c>
      <c r="H27" s="12">
        <f>Prices!G23</f>
        <v>224.8</v>
      </c>
      <c r="J27" s="1"/>
      <c r="K27" s="1"/>
      <c r="L27" s="1" t="s">
        <v>101</v>
      </c>
      <c r="M27" s="12">
        <f>Prices!L23</f>
        <v>4588</v>
      </c>
      <c r="N27" s="12">
        <f>Prices!M23</f>
        <v>4691.5</v>
      </c>
      <c r="O27" s="12">
        <f>Prices!N23</f>
        <v>2199</v>
      </c>
      <c r="P27" s="12">
        <f>Prices!O23</f>
        <v>982.35</v>
      </c>
      <c r="Q27" s="12">
        <f>Prices!P23</f>
        <v>224.8</v>
      </c>
    </row>
    <row r="28" spans="1:18">
      <c r="A28" s="1"/>
      <c r="B28" s="1"/>
      <c r="C28" s="1" t="s">
        <v>102</v>
      </c>
      <c r="D28" s="16">
        <f>D26/D27*100</f>
        <v>4.9670003646207466</v>
      </c>
      <c r="E28" s="16">
        <f t="shared" ref="E28" si="56">E26/E27*100</f>
        <v>3.7678078087122353</v>
      </c>
      <c r="F28" s="16">
        <f t="shared" ref="F28" si="57">F26/F27*100</f>
        <v>11.166854299595352</v>
      </c>
      <c r="G28" s="16">
        <f t="shared" ref="G28" si="58">G26/G27*100</f>
        <v>38.296335354278469</v>
      </c>
      <c r="H28" s="16">
        <f t="shared" ref="H28" si="59">H26/H27*100</f>
        <v>65.505293898454482</v>
      </c>
      <c r="J28" s="1"/>
      <c r="K28" s="1"/>
      <c r="L28" s="1" t="s">
        <v>102</v>
      </c>
      <c r="M28" s="16">
        <f>M26/M27*100</f>
        <v>2.5987904454778246</v>
      </c>
      <c r="N28" s="16">
        <f t="shared" ref="N28" si="60">N26/N27*100</f>
        <v>8.2271059099202084</v>
      </c>
      <c r="O28" s="16">
        <f t="shared" ref="O28" si="61">O26/O27*100</f>
        <v>15.180430967315568</v>
      </c>
      <c r="P28" s="16">
        <f t="shared" ref="P28" si="62">P26/P27*100</f>
        <v>21.576649727139564</v>
      </c>
      <c r="Q28" s="16">
        <f t="shared" ref="Q28" si="63">Q26/Q27*100</f>
        <v>73.737028227036404</v>
      </c>
    </row>
    <row r="29" spans="1:18">
      <c r="A29" s="1"/>
      <c r="B29" s="1">
        <v>42853</v>
      </c>
      <c r="C29" s="1"/>
      <c r="D29" s="13"/>
      <c r="E29" s="13"/>
      <c r="F29" s="13"/>
      <c r="G29" s="13"/>
      <c r="H29" s="13"/>
      <c r="I29" s="11">
        <f>(D28*D32+E28*E32+F28*F32+G28*G32+H28*H32)/100</f>
        <v>1179.3673554806246</v>
      </c>
      <c r="J29" s="1"/>
      <c r="K29" s="1">
        <v>42853</v>
      </c>
      <c r="L29" s="1"/>
      <c r="M29" s="13"/>
      <c r="N29" s="13"/>
      <c r="O29" s="13"/>
      <c r="P29" s="13"/>
      <c r="Q29" s="13"/>
      <c r="R29" s="11">
        <f>(M28*M32+N28*N32+O28*O32+P28*P32+Q28*Q32)/100</f>
        <v>1260.9038295733833</v>
      </c>
    </row>
    <row r="30" spans="1:18">
      <c r="A30" s="1"/>
      <c r="B30" s="1"/>
      <c r="C30" s="1" t="s">
        <v>99</v>
      </c>
      <c r="D30" s="14">
        <f>Weights!C28</f>
        <v>0.18720300000000001</v>
      </c>
      <c r="E30" s="14">
        <f>Weights!D28</f>
        <v>0.163824</v>
      </c>
      <c r="F30" s="14">
        <f>Weights!E28</f>
        <v>0.21832399999999999</v>
      </c>
      <c r="G30" s="14">
        <f>Weights!F28</f>
        <v>0.30667100000000003</v>
      </c>
      <c r="H30" s="14">
        <f>Weights!G28</f>
        <v>0.123978</v>
      </c>
      <c r="J30" s="1"/>
      <c r="K30" s="1"/>
      <c r="L30" s="1" t="s">
        <v>99</v>
      </c>
      <c r="M30" s="14">
        <f>Weights!L28</f>
        <v>8.3371000000000001E-2</v>
      </c>
      <c r="N30" s="14">
        <f>Weights!M28</f>
        <v>0.35488399999999998</v>
      </c>
      <c r="O30" s="14">
        <f>Weights!N28</f>
        <v>0.30245100000000003</v>
      </c>
      <c r="P30" s="14">
        <f>Weights!O28</f>
        <v>0.15710499999999999</v>
      </c>
      <c r="Q30" s="14">
        <f>Weights!P28</f>
        <v>0.102188</v>
      </c>
    </row>
    <row r="31" spans="1:18">
      <c r="A31" s="1"/>
      <c r="B31" s="1"/>
      <c r="C31" s="1" t="s">
        <v>100</v>
      </c>
      <c r="D31" s="11">
        <f>D30*$I29</f>
        <v>220.78110704803939</v>
      </c>
      <c r="E31" s="11">
        <f t="shared" ref="E31" si="64">E30*$I29</f>
        <v>193.20867764425785</v>
      </c>
      <c r="F31" s="11">
        <f t="shared" ref="F31" si="65">F30*$I29</f>
        <v>257.48419851795188</v>
      </c>
      <c r="G31" s="11">
        <f t="shared" ref="G31" si="66">G30*$I29</f>
        <v>361.67776627259866</v>
      </c>
      <c r="H31" s="11">
        <f t="shared" ref="H31" si="67">H30*$I29</f>
        <v>146.21560599777689</v>
      </c>
      <c r="J31" s="1"/>
      <c r="K31" s="1"/>
      <c r="L31" s="11" t="s">
        <v>100</v>
      </c>
      <c r="M31" s="11">
        <f>M30*$R29</f>
        <v>105.12281317536254</v>
      </c>
      <c r="N31" s="11">
        <f t="shared" ref="N31" si="68">N30*$R29</f>
        <v>447.47459465432053</v>
      </c>
      <c r="O31" s="11">
        <f t="shared" ref="O31" si="69">O30*$R29</f>
        <v>381.36162415829938</v>
      </c>
      <c r="P31" s="11">
        <f t="shared" ref="P31" si="70">P30*$R29</f>
        <v>198.09429614512638</v>
      </c>
      <c r="Q31" s="11">
        <f t="shared" ref="Q31" si="71">Q30*$R29</f>
        <v>128.84924053644488</v>
      </c>
    </row>
    <row r="32" spans="1:18">
      <c r="A32" s="1"/>
      <c r="B32" s="1"/>
      <c r="C32" s="1" t="s">
        <v>101</v>
      </c>
      <c r="D32" s="12">
        <f>Prices!C28</f>
        <v>4637.5</v>
      </c>
      <c r="E32" s="12">
        <f>Prices!D28</f>
        <v>5215</v>
      </c>
      <c r="F32" s="12">
        <f>Prices!E28</f>
        <v>2408</v>
      </c>
      <c r="G32" s="12">
        <f>Prices!F28</f>
        <v>922.4</v>
      </c>
      <c r="H32" s="12">
        <f>Prices!G28</f>
        <v>199.05</v>
      </c>
      <c r="J32" s="1"/>
      <c r="K32" s="1"/>
      <c r="L32" s="1" t="s">
        <v>101</v>
      </c>
      <c r="M32" s="12">
        <f>Prices!L28</f>
        <v>4637.5</v>
      </c>
      <c r="N32" s="12">
        <f>Prices!M28</f>
        <v>5215</v>
      </c>
      <c r="O32" s="12">
        <f>Prices!N28</f>
        <v>2408</v>
      </c>
      <c r="P32" s="12">
        <f>Prices!O28</f>
        <v>922.4</v>
      </c>
      <c r="Q32" s="12">
        <f>Prices!P28</f>
        <v>199.05</v>
      </c>
    </row>
    <row r="33" spans="1:18">
      <c r="A33" s="1"/>
      <c r="B33" s="1"/>
      <c r="C33" s="1" t="s">
        <v>102</v>
      </c>
      <c r="D33" s="16">
        <f>D31/D32*100</f>
        <v>4.7607785886369678</v>
      </c>
      <c r="E33" s="16">
        <f t="shared" ref="E33" si="72">E31/E32*100</f>
        <v>3.7048643843577729</v>
      </c>
      <c r="F33" s="16">
        <f t="shared" ref="F33" si="73">F31/F32*100</f>
        <v>10.692865386958134</v>
      </c>
      <c r="G33" s="16">
        <f t="shared" ref="G33" si="74">G31/G32*100</f>
        <v>39.210512388616507</v>
      </c>
      <c r="H33" s="16">
        <f t="shared" ref="H33" si="75">H31/H32*100</f>
        <v>73.45672243043299</v>
      </c>
      <c r="J33" s="1"/>
      <c r="K33" s="1"/>
      <c r="L33" s="1" t="s">
        <v>102</v>
      </c>
      <c r="M33" s="16">
        <f>M31/M32*100</f>
        <v>2.2667992059377364</v>
      </c>
      <c r="N33" s="16">
        <f t="shared" ref="N33" si="76">N31/N32*100</f>
        <v>8.580529140063673</v>
      </c>
      <c r="O33" s="16">
        <f t="shared" ref="O33" si="77">O31/O32*100</f>
        <v>15.837276750759941</v>
      </c>
      <c r="P33" s="16">
        <f t="shared" ref="P33" si="78">P31/P32*100</f>
        <v>21.475964456323329</v>
      </c>
      <c r="Q33" s="16">
        <f t="shared" ref="Q33" si="79">Q31/Q32*100</f>
        <v>64.732097732451578</v>
      </c>
    </row>
    <row r="34" spans="1:18">
      <c r="A34" s="1"/>
      <c r="B34" s="1">
        <v>43039</v>
      </c>
      <c r="C34" s="1"/>
      <c r="D34" s="13"/>
      <c r="E34" s="13"/>
      <c r="F34" s="13"/>
      <c r="G34" s="13"/>
      <c r="H34" s="13"/>
      <c r="I34" s="11">
        <f>(D33*D37+E33*E37+F33*F37+G33*G37+H33*H37)/100</f>
        <v>1155.6565673377095</v>
      </c>
      <c r="J34" s="1"/>
      <c r="K34" s="1">
        <v>43039</v>
      </c>
      <c r="L34" s="1"/>
      <c r="M34" s="13"/>
      <c r="N34" s="13"/>
      <c r="O34" s="13"/>
      <c r="P34" s="13"/>
      <c r="Q34" s="13"/>
      <c r="R34" s="11">
        <f>(M33*M37+N33*N37+O33*O37+P33*P37+Q33*Q37)/100</f>
        <v>1221.8019565960246</v>
      </c>
    </row>
    <row r="35" spans="1:18">
      <c r="A35" s="1"/>
      <c r="B35" s="1"/>
      <c r="C35" s="1" t="s">
        <v>99</v>
      </c>
      <c r="D35" s="14">
        <f>Weights!C33</f>
        <v>0.18727099999999999</v>
      </c>
      <c r="E35" s="14">
        <f>Weights!D33</f>
        <v>0.16328500000000001</v>
      </c>
      <c r="F35" s="14">
        <f>Weights!E33</f>
        <v>0.22900799999999999</v>
      </c>
      <c r="G35" s="14">
        <f>Weights!F33</f>
        <v>0.29682399999999998</v>
      </c>
      <c r="H35" s="14">
        <f>Weights!G33</f>
        <v>0.123612</v>
      </c>
      <c r="J35" s="1"/>
      <c r="K35" s="1"/>
      <c r="L35" s="1" t="s">
        <v>99</v>
      </c>
      <c r="M35" s="14">
        <f>Weights!L33</f>
        <v>9.2775999999999997E-2</v>
      </c>
      <c r="N35" s="14">
        <f>Weights!M33</f>
        <v>0.35413099999999997</v>
      </c>
      <c r="O35" s="14">
        <f>Weights!N33</f>
        <v>0.30634499999999998</v>
      </c>
      <c r="P35" s="14">
        <f>Weights!O33</f>
        <v>0.13406100000000001</v>
      </c>
      <c r="Q35" s="14">
        <f>Weights!P33</f>
        <v>0.112687</v>
      </c>
    </row>
    <row r="36" spans="1:18">
      <c r="A36" s="1"/>
      <c r="B36" s="1"/>
      <c r="C36" s="1" t="s">
        <v>100</v>
      </c>
      <c r="D36" s="11">
        <f>D35*$I34</f>
        <v>216.42096102190018</v>
      </c>
      <c r="E36" s="11">
        <f t="shared" ref="E36" si="80">E35*$I34</f>
        <v>188.7013825977379</v>
      </c>
      <c r="F36" s="11">
        <f t="shared" ref="F36" si="81">F35*$I34</f>
        <v>264.65459917287416</v>
      </c>
      <c r="G36" s="11">
        <f t="shared" ref="G36" si="82">G35*$I34</f>
        <v>343.02660494344826</v>
      </c>
      <c r="H36" s="11">
        <f t="shared" ref="H36" si="83">H35*$I34</f>
        <v>142.85301960174894</v>
      </c>
      <c r="J36" s="1"/>
      <c r="K36" s="1"/>
      <c r="L36" s="11" t="s">
        <v>100</v>
      </c>
      <c r="M36" s="11">
        <f>M35*$R34</f>
        <v>113.35389832515278</v>
      </c>
      <c r="N36" s="11">
        <f t="shared" ref="N36" si="84">N35*$R34</f>
        <v>432.67794869130677</v>
      </c>
      <c r="O36" s="11">
        <f t="shared" ref="O36" si="85">O35*$R34</f>
        <v>374.29292039340913</v>
      </c>
      <c r="P36" s="11">
        <f t="shared" ref="P36" si="86">P35*$R34</f>
        <v>163.79599210321967</v>
      </c>
      <c r="Q36" s="11">
        <f t="shared" ref="Q36" si="87">Q35*$R34</f>
        <v>137.68119708293622</v>
      </c>
    </row>
    <row r="37" spans="1:18">
      <c r="A37" s="1"/>
      <c r="B37" s="1"/>
      <c r="C37" s="1" t="s">
        <v>101</v>
      </c>
      <c r="D37" s="12">
        <f>Prices!C33</f>
        <v>5032</v>
      </c>
      <c r="E37" s="12">
        <f>Prices!D33</f>
        <v>4871</v>
      </c>
      <c r="F37" s="12">
        <f>Prices!E33</f>
        <v>2345</v>
      </c>
      <c r="G37" s="12">
        <f>Prices!F33</f>
        <v>832.71</v>
      </c>
      <c r="H37" s="12">
        <f>Prices!G33</f>
        <v>215.6</v>
      </c>
      <c r="J37" s="1"/>
      <c r="K37" s="1"/>
      <c r="L37" s="1" t="s">
        <v>101</v>
      </c>
      <c r="M37" s="12">
        <f>Prices!L33</f>
        <v>5032</v>
      </c>
      <c r="N37" s="12">
        <f>Prices!M33</f>
        <v>4871</v>
      </c>
      <c r="O37" s="12">
        <f>Prices!N33</f>
        <v>2345</v>
      </c>
      <c r="P37" s="12">
        <f>Prices!O33</f>
        <v>832.71</v>
      </c>
      <c r="Q37" s="12">
        <f>Prices!P33</f>
        <v>215.6</v>
      </c>
    </row>
    <row r="38" spans="1:18">
      <c r="A38" s="1"/>
      <c r="B38" s="1"/>
      <c r="C38" s="1" t="s">
        <v>102</v>
      </c>
      <c r="D38" s="16">
        <f>D36/D37*100</f>
        <v>4.3008935020250432</v>
      </c>
      <c r="E38" s="16">
        <f t="shared" ref="E38" si="88">E36/E37*100</f>
        <v>3.873976238918865</v>
      </c>
      <c r="F38" s="16">
        <f t="shared" ref="F38" si="89">F36/F37*100</f>
        <v>11.285910412489303</v>
      </c>
      <c r="G38" s="16">
        <f t="shared" ref="G38" si="90">G36/G37*100</f>
        <v>41.194005709484486</v>
      </c>
      <c r="H38" s="16">
        <f t="shared" ref="H38" si="91">H36/H37*100</f>
        <v>66.258357885783369</v>
      </c>
      <c r="J38" s="1"/>
      <c r="K38" s="1"/>
      <c r="L38" s="1" t="s">
        <v>102</v>
      </c>
      <c r="M38" s="16">
        <f>M36/M37*100</f>
        <v>2.2526609365093955</v>
      </c>
      <c r="N38" s="16">
        <f t="shared" ref="N38" si="92">N36/N37*100</f>
        <v>8.882733498076508</v>
      </c>
      <c r="O38" s="16">
        <f t="shared" ref="O38" si="93">O36/O37*100</f>
        <v>15.961318566883117</v>
      </c>
      <c r="P38" s="16">
        <f t="shared" ref="P38" si="94">P36/P37*100</f>
        <v>19.670232386211246</v>
      </c>
      <c r="Q38" s="16">
        <f t="shared" ref="Q38" si="95">Q36/Q37*100</f>
        <v>63.859553377985264</v>
      </c>
    </row>
    <row r="39" spans="1:18">
      <c r="A39" s="1"/>
      <c r="B39" s="1">
        <v>43220</v>
      </c>
      <c r="C39" s="1"/>
      <c r="D39" s="13"/>
      <c r="E39" s="13"/>
      <c r="F39" s="13"/>
      <c r="G39" s="13"/>
      <c r="H39" s="13"/>
      <c r="I39" s="11">
        <f>(D38*D42+E38*E42+F38*F42+G38*G42+H38*H42)/100</f>
        <v>1071.9442857240499</v>
      </c>
      <c r="J39" s="1"/>
      <c r="K39" s="1">
        <v>43220</v>
      </c>
      <c r="L39" s="1"/>
      <c r="M39" s="13"/>
      <c r="N39" s="13"/>
      <c r="O39" s="13"/>
      <c r="P39" s="13"/>
      <c r="Q39" s="13"/>
      <c r="R39" s="11">
        <f>(M38*M42+N38*N42+O38*O42+P38*P42+Q38*Q42)/100</f>
        <v>1094.6155712061816</v>
      </c>
    </row>
    <row r="40" spans="1:18">
      <c r="A40" s="1"/>
      <c r="B40" s="1"/>
      <c r="C40" s="1" t="s">
        <v>99</v>
      </c>
      <c r="D40" s="14">
        <f>Weights!C38</f>
        <v>0.19094900000000001</v>
      </c>
      <c r="E40" s="14">
        <f>Weights!D38</f>
        <v>0.16200000000000001</v>
      </c>
      <c r="F40" s="14">
        <f>Weights!E38</f>
        <v>0.23050699999999999</v>
      </c>
      <c r="G40" s="14">
        <f>Weights!F38</f>
        <v>0.29012100000000002</v>
      </c>
      <c r="H40" s="14">
        <f>Weights!G38</f>
        <v>0.12642300000000001</v>
      </c>
      <c r="J40" s="1"/>
      <c r="K40" s="1"/>
      <c r="L40" s="1" t="s">
        <v>99</v>
      </c>
      <c r="M40" s="14">
        <f>Weights!L38</f>
        <v>0.103686</v>
      </c>
      <c r="N40" s="14">
        <f>Weights!M38</f>
        <v>0.34024700000000002</v>
      </c>
      <c r="O40" s="14">
        <f>Weights!N38</f>
        <v>0.30899900000000002</v>
      </c>
      <c r="P40" s="14">
        <f>Weights!O38</f>
        <v>0.12907099999999999</v>
      </c>
      <c r="Q40" s="14">
        <f>Weights!P38</f>
        <v>0.117997</v>
      </c>
    </row>
    <row r="41" spans="1:18">
      <c r="A41" s="1"/>
      <c r="B41" s="1"/>
      <c r="C41" s="1" t="s">
        <v>100</v>
      </c>
      <c r="D41" s="11">
        <f>D40*$I39</f>
        <v>204.68668941472163</v>
      </c>
      <c r="E41" s="11">
        <f t="shared" ref="E41" si="96">E40*$I39</f>
        <v>173.65497428729608</v>
      </c>
      <c r="F41" s="11">
        <f t="shared" ref="F41" si="97">F40*$I39</f>
        <v>247.09066146939355</v>
      </c>
      <c r="G41" s="11">
        <f t="shared" ref="G41" si="98">G40*$I39</f>
        <v>310.9935481185471</v>
      </c>
      <c r="H41" s="11">
        <f t="shared" ref="H41" si="99">H40*$I39</f>
        <v>135.51841243409157</v>
      </c>
      <c r="J41" s="1"/>
      <c r="K41" s="1"/>
      <c r="L41" s="11" t="s">
        <v>100</v>
      </c>
      <c r="M41" s="11">
        <f>M40*$R39</f>
        <v>113.49631011608415</v>
      </c>
      <c r="N41" s="11">
        <f t="shared" ref="N41" si="100">N40*$R39</f>
        <v>372.4396642561897</v>
      </c>
      <c r="O41" s="11">
        <f t="shared" ref="O41" si="101">O40*$R39</f>
        <v>338.23511688713893</v>
      </c>
      <c r="P41" s="11">
        <f t="shared" ref="P41" si="102">P40*$R39</f>
        <v>141.28312639115305</v>
      </c>
      <c r="Q41" s="11">
        <f t="shared" ref="Q41" si="103">Q40*$R39</f>
        <v>129.16135355561582</v>
      </c>
    </row>
    <row r="42" spans="1:18">
      <c r="A42" s="1"/>
      <c r="B42" s="1"/>
      <c r="C42" s="1" t="s">
        <v>101</v>
      </c>
      <c r="D42" s="12">
        <f>Prices!C38</f>
        <v>5103</v>
      </c>
      <c r="E42" s="12">
        <f>Prices!D38</f>
        <v>3999</v>
      </c>
      <c r="F42" s="12">
        <f>Prices!E38</f>
        <v>2111</v>
      </c>
      <c r="G42" s="12">
        <f>Prices!F38</f>
        <v>774.63</v>
      </c>
      <c r="H42" s="12">
        <f>Prices!G38</f>
        <v>211.6</v>
      </c>
      <c r="J42" s="1"/>
      <c r="K42" s="1"/>
      <c r="L42" s="1" t="s">
        <v>101</v>
      </c>
      <c r="M42" s="12">
        <f>Prices!L38</f>
        <v>5103</v>
      </c>
      <c r="N42" s="12">
        <f>Prices!M38</f>
        <v>3999</v>
      </c>
      <c r="O42" s="12">
        <f>Prices!N38</f>
        <v>2111</v>
      </c>
      <c r="P42" s="12">
        <f>Prices!O38</f>
        <v>774.63</v>
      </c>
      <c r="Q42" s="12">
        <f>Prices!P38</f>
        <v>211.6</v>
      </c>
    </row>
    <row r="43" spans="1:18">
      <c r="A43" s="1"/>
      <c r="B43" s="1"/>
      <c r="C43" s="1" t="s">
        <v>102</v>
      </c>
      <c r="D43" s="16">
        <f>D41/D42*100</f>
        <v>4.011105024783884</v>
      </c>
      <c r="E43" s="16">
        <f t="shared" ref="E43" si="104">E41/E42*100</f>
        <v>4.3424599721754467</v>
      </c>
      <c r="F43" s="16">
        <f t="shared" ref="F43" si="105">F41/F42*100</f>
        <v>11.704910538578567</v>
      </c>
      <c r="G43" s="16">
        <f t="shared" ref="G43" si="106">G41/G42*100</f>
        <v>40.147366887229659</v>
      </c>
      <c r="H43" s="16">
        <f t="shared" ref="H43" si="107">H41/H42*100</f>
        <v>64.044618352595265</v>
      </c>
      <c r="J43" s="1"/>
      <c r="K43" s="1"/>
      <c r="L43" s="1" t="s">
        <v>102</v>
      </c>
      <c r="M43" s="16">
        <f>M41/M42*100</f>
        <v>2.2241095456806614</v>
      </c>
      <c r="N43" s="16">
        <f t="shared" ref="N43" si="108">N41/N42*100</f>
        <v>9.3133199363888384</v>
      </c>
      <c r="O43" s="16">
        <f t="shared" ref="O43" si="109">O41/O42*100</f>
        <v>16.022506721323492</v>
      </c>
      <c r="P43" s="16">
        <f t="shared" ref="P43" si="110">P41/P42*100</f>
        <v>18.238788375244059</v>
      </c>
      <c r="Q43" s="16">
        <f t="shared" ref="Q43" si="111">Q41/Q42*100</f>
        <v>61.040337219100103</v>
      </c>
    </row>
    <row r="44" spans="1:18">
      <c r="A44" s="1"/>
      <c r="B44" s="1">
        <v>43404</v>
      </c>
      <c r="C44" s="1"/>
      <c r="D44" s="13"/>
      <c r="E44" s="13"/>
      <c r="F44" s="13"/>
      <c r="G44" s="13"/>
      <c r="H44" s="13"/>
      <c r="I44" s="11">
        <f>(D43*D47+E43*E47+F43*F47+G43*G47+H43*H47)/100</f>
        <v>1058.7729347933287</v>
      </c>
      <c r="J44" s="1"/>
      <c r="K44" s="1">
        <v>43404</v>
      </c>
      <c r="L44" s="1"/>
      <c r="M44" s="13"/>
      <c r="N44" s="13"/>
      <c r="O44" s="13"/>
      <c r="P44" s="13"/>
      <c r="Q44" s="13"/>
      <c r="R44" s="11">
        <f>(M43*M47+N43*N47+O43*O47+P43*P47+Q43*Q47)/100</f>
        <v>1048.7849084789339</v>
      </c>
    </row>
    <row r="45" spans="1:18">
      <c r="A45" s="1"/>
      <c r="B45" s="1"/>
      <c r="C45" s="1" t="s">
        <v>99</v>
      </c>
      <c r="D45" s="14">
        <f>Weights!C43</f>
        <v>0.192214</v>
      </c>
      <c r="E45" s="14">
        <f>Weights!D43</f>
        <v>0.15435399999999999</v>
      </c>
      <c r="F45" s="14">
        <f>Weights!E43</f>
        <v>0.23706199999999999</v>
      </c>
      <c r="G45" s="14">
        <f>Weights!F43</f>
        <v>0.29516300000000001</v>
      </c>
      <c r="H45" s="14">
        <f>Weights!G43</f>
        <v>0.121207</v>
      </c>
      <c r="J45" s="1"/>
      <c r="K45" s="1"/>
      <c r="L45" s="1" t="s">
        <v>99</v>
      </c>
      <c r="M45" s="14">
        <f>Weights!L43</f>
        <v>0.14843200000000001</v>
      </c>
      <c r="N45" s="14">
        <f>Weights!M43</f>
        <v>0.32663900000000001</v>
      </c>
      <c r="O45" s="14">
        <f>Weights!N43</f>
        <v>0.35495300000000002</v>
      </c>
      <c r="P45" s="14">
        <f>Weights!O43</f>
        <v>0.13288700000000001</v>
      </c>
      <c r="Q45" s="14">
        <f>Weights!P43</f>
        <v>3.7088999999999997E-2</v>
      </c>
    </row>
    <row r="46" spans="1:18">
      <c r="A46" s="1"/>
      <c r="B46" s="1"/>
      <c r="C46" s="1" t="s">
        <v>100</v>
      </c>
      <c r="D46" s="11">
        <f>D45*$I44</f>
        <v>203.51098088836488</v>
      </c>
      <c r="E46" s="11">
        <f t="shared" ref="E46" si="112">E45*$I44</f>
        <v>163.42583757708945</v>
      </c>
      <c r="F46" s="11">
        <f t="shared" ref="F46" si="113">F45*$I44</f>
        <v>250.99482946797607</v>
      </c>
      <c r="G46" s="11">
        <f t="shared" ref="G46" si="114">G45*$I44</f>
        <v>312.51059575240328</v>
      </c>
      <c r="H46" s="11">
        <f t="shared" ref="H46" si="115">H45*$I44</f>
        <v>128.33069110749497</v>
      </c>
      <c r="J46" s="1"/>
      <c r="K46" s="1"/>
      <c r="L46" s="11" t="s">
        <v>100</v>
      </c>
      <c r="M46" s="11">
        <f>M45*$R44</f>
        <v>155.67324153534511</v>
      </c>
      <c r="N46" s="11">
        <f t="shared" ref="N46" si="116">N45*$R44</f>
        <v>342.57405372065051</v>
      </c>
      <c r="O46" s="11">
        <f t="shared" ref="O46" si="117">O45*$R44</f>
        <v>372.26934961932301</v>
      </c>
      <c r="P46" s="11">
        <f t="shared" ref="P46" si="118">P45*$R44</f>
        <v>139.36988013304008</v>
      </c>
      <c r="Q46" s="11">
        <f t="shared" ref="Q46" si="119">Q45*$R44</f>
        <v>38.898383470575176</v>
      </c>
    </row>
    <row r="47" spans="1:18">
      <c r="A47" s="1"/>
      <c r="B47" s="1"/>
      <c r="C47" s="1" t="s">
        <v>101</v>
      </c>
      <c r="D47" s="12">
        <f>Prices!C43</f>
        <v>5990</v>
      </c>
      <c r="E47" s="12">
        <f>Prices!D43</f>
        <v>3393.5</v>
      </c>
      <c r="F47" s="12">
        <f>Prices!E43</f>
        <v>2311</v>
      </c>
      <c r="G47" s="12">
        <f>Prices!F43</f>
        <v>762.13</v>
      </c>
      <c r="H47" s="12">
        <f>Prices!G43</f>
        <v>147.82</v>
      </c>
      <c r="J47" s="1"/>
      <c r="K47" s="1"/>
      <c r="L47" s="1" t="s">
        <v>101</v>
      </c>
      <c r="M47" s="12">
        <f>Prices!L43</f>
        <v>5990</v>
      </c>
      <c r="N47" s="12">
        <f>Prices!M43</f>
        <v>3393.5</v>
      </c>
      <c r="O47" s="12">
        <f>Prices!N43</f>
        <v>2311</v>
      </c>
      <c r="P47" s="12">
        <f>Prices!O43</f>
        <v>762.13</v>
      </c>
      <c r="Q47" s="12">
        <f>Prices!P43</f>
        <v>147.82</v>
      </c>
    </row>
    <row r="48" spans="1:18">
      <c r="A48" s="1"/>
      <c r="B48" s="1"/>
      <c r="C48" s="1" t="s">
        <v>102</v>
      </c>
      <c r="D48" s="16">
        <f>D46/D47*100</f>
        <v>3.3975122018090964</v>
      </c>
      <c r="E48" s="16">
        <f t="shared" ref="E48" si="120">E46/E47*100</f>
        <v>4.8158490519254293</v>
      </c>
      <c r="F48" s="16">
        <f t="shared" ref="F48" si="121">F46/F47*100</f>
        <v>10.8608753556026</v>
      </c>
      <c r="G48" s="16">
        <f t="shared" ref="G48" si="122">G46/G47*100</f>
        <v>41.004893620826273</v>
      </c>
      <c r="H48" s="16">
        <f t="shared" ref="H48" si="123">H46/H47*100</f>
        <v>86.815512858540771</v>
      </c>
      <c r="J48" s="1"/>
      <c r="K48" s="1"/>
      <c r="L48" s="1" t="s">
        <v>102</v>
      </c>
      <c r="M48" s="16">
        <f>M46/M47*100</f>
        <v>2.5988855014247929</v>
      </c>
      <c r="N48" s="16">
        <f t="shared" ref="N48" si="124">N46/N47*100</f>
        <v>10.09500673996318</v>
      </c>
      <c r="O48" s="16">
        <f t="shared" ref="O48" si="125">O46/O47*100</f>
        <v>16.108582848088403</v>
      </c>
      <c r="P48" s="16">
        <f t="shared" ref="P48" si="126">P46/P47*100</f>
        <v>18.286890705396726</v>
      </c>
      <c r="Q48" s="16">
        <f t="shared" ref="Q48" si="127">Q46/Q47*100</f>
        <v>26.314695894043549</v>
      </c>
    </row>
    <row r="49" spans="1:18">
      <c r="A49" s="1"/>
      <c r="B49" s="1">
        <v>43585</v>
      </c>
      <c r="C49" s="1"/>
      <c r="D49" s="13"/>
      <c r="E49" s="13"/>
      <c r="F49" s="13"/>
      <c r="G49" s="13"/>
      <c r="H49" s="13"/>
      <c r="I49" s="11">
        <f>(D48*D52+E48*E52+F48*F52+G48*G52+H48*H52)/100</f>
        <v>1027.7013815561147</v>
      </c>
      <c r="J49" s="1"/>
      <c r="K49" s="1">
        <v>43585</v>
      </c>
      <c r="L49" s="1"/>
      <c r="M49" s="13"/>
      <c r="N49" s="13"/>
      <c r="O49" s="13"/>
      <c r="P49" s="13"/>
      <c r="Q49" s="13"/>
      <c r="R49" s="11">
        <f>(M48*M52+N48*N52+O48*O52+P48*P52+Q48*Q52)/100</f>
        <v>1000.4962004721481</v>
      </c>
    </row>
    <row r="50" spans="1:18">
      <c r="A50" s="1"/>
      <c r="B50" s="1"/>
      <c r="C50" s="1" t="s">
        <v>99</v>
      </c>
      <c r="D50" s="14">
        <f>Weights!C48</f>
        <v>0.194303</v>
      </c>
      <c r="E50" s="14">
        <f>Weights!D48</f>
        <v>0.14144699999999999</v>
      </c>
      <c r="F50" s="14">
        <f>Weights!E48</f>
        <v>0.23974300000000001</v>
      </c>
      <c r="G50" s="14">
        <f>Weights!F48</f>
        <v>0.30077300000000001</v>
      </c>
      <c r="H50" s="14">
        <f>Weights!G48</f>
        <v>0.123734</v>
      </c>
      <c r="J50" s="1"/>
      <c r="K50" s="1"/>
      <c r="L50" s="1" t="s">
        <v>99</v>
      </c>
      <c r="M50" s="14">
        <f>Weights!L48</f>
        <v>0.148534</v>
      </c>
      <c r="N50" s="14">
        <f>Weights!M48</f>
        <v>0.30337599999999998</v>
      </c>
      <c r="O50" s="14">
        <f>Weights!N48</f>
        <v>0.36125400000000002</v>
      </c>
      <c r="P50" s="14">
        <f>Weights!O48</f>
        <v>0.14609900000000001</v>
      </c>
      <c r="Q50" s="14">
        <f>Weights!P48</f>
        <v>4.0736000000000001E-2</v>
      </c>
    </row>
    <row r="51" spans="1:18">
      <c r="A51" s="1"/>
      <c r="B51" s="1"/>
      <c r="C51" s="1" t="s">
        <v>100</v>
      </c>
      <c r="D51" s="11">
        <f>D50*$I49</f>
        <v>199.68546154049776</v>
      </c>
      <c r="E51" s="11">
        <f t="shared" ref="E51" si="128">E50*$I49</f>
        <v>145.36527731696773</v>
      </c>
      <c r="F51" s="11">
        <f t="shared" ref="F51" si="129">F50*$I49</f>
        <v>246.38421231840763</v>
      </c>
      <c r="G51" s="11">
        <f t="shared" ref="G51" si="130">G50*$I49</f>
        <v>309.10482763477728</v>
      </c>
      <c r="H51" s="11">
        <f t="shared" ref="H51" si="131">H50*$I49</f>
        <v>127.16160274546429</v>
      </c>
      <c r="J51" s="1"/>
      <c r="K51" s="1"/>
      <c r="L51" s="11" t="s">
        <v>100</v>
      </c>
      <c r="M51" s="11">
        <f>M50*$R49</f>
        <v>148.60770264093003</v>
      </c>
      <c r="N51" s="11">
        <f t="shared" ref="N51" si="132">N50*$R49</f>
        <v>303.52653531443838</v>
      </c>
      <c r="O51" s="11">
        <f t="shared" ref="O51" si="133">O50*$R49</f>
        <v>361.4332544053654</v>
      </c>
      <c r="P51" s="11">
        <f t="shared" ref="P51" si="134">P50*$R49</f>
        <v>146.17149439278037</v>
      </c>
      <c r="Q51" s="11">
        <f t="shared" ref="Q51" si="135">Q50*$R49</f>
        <v>40.756213222433423</v>
      </c>
    </row>
    <row r="52" spans="1:18">
      <c r="A52" s="1"/>
      <c r="B52" s="1"/>
      <c r="C52" s="1" t="s">
        <v>101</v>
      </c>
      <c r="D52" s="12">
        <f>Prices!C48</f>
        <v>5726</v>
      </c>
      <c r="E52" s="12">
        <f>Prices!D48</f>
        <v>2990</v>
      </c>
      <c r="F52" s="12">
        <f>Prices!E48</f>
        <v>2309</v>
      </c>
      <c r="G52" s="12">
        <f>Prices!F48</f>
        <v>768.47</v>
      </c>
      <c r="H52" s="12">
        <f>Prices!G48</f>
        <v>142</v>
      </c>
      <c r="J52" s="1"/>
      <c r="K52" s="1"/>
      <c r="L52" s="1" t="s">
        <v>101</v>
      </c>
      <c r="M52" s="12">
        <f>Prices!L48</f>
        <v>5726</v>
      </c>
      <c r="N52" s="12">
        <f>Prices!M48</f>
        <v>2990</v>
      </c>
      <c r="O52" s="12">
        <f>Prices!N48</f>
        <v>2309</v>
      </c>
      <c r="P52" s="12">
        <f>Prices!O48</f>
        <v>768.47</v>
      </c>
      <c r="Q52" s="12">
        <f>Prices!P48</f>
        <v>142</v>
      </c>
    </row>
    <row r="53" spans="1:18">
      <c r="A53" s="1"/>
      <c r="B53" s="1"/>
      <c r="C53" s="1" t="s">
        <v>102</v>
      </c>
      <c r="D53" s="16">
        <f>D51/D52*100</f>
        <v>3.4873465165996813</v>
      </c>
      <c r="E53" s="16">
        <f t="shared" ref="E53" si="136">E51/E52*100</f>
        <v>4.8617149604337033</v>
      </c>
      <c r="F53" s="16">
        <f t="shared" ref="F53" si="137">F51/F52*100</f>
        <v>10.670602525699769</v>
      </c>
      <c r="G53" s="16">
        <f t="shared" ref="G53" si="138">G51/G52*100</f>
        <v>40.223408543570635</v>
      </c>
      <c r="H53" s="16">
        <f t="shared" ref="H53" si="139">H51/H52*100</f>
        <v>89.55042446863682</v>
      </c>
      <c r="J53" s="1"/>
      <c r="K53" s="1"/>
      <c r="L53" s="1" t="s">
        <v>102</v>
      </c>
      <c r="M53" s="16">
        <f>M51/M52*100</f>
        <v>2.5953144016928054</v>
      </c>
      <c r="N53" s="16">
        <f t="shared" ref="N53" si="140">N51/N52*100</f>
        <v>10.151389140951116</v>
      </c>
      <c r="O53" s="16">
        <f t="shared" ref="O53" si="141">O51/O52*100</f>
        <v>15.653237522969485</v>
      </c>
      <c r="P53" s="16">
        <f t="shared" ref="P53" si="142">P51/P52*100</f>
        <v>19.021106145038893</v>
      </c>
      <c r="Q53" s="16">
        <f t="shared" ref="Q53" si="143">Q51/Q52*100</f>
        <v>28.701558607347483</v>
      </c>
    </row>
    <row r="54" spans="1:18">
      <c r="A54" s="1"/>
      <c r="B54" s="1">
        <v>43769</v>
      </c>
      <c r="C54" s="1"/>
      <c r="D54" s="13"/>
      <c r="E54" s="13"/>
      <c r="F54" s="13"/>
      <c r="G54" s="13"/>
      <c r="H54" s="13"/>
      <c r="I54" s="11">
        <f>(D53*D57+E53*E57+F53*F57+G53*G57+H53*H57)/100</f>
        <v>1081.3741613048312</v>
      </c>
      <c r="J54" s="1"/>
      <c r="K54" s="1">
        <v>43769</v>
      </c>
      <c r="L54" s="1"/>
      <c r="M54" s="13"/>
      <c r="N54" s="13"/>
      <c r="O54" s="13"/>
      <c r="P54" s="13"/>
      <c r="Q54" s="13"/>
      <c r="R54" s="11">
        <f>(M53*M57+N53*N57+O53*O57+P53*P57+Q53*Q57)/100</f>
        <v>986.02727176355654</v>
      </c>
    </row>
    <row r="55" spans="1:18">
      <c r="A55" s="1"/>
      <c r="B55" s="1"/>
      <c r="C55" s="1" t="s">
        <v>99</v>
      </c>
      <c r="D55" s="14">
        <f>Weights!C53</f>
        <v>0.20172100000000001</v>
      </c>
      <c r="E55" s="14">
        <f>Weights!D53</f>
        <v>0.13891400000000001</v>
      </c>
      <c r="F55" s="14">
        <f>Weights!E53</f>
        <v>0.23752300000000001</v>
      </c>
      <c r="G55" s="14">
        <f>Weights!F53</f>
        <v>0.30457200000000001</v>
      </c>
      <c r="H55" s="14">
        <f>Weights!G53</f>
        <v>0.11727</v>
      </c>
      <c r="J55" s="1"/>
      <c r="K55" s="1"/>
      <c r="L55" s="1" t="s">
        <v>99</v>
      </c>
      <c r="M55" s="14">
        <f>Weights!L53</f>
        <v>0.20327500000000001</v>
      </c>
      <c r="N55" s="14">
        <f>Weights!M53</f>
        <v>0.26889099999999999</v>
      </c>
      <c r="O55" s="14">
        <f>Weights!N53</f>
        <v>0.31737799999999999</v>
      </c>
      <c r="P55" s="14">
        <f>Weights!O53</f>
        <v>0.15439</v>
      </c>
      <c r="Q55" s="14">
        <f>Weights!P53</f>
        <v>5.6065999999999998E-2</v>
      </c>
    </row>
    <row r="56" spans="1:18">
      <c r="A56" s="1"/>
      <c r="B56" s="1"/>
      <c r="C56" s="1" t="s">
        <v>100</v>
      </c>
      <c r="D56" s="11">
        <f>D55*$I54</f>
        <v>218.13587719257185</v>
      </c>
      <c r="E56" s="11">
        <f t="shared" ref="E56" si="144">E55*$I54</f>
        <v>150.21801024349932</v>
      </c>
      <c r="F56" s="11">
        <f t="shared" ref="F56" si="145">F55*$I54</f>
        <v>256.85123491560745</v>
      </c>
      <c r="G56" s="11">
        <f t="shared" ref="G56" si="146">G55*$I54</f>
        <v>329.35629105693505</v>
      </c>
      <c r="H56" s="11">
        <f t="shared" ref="H56" si="147">H55*$I54</f>
        <v>126.81274789621756</v>
      </c>
      <c r="J56" s="1"/>
      <c r="K56" s="1"/>
      <c r="L56" s="11" t="s">
        <v>100</v>
      </c>
      <c r="M56" s="11">
        <f>M55*$R54</f>
        <v>200.43469366773698</v>
      </c>
      <c r="N56" s="11">
        <f t="shared" ref="N56" si="148">N55*$R54</f>
        <v>265.1338591317745</v>
      </c>
      <c r="O56" s="11">
        <f t="shared" ref="O56" si="149">O55*$R54</f>
        <v>312.94336345777407</v>
      </c>
      <c r="P56" s="11">
        <f t="shared" ref="P56" si="150">P55*$R54</f>
        <v>152.23275048757549</v>
      </c>
      <c r="Q56" s="11">
        <f t="shared" ref="Q56" si="151">Q55*$R54</f>
        <v>55.282605018695556</v>
      </c>
    </row>
    <row r="57" spans="1:18">
      <c r="A57" s="1"/>
      <c r="B57" s="1"/>
      <c r="C57" s="1" t="s">
        <v>101</v>
      </c>
      <c r="D57" s="12">
        <f>Prices!C53</f>
        <v>7501</v>
      </c>
      <c r="E57" s="12">
        <f>Prices!D53</f>
        <v>2702</v>
      </c>
      <c r="F57" s="12">
        <f>Prices!E53</f>
        <v>2008</v>
      </c>
      <c r="G57" s="12">
        <f>Prices!F53</f>
        <v>828.39</v>
      </c>
      <c r="H57" s="12">
        <f>Prices!G53</f>
        <v>157.4</v>
      </c>
      <c r="J57" s="1"/>
      <c r="K57" s="1"/>
      <c r="L57" s="1" t="s">
        <v>101</v>
      </c>
      <c r="M57" s="12">
        <f>Prices!L53</f>
        <v>7501</v>
      </c>
      <c r="N57" s="12">
        <f>Prices!M53</f>
        <v>2702</v>
      </c>
      <c r="O57" s="12">
        <f>Prices!N53</f>
        <v>2008</v>
      </c>
      <c r="P57" s="12">
        <f>Prices!O53</f>
        <v>828.39</v>
      </c>
      <c r="Q57" s="12">
        <f>Prices!P53</f>
        <v>157.4</v>
      </c>
    </row>
    <row r="58" spans="1:18">
      <c r="A58" s="1"/>
      <c r="B58" s="1"/>
      <c r="C58" s="1" t="s">
        <v>102</v>
      </c>
      <c r="D58" s="16">
        <f>D56/D57*100</f>
        <v>2.9080906171520047</v>
      </c>
      <c r="E58" s="16">
        <f t="shared" ref="E58" si="152">E56/E57*100</f>
        <v>5.5595118520910187</v>
      </c>
      <c r="F58" s="16">
        <f t="shared" ref="F58" si="153">F56/F57*100</f>
        <v>12.791396161135829</v>
      </c>
      <c r="G58" s="16">
        <f t="shared" ref="G58" si="154">G56/G57*100</f>
        <v>39.758602959588487</v>
      </c>
      <c r="H58" s="16">
        <f t="shared" ref="H58" si="155">H56/H57*100</f>
        <v>80.567184178028938</v>
      </c>
      <c r="J58" s="1"/>
      <c r="K58" s="1"/>
      <c r="L58" s="1" t="s">
        <v>102</v>
      </c>
      <c r="M58" s="16">
        <f>M56/M57*100</f>
        <v>2.6721063013963069</v>
      </c>
      <c r="N58" s="16">
        <f t="shared" ref="N58" si="156">N56/N57*100</f>
        <v>9.8125040389257769</v>
      </c>
      <c r="O58" s="16">
        <f t="shared" ref="O58" si="157">O56/O57*100</f>
        <v>15.584828857458868</v>
      </c>
      <c r="P58" s="16">
        <f t="shared" ref="P58" si="158">P56/P57*100</f>
        <v>18.376942078921218</v>
      </c>
      <c r="Q58" s="16">
        <f t="shared" ref="Q58" si="159">Q56/Q57*100</f>
        <v>35.122366593834528</v>
      </c>
    </row>
    <row r="59" spans="1:18">
      <c r="A59" s="1"/>
      <c r="B59" s="1">
        <v>43951</v>
      </c>
      <c r="C59" s="1"/>
      <c r="D59" s="13"/>
      <c r="E59" s="13"/>
      <c r="F59" s="13"/>
      <c r="G59" s="13"/>
      <c r="H59" s="13"/>
      <c r="I59" s="11">
        <f>(D58*D62+E58*E62+F58*F62+G58*G62+H58*H62)/100</f>
        <v>1065.8276344051769</v>
      </c>
      <c r="J59" s="1"/>
      <c r="K59" s="1">
        <v>43951</v>
      </c>
      <c r="L59" s="1"/>
      <c r="M59" s="13"/>
      <c r="N59" s="13"/>
      <c r="O59" s="13"/>
      <c r="P59" s="13"/>
      <c r="Q59" s="13"/>
      <c r="R59" s="11">
        <f>(M58*M62+N58*N62+O58*O62+P58*P62+Q58*Q62)/100</f>
        <v>990.98479451299431</v>
      </c>
    </row>
    <row r="60" spans="1:18">
      <c r="A60" s="1"/>
      <c r="B60" s="1"/>
      <c r="C60" s="1" t="s">
        <v>99</v>
      </c>
      <c r="D60" s="14">
        <f>Weights!C58</f>
        <v>0.21029999999999999</v>
      </c>
      <c r="E60" s="14">
        <f>Weights!D58</f>
        <v>0.12767300000000001</v>
      </c>
      <c r="F60" s="14">
        <f>Weights!E58</f>
        <v>0.23263900000000001</v>
      </c>
      <c r="G60" s="14">
        <f>Weights!F58</f>
        <v>0.31839099999999998</v>
      </c>
      <c r="H60" s="14">
        <f>Weights!G58</f>
        <v>0.110997</v>
      </c>
      <c r="J60" s="1"/>
      <c r="K60" s="1"/>
      <c r="L60" s="1" t="s">
        <v>99</v>
      </c>
      <c r="M60" s="14">
        <f>Weights!L58</f>
        <v>0.23355699999999999</v>
      </c>
      <c r="N60" s="14">
        <f>Weights!M58</f>
        <v>0.29622300000000001</v>
      </c>
      <c r="O60" s="14">
        <f>Weights!N58</f>
        <v>0.280109</v>
      </c>
      <c r="P60" s="14">
        <f>Weights!O58</f>
        <v>0.17686099999999999</v>
      </c>
      <c r="Q60" s="14">
        <f>Weights!P58</f>
        <v>1.325E-2</v>
      </c>
    </row>
    <row r="61" spans="1:18">
      <c r="A61" s="1"/>
      <c r="B61" s="1"/>
      <c r="C61" s="1" t="s">
        <v>100</v>
      </c>
      <c r="D61" s="11">
        <f>D60*$I59</f>
        <v>224.14355151540869</v>
      </c>
      <c r="E61" s="11">
        <f t="shared" ref="E61" si="160">E60*$I59</f>
        <v>136.07741156741216</v>
      </c>
      <c r="F61" s="11">
        <f t="shared" ref="F61" si="161">F60*$I59</f>
        <v>247.95307504038595</v>
      </c>
      <c r="G61" s="11">
        <f t="shared" ref="G61" si="162">G60*$I59</f>
        <v>339.34992634589867</v>
      </c>
      <c r="H61" s="11">
        <f t="shared" ref="H61" si="163">H60*$I59</f>
        <v>118.30366993607142</v>
      </c>
      <c r="J61" s="1"/>
      <c r="K61" s="1"/>
      <c r="L61" s="11" t="s">
        <v>100</v>
      </c>
      <c r="M61" s="11">
        <f>M60*$R59</f>
        <v>231.45143565207141</v>
      </c>
      <c r="N61" s="11">
        <f t="shared" ref="N61" si="164">N60*$R59</f>
        <v>293.55248878502272</v>
      </c>
      <c r="O61" s="11">
        <f t="shared" ref="O61" si="165">O60*$R59</f>
        <v>277.58375980624032</v>
      </c>
      <c r="P61" s="11">
        <f t="shared" ref="P61" si="166">P60*$R59</f>
        <v>175.26656174236268</v>
      </c>
      <c r="Q61" s="11">
        <f t="shared" ref="Q61" si="167">Q60*$R59</f>
        <v>13.130548527297174</v>
      </c>
    </row>
    <row r="62" spans="1:18">
      <c r="A62" s="1"/>
      <c r="B62" s="1"/>
      <c r="C62" s="1" t="s">
        <v>101</v>
      </c>
      <c r="D62" s="12">
        <f>Prices!C58</f>
        <v>8322</v>
      </c>
      <c r="E62" s="12">
        <f>Prices!D58</f>
        <v>3080.5</v>
      </c>
      <c r="F62" s="12">
        <f>Prices!E58</f>
        <v>1727.5</v>
      </c>
      <c r="G62" s="12">
        <f>Prices!F58</f>
        <v>858.27</v>
      </c>
      <c r="H62" s="12">
        <f>Prices!G58</f>
        <v>112.14</v>
      </c>
      <c r="J62" s="1"/>
      <c r="K62" s="1"/>
      <c r="L62" s="1" t="s">
        <v>101</v>
      </c>
      <c r="M62" s="12">
        <f>Prices!L58</f>
        <v>8322</v>
      </c>
      <c r="N62" s="12">
        <f>Prices!M58</f>
        <v>3080.5</v>
      </c>
      <c r="O62" s="12">
        <f>Prices!N58</f>
        <v>1727.5</v>
      </c>
      <c r="P62" s="12">
        <f>Prices!O58</f>
        <v>858.27</v>
      </c>
      <c r="Q62" s="12">
        <f>Prices!P58</f>
        <v>112.14</v>
      </c>
    </row>
    <row r="63" spans="1:18">
      <c r="A63" s="1"/>
      <c r="B63" s="1"/>
      <c r="C63" s="1" t="s">
        <v>102</v>
      </c>
      <c r="D63" s="16">
        <f>D61/D62*100</f>
        <v>2.6933856226316832</v>
      </c>
      <c r="E63" s="16">
        <f t="shared" ref="E63" si="168">E61/E62*100</f>
        <v>4.4173806709109611</v>
      </c>
      <c r="F63" s="16">
        <f t="shared" ref="F63" si="169">F61/F62*100</f>
        <v>14.353289437938404</v>
      </c>
      <c r="G63" s="16">
        <f t="shared" ref="G63" si="170">G61/G62*100</f>
        <v>39.53883117735662</v>
      </c>
      <c r="H63" s="16">
        <f t="shared" ref="H63" si="171">H61/H62*100</f>
        <v>105.49640622085911</v>
      </c>
      <c r="J63" s="1"/>
      <c r="K63" s="1"/>
      <c r="L63" s="1" t="s">
        <v>102</v>
      </c>
      <c r="M63" s="16">
        <f>M61/M62*100</f>
        <v>2.7811996593615889</v>
      </c>
      <c r="N63" s="16">
        <f t="shared" ref="N63" si="172">N61/N62*100</f>
        <v>9.5293779836072936</v>
      </c>
      <c r="O63" s="16">
        <f t="shared" ref="O63" si="173">O61/O62*100</f>
        <v>16.068524446092059</v>
      </c>
      <c r="P63" s="16">
        <f t="shared" ref="P63" si="174">P61/P62*100</f>
        <v>20.420912037279955</v>
      </c>
      <c r="Q63" s="16">
        <f t="shared" ref="Q63" si="175">Q61/Q62*100</f>
        <v>11.709067707595127</v>
      </c>
    </row>
    <row r="64" spans="1:18">
      <c r="A64" s="1"/>
      <c r="B64" s="1">
        <v>44134</v>
      </c>
      <c r="C64" s="1"/>
      <c r="D64" s="13"/>
      <c r="E64" s="13"/>
      <c r="F64" s="13"/>
      <c r="G64" s="13"/>
      <c r="H64" s="13"/>
      <c r="I64" s="11">
        <f>(D63*D67+E63*E67+F63*F67+G63*G67+H63*H67)/100</f>
        <v>1104.4147426181439</v>
      </c>
      <c r="J64" s="1"/>
      <c r="K64" s="1">
        <v>44134</v>
      </c>
      <c r="L64" s="1"/>
      <c r="M64" s="13"/>
      <c r="N64" s="13"/>
      <c r="O64" s="13"/>
      <c r="P64" s="13"/>
      <c r="Q64" s="13"/>
      <c r="R64" s="11">
        <f>(M63*M67+N63*N67+O63*O67+P63*P67+Q63*Q67)/100</f>
        <v>1019.4593406438487</v>
      </c>
    </row>
    <row r="65" spans="1:18">
      <c r="A65" s="1"/>
      <c r="B65" s="1"/>
      <c r="C65" s="1" t="s">
        <v>99</v>
      </c>
      <c r="D65" s="14">
        <f>Weights!C63</f>
        <v>0.21957399999999999</v>
      </c>
      <c r="E65" s="14">
        <f>Weights!D63</f>
        <v>0.11473</v>
      </c>
      <c r="F65" s="14">
        <f>Weights!E63</f>
        <v>0.236758</v>
      </c>
      <c r="G65" s="14">
        <f>Weights!F63</f>
        <v>0.318272</v>
      </c>
      <c r="H65" s="14">
        <f>Weights!G63</f>
        <v>0.110666</v>
      </c>
      <c r="J65" s="1"/>
      <c r="K65" s="1"/>
      <c r="L65" s="1" t="s">
        <v>99</v>
      </c>
      <c r="M65" s="14">
        <f>Weights!L63</f>
        <v>0.22190399999999999</v>
      </c>
      <c r="N65" s="14">
        <f>Weights!M63</f>
        <v>0.25067</v>
      </c>
      <c r="O65" s="14">
        <f>Weights!N63</f>
        <v>0.349242</v>
      </c>
      <c r="P65" s="14">
        <f>Weights!O63</f>
        <v>0.17685100000000001</v>
      </c>
      <c r="Q65" s="14">
        <f>Weights!P63</f>
        <v>1.3339999999999999E-3</v>
      </c>
    </row>
    <row r="66" spans="1:18">
      <c r="A66" s="1"/>
      <c r="B66" s="1"/>
      <c r="C66" s="1" t="s">
        <v>100</v>
      </c>
      <c r="D66" s="11">
        <f>D65*$I64</f>
        <v>242.50076269563633</v>
      </c>
      <c r="E66" s="11">
        <f t="shared" ref="E66" si="176">E65*$I64</f>
        <v>126.70950342057965</v>
      </c>
      <c r="F66" s="11">
        <f t="shared" ref="F66" si="177">F65*$I64</f>
        <v>261.47902563278649</v>
      </c>
      <c r="G66" s="11">
        <f t="shared" ref="G66" si="178">G65*$I64</f>
        <v>351.50428896256187</v>
      </c>
      <c r="H66" s="11">
        <f t="shared" ref="H66" si="179">H65*$I64</f>
        <v>122.22116190657951</v>
      </c>
      <c r="J66" s="1"/>
      <c r="K66" s="1"/>
      <c r="L66" s="11" t="s">
        <v>100</v>
      </c>
      <c r="M66" s="11">
        <f>M65*$R64</f>
        <v>226.22210552623258</v>
      </c>
      <c r="N66" s="11">
        <f t="shared" ref="N66" si="180">N65*$R64</f>
        <v>255.54787291919357</v>
      </c>
      <c r="O66" s="11">
        <f t="shared" ref="O66" si="181">O65*$R64</f>
        <v>356.03801904513898</v>
      </c>
      <c r="P66" s="11">
        <f t="shared" ref="P66" si="182">P65*$R64</f>
        <v>180.2924038522053</v>
      </c>
      <c r="Q66" s="11">
        <f t="shared" ref="Q66" si="183">Q65*$R64</f>
        <v>1.3599587604188941</v>
      </c>
    </row>
    <row r="67" spans="1:18">
      <c r="A67" s="1"/>
      <c r="B67" s="1"/>
      <c r="C67" s="1" t="s">
        <v>101</v>
      </c>
      <c r="D67" s="12">
        <f>Prices!C63</f>
        <v>7766</v>
      </c>
      <c r="E67" s="12">
        <f>Prices!D63</f>
        <v>2448</v>
      </c>
      <c r="F67" s="12">
        <f>Prices!E63</f>
        <v>2400</v>
      </c>
      <c r="G67" s="12">
        <f>Prices!F63</f>
        <v>844.66</v>
      </c>
      <c r="H67" s="12">
        <f>Prices!G63</f>
        <v>103</v>
      </c>
      <c r="J67" s="1"/>
      <c r="K67" s="1"/>
      <c r="L67" s="1" t="s">
        <v>101</v>
      </c>
      <c r="M67" s="12">
        <f>Prices!L63</f>
        <v>7766</v>
      </c>
      <c r="N67" s="12">
        <f>Prices!M63</f>
        <v>2448</v>
      </c>
      <c r="O67" s="12">
        <f>Prices!N63</f>
        <v>2400</v>
      </c>
      <c r="P67" s="12">
        <f>Prices!O63</f>
        <v>844.66</v>
      </c>
      <c r="Q67" s="12">
        <f>Prices!P63</f>
        <v>103</v>
      </c>
    </row>
    <row r="68" spans="1:18">
      <c r="B68" s="1"/>
      <c r="C68" s="1" t="s">
        <v>102</v>
      </c>
      <c r="D68" s="16">
        <f>D66/D67*100</f>
        <v>3.1225954506262728</v>
      </c>
      <c r="E68" s="16">
        <f t="shared" ref="E68" si="184">E66/E67*100</f>
        <v>5.1760418063962277</v>
      </c>
      <c r="F68" s="16">
        <f t="shared" ref="F68" si="185">F66/F67*100</f>
        <v>10.894959401366105</v>
      </c>
      <c r="G68" s="16">
        <f t="shared" ref="G68" si="186">G66/G67*100</f>
        <v>41.614885156460815</v>
      </c>
      <c r="H68" s="16">
        <f t="shared" ref="H68" si="187">H66/H67*100</f>
        <v>118.66132223939758</v>
      </c>
      <c r="K68" s="1"/>
      <c r="L68" s="1" t="s">
        <v>102</v>
      </c>
      <c r="M68" s="16">
        <f>M66/M67*100</f>
        <v>2.9129810137294947</v>
      </c>
      <c r="N68" s="16">
        <f t="shared" ref="N68" si="188">N66/N67*100</f>
        <v>10.439047096372287</v>
      </c>
      <c r="O68" s="16">
        <f t="shared" ref="O68" si="189">O66/O67*100</f>
        <v>14.834917460214125</v>
      </c>
      <c r="P68" s="16">
        <f t="shared" ref="P68" si="190">P66/P67*100</f>
        <v>21.344967661805377</v>
      </c>
      <c r="Q68" s="16">
        <f t="shared" ref="Q68" si="191">Q66/Q67*100</f>
        <v>1.320348311086305</v>
      </c>
    </row>
    <row r="69" spans="1:18">
      <c r="B69" s="1">
        <v>44316</v>
      </c>
      <c r="C69" s="1"/>
      <c r="D69" s="13"/>
      <c r="E69" s="13"/>
      <c r="F69" s="13"/>
      <c r="G69" s="13"/>
      <c r="H69" s="13"/>
      <c r="I69" s="11">
        <f>(D68*D72+E68*E72+F68*F72+G68*G72+H68*H72)/100</f>
        <v>1143.875694185132</v>
      </c>
      <c r="K69" s="1">
        <v>44316</v>
      </c>
      <c r="L69" s="1"/>
      <c r="M69" s="13"/>
      <c r="N69" s="13"/>
      <c r="O69" s="13"/>
      <c r="P69" s="13"/>
      <c r="Q69" s="13"/>
      <c r="R69" s="11">
        <f>(M68*M72+N68*N72+O68*O72+P68*P72+Q68*Q72)/100</f>
        <v>1030.3710664713981</v>
      </c>
    </row>
    <row r="70" spans="1:18">
      <c r="B70" s="1"/>
      <c r="C70" s="1" t="s">
        <v>99</v>
      </c>
      <c r="D70" s="14">
        <f>Weights!C68</f>
        <v>0.21851699999999999</v>
      </c>
      <c r="E70" s="14">
        <f>Weights!D68</f>
        <v>0.11514099999999999</v>
      </c>
      <c r="F70" s="14">
        <f>Weights!E68</f>
        <v>0.23937800000000001</v>
      </c>
      <c r="G70" s="14">
        <f>Weights!F68</f>
        <v>0.31548399999999999</v>
      </c>
      <c r="H70" s="14">
        <f>Weights!G68</f>
        <v>0.111481</v>
      </c>
      <c r="K70" s="1"/>
      <c r="L70" s="1" t="s">
        <v>99</v>
      </c>
      <c r="M70" s="14">
        <f>Weights!L68</f>
        <v>0.20738000000000001</v>
      </c>
      <c r="N70" s="14">
        <f>Weights!M68</f>
        <v>0.25808799999999998</v>
      </c>
      <c r="O70" s="14">
        <f>Weights!N68</f>
        <v>0.33451500000000001</v>
      </c>
      <c r="P70" s="14">
        <f>Weights!O68</f>
        <v>0.16001000000000001</v>
      </c>
      <c r="Q70" s="14">
        <f>Weights!P68</f>
        <v>4.0006E-2</v>
      </c>
    </row>
    <row r="71" spans="1:18">
      <c r="B71" s="1"/>
      <c r="C71" s="1" t="s">
        <v>100</v>
      </c>
      <c r="D71" s="11">
        <f>D70*$I69</f>
        <v>249.95628506625249</v>
      </c>
      <c r="E71" s="11">
        <f t="shared" ref="E71" si="192">E70*$I69</f>
        <v>131.70699130417029</v>
      </c>
      <c r="F71" s="11">
        <f t="shared" ref="F71" si="193">F70*$I69</f>
        <v>273.81867592264854</v>
      </c>
      <c r="G71" s="11">
        <f t="shared" ref="G71" si="194">G70*$I69</f>
        <v>360.8744795043022</v>
      </c>
      <c r="H71" s="11">
        <f t="shared" ref="H71" si="195">H70*$I69</f>
        <v>127.5204062634527</v>
      </c>
      <c r="K71" s="1"/>
      <c r="L71" s="11" t="s">
        <v>100</v>
      </c>
      <c r="M71" s="11">
        <f>M70*$R69</f>
        <v>213.67835176483854</v>
      </c>
      <c r="N71" s="11">
        <f t="shared" ref="N71" si="196">N70*$R69</f>
        <v>265.92640780347017</v>
      </c>
      <c r="O71" s="11">
        <f t="shared" ref="O71" si="197">O70*$R69</f>
        <v>344.67457730067974</v>
      </c>
      <c r="P71" s="11">
        <f t="shared" ref="P71" si="198">P70*$R69</f>
        <v>164.86967434608843</v>
      </c>
      <c r="Q71" s="11">
        <f t="shared" ref="Q71" si="199">Q70*$R69</f>
        <v>41.221024885254749</v>
      </c>
    </row>
    <row r="72" spans="1:18">
      <c r="B72" s="1"/>
      <c r="C72" s="1" t="s">
        <v>101</v>
      </c>
      <c r="D72" s="12">
        <f>Prices!C68</f>
        <v>7715</v>
      </c>
      <c r="E72" s="12">
        <f>Prices!D68</f>
        <v>2682</v>
      </c>
      <c r="F72" s="12">
        <f>Prices!E68</f>
        <v>2327</v>
      </c>
      <c r="G72" s="12">
        <f>Prices!F68</f>
        <v>836.94</v>
      </c>
      <c r="H72" s="12">
        <f>Prices!G68</f>
        <v>136.80000000000001</v>
      </c>
      <c r="K72" s="1"/>
      <c r="L72" s="1" t="s">
        <v>101</v>
      </c>
      <c r="M72" s="12">
        <f>Prices!L68</f>
        <v>7715</v>
      </c>
      <c r="N72" s="12">
        <f>Prices!M68</f>
        <v>2682</v>
      </c>
      <c r="O72" s="12">
        <f>Prices!N68</f>
        <v>2327</v>
      </c>
      <c r="P72" s="12">
        <f>Prices!O68</f>
        <v>836.94</v>
      </c>
      <c r="Q72" s="12">
        <f>Prices!P68</f>
        <v>136.80000000000001</v>
      </c>
    </row>
    <row r="73" spans="1:18">
      <c r="B73" s="1"/>
      <c r="C73" s="1" t="s">
        <v>102</v>
      </c>
      <c r="D73" s="16">
        <f>D71/D72*100</f>
        <v>3.23987407733315</v>
      </c>
      <c r="E73" s="16">
        <f t="shared" ref="E73" si="200">E71/E72*100</f>
        <v>4.9107752164120164</v>
      </c>
      <c r="F73" s="16">
        <f t="shared" ref="F73" si="201">F71/F72*100</f>
        <v>11.767025179314505</v>
      </c>
      <c r="G73" s="16">
        <f t="shared" ref="G73" si="202">G71/G72*100</f>
        <v>43.118321445301</v>
      </c>
      <c r="H73" s="16">
        <f t="shared" ref="H73" si="203">H71/H72*100</f>
        <v>93.216671245213959</v>
      </c>
      <c r="K73" s="1"/>
      <c r="L73" s="1" t="s">
        <v>102</v>
      </c>
      <c r="M73" s="16">
        <f>M71/M72*100</f>
        <v>2.7696481110154054</v>
      </c>
      <c r="N73" s="16">
        <f t="shared" ref="N73" si="204">N71/N72*100</f>
        <v>9.9152277331644356</v>
      </c>
      <c r="O73" s="16">
        <f t="shared" ref="O73" si="205">O71/O72*100</f>
        <v>14.811971521301235</v>
      </c>
      <c r="P73" s="16">
        <f t="shared" ref="P73" si="206">P71/P72*100</f>
        <v>19.699103202868596</v>
      </c>
      <c r="Q73" s="16">
        <f t="shared" ref="Q73" si="207">Q71/Q72*100</f>
        <v>30.132328132496163</v>
      </c>
    </row>
    <row r="74" spans="1:18">
      <c r="B74" s="1">
        <v>44498</v>
      </c>
      <c r="C74" s="1"/>
      <c r="D74" s="13"/>
      <c r="E74" s="13"/>
      <c r="F74" s="13"/>
      <c r="G74" s="13"/>
      <c r="H74" s="13"/>
      <c r="I74" s="11">
        <f>(D73*D77+E73*E77+F73*F77+G73*G77+H73*H77)/100</f>
        <v>1209.0488082308466</v>
      </c>
      <c r="K74" s="1">
        <v>44498</v>
      </c>
      <c r="L74" s="1"/>
      <c r="M74" s="13"/>
      <c r="N74" s="13"/>
      <c r="O74" s="13"/>
      <c r="P74" s="13"/>
      <c r="Q74" s="13"/>
      <c r="R74" s="11">
        <f>(M73*M77+N73*N77+O73*O77+P73*P77+Q73*Q77)/100</f>
        <v>1106.4985811370241</v>
      </c>
    </row>
    <row r="75" spans="1:18">
      <c r="B75" s="1"/>
      <c r="C75" s="1" t="s">
        <v>99</v>
      </c>
      <c r="D75" s="14">
        <f>Weights!C73</f>
        <v>0.22174099999999999</v>
      </c>
      <c r="E75" s="14">
        <f>Weights!D73</f>
        <v>0.11709</v>
      </c>
      <c r="F75" s="14">
        <f>Weights!E73</f>
        <v>0.236905</v>
      </c>
      <c r="G75" s="14">
        <f>Weights!F73</f>
        <v>0.31159999999999999</v>
      </c>
      <c r="H75" s="14">
        <f>Weights!G73</f>
        <v>0.112664</v>
      </c>
      <c r="K75" s="1"/>
      <c r="L75" s="1" t="s">
        <v>99</v>
      </c>
      <c r="M75" s="14">
        <f>Weights!L73</f>
        <v>0.23666799999999999</v>
      </c>
      <c r="N75" s="14">
        <f>Weights!M73</f>
        <v>0.24091299999999999</v>
      </c>
      <c r="O75" s="14">
        <f>Weights!N73</f>
        <v>0.349887</v>
      </c>
      <c r="P75" s="14">
        <f>Weights!O73</f>
        <v>0.16666800000000001</v>
      </c>
      <c r="Q75" s="14">
        <f>Weights!P73</f>
        <v>5.8640000000000003E-3</v>
      </c>
    </row>
    <row r="76" spans="1:18">
      <c r="B76" s="1"/>
      <c r="C76" s="1" t="s">
        <v>100</v>
      </c>
      <c r="D76" s="11">
        <f>D75*$I74</f>
        <v>268.09569178591613</v>
      </c>
      <c r="E76" s="11">
        <f t="shared" ref="E76" si="208">E75*$I74</f>
        <v>141.56752495574983</v>
      </c>
      <c r="F76" s="11">
        <f t="shared" ref="F76" si="209">F75*$I74</f>
        <v>286.42970791392872</v>
      </c>
      <c r="G76" s="11">
        <f t="shared" ref="G76" si="210">G75*$I74</f>
        <v>376.73960864473179</v>
      </c>
      <c r="H76" s="11">
        <f t="shared" ref="H76" si="211">H75*$I74</f>
        <v>136.21627493052011</v>
      </c>
      <c r="K76" s="1"/>
      <c r="L76" s="11" t="s">
        <v>100</v>
      </c>
      <c r="M76" s="11">
        <f>M75*$R74</f>
        <v>261.87280620053718</v>
      </c>
      <c r="N76" s="11">
        <f t="shared" ref="N76" si="212">N75*$R74</f>
        <v>266.56989267746388</v>
      </c>
      <c r="O76" s="11">
        <f t="shared" ref="O76" si="213">O75*$R74</f>
        <v>387.14946905828992</v>
      </c>
      <c r="P76" s="11">
        <f t="shared" ref="P76" si="214">P75*$R74</f>
        <v>184.41790552094554</v>
      </c>
      <c r="Q76" s="11">
        <f t="shared" ref="Q76" si="215">Q75*$R74</f>
        <v>6.4885076797875092</v>
      </c>
    </row>
    <row r="77" spans="1:18">
      <c r="B77" s="1"/>
      <c r="C77" s="1" t="s">
        <v>101</v>
      </c>
      <c r="D77" s="12">
        <f>Prices!C73</f>
        <v>9094</v>
      </c>
      <c r="E77" s="12">
        <f>Prices!D73</f>
        <v>2546.5</v>
      </c>
      <c r="F77" s="12">
        <f>Prices!E73</f>
        <v>2702</v>
      </c>
      <c r="G77" s="12">
        <f>Prices!F73</f>
        <v>859.74</v>
      </c>
      <c r="H77" s="12">
        <f>Prices!G73</f>
        <v>108.04</v>
      </c>
      <c r="K77" s="1"/>
      <c r="L77" s="1" t="s">
        <v>101</v>
      </c>
      <c r="M77" s="12">
        <f>Prices!L73</f>
        <v>9094</v>
      </c>
      <c r="N77" s="12">
        <f>Prices!M73</f>
        <v>2546.5</v>
      </c>
      <c r="O77" s="12">
        <f>Prices!N73</f>
        <v>2702</v>
      </c>
      <c r="P77" s="12">
        <f>Prices!O73</f>
        <v>859.74</v>
      </c>
      <c r="Q77" s="12">
        <f>Prices!P73</f>
        <v>108.04</v>
      </c>
    </row>
    <row r="78" spans="1:18">
      <c r="B78" s="1"/>
      <c r="C78" s="1" t="s">
        <v>102</v>
      </c>
      <c r="D78" s="16">
        <f>D76/D77*100</f>
        <v>2.9480502725524098</v>
      </c>
      <c r="E78" s="16">
        <f t="shared" ref="E78" si="216">E76/E77*100</f>
        <v>5.5592980544178214</v>
      </c>
      <c r="F78" s="16">
        <f t="shared" ref="F78" si="217">F76/F77*100</f>
        <v>10.600655363209798</v>
      </c>
      <c r="G78" s="16">
        <f t="shared" ref="G78" si="218">G76/G77*100</f>
        <v>43.820179198912669</v>
      </c>
      <c r="H78" s="16">
        <f t="shared" ref="H78" si="219">H76/H77*100</f>
        <v>126.0794843858942</v>
      </c>
      <c r="K78" s="1"/>
      <c r="L78" s="1" t="s">
        <v>102</v>
      </c>
      <c r="M78" s="16">
        <f>M76/M77*100</f>
        <v>2.8796217967949986</v>
      </c>
      <c r="N78" s="16">
        <f t="shared" ref="N78" si="220">N76/N77*100</f>
        <v>10.46808924710245</v>
      </c>
      <c r="O78" s="16">
        <f t="shared" ref="O78" si="221">O76/O77*100</f>
        <v>14.328255701639153</v>
      </c>
      <c r="P78" s="16">
        <f t="shared" ref="P78" si="222">P76/P77*100</f>
        <v>21.450427515405302</v>
      </c>
      <c r="Q78" s="16">
        <f t="shared" ref="Q78" si="223">Q76/Q77*100</f>
        <v>6.0056531652975833</v>
      </c>
    </row>
    <row r="79" spans="1:18">
      <c r="B79" s="1">
        <v>44680</v>
      </c>
      <c r="C79" s="1"/>
      <c r="D79" s="13"/>
      <c r="E79" s="13"/>
      <c r="F79" s="13"/>
      <c r="G79" s="13"/>
      <c r="H79" s="13"/>
      <c r="I79" s="11">
        <f>(D78*D82+E78*E82+F78*F82+G78*G82+H78*H82)/100</f>
        <v>1464.5020357222102</v>
      </c>
      <c r="K79" s="1">
        <v>44680</v>
      </c>
      <c r="L79" s="1"/>
      <c r="M79" s="13"/>
      <c r="N79" s="13"/>
      <c r="O79" s="13"/>
      <c r="P79" s="13"/>
      <c r="Q79" s="13"/>
      <c r="R79" s="11">
        <f>(M78*M82+N78*N82+O78*O82+P78*P82+Q78*Q82)/100</f>
        <v>1345.9706561228502</v>
      </c>
    </row>
    <row r="80" spans="1:18">
      <c r="B80" s="1"/>
      <c r="C80" s="1" t="s">
        <v>99</v>
      </c>
      <c r="D80" s="14">
        <f>Weights!C78</f>
        <v>0.22214700000000001</v>
      </c>
      <c r="E80" s="14">
        <f>Weights!D78</f>
        <v>0.114749</v>
      </c>
      <c r="F80" s="14">
        <f>Weights!E78</f>
        <v>0.24046100000000001</v>
      </c>
      <c r="G80" s="14">
        <f>Weights!F78</f>
        <v>0.30835800000000002</v>
      </c>
      <c r="H80" s="14">
        <f>Weights!G78</f>
        <v>0.114285</v>
      </c>
      <c r="K80" s="1"/>
      <c r="L80" s="1" t="s">
        <v>99</v>
      </c>
      <c r="M80" s="14">
        <f>Weights!L78</f>
        <v>0.229492</v>
      </c>
      <c r="N80" s="14">
        <f>Weights!M78</f>
        <v>0.25606499999999999</v>
      </c>
      <c r="O80" s="14">
        <f>Weights!N78</f>
        <v>0.33960200000000001</v>
      </c>
      <c r="P80" s="14">
        <f>Weights!O78</f>
        <v>0.17484</v>
      </c>
      <c r="Q80" s="14">
        <f>Weights!P78</f>
        <v>0</v>
      </c>
    </row>
    <row r="81" spans="2:18">
      <c r="B81" s="1"/>
      <c r="C81" s="1" t="s">
        <v>100</v>
      </c>
      <c r="D81" s="11">
        <f>D80*$I79</f>
        <v>325.33473372958184</v>
      </c>
      <c r="E81" s="11">
        <f t="shared" ref="E81" si="224">E80*$I79</f>
        <v>168.05014409708789</v>
      </c>
      <c r="F81" s="11">
        <f t="shared" ref="F81" si="225">F80*$I79</f>
        <v>352.15562401179841</v>
      </c>
      <c r="G81" s="11">
        <f t="shared" ref="G81" si="226">G80*$I79</f>
        <v>451.59091873122929</v>
      </c>
      <c r="H81" s="11">
        <f t="shared" ref="H81" si="227">H80*$I79</f>
        <v>167.37061515251278</v>
      </c>
      <c r="K81" s="1"/>
      <c r="L81" s="11" t="s">
        <v>100</v>
      </c>
      <c r="M81" s="11">
        <f>M80*$R79</f>
        <v>308.88949781494512</v>
      </c>
      <c r="N81" s="11">
        <f t="shared" ref="N81" si="228">N80*$R79</f>
        <v>344.6559760600976</v>
      </c>
      <c r="O81" s="11">
        <f t="shared" ref="O81" si="229">O80*$R79</f>
        <v>457.09432676063221</v>
      </c>
      <c r="P81" s="11">
        <f t="shared" ref="P81" si="230">P80*$R79</f>
        <v>235.32950951651912</v>
      </c>
      <c r="Q81" s="11">
        <f t="shared" ref="Q81" si="231">Q80*$R79</f>
        <v>0</v>
      </c>
    </row>
    <row r="82" spans="2:18">
      <c r="B82" s="1"/>
      <c r="C82" s="1" t="s">
        <v>101</v>
      </c>
      <c r="D82" s="12">
        <f>Prices!C78</f>
        <v>10688</v>
      </c>
      <c r="E82" s="12">
        <f>Prices!D78</f>
        <v>3352</v>
      </c>
      <c r="F82" s="12">
        <f>Prices!E78</f>
        <v>3103</v>
      </c>
      <c r="G82" s="12">
        <f>Prices!F78</f>
        <v>1097.42</v>
      </c>
      <c r="H82" s="12">
        <f>Prices!G78</f>
        <v>121.54</v>
      </c>
      <c r="K82" s="1"/>
      <c r="L82" s="1" t="s">
        <v>101</v>
      </c>
      <c r="M82" s="12">
        <f>Prices!L78</f>
        <v>10688</v>
      </c>
      <c r="N82" s="12">
        <f>Prices!M78</f>
        <v>3352</v>
      </c>
      <c r="O82" s="12">
        <f>Prices!N78</f>
        <v>3103</v>
      </c>
      <c r="P82" s="12">
        <f>Prices!O78</f>
        <v>1097.42</v>
      </c>
      <c r="Q82" s="12">
        <f>Prices!P78</f>
        <v>121.54</v>
      </c>
    </row>
    <row r="83" spans="2:18">
      <c r="B83" s="1"/>
      <c r="C83" s="1" t="s">
        <v>102</v>
      </c>
      <c r="D83" s="16">
        <f>D81/D82*100</f>
        <v>3.0439252781585124</v>
      </c>
      <c r="E83" s="16">
        <f t="shared" ref="E83" si="232">E81/E82*100</f>
        <v>5.0134291198415237</v>
      </c>
      <c r="F83" s="16">
        <f t="shared" ref="F83" si="233">F81/F82*100</f>
        <v>11.348876055810454</v>
      </c>
      <c r="G83" s="16">
        <f t="shared" ref="G83" si="234">G81/G82*100</f>
        <v>41.150235892477745</v>
      </c>
      <c r="H83" s="16">
        <f t="shared" ref="H83" si="235">H81/H82*100</f>
        <v>137.70825666654005</v>
      </c>
      <c r="K83" s="1"/>
      <c r="L83" s="1" t="s">
        <v>102</v>
      </c>
      <c r="M83" s="16">
        <f>M81/M82*100</f>
        <v>2.8900589241667771</v>
      </c>
      <c r="N83" s="16">
        <f t="shared" ref="N83" si="236">N81/N82*100</f>
        <v>10.28209952446592</v>
      </c>
      <c r="O83" s="16">
        <f t="shared" ref="O83" si="237">O81/O82*100</f>
        <v>14.730722744461239</v>
      </c>
      <c r="P83" s="16">
        <f t="shared" ref="P83" si="238">P81/P82*100</f>
        <v>21.44388743749149</v>
      </c>
      <c r="Q83" s="16">
        <f t="shared" ref="Q83" si="239">Q81/Q82*100</f>
        <v>0</v>
      </c>
    </row>
    <row r="84" spans="2:18">
      <c r="B84" s="1">
        <v>44865</v>
      </c>
      <c r="C84" s="1"/>
      <c r="D84" s="13"/>
      <c r="E84" s="13"/>
      <c r="F84" s="13"/>
      <c r="G84" s="13"/>
      <c r="H84" s="13"/>
      <c r="I84" s="11">
        <f>(D83*D87+E83*E87+F83*F87+G83*G87+H83*H87)/100</f>
        <v>1305.3468039011289</v>
      </c>
      <c r="K84" s="1">
        <v>44865</v>
      </c>
      <c r="L84" s="1"/>
      <c r="M84" s="13"/>
      <c r="N84" s="13"/>
      <c r="O84" s="13"/>
      <c r="P84" s="13"/>
      <c r="Q84" s="13"/>
      <c r="R84" s="11">
        <f>(M83*M87+N83*N87+O83*O87+P83*P87+Q83*Q87)/100</f>
        <v>1254.8044404418681</v>
      </c>
    </row>
    <row r="85" spans="2:18">
      <c r="B85" s="1"/>
      <c r="C85" s="1" t="s">
        <v>99</v>
      </c>
      <c r="D85" s="14">
        <f>Weights!C83</f>
        <v>0.22436200000000001</v>
      </c>
      <c r="E85" s="14">
        <f>Weights!D83</f>
        <v>0.127188</v>
      </c>
      <c r="F85" s="14">
        <f>Weights!E83</f>
        <v>0.239011</v>
      </c>
      <c r="G85" s="14">
        <f>Weights!F83</f>
        <v>0.29130400000000001</v>
      </c>
      <c r="H85" s="14">
        <f>Weights!G83</f>
        <v>0.118134</v>
      </c>
      <c r="K85" s="1"/>
      <c r="L85" s="1" t="s">
        <v>99</v>
      </c>
      <c r="M85" s="14">
        <f>Weights!L83</f>
        <v>0.23266700000000001</v>
      </c>
      <c r="N85" s="14">
        <f>Weights!M83</f>
        <v>0.28934500000000002</v>
      </c>
      <c r="O85" s="14">
        <f>Weights!N83</f>
        <v>0.37681100000000001</v>
      </c>
      <c r="P85" s="14">
        <f>Weights!O83</f>
        <v>0.101177</v>
      </c>
      <c r="Q85" s="14">
        <f>Weights!P83</f>
        <v>0</v>
      </c>
    </row>
    <row r="86" spans="2:18">
      <c r="B86" s="1"/>
      <c r="C86" s="1" t="s">
        <v>100</v>
      </c>
      <c r="D86" s="11">
        <f>D85*$I84</f>
        <v>292.87021961686509</v>
      </c>
      <c r="E86" s="11">
        <f t="shared" ref="E86" si="240">E85*$I84</f>
        <v>166.02444929457678</v>
      </c>
      <c r="F86" s="11">
        <f t="shared" ref="F86" si="241">F85*$I84</f>
        <v>311.99224494721273</v>
      </c>
      <c r="G86" s="11">
        <f t="shared" ref="G86" si="242">G85*$I84</f>
        <v>380.25274536361445</v>
      </c>
      <c r="H86" s="11">
        <f t="shared" ref="H86" si="243">H85*$I84</f>
        <v>154.20583933205597</v>
      </c>
      <c r="K86" s="1"/>
      <c r="L86" s="11" t="s">
        <v>100</v>
      </c>
      <c r="M86" s="11">
        <f>M85*$R84</f>
        <v>291.95158474428814</v>
      </c>
      <c r="N86" s="11">
        <f t="shared" ref="N86" si="244">N85*$R84</f>
        <v>363.07139081965238</v>
      </c>
      <c r="O86" s="11">
        <f t="shared" ref="O86" si="245">O85*$R84</f>
        <v>472.82411600734076</v>
      </c>
      <c r="P86" s="11">
        <f t="shared" ref="P86" si="246">P85*$R84</f>
        <v>126.9573488705869</v>
      </c>
      <c r="Q86" s="11">
        <f t="shared" ref="Q86" si="247">Q85*$R84</f>
        <v>0</v>
      </c>
    </row>
    <row r="87" spans="2:18">
      <c r="B87" s="1"/>
      <c r="C87" s="1" t="s">
        <v>101</v>
      </c>
      <c r="D87" s="12">
        <f>Prices!C83</f>
        <v>10254</v>
      </c>
      <c r="E87" s="12">
        <f>Prices!D83</f>
        <v>3433.5</v>
      </c>
      <c r="F87" s="12">
        <f>Prices!E83</f>
        <v>2841</v>
      </c>
      <c r="G87" s="12">
        <f>Prices!F83</f>
        <v>871.68</v>
      </c>
      <c r="H87" s="12">
        <f>Prices!G83</f>
        <v>101.64</v>
      </c>
      <c r="K87" s="1"/>
      <c r="L87" s="1" t="s">
        <v>101</v>
      </c>
      <c r="M87" s="12">
        <f>Prices!L83</f>
        <v>10254</v>
      </c>
      <c r="N87" s="12">
        <f>Prices!M83</f>
        <v>3433.5</v>
      </c>
      <c r="O87" s="12">
        <f>Prices!N83</f>
        <v>2841</v>
      </c>
      <c r="P87" s="12">
        <f>Prices!O83</f>
        <v>871.68</v>
      </c>
      <c r="Q87" s="12">
        <f>Prices!P83</f>
        <v>101.64</v>
      </c>
    </row>
    <row r="88" spans="2:18">
      <c r="B88" s="1"/>
      <c r="C88" s="1" t="s">
        <v>102</v>
      </c>
      <c r="D88" s="16">
        <f>D86/D87*100</f>
        <v>2.8561558378863379</v>
      </c>
      <c r="E88" s="16">
        <f t="shared" ref="E88" si="248">E86/E87*100</f>
        <v>4.8354288421312592</v>
      </c>
      <c r="F88" s="16">
        <f t="shared" ref="F88" si="249">F86/F87*100</f>
        <v>10.981775605322518</v>
      </c>
      <c r="G88" s="16">
        <f t="shared" ref="G88" si="250">G86/G87*100</f>
        <v>43.62297464248514</v>
      </c>
      <c r="H88" s="16">
        <f t="shared" ref="H88" si="251">H86/H87*100</f>
        <v>151.7176695514128</v>
      </c>
      <c r="K88" s="1"/>
      <c r="L88" s="1" t="s">
        <v>102</v>
      </c>
      <c r="M88" s="16">
        <f>M86/M87*100</f>
        <v>2.8471970425618114</v>
      </c>
      <c r="N88" s="16">
        <f t="shared" ref="N88" si="252">N86/N87*100</f>
        <v>10.57438155874916</v>
      </c>
      <c r="O88" s="16">
        <f t="shared" ref="O88" si="253">O86/O87*100</f>
        <v>16.64287631141643</v>
      </c>
      <c r="P88" s="16">
        <f t="shared" ref="P88" si="254">P86/P87*100</f>
        <v>14.564673833354775</v>
      </c>
      <c r="Q88" s="16">
        <f t="shared" ref="Q88" si="255">Q86/Q87*100</f>
        <v>0</v>
      </c>
    </row>
    <row r="89" spans="2:18">
      <c r="B89" s="1">
        <v>45044</v>
      </c>
      <c r="C89" s="1"/>
      <c r="D89" s="13"/>
      <c r="E89" s="13"/>
      <c r="F89" s="13"/>
      <c r="G89" s="13"/>
      <c r="H89" s="13"/>
      <c r="I89" s="11">
        <f>(D88*D92+E88*E92+F88*F92+G88*G92+H88*H92)/100</f>
        <v>1428.8564870387504</v>
      </c>
      <c r="K89" s="1">
        <v>45044</v>
      </c>
      <c r="L89" s="1"/>
      <c r="M89" s="13"/>
      <c r="N89" s="13"/>
      <c r="O89" s="13"/>
      <c r="P89" s="13"/>
      <c r="Q89" s="13"/>
      <c r="R89" s="11">
        <f>(M88*M92+N88*N92+O88*O92+P88*P92+Q88*Q92)/100</f>
        <v>1323.7332363249398</v>
      </c>
    </row>
    <row r="90" spans="2:18">
      <c r="B90" s="1"/>
      <c r="C90" s="1" t="s">
        <v>99</v>
      </c>
      <c r="D90" s="14">
        <f>Weights!C88</f>
        <v>0.22677800000000001</v>
      </c>
      <c r="E90" s="14">
        <f>Weights!D88</f>
        <v>0.131517</v>
      </c>
      <c r="F90" s="14">
        <f>Weights!E88</f>
        <v>0.235238</v>
      </c>
      <c r="G90" s="14">
        <f>Weights!F88</f>
        <v>0.28928199999999998</v>
      </c>
      <c r="H90" s="14">
        <f>Weights!G88</f>
        <v>0.117185</v>
      </c>
      <c r="K90" s="1"/>
      <c r="L90" s="1" t="s">
        <v>99</v>
      </c>
      <c r="M90" s="14">
        <f>Weights!L88</f>
        <v>0.25295600000000001</v>
      </c>
      <c r="N90" s="14">
        <f>Weights!M88</f>
        <v>0.20872599999999999</v>
      </c>
      <c r="O90" s="14">
        <f>Weights!N88</f>
        <v>0.483379</v>
      </c>
      <c r="P90" s="14">
        <f>Weights!O88</f>
        <v>5.4940000000000003E-2</v>
      </c>
      <c r="Q90" s="14">
        <f>Weights!P88</f>
        <v>0</v>
      </c>
    </row>
    <row r="91" spans="2:18">
      <c r="B91" s="1"/>
      <c r="C91" s="1" t="s">
        <v>100</v>
      </c>
      <c r="D91" s="11">
        <f>D90*$I89</f>
        <v>324.03321641767377</v>
      </c>
      <c r="E91" s="11">
        <f t="shared" ref="E91" si="256">E90*$I89</f>
        <v>187.91891860587532</v>
      </c>
      <c r="F91" s="11">
        <f t="shared" ref="F91" si="257">F90*$I89</f>
        <v>336.12134229802155</v>
      </c>
      <c r="G91" s="11">
        <f t="shared" ref="G91" si="258">G90*$I89</f>
        <v>413.3424622835438</v>
      </c>
      <c r="H91" s="11">
        <f t="shared" ref="H91" si="259">H90*$I89</f>
        <v>167.44054743363597</v>
      </c>
      <c r="K91" s="1"/>
      <c r="L91" s="11" t="s">
        <v>100</v>
      </c>
      <c r="M91" s="11">
        <f>M90*$R89</f>
        <v>334.84626452781146</v>
      </c>
      <c r="N91" s="11">
        <f t="shared" ref="N91" si="260">N90*$R89</f>
        <v>276.29754348515939</v>
      </c>
      <c r="O91" s="11">
        <f t="shared" ref="O91" si="261">O90*$R89</f>
        <v>639.86484804151303</v>
      </c>
      <c r="P91" s="11">
        <f t="shared" ref="P91" si="262">P90*$R89</f>
        <v>72.725904003692193</v>
      </c>
      <c r="Q91" s="11">
        <f t="shared" ref="Q91" si="263">Q90*$R89</f>
        <v>0</v>
      </c>
    </row>
    <row r="92" spans="2:18">
      <c r="B92" s="1"/>
      <c r="C92" s="1" t="s">
        <v>101</v>
      </c>
      <c r="D92" s="12">
        <f>Prices!C88</f>
        <v>11746</v>
      </c>
      <c r="E92" s="12">
        <f>Prices!D88</f>
        <v>2927</v>
      </c>
      <c r="F92" s="12">
        <f>Prices!E88</f>
        <v>3164</v>
      </c>
      <c r="G92" s="12">
        <f>Prices!F88</f>
        <v>1051.92</v>
      </c>
      <c r="H92" s="12">
        <f>Prices!G88</f>
        <v>95.9</v>
      </c>
      <c r="K92" s="1"/>
      <c r="L92" s="1" t="s">
        <v>101</v>
      </c>
      <c r="M92" s="12">
        <f>Prices!L88</f>
        <v>11746</v>
      </c>
      <c r="N92" s="12">
        <f>Prices!M88</f>
        <v>2927</v>
      </c>
      <c r="O92" s="12">
        <f>Prices!N88</f>
        <v>3164</v>
      </c>
      <c r="P92" s="12">
        <f>Prices!O88</f>
        <v>1051.92</v>
      </c>
      <c r="Q92" s="12">
        <f>Prices!P88</f>
        <v>95.9</v>
      </c>
    </row>
    <row r="93" spans="2:18">
      <c r="B93" s="1"/>
      <c r="C93" s="1" t="s">
        <v>102</v>
      </c>
      <c r="D93" s="16">
        <f>D91/D92*100</f>
        <v>2.7586686226602568</v>
      </c>
      <c r="E93" s="16">
        <f t="shared" ref="E93" si="264">E91/E92*100</f>
        <v>6.4201885413691606</v>
      </c>
      <c r="F93" s="16">
        <f t="shared" ref="F93" si="265">F91/F92*100</f>
        <v>10.623304118142274</v>
      </c>
      <c r="G93" s="16">
        <f t="shared" ref="G93" si="266">G91/G92*100</f>
        <v>39.294096726323652</v>
      </c>
      <c r="H93" s="16">
        <f t="shared" ref="H93" si="267">H91/H92*100</f>
        <v>174.5991109839791</v>
      </c>
      <c r="K93" s="1"/>
      <c r="L93" s="1" t="s">
        <v>102</v>
      </c>
      <c r="M93" s="16">
        <f>M91/M92*100</f>
        <v>2.8507259026716452</v>
      </c>
      <c r="N93" s="16">
        <f t="shared" ref="N93" si="268">N91/N92*100</f>
        <v>9.4396154248431632</v>
      </c>
      <c r="O93" s="16">
        <f t="shared" ref="O93" si="269">O91/O92*100</f>
        <v>20.223288496887264</v>
      </c>
      <c r="P93" s="16">
        <f t="shared" ref="P93" si="270">P91/P92*100</f>
        <v>6.9136344972709125</v>
      </c>
      <c r="Q93" s="16">
        <f t="shared" ref="Q93" si="271">Q91/Q92*100</f>
        <v>0</v>
      </c>
    </row>
    <row r="94" spans="2:18">
      <c r="B94" s="1">
        <v>45230</v>
      </c>
      <c r="C94" s="1"/>
      <c r="D94" s="13"/>
      <c r="E94" s="13"/>
      <c r="F94" s="13"/>
      <c r="G94" s="13"/>
      <c r="H94" s="13"/>
      <c r="I94" s="11">
        <f>(D93*D97+E93*E97+F93*F97+G93*G97+H93*H97)/100</f>
        <v>1237.3885879819247</v>
      </c>
      <c r="K94" s="1">
        <v>45230</v>
      </c>
      <c r="L94" s="1"/>
      <c r="M94" s="13"/>
      <c r="N94" s="13"/>
      <c r="O94" s="13"/>
      <c r="P94" s="13"/>
      <c r="Q94" s="13"/>
      <c r="R94" s="11">
        <f>(M93*M97+N93*N97+O93*O97+P93*P97+Q93*Q97)/100</f>
        <v>1178.9783804004828</v>
      </c>
    </row>
    <row r="95" spans="2:18">
      <c r="B95" s="1"/>
      <c r="C95" s="1" t="s">
        <v>99</v>
      </c>
      <c r="D95" s="14">
        <f>Weights!C93</f>
        <v>0.22867100000000001</v>
      </c>
      <c r="E95" s="14">
        <f>Weights!D93</f>
        <v>0.132969</v>
      </c>
      <c r="F95" s="14">
        <f>Weights!E93</f>
        <v>0.23908699999999999</v>
      </c>
      <c r="G95" s="14">
        <f>Weights!F93</f>
        <v>0.28817900000000002</v>
      </c>
      <c r="H95" s="14">
        <f>Weights!G93</f>
        <v>0.111095</v>
      </c>
      <c r="K95" s="1"/>
      <c r="L95" s="1" t="s">
        <v>99</v>
      </c>
      <c r="M95" s="14">
        <f>Weights!L93</f>
        <v>0.209198</v>
      </c>
      <c r="N95" s="14">
        <f>Weights!M93</f>
        <v>8.9509000000000005E-2</v>
      </c>
      <c r="O95" s="14">
        <f>Weights!N93</f>
        <v>0.70129300000000006</v>
      </c>
      <c r="P95" s="14">
        <f>Weights!O93</f>
        <v>0</v>
      </c>
      <c r="Q95" s="14">
        <f>Weights!P93</f>
        <v>0</v>
      </c>
    </row>
    <row r="96" spans="2:18">
      <c r="B96" s="1"/>
      <c r="C96" s="1" t="s">
        <v>100</v>
      </c>
      <c r="D96" s="11">
        <f>D95*$I94</f>
        <v>282.95488580241471</v>
      </c>
      <c r="E96" s="11">
        <f t="shared" ref="E96" si="272">E95*$I94</f>
        <v>164.53432315536855</v>
      </c>
      <c r="F96" s="11">
        <f t="shared" ref="F96" si="273">F95*$I94</f>
        <v>295.84352533483445</v>
      </c>
      <c r="G96" s="11">
        <f t="shared" ref="G96" si="274">G95*$I94</f>
        <v>356.5894058960431</v>
      </c>
      <c r="H96" s="11">
        <f t="shared" ref="H96" si="275">H95*$I94</f>
        <v>137.46768518185192</v>
      </c>
      <c r="K96" s="1"/>
      <c r="L96" s="11" t="s">
        <v>100</v>
      </c>
      <c r="M96" s="11">
        <f>M95*$R94</f>
        <v>246.6399192230202</v>
      </c>
      <c r="N96" s="11">
        <f t="shared" ref="N96" si="276">N95*$R94</f>
        <v>105.52917585126683</v>
      </c>
      <c r="O96" s="11">
        <f t="shared" ref="O96" si="277">O95*$R94</f>
        <v>826.80928532619589</v>
      </c>
      <c r="P96" s="11">
        <f t="shared" ref="P96" si="278">P95*$R94</f>
        <v>0</v>
      </c>
      <c r="Q96" s="11">
        <f t="shared" ref="Q96" si="279">Q95*$R94</f>
        <v>0</v>
      </c>
    </row>
    <row r="97" spans="1:18">
      <c r="B97" s="1"/>
      <c r="C97" s="1" t="s">
        <v>101</v>
      </c>
      <c r="D97" s="12">
        <f>Prices!C93</f>
        <v>10250</v>
      </c>
      <c r="E97" s="12">
        <f>Prices!D93</f>
        <v>2454</v>
      </c>
      <c r="F97" s="12">
        <f>Prices!E93</f>
        <v>2932</v>
      </c>
      <c r="G97" s="12">
        <f>Prices!F93</f>
        <v>899.44</v>
      </c>
      <c r="H97" s="12">
        <f>Prices!G93</f>
        <v>75.7</v>
      </c>
      <c r="K97" s="1"/>
      <c r="L97" s="1" t="s">
        <v>101</v>
      </c>
      <c r="M97" s="12">
        <f>Prices!L93</f>
        <v>10250</v>
      </c>
      <c r="N97" s="12">
        <f>Prices!M93</f>
        <v>2454</v>
      </c>
      <c r="O97" s="12">
        <f>Prices!N93</f>
        <v>2932</v>
      </c>
      <c r="P97" s="12">
        <f>Prices!O93</f>
        <v>899.44</v>
      </c>
      <c r="Q97" s="12">
        <f>Prices!P93</f>
        <v>75.7</v>
      </c>
    </row>
    <row r="98" spans="1:18">
      <c r="B98" s="1"/>
      <c r="C98" s="1" t="s">
        <v>102</v>
      </c>
      <c r="D98" s="16">
        <f>D96/D97*100</f>
        <v>2.7605354712430703</v>
      </c>
      <c r="E98" s="16">
        <f t="shared" ref="E98" si="280">E96/E97*100</f>
        <v>6.7047401448805442</v>
      </c>
      <c r="F98" s="16">
        <f t="shared" ref="F98" si="281">F96/F97*100</f>
        <v>10.090161164216727</v>
      </c>
      <c r="G98" s="16">
        <f t="shared" ref="G98" si="282">G96/G97*100</f>
        <v>39.645713543542996</v>
      </c>
      <c r="H98" s="16">
        <f t="shared" ref="H98" si="283">H96/H97*100</f>
        <v>181.5953569112971</v>
      </c>
      <c r="K98" s="1"/>
      <c r="L98" s="1" t="s">
        <v>102</v>
      </c>
      <c r="M98" s="16">
        <f>M96/M97*100</f>
        <v>2.4062431143709286</v>
      </c>
      <c r="N98" s="16">
        <f t="shared" ref="N98" si="284">N96/N97*100</f>
        <v>4.3002924144770507</v>
      </c>
      <c r="O98" s="16">
        <f t="shared" ref="O98" si="285">O96/O97*100</f>
        <v>28.199498135272709</v>
      </c>
      <c r="P98" s="16">
        <f t="shared" ref="P98" si="286">P96/P97*100</f>
        <v>0</v>
      </c>
      <c r="Q98" s="16">
        <f t="shared" ref="Q98" si="287">Q96/Q97*100</f>
        <v>0</v>
      </c>
    </row>
    <row r="99" spans="1:18">
      <c r="B99" s="1">
        <v>45412</v>
      </c>
      <c r="C99" s="1"/>
      <c r="D99" s="13"/>
      <c r="E99" s="13"/>
      <c r="F99" s="13"/>
      <c r="G99" s="13"/>
      <c r="H99" s="13"/>
      <c r="I99" s="11">
        <f>(D98*D102+E98*E102+F98*F102+G98*G102+H98*H102)/100</f>
        <v>1305.5226085871554</v>
      </c>
      <c r="K99" s="1">
        <v>45412</v>
      </c>
      <c r="L99" s="1"/>
      <c r="M99" s="13"/>
      <c r="N99" s="13"/>
      <c r="O99" s="13"/>
      <c r="P99" s="13"/>
      <c r="Q99" s="13"/>
      <c r="R99" s="11">
        <f>(M98*M102+N98*N102+O98*O102+P98*P102+Q98*Q102)/100</f>
        <v>1258.1934917980598</v>
      </c>
    </row>
    <row r="100" spans="1:18">
      <c r="B100" s="1"/>
      <c r="C100" s="1" t="s">
        <v>99</v>
      </c>
      <c r="D100" s="14">
        <f>Weights!C98</f>
        <v>0.22650000000000001</v>
      </c>
      <c r="E100" s="14">
        <f>Weights!D98</f>
        <v>0.134075</v>
      </c>
      <c r="F100" s="14">
        <f>Weights!E98</f>
        <v>0.239263</v>
      </c>
      <c r="G100" s="14">
        <f>Weights!F98</f>
        <v>0.28732000000000002</v>
      </c>
      <c r="H100" s="14">
        <f>Weights!G98</f>
        <v>0.112842</v>
      </c>
      <c r="K100" s="1"/>
      <c r="L100" s="1" t="s">
        <v>99</v>
      </c>
      <c r="M100" s="14">
        <f>Weights!L98</f>
        <v>0.30937100000000001</v>
      </c>
      <c r="N100" s="14">
        <f>Weights!M98</f>
        <v>4.1668999999999998E-2</v>
      </c>
      <c r="O100" s="14">
        <f>Weights!N98</f>
        <v>0.64895999999999998</v>
      </c>
      <c r="P100" s="14">
        <f>Weights!O98</f>
        <v>0</v>
      </c>
      <c r="Q100" s="14">
        <f>Weights!P98</f>
        <v>0</v>
      </c>
    </row>
    <row r="101" spans="1:18">
      <c r="B101" s="1"/>
      <c r="C101" s="1" t="s">
        <v>100</v>
      </c>
      <c r="D101" s="11">
        <f>D100*$I99</f>
        <v>295.70087084499073</v>
      </c>
      <c r="E101" s="11">
        <f t="shared" ref="E101" si="288">E100*$I99</f>
        <v>175.03794374632287</v>
      </c>
      <c r="F101" s="11">
        <f t="shared" ref="F101" si="289">F100*$I99</f>
        <v>312.36325589838856</v>
      </c>
      <c r="G101" s="11">
        <f t="shared" ref="G101" si="290">G100*$I99</f>
        <v>375.10275589926152</v>
      </c>
      <c r="H101" s="11">
        <f t="shared" ref="H101" si="291">H100*$I99</f>
        <v>147.31778219819179</v>
      </c>
      <c r="K101" s="1"/>
      <c r="L101" s="11" t="s">
        <v>100</v>
      </c>
      <c r="M101" s="11">
        <f>M100*$R99</f>
        <v>389.24857875105755</v>
      </c>
      <c r="N101" s="11">
        <f t="shared" ref="N101" si="292">N100*$R99</f>
        <v>52.427664609733348</v>
      </c>
      <c r="O101" s="11">
        <f t="shared" ref="O101" si="293">O100*$R99</f>
        <v>816.51724843726879</v>
      </c>
      <c r="P101" s="11">
        <f t="shared" ref="P101" si="294">P100*$R99</f>
        <v>0</v>
      </c>
      <c r="Q101" s="11">
        <f t="shared" ref="Q101" si="295">Q100*$R99</f>
        <v>0</v>
      </c>
    </row>
    <row r="102" spans="1:18">
      <c r="B102" s="1"/>
      <c r="C102" s="1" t="s">
        <v>101</v>
      </c>
      <c r="D102" s="12">
        <f>Prices!C98</f>
        <v>12062</v>
      </c>
      <c r="E102" s="12">
        <f>Prices!D98</f>
        <v>2351</v>
      </c>
      <c r="F102" s="12">
        <f>Prices!E98</f>
        <v>3074</v>
      </c>
      <c r="G102" s="12">
        <f>Prices!F98</f>
        <v>963.23</v>
      </c>
      <c r="H102" s="12">
        <f>Prices!G98</f>
        <v>67.66</v>
      </c>
      <c r="K102" s="1"/>
      <c r="L102" s="1" t="s">
        <v>101</v>
      </c>
      <c r="M102" s="12">
        <f>Prices!L98</f>
        <v>12062</v>
      </c>
      <c r="N102" s="12">
        <f>Prices!M98</f>
        <v>2351</v>
      </c>
      <c r="O102" s="12">
        <f>Prices!N98</f>
        <v>3074</v>
      </c>
      <c r="P102" s="12">
        <f>Prices!O98</f>
        <v>963.23</v>
      </c>
      <c r="Q102" s="12">
        <f>Prices!P98</f>
        <v>67.66</v>
      </c>
    </row>
    <row r="103" spans="1:18">
      <c r="B103" s="1"/>
      <c r="C103" s="1" t="s">
        <v>102</v>
      </c>
      <c r="D103" s="16">
        <f>D101/D102*100</f>
        <v>2.4515078000745376</v>
      </c>
      <c r="E103" s="16">
        <f t="shared" ref="E103" si="296">E101/E102*100</f>
        <v>7.4452549445479743</v>
      </c>
      <c r="F103" s="16">
        <f t="shared" ref="F103" si="297">F101/F102*100</f>
        <v>10.161459202940422</v>
      </c>
      <c r="G103" s="16">
        <f t="shared" ref="G103" si="298">G101/G102*100</f>
        <v>38.94217953129175</v>
      </c>
      <c r="H103" s="16">
        <f t="shared" ref="H103" si="299">H101/H102*100</f>
        <v>217.7324596485247</v>
      </c>
      <c r="K103" s="1"/>
      <c r="L103" s="1" t="s">
        <v>102</v>
      </c>
      <c r="M103" s="16">
        <f>M101/M102*100</f>
        <v>3.227064987158494</v>
      </c>
      <c r="N103" s="16">
        <f t="shared" ref="N103" si="300">N101/N102*100</f>
        <v>2.2300155087083517</v>
      </c>
      <c r="O103" s="16">
        <f t="shared" ref="O103" si="301">O101/O102*100</f>
        <v>26.562044516501913</v>
      </c>
      <c r="P103" s="16">
        <f t="shared" ref="P103" si="302">P101/P102*100</f>
        <v>0</v>
      </c>
      <c r="Q103" s="16">
        <f t="shared" ref="Q103" si="303">Q101/Q102*100</f>
        <v>0</v>
      </c>
    </row>
    <row r="104" spans="1:18">
      <c r="B104" s="1">
        <v>45596</v>
      </c>
      <c r="C104" s="1"/>
      <c r="D104" s="13"/>
      <c r="E104" s="13"/>
      <c r="F104" s="13"/>
      <c r="G104" s="13"/>
      <c r="H104" s="13"/>
      <c r="I104" s="11">
        <f>(D103*D107+E103*E107+F103*F107+G103*G107+H103*H107)/100</f>
        <v>1355.0185740674631</v>
      </c>
      <c r="K104" s="1">
        <v>45596</v>
      </c>
      <c r="L104" s="1"/>
      <c r="M104" s="13"/>
      <c r="N104" s="13"/>
      <c r="O104" s="13"/>
      <c r="P104" s="13"/>
      <c r="Q104" s="13"/>
      <c r="R104" s="11">
        <f>(M103*M107+N103*N107+O103*O107+P103*P107+Q103*Q107)/100</f>
        <v>1322.7283927447761</v>
      </c>
    </row>
    <row r="105" spans="1:18">
      <c r="C105" s="1" t="s">
        <v>99</v>
      </c>
      <c r="D105" s="14">
        <f>Weights!C103</f>
        <v>0.22592599999999999</v>
      </c>
      <c r="E105" s="14">
        <f>Weights!D103</f>
        <v>0.13319300000000001</v>
      </c>
      <c r="F105" s="14">
        <f>Weights!E103</f>
        <v>0.238178</v>
      </c>
      <c r="G105" s="14">
        <f>Weights!F103</f>
        <v>0.28607199999999999</v>
      </c>
      <c r="H105" s="14">
        <f>Weights!G103</f>
        <v>0.116631</v>
      </c>
      <c r="L105" s="1" t="s">
        <v>99</v>
      </c>
      <c r="M105" s="14">
        <f>Weights!L103</f>
        <v>0.21393599999999999</v>
      </c>
      <c r="N105" s="14">
        <f>Weights!M103</f>
        <v>0.134074</v>
      </c>
      <c r="O105" s="14">
        <f>Weights!N103</f>
        <v>0.65198999999999996</v>
      </c>
      <c r="P105" s="14">
        <f>Weights!O103</f>
        <v>0</v>
      </c>
      <c r="Q105" s="14">
        <f>Weights!P103</f>
        <v>0</v>
      </c>
    </row>
    <row r="106" spans="1:18">
      <c r="C106" s="1" t="s">
        <v>100</v>
      </c>
      <c r="D106" s="11">
        <f>D105*$I104</f>
        <v>306.13392636476567</v>
      </c>
      <c r="E106" s="11">
        <f t="shared" ref="E106" si="304">E105*$I104</f>
        <v>180.47898893576763</v>
      </c>
      <c r="F106" s="11">
        <f t="shared" ref="F106" si="305">F105*$I104</f>
        <v>322.73561393424023</v>
      </c>
      <c r="G106" s="11">
        <f t="shared" ref="G106" si="306">G105*$I104</f>
        <v>387.6328735206273</v>
      </c>
      <c r="H106" s="11">
        <f t="shared" ref="H106" si="307">H105*$I104</f>
        <v>158.03717131206227</v>
      </c>
      <c r="L106" s="11" t="s">
        <v>100</v>
      </c>
      <c r="M106" s="11">
        <f>M105*$R104</f>
        <v>282.97922143024641</v>
      </c>
      <c r="N106" s="11">
        <f t="shared" ref="N106" si="308">N105*$R104</f>
        <v>177.34348652886311</v>
      </c>
      <c r="O106" s="11">
        <f t="shared" ref="O106" si="309">O105*$R104</f>
        <v>862.40568478566649</v>
      </c>
      <c r="P106" s="11">
        <f t="shared" ref="P106" si="310">P105*$R104</f>
        <v>0</v>
      </c>
      <c r="Q106" s="11">
        <f t="shared" ref="Q106" si="311">Q105*$R104</f>
        <v>0</v>
      </c>
    </row>
    <row r="107" spans="1:18">
      <c r="C107" s="1" t="s">
        <v>101</v>
      </c>
      <c r="D107" s="12">
        <f>Prices!C103</f>
        <v>11042</v>
      </c>
      <c r="E107" s="12">
        <f>Prices!D103</f>
        <v>2695</v>
      </c>
      <c r="F107" s="12">
        <f>Prices!E103</f>
        <v>3412</v>
      </c>
      <c r="G107" s="12">
        <f>Prices!F103</f>
        <v>976.2</v>
      </c>
      <c r="H107" s="12">
        <f>Prices!G103</f>
        <v>72.02</v>
      </c>
      <c r="L107" s="1" t="s">
        <v>101</v>
      </c>
      <c r="M107" s="12">
        <f>Prices!L103</f>
        <v>11042</v>
      </c>
      <c r="N107" s="12">
        <f>Prices!M103</f>
        <v>2695</v>
      </c>
      <c r="O107" s="12">
        <f>Prices!N103</f>
        <v>3412</v>
      </c>
      <c r="P107" s="12">
        <f>Prices!O103</f>
        <v>976.2</v>
      </c>
      <c r="Q107" s="12">
        <f>Prices!P103</f>
        <v>72.02</v>
      </c>
    </row>
    <row r="108" spans="1:18">
      <c r="C108" s="1" t="s">
        <v>102</v>
      </c>
      <c r="D108" s="16">
        <f>D106/D107*100</f>
        <v>2.7724499761344474</v>
      </c>
      <c r="E108" s="16">
        <f t="shared" ref="E108" si="312">E106/E107*100</f>
        <v>6.6968084948336779</v>
      </c>
      <c r="F108" s="16">
        <f t="shared" ref="F108" si="313">F106/F107*100</f>
        <v>9.4588397987760917</v>
      </c>
      <c r="G108" s="16">
        <f t="shared" ref="G108" si="314">G106/G107*100</f>
        <v>39.70834598654244</v>
      </c>
      <c r="H108" s="16">
        <f t="shared" ref="H108" si="315">H106/H107*100</f>
        <v>219.43511706756772</v>
      </c>
      <c r="L108" s="1" t="s">
        <v>102</v>
      </c>
      <c r="M108" s="16">
        <f>M106/M107*100</f>
        <v>2.5627533185133706</v>
      </c>
      <c r="N108" s="16">
        <f t="shared" ref="N108" si="316">N106/N107*100</f>
        <v>6.5804633220357376</v>
      </c>
      <c r="O108" s="16">
        <f t="shared" ref="O108" si="317">O106/O107*100</f>
        <v>25.275664853038293</v>
      </c>
      <c r="P108" s="16">
        <f t="shared" ref="P108" si="318">P106/P107*100</f>
        <v>0</v>
      </c>
      <c r="Q108" s="16">
        <f t="shared" ref="Q108" si="319">Q106/Q107*100</f>
        <v>0</v>
      </c>
    </row>
    <row r="109" spans="1:18">
      <c r="M109" s="13"/>
      <c r="N109" s="13"/>
      <c r="O109" s="13"/>
      <c r="P109" s="13"/>
      <c r="Q109" s="13"/>
    </row>
    <row r="110" spans="1:18">
      <c r="A110" s="32" t="s">
        <v>94</v>
      </c>
      <c r="M110" s="14"/>
      <c r="N110" s="14"/>
      <c r="O110" s="14"/>
      <c r="P110" s="14"/>
      <c r="Q110" s="14"/>
    </row>
    <row r="111" spans="1:18">
      <c r="M111" s="11"/>
      <c r="N111" s="11"/>
      <c r="O111" s="11"/>
      <c r="P111" s="11"/>
      <c r="Q111" s="11"/>
    </row>
    <row r="112" spans="1:18">
      <c r="M112" s="12"/>
      <c r="N112" s="12"/>
      <c r="O112" s="12"/>
      <c r="P112" s="12"/>
      <c r="Q112" s="12"/>
    </row>
    <row r="113" spans="13:17">
      <c r="M113" s="16"/>
      <c r="N113" s="16"/>
      <c r="O113" s="16"/>
      <c r="P113" s="16"/>
      <c r="Q113" s="16"/>
    </row>
    <row r="114" spans="13:17">
      <c r="M114" s="13"/>
      <c r="N114" s="13"/>
      <c r="O114" s="13"/>
      <c r="P114" s="13"/>
      <c r="Q114" s="13"/>
    </row>
    <row r="115" spans="13:17">
      <c r="M115" s="14"/>
      <c r="N115" s="14"/>
      <c r="O115" s="14"/>
      <c r="P115" s="14"/>
      <c r="Q115" s="14"/>
    </row>
    <row r="116" spans="13:17">
      <c r="M116" s="11"/>
      <c r="N116" s="11"/>
      <c r="O116" s="11"/>
      <c r="P116" s="11"/>
      <c r="Q116" s="11"/>
    </row>
    <row r="117" spans="13:17">
      <c r="M117" s="12"/>
      <c r="N117" s="12"/>
      <c r="O117" s="12"/>
      <c r="P117" s="12"/>
      <c r="Q117" s="12"/>
    </row>
    <row r="118" spans="13:17">
      <c r="M118" s="16"/>
      <c r="N118" s="16"/>
      <c r="O118" s="16"/>
      <c r="P118" s="16"/>
      <c r="Q118" s="16"/>
    </row>
    <row r="119" spans="13:17">
      <c r="M119" s="13"/>
      <c r="N119" s="13"/>
      <c r="O119" s="13"/>
      <c r="P119" s="13"/>
      <c r="Q119" s="13"/>
    </row>
    <row r="120" spans="13:17">
      <c r="M120" s="14"/>
      <c r="N120" s="14"/>
      <c r="O120" s="14"/>
      <c r="P120" s="14"/>
      <c r="Q120" s="14"/>
    </row>
    <row r="121" spans="13:17">
      <c r="M121" s="11"/>
      <c r="N121" s="11"/>
      <c r="O121" s="11"/>
      <c r="P121" s="11"/>
      <c r="Q121" s="11"/>
    </row>
    <row r="122" spans="13:17">
      <c r="M122" s="12"/>
      <c r="N122" s="12"/>
      <c r="O122" s="12"/>
      <c r="P122" s="12"/>
      <c r="Q122" s="12"/>
    </row>
    <row r="123" spans="13:17">
      <c r="M123" s="16"/>
      <c r="N123" s="16"/>
      <c r="O123" s="16"/>
      <c r="P123" s="16"/>
      <c r="Q123" s="16"/>
    </row>
    <row r="124" spans="13:17">
      <c r="M124" s="13"/>
      <c r="N124" s="13"/>
      <c r="O124" s="13"/>
      <c r="P124" s="13"/>
      <c r="Q124" s="13"/>
    </row>
    <row r="125" spans="13:17">
      <c r="M125" s="14"/>
      <c r="N125" s="14"/>
      <c r="O125" s="14"/>
      <c r="P125" s="14"/>
      <c r="Q125" s="14"/>
    </row>
    <row r="126" spans="13:17">
      <c r="M126" s="11"/>
      <c r="N126" s="11"/>
      <c r="O126" s="11"/>
      <c r="P126" s="11"/>
      <c r="Q126" s="11"/>
    </row>
    <row r="127" spans="13:17">
      <c r="M127" s="12"/>
      <c r="N127" s="12"/>
      <c r="O127" s="12"/>
      <c r="P127" s="12"/>
      <c r="Q127" s="12"/>
    </row>
    <row r="128" spans="13:17">
      <c r="M128" s="16"/>
      <c r="N128" s="16"/>
      <c r="O128" s="16"/>
      <c r="P128" s="16"/>
      <c r="Q128" s="1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70E2-C65C-4DD0-AA59-20C5E322AC9E}">
  <sheetPr>
    <tabColor rgb="FF7030A0"/>
  </sheetPr>
  <dimension ref="A1:S128"/>
  <sheetViews>
    <sheetView showGridLines="0" topLeftCell="E1" workbookViewId="0">
      <selection activeCell="M2" sqref="M2"/>
    </sheetView>
  </sheetViews>
  <sheetFormatPr defaultRowHeight="15"/>
  <cols>
    <col min="1" max="1" width="4" customWidth="1"/>
    <col min="2" max="2" width="10.42578125" bestFit="1" customWidth="1"/>
    <col min="3" max="3" width="15.42578125" bestFit="1" customWidth="1"/>
    <col min="4" max="4" width="13.7109375" style="2" bestFit="1" customWidth="1"/>
    <col min="5" max="5" width="27.42578125" style="2" bestFit="1" customWidth="1"/>
    <col min="6" max="6" width="7.5703125" style="2" bestFit="1" customWidth="1"/>
    <col min="7" max="7" width="15.28515625" style="2" bestFit="1" customWidth="1"/>
    <col min="8" max="8" width="18.42578125" style="2" bestFit="1" customWidth="1"/>
    <col min="9" max="9" width="15.42578125" style="11" bestFit="1" customWidth="1"/>
    <col min="10" max="10" width="4" customWidth="1"/>
    <col min="11" max="11" width="10.42578125" bestFit="1" customWidth="1"/>
    <col min="12" max="12" width="15.42578125" bestFit="1" customWidth="1"/>
    <col min="13" max="13" width="13.7109375" style="2" bestFit="1" customWidth="1"/>
    <col min="14" max="14" width="27.42578125" style="2" bestFit="1" customWidth="1"/>
    <col min="15" max="15" width="7.5703125" style="2" bestFit="1" customWidth="1"/>
    <col min="16" max="16" width="15.28515625" style="2" bestFit="1" customWidth="1"/>
    <col min="17" max="17" width="18.42578125" style="2" bestFit="1" customWidth="1"/>
    <col min="18" max="18" width="15.42578125" style="11" bestFit="1" customWidth="1"/>
    <col min="19" max="19" width="15.42578125" style="11" customWidth="1"/>
  </cols>
  <sheetData>
    <row r="1" spans="1:19">
      <c r="D1" s="8" t="s">
        <v>82</v>
      </c>
      <c r="E1" s="8"/>
      <c r="F1" s="8"/>
      <c r="G1" s="8"/>
      <c r="H1" s="8"/>
      <c r="I1"/>
      <c r="M1" s="8" t="s">
        <v>83</v>
      </c>
      <c r="N1" s="8"/>
      <c r="O1" s="8"/>
      <c r="P1" s="8"/>
      <c r="Q1" s="8"/>
      <c r="R1"/>
      <c r="S1"/>
    </row>
    <row r="2" spans="1:19">
      <c r="D2" s="6" t="s">
        <v>0</v>
      </c>
      <c r="E2" s="6" t="s">
        <v>3</v>
      </c>
      <c r="F2" s="6" t="s">
        <v>13</v>
      </c>
      <c r="G2" s="6" t="s">
        <v>22</v>
      </c>
      <c r="H2" s="6" t="s">
        <v>9</v>
      </c>
      <c r="I2" s="7"/>
      <c r="M2" s="6" t="s">
        <v>0</v>
      </c>
      <c r="N2" s="6" t="s">
        <v>3</v>
      </c>
      <c r="O2" s="6" t="s">
        <v>13</v>
      </c>
      <c r="P2" s="6" t="s">
        <v>22</v>
      </c>
      <c r="Q2" s="6" t="s">
        <v>9</v>
      </c>
      <c r="R2" s="7"/>
      <c r="S2" s="7"/>
    </row>
    <row r="3" spans="1:19">
      <c r="A3" s="1"/>
      <c r="B3" s="3" t="s">
        <v>76</v>
      </c>
      <c r="C3" s="3"/>
      <c r="D3" s="3"/>
      <c r="E3" s="3"/>
      <c r="F3" s="3"/>
      <c r="G3" s="3"/>
      <c r="H3" s="3"/>
      <c r="I3" s="3" t="s">
        <v>98</v>
      </c>
      <c r="J3" s="1"/>
      <c r="K3" s="3" t="s">
        <v>76</v>
      </c>
      <c r="L3" s="3"/>
      <c r="M3" s="3"/>
      <c r="N3" s="3"/>
      <c r="O3" s="3"/>
      <c r="P3" s="3"/>
      <c r="Q3" s="3"/>
      <c r="R3" s="3" t="s">
        <v>98</v>
      </c>
      <c r="S3" s="3"/>
    </row>
    <row r="4" spans="1:19">
      <c r="A4" s="1"/>
      <c r="B4" s="1">
        <v>41943</v>
      </c>
      <c r="C4" s="1"/>
      <c r="D4" s="13"/>
      <c r="E4" s="13"/>
      <c r="F4" s="13"/>
      <c r="G4" s="13"/>
      <c r="H4" s="13"/>
      <c r="I4" s="15">
        <v>1000</v>
      </c>
      <c r="J4" s="1"/>
      <c r="K4" s="1">
        <v>41943</v>
      </c>
      <c r="L4" s="1"/>
      <c r="M4" s="13"/>
      <c r="N4" s="13"/>
      <c r="O4" s="13"/>
      <c r="P4" s="13"/>
      <c r="Q4" s="13"/>
      <c r="R4" s="15">
        <v>1000</v>
      </c>
      <c r="S4" s="15"/>
    </row>
    <row r="5" spans="1:19">
      <c r="A5" s="1"/>
      <c r="B5" s="1"/>
      <c r="C5" s="1" t="s">
        <v>99</v>
      </c>
      <c r="D5" s="14">
        <f>Weights!C3</f>
        <v>0.19936300000000001</v>
      </c>
      <c r="E5" s="14">
        <f>Weights!D3</f>
        <v>0.16334799999999999</v>
      </c>
      <c r="F5" s="14">
        <f>Weights!E3</f>
        <v>0.20705000000000001</v>
      </c>
      <c r="G5" s="14">
        <f>Weights!F3</f>
        <v>0.30867899999999998</v>
      </c>
      <c r="H5" s="14">
        <f>Weights!G3</f>
        <v>0.121559</v>
      </c>
      <c r="J5" s="1"/>
      <c r="K5" s="1"/>
      <c r="L5" s="1" t="s">
        <v>99</v>
      </c>
      <c r="M5" s="14">
        <v>0.11203</v>
      </c>
      <c r="N5" s="14">
        <v>0.30876900000000002</v>
      </c>
      <c r="O5" s="14">
        <v>0.26394899999999999</v>
      </c>
      <c r="P5" s="14">
        <v>0.17350499999999999</v>
      </c>
      <c r="Q5" s="14">
        <v>0.14174700000000001</v>
      </c>
    </row>
    <row r="6" spans="1:19" s="11" customFormat="1">
      <c r="C6" s="11" t="s">
        <v>100</v>
      </c>
      <c r="D6" s="11">
        <f>D5*$I4</f>
        <v>199.363</v>
      </c>
      <c r="E6" s="11">
        <f>E5*$I4</f>
        <v>163.34799999999998</v>
      </c>
      <c r="F6" s="11">
        <f>F5*$I4</f>
        <v>207.05</v>
      </c>
      <c r="G6" s="11">
        <f>G5*$I4</f>
        <v>308.67899999999997</v>
      </c>
      <c r="H6" s="11">
        <f>H5*$I4</f>
        <v>121.559</v>
      </c>
      <c r="L6" s="11" t="s">
        <v>100</v>
      </c>
      <c r="M6" s="11">
        <f>M5*$R4</f>
        <v>112.03</v>
      </c>
      <c r="N6" s="11">
        <f t="shared" ref="N6:Q6" si="0">N5*$R4</f>
        <v>308.76900000000001</v>
      </c>
      <c r="O6" s="11">
        <f t="shared" si="0"/>
        <v>263.94900000000001</v>
      </c>
      <c r="P6" s="11">
        <f t="shared" si="0"/>
        <v>173.505</v>
      </c>
      <c r="Q6" s="11">
        <f t="shared" si="0"/>
        <v>141.74700000000001</v>
      </c>
    </row>
    <row r="7" spans="1:19">
      <c r="A7" s="1"/>
      <c r="B7" s="1"/>
      <c r="C7" s="1" t="s">
        <v>101</v>
      </c>
      <c r="D7" s="12">
        <f>Prices!C3</f>
        <v>4543.5</v>
      </c>
      <c r="E7" s="12">
        <f>Prices!D3</f>
        <v>3547</v>
      </c>
      <c r="F7" s="12">
        <f>Prices!E3</f>
        <v>1695</v>
      </c>
      <c r="G7" s="12">
        <f>Prices!F3</f>
        <v>854.14</v>
      </c>
      <c r="H7" s="12">
        <f>Prices!G3</f>
        <v>207.3</v>
      </c>
      <c r="J7" s="1"/>
      <c r="K7" s="1"/>
      <c r="L7" s="1" t="s">
        <v>101</v>
      </c>
      <c r="M7" s="12">
        <f>Prices!L3</f>
        <v>4543.5</v>
      </c>
      <c r="N7" s="12">
        <f>Prices!M3</f>
        <v>3547</v>
      </c>
      <c r="O7" s="12">
        <f>Prices!N3</f>
        <v>1695</v>
      </c>
      <c r="P7" s="12">
        <f>Prices!O3</f>
        <v>854.14</v>
      </c>
      <c r="Q7" s="12">
        <f>Prices!P3</f>
        <v>207.3</v>
      </c>
    </row>
    <row r="8" spans="1:19">
      <c r="A8" s="1"/>
      <c r="B8" s="1"/>
      <c r="C8" s="1" t="s">
        <v>102</v>
      </c>
      <c r="D8" s="16">
        <f>D6/D7*100</f>
        <v>4.3878727852976782</v>
      </c>
      <c r="E8" s="16">
        <f t="shared" ref="E8:H8" si="1">E6/E7*100</f>
        <v>4.6052438680575136</v>
      </c>
      <c r="F8" s="16">
        <f t="shared" si="1"/>
        <v>12.215339233038348</v>
      </c>
      <c r="G8" s="16">
        <f t="shared" si="1"/>
        <v>36.139157515161443</v>
      </c>
      <c r="H8" s="16">
        <f t="shared" si="1"/>
        <v>58.639170284611673</v>
      </c>
      <c r="J8" s="1"/>
      <c r="K8" s="1"/>
      <c r="L8" s="1" t="s">
        <v>102</v>
      </c>
      <c r="M8" s="16">
        <v>2.4657202597116763</v>
      </c>
      <c r="N8" s="16">
        <v>8.7050747110233999</v>
      </c>
      <c r="O8" s="16">
        <v>15.572212389380532</v>
      </c>
      <c r="P8" s="16">
        <v>20.313414662701664</v>
      </c>
      <c r="Q8" s="16">
        <v>68.377713458755423</v>
      </c>
    </row>
    <row r="9" spans="1:19">
      <c r="A9" s="1"/>
      <c r="B9" s="1">
        <v>42124</v>
      </c>
      <c r="C9" s="1"/>
      <c r="D9" s="13"/>
      <c r="E9" s="13"/>
      <c r="F9" s="13"/>
      <c r="G9" s="13"/>
      <c r="H9" s="13"/>
      <c r="I9" s="11">
        <f>(D8*D12+E8*E12+F8*F12+G8*G12+H8*H12)/100</f>
        <v>1015.5894565548011</v>
      </c>
      <c r="J9" s="1"/>
      <c r="K9" s="1">
        <v>42124</v>
      </c>
      <c r="L9" s="1"/>
      <c r="M9" s="13"/>
      <c r="N9" s="13"/>
      <c r="O9" s="13"/>
      <c r="P9" s="13"/>
      <c r="Q9" s="13"/>
      <c r="R9" s="11">
        <f>(M8*M12+N8*N12+O8*O12+P8*P12+Q8*Q12)/100</f>
        <v>1032.3178594350386</v>
      </c>
    </row>
    <row r="10" spans="1:19">
      <c r="A10" s="1"/>
      <c r="B10" s="1"/>
      <c r="C10" s="1" t="s">
        <v>99</v>
      </c>
      <c r="D10" s="14">
        <v>0.19936300000000001</v>
      </c>
      <c r="E10" s="14">
        <v>0.16334799999999999</v>
      </c>
      <c r="F10" s="14">
        <v>0.20705000000000001</v>
      </c>
      <c r="G10" s="14">
        <v>0.30867899999999998</v>
      </c>
      <c r="H10" s="14">
        <v>0.121559</v>
      </c>
      <c r="J10" s="1"/>
      <c r="K10" s="1"/>
      <c r="L10" s="1" t="s">
        <v>99</v>
      </c>
      <c r="M10" s="14">
        <v>0.11203</v>
      </c>
      <c r="N10" s="14">
        <v>0.30876900000000002</v>
      </c>
      <c r="O10" s="14">
        <v>0.26394899999999999</v>
      </c>
      <c r="P10" s="14">
        <v>0.17350499999999999</v>
      </c>
      <c r="Q10" s="14">
        <v>0.14174700000000001</v>
      </c>
    </row>
    <row r="11" spans="1:19">
      <c r="A11" s="1"/>
      <c r="B11" s="1"/>
      <c r="C11" s="1" t="s">
        <v>100</v>
      </c>
      <c r="D11" s="11">
        <f>D10*$I9</f>
        <v>202.47096082713483</v>
      </c>
      <c r="E11" s="11">
        <f t="shared" ref="E11:H11" si="2">E10*$I9</f>
        <v>165.89450654931366</v>
      </c>
      <c r="F11" s="11">
        <f t="shared" si="2"/>
        <v>210.27779697967159</v>
      </c>
      <c r="G11" s="11">
        <f t="shared" si="2"/>
        <v>313.49113785987942</v>
      </c>
      <c r="H11" s="11">
        <f t="shared" si="2"/>
        <v>123.45403874934507</v>
      </c>
      <c r="J11" s="1"/>
      <c r="K11" s="1"/>
      <c r="L11" s="11" t="s">
        <v>100</v>
      </c>
      <c r="M11" s="11">
        <f>M10*$R9</f>
        <v>115.65056979250738</v>
      </c>
      <c r="N11" s="11">
        <f t="shared" ref="N11:Q11" si="3">N10*$R9</f>
        <v>318.74775313989744</v>
      </c>
      <c r="O11" s="11">
        <f t="shared" si="3"/>
        <v>272.47926668001901</v>
      </c>
      <c r="P11" s="11">
        <f t="shared" si="3"/>
        <v>179.11231020127636</v>
      </c>
      <c r="Q11" s="11">
        <f t="shared" si="3"/>
        <v>146.32795962133844</v>
      </c>
    </row>
    <row r="12" spans="1:19">
      <c r="A12" s="1"/>
      <c r="B12" s="1"/>
      <c r="C12" s="1" t="s">
        <v>101</v>
      </c>
      <c r="D12" s="12">
        <f>Prices!C8</f>
        <v>4496.5</v>
      </c>
      <c r="E12" s="12">
        <f>Prices!D8</f>
        <v>3592.5</v>
      </c>
      <c r="F12" s="12">
        <f>Prices!E8</f>
        <v>1839</v>
      </c>
      <c r="G12" s="12">
        <f>Prices!F8</f>
        <v>810.79</v>
      </c>
      <c r="H12" s="12">
        <f>Prices!G8</f>
        <v>230.55</v>
      </c>
      <c r="J12" s="1"/>
      <c r="K12" s="1"/>
      <c r="L12" s="1" t="s">
        <v>101</v>
      </c>
      <c r="M12" s="12">
        <f>Prices!L8</f>
        <v>4496.5</v>
      </c>
      <c r="N12" s="12">
        <f>Prices!M8</f>
        <v>3592.5</v>
      </c>
      <c r="O12" s="12">
        <f>Prices!N8</f>
        <v>1839</v>
      </c>
      <c r="P12" s="12">
        <f>Prices!O8</f>
        <v>810.79</v>
      </c>
      <c r="Q12" s="12">
        <f>Prices!P8</f>
        <v>230.55</v>
      </c>
    </row>
    <row r="13" spans="1:19">
      <c r="A13" s="1"/>
      <c r="B13" s="1"/>
      <c r="C13" s="1" t="s">
        <v>102</v>
      </c>
      <c r="D13" s="16">
        <v>4.3878727852976782</v>
      </c>
      <c r="E13" s="16">
        <v>4.6052438680575136</v>
      </c>
      <c r="F13" s="16">
        <v>12.215339233038348</v>
      </c>
      <c r="G13" s="16">
        <v>36.139157515161443</v>
      </c>
      <c r="H13" s="16">
        <v>58.639170284611673</v>
      </c>
      <c r="J13" s="1"/>
      <c r="K13" s="1"/>
      <c r="L13" s="1" t="s">
        <v>102</v>
      </c>
      <c r="M13" s="16">
        <v>2.4657202597116763</v>
      </c>
      <c r="N13" s="16">
        <v>8.7050747110233999</v>
      </c>
      <c r="O13" s="16">
        <v>15.572212389380532</v>
      </c>
      <c r="P13" s="16">
        <v>20.313414662701664</v>
      </c>
      <c r="Q13" s="16">
        <v>68.377713458755423</v>
      </c>
    </row>
    <row r="14" spans="1:19">
      <c r="A14" s="1"/>
      <c r="B14" s="1">
        <v>42307</v>
      </c>
      <c r="C14" s="1"/>
      <c r="D14" s="13"/>
      <c r="E14" s="13"/>
      <c r="F14" s="13"/>
      <c r="G14" s="13"/>
      <c r="H14" s="13"/>
      <c r="I14" s="11">
        <f>(D13*D17+E13*E17+F13*F17+G13*G17+H13*H17)/100</f>
        <v>1020.853481070005</v>
      </c>
      <c r="J14" s="1"/>
      <c r="K14" s="1">
        <v>42307</v>
      </c>
      <c r="L14" s="1"/>
      <c r="M14" s="13"/>
      <c r="N14" s="13"/>
      <c r="O14" s="13"/>
      <c r="P14" s="13"/>
      <c r="Q14" s="13"/>
      <c r="R14" s="11">
        <f>(M13*M17+N13*N17+O13*O17+P13*P17+Q13*Q17)/100</f>
        <v>1047.5782783524928</v>
      </c>
    </row>
    <row r="15" spans="1:19">
      <c r="A15" s="1"/>
      <c r="B15" s="1"/>
      <c r="C15" s="1" t="s">
        <v>99</v>
      </c>
      <c r="D15" s="14">
        <v>0.19936300000000001</v>
      </c>
      <c r="E15" s="14">
        <v>0.16334799999999999</v>
      </c>
      <c r="F15" s="14">
        <v>0.20705000000000001</v>
      </c>
      <c r="G15" s="14">
        <v>0.30867899999999998</v>
      </c>
      <c r="H15" s="14">
        <v>0.121559</v>
      </c>
      <c r="J15" s="1"/>
      <c r="K15" s="1"/>
      <c r="L15" s="1" t="s">
        <v>99</v>
      </c>
      <c r="M15" s="14">
        <v>0.11203</v>
      </c>
      <c r="N15" s="14">
        <v>0.30876900000000002</v>
      </c>
      <c r="O15" s="14">
        <v>0.26394899999999999</v>
      </c>
      <c r="P15" s="14">
        <v>0.17350499999999999</v>
      </c>
      <c r="Q15" s="14">
        <v>0.14174700000000001</v>
      </c>
    </row>
    <row r="16" spans="1:19">
      <c r="A16" s="1"/>
      <c r="B16" s="1"/>
      <c r="C16" s="1" t="s">
        <v>100</v>
      </c>
      <c r="D16" s="11">
        <f>D15*$I14</f>
        <v>203.52041254655944</v>
      </c>
      <c r="E16" s="11">
        <f t="shared" ref="E16:H16" si="4">E15*$I14</f>
        <v>166.75437442582319</v>
      </c>
      <c r="F16" s="11">
        <f t="shared" si="4"/>
        <v>211.36771325554454</v>
      </c>
      <c r="G16" s="11">
        <f t="shared" si="4"/>
        <v>315.11603168320806</v>
      </c>
      <c r="H16" s="11">
        <f t="shared" si="4"/>
        <v>124.09392830538874</v>
      </c>
      <c r="J16" s="1"/>
      <c r="K16" s="1"/>
      <c r="L16" s="11" t="s">
        <v>100</v>
      </c>
      <c r="M16" s="11">
        <f>M15*$R14</f>
        <v>117.36019452382978</v>
      </c>
      <c r="N16" s="11">
        <f t="shared" ref="N16:Q16" si="5">N15*$R14</f>
        <v>323.45969742862087</v>
      </c>
      <c r="O16" s="11">
        <f t="shared" si="5"/>
        <v>276.50723899286214</v>
      </c>
      <c r="P16" s="11">
        <f t="shared" si="5"/>
        <v>181.76006918554927</v>
      </c>
      <c r="Q16" s="11">
        <f t="shared" si="5"/>
        <v>148.4910782216308</v>
      </c>
    </row>
    <row r="17" spans="1:18">
      <c r="A17" s="1"/>
      <c r="B17" s="1"/>
      <c r="C17" s="1" t="s">
        <v>101</v>
      </c>
      <c r="D17" s="12">
        <f>Prices!C13</f>
        <v>4150.5</v>
      </c>
      <c r="E17" s="12">
        <f>Prices!D13</f>
        <v>3859.5</v>
      </c>
      <c r="F17" s="12">
        <f>Prices!E13</f>
        <v>1859</v>
      </c>
      <c r="G17" s="12">
        <f>Prices!F13</f>
        <v>853.03</v>
      </c>
      <c r="H17" s="12">
        <f>Prices!G13</f>
        <v>214.25</v>
      </c>
      <c r="J17" s="1"/>
      <c r="K17" s="1"/>
      <c r="L17" s="1" t="s">
        <v>101</v>
      </c>
      <c r="M17" s="12">
        <f>Prices!L13</f>
        <v>4150.5</v>
      </c>
      <c r="N17" s="12">
        <f>Prices!M13</f>
        <v>3859.5</v>
      </c>
      <c r="O17" s="12">
        <f>Prices!N13</f>
        <v>1859</v>
      </c>
      <c r="P17" s="12">
        <f>Prices!O13</f>
        <v>853.03</v>
      </c>
      <c r="Q17" s="12">
        <f>Prices!P13</f>
        <v>214.25</v>
      </c>
    </row>
    <row r="18" spans="1:18">
      <c r="A18" s="1"/>
      <c r="B18" s="1"/>
      <c r="C18" s="1" t="s">
        <v>102</v>
      </c>
      <c r="D18" s="16">
        <v>4.3878727852976782</v>
      </c>
      <c r="E18" s="16">
        <v>4.6052438680575136</v>
      </c>
      <c r="F18" s="16">
        <v>12.215339233038348</v>
      </c>
      <c r="G18" s="16">
        <v>36.139157515161443</v>
      </c>
      <c r="H18" s="16">
        <v>58.639170284611673</v>
      </c>
      <c r="J18" s="1"/>
      <c r="K18" s="1"/>
      <c r="L18" s="1" t="s">
        <v>102</v>
      </c>
      <c r="M18" s="16">
        <v>2.4657202597116763</v>
      </c>
      <c r="N18" s="16">
        <v>8.7050747110233999</v>
      </c>
      <c r="O18" s="16">
        <v>15.572212389380532</v>
      </c>
      <c r="P18" s="16">
        <v>20.313414662701664</v>
      </c>
      <c r="Q18" s="16">
        <v>68.377713458755423</v>
      </c>
    </row>
    <row r="19" spans="1:18">
      <c r="A19" s="1"/>
      <c r="B19" s="1">
        <v>42489</v>
      </c>
      <c r="C19" s="1"/>
      <c r="D19" s="13"/>
      <c r="E19" s="13"/>
      <c r="F19" s="13"/>
      <c r="G19" s="13"/>
      <c r="H19" s="13"/>
      <c r="I19" s="11">
        <f>(D18*D22+E18*E22+F18*F22+G18*G22+H18*H22)/100</f>
        <v>1066.9473753275859</v>
      </c>
      <c r="J19" s="1"/>
      <c r="K19" s="1">
        <v>42489</v>
      </c>
      <c r="L19" s="1"/>
      <c r="M19" s="13"/>
      <c r="N19" s="13"/>
      <c r="O19" s="13"/>
      <c r="P19" s="13"/>
      <c r="Q19" s="13"/>
      <c r="R19" s="11">
        <f>(M18*M22+N18*N22+O18*O22+P18*P22+Q18*Q22)/100</f>
        <v>1109.9045337118932</v>
      </c>
    </row>
    <row r="20" spans="1:18">
      <c r="A20" s="1"/>
      <c r="B20" s="1"/>
      <c r="C20" s="1" t="s">
        <v>99</v>
      </c>
      <c r="D20" s="14">
        <v>0.19936300000000001</v>
      </c>
      <c r="E20" s="14">
        <v>0.16334799999999999</v>
      </c>
      <c r="F20" s="14">
        <v>0.20705000000000001</v>
      </c>
      <c r="G20" s="14">
        <v>0.30867899999999998</v>
      </c>
      <c r="H20" s="14">
        <v>0.121559</v>
      </c>
      <c r="J20" s="1"/>
      <c r="K20" s="1"/>
      <c r="L20" s="1" t="s">
        <v>99</v>
      </c>
      <c r="M20" s="14">
        <v>0.11203</v>
      </c>
      <c r="N20" s="14">
        <v>0.30876900000000002</v>
      </c>
      <c r="O20" s="14">
        <v>0.26394899999999999</v>
      </c>
      <c r="P20" s="14">
        <v>0.17350499999999999</v>
      </c>
      <c r="Q20" s="14">
        <v>0.14174700000000001</v>
      </c>
    </row>
    <row r="21" spans="1:18">
      <c r="A21" s="1"/>
      <c r="B21" s="1"/>
      <c r="C21" s="1" t="s">
        <v>100</v>
      </c>
      <c r="D21" s="11">
        <f>D20*$I19</f>
        <v>212.70982958743352</v>
      </c>
      <c r="E21" s="11">
        <f t="shared" ref="E21:H21" si="6">E20*$I19</f>
        <v>174.28371986501048</v>
      </c>
      <c r="F21" s="11">
        <f t="shared" si="6"/>
        <v>220.91145406157668</v>
      </c>
      <c r="G21" s="11">
        <f t="shared" si="6"/>
        <v>329.34424886874388</v>
      </c>
      <c r="H21" s="11">
        <f t="shared" si="6"/>
        <v>129.697055997446</v>
      </c>
      <c r="J21" s="1"/>
      <c r="K21" s="1"/>
      <c r="L21" s="11" t="s">
        <v>100</v>
      </c>
      <c r="M21" s="11">
        <f>M20*$R19</f>
        <v>124.34260491174341</v>
      </c>
      <c r="N21" s="11">
        <f t="shared" ref="N21:Q21" si="7">N20*$R19</f>
        <v>342.70411296968757</v>
      </c>
      <c r="O21" s="11">
        <f t="shared" si="7"/>
        <v>292.9581917687205</v>
      </c>
      <c r="P21" s="11">
        <f t="shared" si="7"/>
        <v>192.57398612168203</v>
      </c>
      <c r="Q21" s="11">
        <f t="shared" si="7"/>
        <v>157.32563794005975</v>
      </c>
    </row>
    <row r="22" spans="1:18">
      <c r="A22" s="1"/>
      <c r="B22" s="1"/>
      <c r="C22" s="1" t="s">
        <v>101</v>
      </c>
      <c r="D22" s="12">
        <f>Prices!C18</f>
        <v>3928</v>
      </c>
      <c r="E22" s="12">
        <f>Prices!D18</f>
        <v>4170</v>
      </c>
      <c r="F22" s="12">
        <f>Prices!E18</f>
        <v>2039</v>
      </c>
      <c r="G22" s="12">
        <f>Prices!F18</f>
        <v>899.15</v>
      </c>
      <c r="H22" s="12">
        <f>Prices!G18</f>
        <v>219.2</v>
      </c>
      <c r="J22" s="1"/>
      <c r="K22" s="1"/>
      <c r="L22" s="1" t="s">
        <v>101</v>
      </c>
      <c r="M22" s="12">
        <f>Prices!L18</f>
        <v>3928</v>
      </c>
      <c r="N22" s="12">
        <f>Prices!M18</f>
        <v>4170</v>
      </c>
      <c r="O22" s="12">
        <f>Prices!N18</f>
        <v>2039</v>
      </c>
      <c r="P22" s="12">
        <f>Prices!O18</f>
        <v>899.15</v>
      </c>
      <c r="Q22" s="12">
        <f>Prices!P18</f>
        <v>219.2</v>
      </c>
    </row>
    <row r="23" spans="1:18">
      <c r="A23" s="1"/>
      <c r="B23" s="1"/>
      <c r="C23" s="1" t="s">
        <v>102</v>
      </c>
      <c r="D23" s="16">
        <v>4.3878727852976782</v>
      </c>
      <c r="E23" s="16">
        <v>4.6052438680575136</v>
      </c>
      <c r="F23" s="16">
        <v>12.215339233038348</v>
      </c>
      <c r="G23" s="16">
        <v>36.139157515161443</v>
      </c>
      <c r="H23" s="16">
        <v>58.639170284611673</v>
      </c>
      <c r="J23" s="1"/>
      <c r="K23" s="1"/>
      <c r="L23" s="1" t="s">
        <v>102</v>
      </c>
      <c r="M23" s="16">
        <v>2.4657202597116763</v>
      </c>
      <c r="N23" s="16">
        <v>8.7050747110233999</v>
      </c>
      <c r="O23" s="16">
        <v>15.572212389380532</v>
      </c>
      <c r="P23" s="16">
        <v>20.313414662701664</v>
      </c>
      <c r="Q23" s="16">
        <v>68.377713458755423</v>
      </c>
    </row>
    <row r="24" spans="1:18">
      <c r="A24" s="1"/>
      <c r="B24" s="1">
        <v>42674</v>
      </c>
      <c r="C24" s="1"/>
      <c r="D24" s="13"/>
      <c r="E24" s="13"/>
      <c r="F24" s="13"/>
      <c r="G24" s="13"/>
      <c r="H24" s="13"/>
      <c r="I24" s="11">
        <f>(D23*D27+E23*E27+F23*F27+G23*G27+H23*H27)/100</f>
        <v>1172.8197978438845</v>
      </c>
      <c r="J24" s="1"/>
      <c r="K24" s="1">
        <v>42674</v>
      </c>
      <c r="L24" s="1"/>
      <c r="M24" s="13"/>
      <c r="N24" s="13"/>
      <c r="O24" s="13"/>
      <c r="P24" s="13"/>
      <c r="Q24" s="13"/>
      <c r="R24" s="11">
        <f>(M23*M27+N23*N27+O23*O27+P23*P27+Q23*Q27)/100</f>
        <v>1217.2207048200444</v>
      </c>
    </row>
    <row r="25" spans="1:18">
      <c r="A25" s="1"/>
      <c r="B25" s="1"/>
      <c r="C25" s="1" t="s">
        <v>99</v>
      </c>
      <c r="D25" s="14">
        <v>0.19936300000000001</v>
      </c>
      <c r="E25" s="14">
        <v>0.16334799999999999</v>
      </c>
      <c r="F25" s="14">
        <v>0.20705000000000001</v>
      </c>
      <c r="G25" s="14">
        <v>0.30867899999999998</v>
      </c>
      <c r="H25" s="14">
        <v>0.121559</v>
      </c>
      <c r="J25" s="1"/>
      <c r="K25" s="1"/>
      <c r="L25" s="1" t="s">
        <v>99</v>
      </c>
      <c r="M25" s="14">
        <v>0.11203</v>
      </c>
      <c r="N25" s="14">
        <v>0.30876900000000002</v>
      </c>
      <c r="O25" s="14">
        <v>0.26394899999999999</v>
      </c>
      <c r="P25" s="14">
        <v>0.17350499999999999</v>
      </c>
      <c r="Q25" s="14">
        <v>0.14174700000000001</v>
      </c>
    </row>
    <row r="26" spans="1:18">
      <c r="A26" s="1"/>
      <c r="B26" s="1"/>
      <c r="C26" s="1" t="s">
        <v>100</v>
      </c>
      <c r="D26" s="11">
        <f>D25*$I24</f>
        <v>233.81687335755038</v>
      </c>
      <c r="E26" s="11">
        <f t="shared" ref="E26:H26" si="8">E25*$I24</f>
        <v>191.57776833820284</v>
      </c>
      <c r="F26" s="11">
        <f t="shared" si="8"/>
        <v>242.83233914357632</v>
      </c>
      <c r="G26" s="11">
        <f t="shared" si="8"/>
        <v>362.02484237865241</v>
      </c>
      <c r="H26" s="11">
        <f t="shared" si="8"/>
        <v>142.56680180610476</v>
      </c>
      <c r="J26" s="1"/>
      <c r="K26" s="1"/>
      <c r="L26" s="11" t="s">
        <v>100</v>
      </c>
      <c r="M26" s="11">
        <f>M25*$R24</f>
        <v>136.36523556098959</v>
      </c>
      <c r="N26" s="11">
        <f t="shared" ref="N26:Q26" si="9">N25*$R24</f>
        <v>375.8400198065803</v>
      </c>
      <c r="O26" s="11">
        <f t="shared" si="9"/>
        <v>321.28418781654585</v>
      </c>
      <c r="P26" s="11">
        <f t="shared" si="9"/>
        <v>211.1938783898018</v>
      </c>
      <c r="Q26" s="11">
        <f t="shared" si="9"/>
        <v>172.53738324612684</v>
      </c>
    </row>
    <row r="27" spans="1:18">
      <c r="A27" s="1"/>
      <c r="B27" s="1"/>
      <c r="C27" s="1" t="s">
        <v>101</v>
      </c>
      <c r="D27" s="12">
        <f>Prices!C23</f>
        <v>4588</v>
      </c>
      <c r="E27" s="12">
        <f>Prices!D23</f>
        <v>4691.5</v>
      </c>
      <c r="F27" s="12">
        <f>Prices!E23</f>
        <v>2199</v>
      </c>
      <c r="G27" s="12">
        <f>Prices!F23</f>
        <v>982.35</v>
      </c>
      <c r="H27" s="12">
        <f>Prices!G23</f>
        <v>224.8</v>
      </c>
      <c r="J27" s="1"/>
      <c r="K27" s="1"/>
      <c r="L27" s="1" t="s">
        <v>101</v>
      </c>
      <c r="M27" s="12">
        <f>Prices!L23</f>
        <v>4588</v>
      </c>
      <c r="N27" s="12">
        <f>Prices!M23</f>
        <v>4691.5</v>
      </c>
      <c r="O27" s="12">
        <f>Prices!N23</f>
        <v>2199</v>
      </c>
      <c r="P27" s="12">
        <f>Prices!O23</f>
        <v>982.35</v>
      </c>
      <c r="Q27" s="12">
        <f>Prices!P23</f>
        <v>224.8</v>
      </c>
    </row>
    <row r="28" spans="1:18">
      <c r="A28" s="1"/>
      <c r="B28" s="1"/>
      <c r="C28" s="1" t="s">
        <v>102</v>
      </c>
      <c r="D28" s="16">
        <v>4.3878727852976782</v>
      </c>
      <c r="E28" s="16">
        <v>4.6052438680575136</v>
      </c>
      <c r="F28" s="16">
        <v>12.215339233038348</v>
      </c>
      <c r="G28" s="16">
        <v>36.139157515161443</v>
      </c>
      <c r="H28" s="16">
        <v>58.639170284611673</v>
      </c>
      <c r="J28" s="1"/>
      <c r="K28" s="1"/>
      <c r="L28" s="1" t="s">
        <v>102</v>
      </c>
      <c r="M28" s="16">
        <v>2.4657202597116763</v>
      </c>
      <c r="N28" s="16">
        <v>8.7050747110233999</v>
      </c>
      <c r="O28" s="16">
        <v>15.572212389380532</v>
      </c>
      <c r="P28" s="16">
        <v>20.313414662701664</v>
      </c>
      <c r="Q28" s="16">
        <v>68.377713458755423</v>
      </c>
    </row>
    <row r="29" spans="1:18">
      <c r="A29" s="1"/>
      <c r="B29" s="1">
        <v>42853</v>
      </c>
      <c r="C29" s="1"/>
      <c r="D29" s="13"/>
      <c r="E29" s="13"/>
      <c r="F29" s="13"/>
      <c r="G29" s="13"/>
      <c r="H29" s="13"/>
      <c r="I29" s="11">
        <f>(D28*D32+E28*E32+F28*F32+G28*G32+H28*H32)/100</f>
        <v>1187.8652942403114</v>
      </c>
      <c r="J29" s="1"/>
      <c r="K29" s="1">
        <v>42853</v>
      </c>
      <c r="L29" s="1"/>
      <c r="M29" s="13"/>
      <c r="N29" s="13"/>
      <c r="O29" s="13"/>
      <c r="P29" s="13"/>
      <c r="Q29" s="13"/>
      <c r="R29" s="11">
        <f>(M28*M32+N28*N32+O28*O32+P28*P32+Q28*Q32)/100</f>
        <v>1266.7730730486953</v>
      </c>
    </row>
    <row r="30" spans="1:18">
      <c r="A30" s="1"/>
      <c r="B30" s="1"/>
      <c r="C30" s="1" t="s">
        <v>99</v>
      </c>
      <c r="D30" s="14">
        <v>0.19936300000000001</v>
      </c>
      <c r="E30" s="14">
        <v>0.16334799999999999</v>
      </c>
      <c r="F30" s="14">
        <v>0.20705000000000001</v>
      </c>
      <c r="G30" s="14">
        <v>0.30867899999999998</v>
      </c>
      <c r="H30" s="14">
        <v>0.121559</v>
      </c>
      <c r="J30" s="1"/>
      <c r="K30" s="1"/>
      <c r="L30" s="1" t="s">
        <v>99</v>
      </c>
      <c r="M30" s="14">
        <v>0.11203</v>
      </c>
      <c r="N30" s="14">
        <v>0.30876900000000002</v>
      </c>
      <c r="O30" s="14">
        <v>0.26394899999999999</v>
      </c>
      <c r="P30" s="14">
        <v>0.17350499999999999</v>
      </c>
      <c r="Q30" s="14">
        <v>0.14174700000000001</v>
      </c>
    </row>
    <row r="31" spans="1:18">
      <c r="A31" s="1"/>
      <c r="B31" s="1"/>
      <c r="C31" s="1" t="s">
        <v>100</v>
      </c>
      <c r="D31" s="11">
        <f>D30*$I29</f>
        <v>236.81638865563121</v>
      </c>
      <c r="E31" s="11">
        <f t="shared" ref="E31:H31" si="10">E30*$I29</f>
        <v>194.03542008356638</v>
      </c>
      <c r="F31" s="11">
        <f t="shared" si="10"/>
        <v>245.94750917245651</v>
      </c>
      <c r="G31" s="11">
        <f t="shared" si="10"/>
        <v>366.66907116080506</v>
      </c>
      <c r="H31" s="11">
        <f t="shared" si="10"/>
        <v>144.39571730255801</v>
      </c>
      <c r="J31" s="1"/>
      <c r="K31" s="1"/>
      <c r="L31" s="11" t="s">
        <v>100</v>
      </c>
      <c r="M31" s="11">
        <f>M30*$R29</f>
        <v>141.91658737364534</v>
      </c>
      <c r="N31" s="11">
        <f t="shared" ref="N31:Q31" si="11">N30*$R29</f>
        <v>391.14025499217263</v>
      </c>
      <c r="O31" s="11">
        <f t="shared" si="11"/>
        <v>334.36348585813005</v>
      </c>
      <c r="P31" s="11">
        <f t="shared" si="11"/>
        <v>219.79146203931387</v>
      </c>
      <c r="Q31" s="11">
        <f t="shared" si="11"/>
        <v>179.56128278543343</v>
      </c>
    </row>
    <row r="32" spans="1:18">
      <c r="A32" s="1"/>
      <c r="B32" s="1"/>
      <c r="C32" s="1" t="s">
        <v>101</v>
      </c>
      <c r="D32" s="12">
        <f>Prices!C28</f>
        <v>4637.5</v>
      </c>
      <c r="E32" s="12">
        <f>Prices!D28</f>
        <v>5215</v>
      </c>
      <c r="F32" s="12">
        <f>Prices!E28</f>
        <v>2408</v>
      </c>
      <c r="G32" s="12">
        <f>Prices!F28</f>
        <v>922.4</v>
      </c>
      <c r="H32" s="12">
        <f>Prices!G28</f>
        <v>199.05</v>
      </c>
      <c r="J32" s="1"/>
      <c r="K32" s="1"/>
      <c r="L32" s="1" t="s">
        <v>101</v>
      </c>
      <c r="M32" s="12">
        <f>Prices!L28</f>
        <v>4637.5</v>
      </c>
      <c r="N32" s="12">
        <f>Prices!M28</f>
        <v>5215</v>
      </c>
      <c r="O32" s="12">
        <f>Prices!N28</f>
        <v>2408</v>
      </c>
      <c r="P32" s="12">
        <f>Prices!O28</f>
        <v>922.4</v>
      </c>
      <c r="Q32" s="12">
        <f>Prices!P28</f>
        <v>199.05</v>
      </c>
    </row>
    <row r="33" spans="1:18">
      <c r="A33" s="1"/>
      <c r="B33" s="1"/>
      <c r="C33" s="1" t="s">
        <v>102</v>
      </c>
      <c r="D33" s="16">
        <v>4.3878727852976782</v>
      </c>
      <c r="E33" s="16">
        <v>4.6052438680575136</v>
      </c>
      <c r="F33" s="16">
        <v>12.215339233038348</v>
      </c>
      <c r="G33" s="16">
        <v>36.139157515161443</v>
      </c>
      <c r="H33" s="16">
        <v>58.639170284611673</v>
      </c>
      <c r="J33" s="1"/>
      <c r="K33" s="1"/>
      <c r="L33" s="1" t="s">
        <v>102</v>
      </c>
      <c r="M33" s="16">
        <v>2.4657202597116763</v>
      </c>
      <c r="N33" s="16">
        <v>8.7050747110233999</v>
      </c>
      <c r="O33" s="16">
        <v>15.572212389380532</v>
      </c>
      <c r="P33" s="16">
        <v>20.313414662701664</v>
      </c>
      <c r="Q33" s="16">
        <v>68.377713458755423</v>
      </c>
    </row>
    <row r="34" spans="1:18">
      <c r="A34" s="1"/>
      <c r="B34" s="1">
        <v>43039</v>
      </c>
      <c r="C34" s="1"/>
      <c r="D34" s="13"/>
      <c r="E34" s="13"/>
      <c r="F34" s="13"/>
      <c r="G34" s="13"/>
      <c r="H34" s="13"/>
      <c r="I34" s="11">
        <f>(D33*D37+E33*E37+F33*F37+G33*G37+H33*H37)/100</f>
        <v>1158.9293220621337</v>
      </c>
      <c r="J34" s="1"/>
      <c r="K34" s="1">
        <v>43039</v>
      </c>
      <c r="L34" s="1"/>
      <c r="M34" s="13"/>
      <c r="N34" s="13"/>
      <c r="O34" s="13"/>
      <c r="P34" s="13"/>
      <c r="Q34" s="13"/>
      <c r="R34" s="11">
        <f>(M33*M37+N33*N37+O33*O37+P33*P37+Q33*Q37)/100</f>
        <v>1229.8417986284744</v>
      </c>
    </row>
    <row r="35" spans="1:18">
      <c r="A35" s="1"/>
      <c r="B35" s="1"/>
      <c r="C35" s="1" t="s">
        <v>99</v>
      </c>
      <c r="D35" s="14">
        <v>0.19936300000000001</v>
      </c>
      <c r="E35" s="14">
        <v>0.16334799999999999</v>
      </c>
      <c r="F35" s="14">
        <v>0.20705000000000001</v>
      </c>
      <c r="G35" s="14">
        <v>0.30867899999999998</v>
      </c>
      <c r="H35" s="14">
        <v>0.121559</v>
      </c>
      <c r="J35" s="1"/>
      <c r="K35" s="1"/>
      <c r="L35" s="1" t="s">
        <v>99</v>
      </c>
      <c r="M35" s="14">
        <v>0.11203</v>
      </c>
      <c r="N35" s="14">
        <v>0.30876900000000002</v>
      </c>
      <c r="O35" s="14">
        <v>0.26394899999999999</v>
      </c>
      <c r="P35" s="14">
        <v>0.17350499999999999</v>
      </c>
      <c r="Q35" s="14">
        <v>0.14174700000000001</v>
      </c>
    </row>
    <row r="36" spans="1:18">
      <c r="A36" s="1"/>
      <c r="B36" s="1"/>
      <c r="C36" s="1" t="s">
        <v>100</v>
      </c>
      <c r="D36" s="11">
        <f>D35*$I34</f>
        <v>231.04762643427318</v>
      </c>
      <c r="E36" s="11">
        <f t="shared" ref="E36:H36" si="12">E35*$I34</f>
        <v>189.3087869002054</v>
      </c>
      <c r="F36" s="11">
        <f t="shared" si="12"/>
        <v>239.95631613296479</v>
      </c>
      <c r="G36" s="11">
        <f t="shared" si="12"/>
        <v>357.73714420481735</v>
      </c>
      <c r="H36" s="11">
        <f t="shared" si="12"/>
        <v>140.87828946055092</v>
      </c>
      <c r="J36" s="1"/>
      <c r="K36" s="1"/>
      <c r="L36" s="11" t="s">
        <v>100</v>
      </c>
      <c r="M36" s="11">
        <f>M35*$R34</f>
        <v>137.77917670034799</v>
      </c>
      <c r="N36" s="11">
        <f t="shared" ref="N36:Q36" si="13">N35*$R34</f>
        <v>379.73702232071543</v>
      </c>
      <c r="O36" s="11">
        <f t="shared" si="13"/>
        <v>324.61551290618718</v>
      </c>
      <c r="P36" s="11">
        <f t="shared" si="13"/>
        <v>213.38370127103343</v>
      </c>
      <c r="Q36" s="11">
        <f t="shared" si="13"/>
        <v>174.32638543019038</v>
      </c>
    </row>
    <row r="37" spans="1:18">
      <c r="A37" s="1"/>
      <c r="B37" s="1"/>
      <c r="C37" s="1" t="s">
        <v>101</v>
      </c>
      <c r="D37" s="12">
        <f>Prices!C33</f>
        <v>5032</v>
      </c>
      <c r="E37" s="12">
        <f>Prices!D33</f>
        <v>4871</v>
      </c>
      <c r="F37" s="12">
        <f>Prices!E33</f>
        <v>2345</v>
      </c>
      <c r="G37" s="12">
        <f>Prices!F33</f>
        <v>832.71</v>
      </c>
      <c r="H37" s="12">
        <f>Prices!G33</f>
        <v>215.6</v>
      </c>
      <c r="J37" s="1"/>
      <c r="K37" s="1"/>
      <c r="L37" s="1" t="s">
        <v>101</v>
      </c>
      <c r="M37" s="12">
        <f>Prices!L33</f>
        <v>5032</v>
      </c>
      <c r="N37" s="12">
        <f>Prices!M33</f>
        <v>4871</v>
      </c>
      <c r="O37" s="12">
        <f>Prices!N33</f>
        <v>2345</v>
      </c>
      <c r="P37" s="12">
        <f>Prices!O33</f>
        <v>832.71</v>
      </c>
      <c r="Q37" s="12">
        <f>Prices!P33</f>
        <v>215.6</v>
      </c>
    </row>
    <row r="38" spans="1:18">
      <c r="A38" s="1"/>
      <c r="B38" s="1"/>
      <c r="C38" s="1" t="s">
        <v>102</v>
      </c>
      <c r="D38" s="16">
        <v>4.3878727852976782</v>
      </c>
      <c r="E38" s="16">
        <v>4.6052438680575136</v>
      </c>
      <c r="F38" s="16">
        <v>12.215339233038348</v>
      </c>
      <c r="G38" s="16">
        <v>36.139157515161443</v>
      </c>
      <c r="H38" s="16">
        <v>58.639170284611673</v>
      </c>
      <c r="J38" s="1"/>
      <c r="K38" s="1"/>
      <c r="L38" s="1" t="s">
        <v>102</v>
      </c>
      <c r="M38" s="16">
        <v>2.4657202597116763</v>
      </c>
      <c r="N38" s="16">
        <v>8.7050747110233999</v>
      </c>
      <c r="O38" s="16">
        <v>15.572212389380532</v>
      </c>
      <c r="P38" s="16">
        <v>20.313414662701664</v>
      </c>
      <c r="Q38" s="16">
        <v>68.377713458755423</v>
      </c>
    </row>
    <row r="39" spans="1:18">
      <c r="A39" s="1"/>
      <c r="B39" s="1">
        <v>43220</v>
      </c>
      <c r="C39" s="1"/>
      <c r="D39" s="13"/>
      <c r="E39" s="13"/>
      <c r="F39" s="13"/>
      <c r="G39" s="13"/>
      <c r="H39" s="13"/>
      <c r="I39" s="11">
        <f>(D38*D42+E38*E42+F38*F42+G38*G42+H38*H42)/100</f>
        <v>1069.9679019087334</v>
      </c>
      <c r="J39" s="1"/>
      <c r="K39" s="1">
        <v>43220</v>
      </c>
      <c r="L39" s="1"/>
      <c r="M39" s="13"/>
      <c r="N39" s="13"/>
      <c r="O39" s="13"/>
      <c r="P39" s="13"/>
      <c r="Q39" s="13"/>
      <c r="R39" s="11">
        <f>(M38*M42+N38*N42+O38*O42+P38*P42+Q38*Q42)/100</f>
        <v>1104.7120917671482</v>
      </c>
    </row>
    <row r="40" spans="1:18">
      <c r="A40" s="1"/>
      <c r="B40" s="1"/>
      <c r="C40" s="1" t="s">
        <v>99</v>
      </c>
      <c r="D40" s="14">
        <v>0.19936300000000001</v>
      </c>
      <c r="E40" s="14">
        <v>0.16334799999999999</v>
      </c>
      <c r="F40" s="14">
        <v>0.20705000000000001</v>
      </c>
      <c r="G40" s="14">
        <v>0.30867899999999998</v>
      </c>
      <c r="H40" s="14">
        <v>0.121559</v>
      </c>
      <c r="J40" s="1"/>
      <c r="K40" s="1"/>
      <c r="L40" s="1" t="s">
        <v>99</v>
      </c>
      <c r="M40" s="14">
        <v>0.11203</v>
      </c>
      <c r="N40" s="14">
        <v>0.30876900000000002</v>
      </c>
      <c r="O40" s="14">
        <v>0.26394899999999999</v>
      </c>
      <c r="P40" s="14">
        <v>0.17350499999999999</v>
      </c>
      <c r="Q40" s="14">
        <v>0.14174700000000001</v>
      </c>
    </row>
    <row r="41" spans="1:18">
      <c r="A41" s="1"/>
      <c r="B41" s="1"/>
      <c r="C41" s="1" t="s">
        <v>100</v>
      </c>
      <c r="D41" s="11">
        <f>D40*$I39</f>
        <v>213.31201082823083</v>
      </c>
      <c r="E41" s="11">
        <f t="shared" ref="E41:H41" si="14">E40*$I39</f>
        <v>174.77711684098779</v>
      </c>
      <c r="F41" s="11">
        <f t="shared" si="14"/>
        <v>221.53685409020326</v>
      </c>
      <c r="G41" s="11">
        <f t="shared" si="14"/>
        <v>330.27662199328591</v>
      </c>
      <c r="H41" s="11">
        <f t="shared" si="14"/>
        <v>130.06422818812374</v>
      </c>
      <c r="J41" s="1"/>
      <c r="K41" s="1"/>
      <c r="L41" s="11" t="s">
        <v>100</v>
      </c>
      <c r="M41" s="11">
        <f>M40*$R39</f>
        <v>123.76089564067362</v>
      </c>
      <c r="N41" s="11">
        <f t="shared" ref="N41:Q41" si="15">N40*$R39</f>
        <v>341.10084786285057</v>
      </c>
      <c r="O41" s="11">
        <f t="shared" si="15"/>
        <v>291.58765190984701</v>
      </c>
      <c r="P41" s="11">
        <f t="shared" si="15"/>
        <v>191.67307148205904</v>
      </c>
      <c r="Q41" s="11">
        <f t="shared" si="15"/>
        <v>156.58962487171797</v>
      </c>
    </row>
    <row r="42" spans="1:18">
      <c r="A42" s="1"/>
      <c r="B42" s="1"/>
      <c r="C42" s="1" t="s">
        <v>101</v>
      </c>
      <c r="D42" s="12">
        <f>Prices!C38</f>
        <v>5103</v>
      </c>
      <c r="E42" s="12">
        <f>Prices!D38</f>
        <v>3999</v>
      </c>
      <c r="F42" s="12">
        <f>Prices!E38</f>
        <v>2111</v>
      </c>
      <c r="G42" s="12">
        <f>Prices!F38</f>
        <v>774.63</v>
      </c>
      <c r="H42" s="12">
        <f>Prices!G38</f>
        <v>211.6</v>
      </c>
      <c r="J42" s="1"/>
      <c r="K42" s="1"/>
      <c r="L42" s="1" t="s">
        <v>101</v>
      </c>
      <c r="M42" s="12">
        <f>Prices!L38</f>
        <v>5103</v>
      </c>
      <c r="N42" s="12">
        <f>Prices!M38</f>
        <v>3999</v>
      </c>
      <c r="O42" s="12">
        <f>Prices!N38</f>
        <v>2111</v>
      </c>
      <c r="P42" s="12">
        <f>Prices!O38</f>
        <v>774.63</v>
      </c>
      <c r="Q42" s="12">
        <f>Prices!P38</f>
        <v>211.6</v>
      </c>
    </row>
    <row r="43" spans="1:18">
      <c r="A43" s="1"/>
      <c r="B43" s="1"/>
      <c r="C43" s="1" t="s">
        <v>102</v>
      </c>
      <c r="D43" s="16">
        <v>4.3878727852976782</v>
      </c>
      <c r="E43" s="16">
        <v>4.6052438680575136</v>
      </c>
      <c r="F43" s="16">
        <v>12.215339233038348</v>
      </c>
      <c r="G43" s="16">
        <v>36.139157515161443</v>
      </c>
      <c r="H43" s="16">
        <v>58.639170284611673</v>
      </c>
      <c r="J43" s="1"/>
      <c r="K43" s="1"/>
      <c r="L43" s="1" t="s">
        <v>102</v>
      </c>
      <c r="M43" s="16">
        <v>2.4657202597116763</v>
      </c>
      <c r="N43" s="16">
        <v>8.7050747110233999</v>
      </c>
      <c r="O43" s="16">
        <v>15.572212389380532</v>
      </c>
      <c r="P43" s="16">
        <v>20.313414662701664</v>
      </c>
      <c r="Q43" s="16">
        <v>68.377713458755423</v>
      </c>
    </row>
    <row r="44" spans="1:18">
      <c r="A44" s="1"/>
      <c r="B44" s="1">
        <v>43404</v>
      </c>
      <c r="C44" s="1"/>
      <c r="D44" s="13"/>
      <c r="E44" s="13"/>
      <c r="F44" s="13"/>
      <c r="G44" s="13"/>
      <c r="H44" s="13"/>
      <c r="I44" s="11">
        <f>(D43*D47+E43*E47+F43*F47+G43*G47+H43*H47)/100</f>
        <v>1063.5168028623918</v>
      </c>
      <c r="J44" s="1"/>
      <c r="K44" s="1">
        <v>43404</v>
      </c>
      <c r="L44" s="1"/>
      <c r="M44" s="13"/>
      <c r="N44" s="13"/>
      <c r="O44" s="13"/>
      <c r="P44" s="13"/>
      <c r="Q44" s="13"/>
      <c r="R44" s="11">
        <f>(M43*M47+N43*N47+O43*O47+P43*P47+Q43*Q47)/100</f>
        <v>1058.8677453974731</v>
      </c>
    </row>
    <row r="45" spans="1:18">
      <c r="A45" s="1"/>
      <c r="B45" s="1"/>
      <c r="C45" s="1" t="s">
        <v>99</v>
      </c>
      <c r="D45" s="14">
        <v>0.19936300000000001</v>
      </c>
      <c r="E45" s="14">
        <v>0.16334799999999999</v>
      </c>
      <c r="F45" s="14">
        <v>0.20705000000000001</v>
      </c>
      <c r="G45" s="14">
        <v>0.30867899999999998</v>
      </c>
      <c r="H45" s="14">
        <v>0.121559</v>
      </c>
      <c r="J45" s="1"/>
      <c r="K45" s="1"/>
      <c r="L45" s="1" t="s">
        <v>99</v>
      </c>
      <c r="M45" s="14">
        <v>0.11203</v>
      </c>
      <c r="N45" s="14">
        <v>0.30876900000000002</v>
      </c>
      <c r="O45" s="14">
        <v>0.26394899999999999</v>
      </c>
      <c r="P45" s="14">
        <v>0.17350499999999999</v>
      </c>
      <c r="Q45" s="14">
        <v>0.14174700000000001</v>
      </c>
    </row>
    <row r="46" spans="1:18">
      <c r="A46" s="1"/>
      <c r="B46" s="1"/>
      <c r="C46" s="1" t="s">
        <v>100</v>
      </c>
      <c r="D46" s="11">
        <f>D45*$I44</f>
        <v>212.02590036905505</v>
      </c>
      <c r="E46" s="11">
        <f t="shared" ref="E46:H46" si="16">E45*$I44</f>
        <v>173.72334271396596</v>
      </c>
      <c r="F46" s="11">
        <f t="shared" si="16"/>
        <v>220.20115403265825</v>
      </c>
      <c r="G46" s="11">
        <f t="shared" si="16"/>
        <v>328.2853031907602</v>
      </c>
      <c r="H46" s="11">
        <f t="shared" si="16"/>
        <v>129.2800390391495</v>
      </c>
      <c r="J46" s="1"/>
      <c r="K46" s="1"/>
      <c r="L46" s="11" t="s">
        <v>100</v>
      </c>
      <c r="M46" s="11">
        <f>M45*$R44</f>
        <v>118.62495351687892</v>
      </c>
      <c r="N46" s="11">
        <f t="shared" ref="N46:Q46" si="17">N45*$R44</f>
        <v>326.94553487863237</v>
      </c>
      <c r="O46" s="11">
        <f t="shared" si="17"/>
        <v>279.48708252991759</v>
      </c>
      <c r="P46" s="11">
        <f t="shared" si="17"/>
        <v>183.71884816518855</v>
      </c>
      <c r="Q46" s="11">
        <f t="shared" si="17"/>
        <v>150.09132630685562</v>
      </c>
    </row>
    <row r="47" spans="1:18">
      <c r="A47" s="1"/>
      <c r="B47" s="1"/>
      <c r="C47" s="1" t="s">
        <v>101</v>
      </c>
      <c r="D47" s="12">
        <f>Prices!C43</f>
        <v>5990</v>
      </c>
      <c r="E47" s="12">
        <f>Prices!D43</f>
        <v>3393.5</v>
      </c>
      <c r="F47" s="12">
        <f>Prices!E43</f>
        <v>2311</v>
      </c>
      <c r="G47" s="12">
        <f>Prices!F43</f>
        <v>762.13</v>
      </c>
      <c r="H47" s="12">
        <f>Prices!G43</f>
        <v>147.82</v>
      </c>
      <c r="J47" s="1"/>
      <c r="K47" s="1"/>
      <c r="L47" s="1" t="s">
        <v>101</v>
      </c>
      <c r="M47" s="12">
        <f>Prices!L43</f>
        <v>5990</v>
      </c>
      <c r="N47" s="12">
        <f>Prices!M43</f>
        <v>3393.5</v>
      </c>
      <c r="O47" s="12">
        <f>Prices!N43</f>
        <v>2311</v>
      </c>
      <c r="P47" s="12">
        <f>Prices!O43</f>
        <v>762.13</v>
      </c>
      <c r="Q47" s="12">
        <f>Prices!P43</f>
        <v>147.82</v>
      </c>
    </row>
    <row r="48" spans="1:18">
      <c r="A48" s="1"/>
      <c r="B48" s="1"/>
      <c r="C48" s="1" t="s">
        <v>102</v>
      </c>
      <c r="D48" s="16">
        <v>4.3878727852976782</v>
      </c>
      <c r="E48" s="16">
        <v>4.6052438680575136</v>
      </c>
      <c r="F48" s="16">
        <v>12.215339233038348</v>
      </c>
      <c r="G48" s="16">
        <v>36.139157515161443</v>
      </c>
      <c r="H48" s="16">
        <v>58.639170284611673</v>
      </c>
      <c r="J48" s="1"/>
      <c r="K48" s="1"/>
      <c r="L48" s="1" t="s">
        <v>102</v>
      </c>
      <c r="M48" s="16">
        <v>2.4657202597116763</v>
      </c>
      <c r="N48" s="16">
        <v>8.7050747110233999</v>
      </c>
      <c r="O48" s="16">
        <v>15.572212389380532</v>
      </c>
      <c r="P48" s="16">
        <v>20.313414662701664</v>
      </c>
      <c r="Q48" s="16">
        <v>68.377713458755423</v>
      </c>
    </row>
    <row r="49" spans="1:18">
      <c r="A49" s="1"/>
      <c r="B49" s="1">
        <v>43585</v>
      </c>
      <c r="C49" s="1"/>
      <c r="D49" s="13"/>
      <c r="E49" s="13"/>
      <c r="F49" s="13"/>
      <c r="G49" s="13"/>
      <c r="H49" s="13"/>
      <c r="I49" s="11">
        <f>(D48*D52+E48*E52+F48*F52+G48*G52+H48*H52)/100</f>
        <v>1031.9847757928301</v>
      </c>
      <c r="J49" s="1"/>
      <c r="K49" s="1">
        <v>43585</v>
      </c>
      <c r="L49" s="1"/>
      <c r="M49" s="13"/>
      <c r="N49" s="13"/>
      <c r="O49" s="13"/>
      <c r="P49" s="13"/>
      <c r="Q49" s="13"/>
      <c r="R49" s="11">
        <f>(M48*M52+N48*N52+O48*O52+P48*P52+Q48*Q52)/100</f>
        <v>1014.230110771383</v>
      </c>
    </row>
    <row r="50" spans="1:18">
      <c r="A50" s="1"/>
      <c r="B50" s="1"/>
      <c r="C50" s="1" t="s">
        <v>99</v>
      </c>
      <c r="D50" s="14">
        <v>0.19936300000000001</v>
      </c>
      <c r="E50" s="14">
        <v>0.16334799999999999</v>
      </c>
      <c r="F50" s="14">
        <v>0.20705000000000001</v>
      </c>
      <c r="G50" s="14">
        <v>0.30867899999999998</v>
      </c>
      <c r="H50" s="14">
        <v>0.121559</v>
      </c>
      <c r="J50" s="1"/>
      <c r="K50" s="1"/>
      <c r="L50" s="1" t="s">
        <v>99</v>
      </c>
      <c r="M50" s="14">
        <v>0.11203</v>
      </c>
      <c r="N50" s="14">
        <v>0.30876900000000002</v>
      </c>
      <c r="O50" s="14">
        <v>0.26394899999999999</v>
      </c>
      <c r="P50" s="14">
        <v>0.17350499999999999</v>
      </c>
      <c r="Q50" s="14">
        <v>0.14174700000000001</v>
      </c>
    </row>
    <row r="51" spans="1:18">
      <c r="A51" s="1"/>
      <c r="B51" s="1"/>
      <c r="C51" s="1" t="s">
        <v>100</v>
      </c>
      <c r="D51" s="11">
        <f>D50*$I49</f>
        <v>205.739580856386</v>
      </c>
      <c r="E51" s="11">
        <f t="shared" ref="E51:H51" si="18">E50*$I49</f>
        <v>168.57264915620721</v>
      </c>
      <c r="F51" s="11">
        <f t="shared" si="18"/>
        <v>213.67244782790547</v>
      </c>
      <c r="G51" s="11">
        <f t="shared" si="18"/>
        <v>318.55202860695499</v>
      </c>
      <c r="H51" s="11">
        <f t="shared" si="18"/>
        <v>125.44703736060063</v>
      </c>
      <c r="J51" s="1"/>
      <c r="K51" s="1"/>
      <c r="L51" s="11" t="s">
        <v>100</v>
      </c>
      <c r="M51" s="11">
        <f>M50*$R49</f>
        <v>113.62419930971804</v>
      </c>
      <c r="N51" s="11">
        <f t="shared" ref="N51:Q51" si="19">N50*$R49</f>
        <v>313.1628170727692</v>
      </c>
      <c r="O51" s="11">
        <f t="shared" si="19"/>
        <v>267.70502350799575</v>
      </c>
      <c r="P51" s="11">
        <f t="shared" si="19"/>
        <v>175.9739953693888</v>
      </c>
      <c r="Q51" s="11">
        <f t="shared" si="19"/>
        <v>143.76407551151124</v>
      </c>
    </row>
    <row r="52" spans="1:18">
      <c r="A52" s="1"/>
      <c r="B52" s="1"/>
      <c r="C52" s="1" t="s">
        <v>101</v>
      </c>
      <c r="D52" s="12">
        <f>Prices!C48</f>
        <v>5726</v>
      </c>
      <c r="E52" s="12">
        <f>Prices!D48</f>
        <v>2990</v>
      </c>
      <c r="F52" s="12">
        <f>Prices!E48</f>
        <v>2309</v>
      </c>
      <c r="G52" s="12">
        <f>Prices!F48</f>
        <v>768.47</v>
      </c>
      <c r="H52" s="12">
        <f>Prices!G48</f>
        <v>142</v>
      </c>
      <c r="J52" s="1"/>
      <c r="K52" s="1"/>
      <c r="L52" s="1" t="s">
        <v>101</v>
      </c>
      <c r="M52" s="12">
        <f>Prices!L48</f>
        <v>5726</v>
      </c>
      <c r="N52" s="12">
        <f>Prices!M48</f>
        <v>2990</v>
      </c>
      <c r="O52" s="12">
        <f>Prices!N48</f>
        <v>2309</v>
      </c>
      <c r="P52" s="12">
        <f>Prices!O48</f>
        <v>768.47</v>
      </c>
      <c r="Q52" s="12">
        <f>Prices!P48</f>
        <v>142</v>
      </c>
    </row>
    <row r="53" spans="1:18">
      <c r="A53" s="1"/>
      <c r="B53" s="1"/>
      <c r="C53" s="1" t="s">
        <v>102</v>
      </c>
      <c r="D53" s="16">
        <v>4.3878727852976782</v>
      </c>
      <c r="E53" s="16">
        <v>4.6052438680575136</v>
      </c>
      <c r="F53" s="16">
        <v>12.215339233038348</v>
      </c>
      <c r="G53" s="16">
        <v>36.139157515161443</v>
      </c>
      <c r="H53" s="16">
        <v>58.639170284611673</v>
      </c>
      <c r="J53" s="1"/>
      <c r="K53" s="1"/>
      <c r="L53" s="1" t="s">
        <v>102</v>
      </c>
      <c r="M53" s="16">
        <v>2.4657202597116763</v>
      </c>
      <c r="N53" s="16">
        <v>8.7050747110233999</v>
      </c>
      <c r="O53" s="16">
        <v>15.572212389380532</v>
      </c>
      <c r="P53" s="16">
        <v>20.313414662701664</v>
      </c>
      <c r="Q53" s="16">
        <v>68.377713458755423</v>
      </c>
    </row>
    <row r="54" spans="1:18">
      <c r="A54" s="1"/>
      <c r="B54" s="1">
        <v>43769</v>
      </c>
      <c r="C54" s="1"/>
      <c r="D54" s="13"/>
      <c r="E54" s="13"/>
      <c r="F54" s="13"/>
      <c r="G54" s="13"/>
      <c r="H54" s="13"/>
      <c r="I54" s="11">
        <f>(D53*D57+E53*E57+F53*F57+G53*G57+H53*H57)/100</f>
        <v>1090.5232597073275</v>
      </c>
      <c r="J54" s="1"/>
      <c r="K54" s="1">
        <v>43769</v>
      </c>
      <c r="L54" s="1"/>
      <c r="M54" s="13"/>
      <c r="N54" s="13"/>
      <c r="O54" s="13"/>
      <c r="P54" s="13"/>
      <c r="Q54" s="13"/>
      <c r="R54" s="11">
        <f>(M53*M57+N53*N57+O53*O57+P53*P57+Q53*Q57)/100</f>
        <v>1008.7556368600215</v>
      </c>
    </row>
    <row r="55" spans="1:18">
      <c r="A55" s="1"/>
      <c r="B55" s="1"/>
      <c r="C55" s="1" t="s">
        <v>99</v>
      </c>
      <c r="D55" s="14">
        <v>0.19936300000000001</v>
      </c>
      <c r="E55" s="14">
        <v>0.16334799999999999</v>
      </c>
      <c r="F55" s="14">
        <v>0.20705000000000001</v>
      </c>
      <c r="G55" s="14">
        <v>0.30867899999999998</v>
      </c>
      <c r="H55" s="14">
        <v>0.121559</v>
      </c>
      <c r="J55" s="1"/>
      <c r="K55" s="1"/>
      <c r="L55" s="1" t="s">
        <v>99</v>
      </c>
      <c r="M55" s="14">
        <v>0.11203</v>
      </c>
      <c r="N55" s="14">
        <v>0.30876900000000002</v>
      </c>
      <c r="O55" s="14">
        <v>0.26394899999999999</v>
      </c>
      <c r="P55" s="14">
        <v>0.17350499999999999</v>
      </c>
      <c r="Q55" s="14">
        <v>0.14174700000000001</v>
      </c>
    </row>
    <row r="56" spans="1:18">
      <c r="A56" s="1"/>
      <c r="B56" s="1"/>
      <c r="C56" s="1" t="s">
        <v>100</v>
      </c>
      <c r="D56" s="11">
        <f>D55*$I54</f>
        <v>217.40998862503196</v>
      </c>
      <c r="E56" s="11">
        <f t="shared" ref="E56:H56" si="20">E55*$I54</f>
        <v>178.13479342667253</v>
      </c>
      <c r="F56" s="11">
        <f t="shared" si="20"/>
        <v>225.79284092240218</v>
      </c>
      <c r="G56" s="11">
        <f t="shared" si="20"/>
        <v>336.6216292831981</v>
      </c>
      <c r="H56" s="11">
        <f t="shared" si="20"/>
        <v>132.56291692676302</v>
      </c>
      <c r="J56" s="1"/>
      <c r="K56" s="1"/>
      <c r="L56" s="11" t="s">
        <v>100</v>
      </c>
      <c r="M56" s="11">
        <f>M55*$R54</f>
        <v>113.01089399742821</v>
      </c>
      <c r="N56" s="11">
        <f t="shared" ref="N56:Q56" si="21">N55*$R54</f>
        <v>311.47246923763197</v>
      </c>
      <c r="O56" s="11">
        <f t="shared" si="21"/>
        <v>266.2600415935658</v>
      </c>
      <c r="P56" s="11">
        <f t="shared" si="21"/>
        <v>175.02414677339803</v>
      </c>
      <c r="Q56" s="11">
        <f t="shared" si="21"/>
        <v>142.98808525799748</v>
      </c>
    </row>
    <row r="57" spans="1:18">
      <c r="A57" s="1"/>
      <c r="B57" s="1"/>
      <c r="C57" s="1" t="s">
        <v>101</v>
      </c>
      <c r="D57" s="12">
        <f>Prices!C53</f>
        <v>7501</v>
      </c>
      <c r="E57" s="12">
        <f>Prices!D53</f>
        <v>2702</v>
      </c>
      <c r="F57" s="12">
        <f>Prices!E53</f>
        <v>2008</v>
      </c>
      <c r="G57" s="12">
        <f>Prices!F53</f>
        <v>828.39</v>
      </c>
      <c r="H57" s="12">
        <f>Prices!G53</f>
        <v>157.4</v>
      </c>
      <c r="J57" s="1"/>
      <c r="K57" s="1"/>
      <c r="L57" s="1" t="s">
        <v>101</v>
      </c>
      <c r="M57" s="12">
        <f>Prices!L53</f>
        <v>7501</v>
      </c>
      <c r="N57" s="12">
        <f>Prices!M53</f>
        <v>2702</v>
      </c>
      <c r="O57" s="12">
        <f>Prices!N53</f>
        <v>2008</v>
      </c>
      <c r="P57" s="12">
        <f>Prices!O53</f>
        <v>828.39</v>
      </c>
      <c r="Q57" s="12">
        <f>Prices!P53</f>
        <v>157.4</v>
      </c>
    </row>
    <row r="58" spans="1:18">
      <c r="A58" s="1"/>
      <c r="B58" s="1"/>
      <c r="C58" s="1" t="s">
        <v>102</v>
      </c>
      <c r="D58" s="16">
        <v>4.3878727852976782</v>
      </c>
      <c r="E58" s="16">
        <v>4.6052438680575136</v>
      </c>
      <c r="F58" s="16">
        <v>12.215339233038348</v>
      </c>
      <c r="G58" s="16">
        <v>36.139157515161443</v>
      </c>
      <c r="H58" s="16">
        <v>58.639170284611673</v>
      </c>
      <c r="J58" s="1"/>
      <c r="K58" s="1"/>
      <c r="L58" s="1" t="s">
        <v>102</v>
      </c>
      <c r="M58" s="16">
        <v>2.4657202597116763</v>
      </c>
      <c r="N58" s="16">
        <v>8.7050747110233999</v>
      </c>
      <c r="O58" s="16">
        <v>15.572212389380532</v>
      </c>
      <c r="P58" s="16">
        <v>20.313414662701664</v>
      </c>
      <c r="Q58" s="16">
        <v>68.377713458755423</v>
      </c>
    </row>
    <row r="59" spans="1:18">
      <c r="A59" s="1"/>
      <c r="B59" s="1">
        <v>43951</v>
      </c>
      <c r="C59" s="1"/>
      <c r="D59" s="13"/>
      <c r="E59" s="13"/>
      <c r="F59" s="13"/>
      <c r="G59" s="13"/>
      <c r="H59" s="13"/>
      <c r="I59" s="11">
        <f>(D58*D62+E58*E62+F58*F62+G58*G62+H58*H62)/100</f>
        <v>1093.9728085612617</v>
      </c>
      <c r="J59" s="1"/>
      <c r="K59" s="1">
        <v>43951</v>
      </c>
      <c r="L59" s="1"/>
      <c r="M59" s="13"/>
      <c r="N59" s="13"/>
      <c r="O59" s="13"/>
      <c r="P59" s="13"/>
      <c r="Q59" s="13"/>
      <c r="R59" s="11">
        <f>(M58*M62+N58*N62+O58*O62+P58*P62+Q58*Q62)/100</f>
        <v>993.38974741104812</v>
      </c>
    </row>
    <row r="60" spans="1:18">
      <c r="A60" s="1"/>
      <c r="B60" s="1"/>
      <c r="C60" s="1" t="s">
        <v>99</v>
      </c>
      <c r="D60" s="14">
        <v>0.19936300000000001</v>
      </c>
      <c r="E60" s="14">
        <v>0.16334799999999999</v>
      </c>
      <c r="F60" s="14">
        <v>0.20705000000000001</v>
      </c>
      <c r="G60" s="14">
        <v>0.30867899999999998</v>
      </c>
      <c r="H60" s="14">
        <v>0.121559</v>
      </c>
      <c r="J60" s="1"/>
      <c r="K60" s="1"/>
      <c r="L60" s="1" t="s">
        <v>99</v>
      </c>
      <c r="M60" s="14">
        <v>0.11203</v>
      </c>
      <c r="N60" s="14">
        <v>0.30876900000000002</v>
      </c>
      <c r="O60" s="14">
        <v>0.26394899999999999</v>
      </c>
      <c r="P60" s="14">
        <v>0.17350499999999999</v>
      </c>
      <c r="Q60" s="14">
        <v>0.14174700000000001</v>
      </c>
    </row>
    <row r="61" spans="1:18">
      <c r="A61" s="1"/>
      <c r="B61" s="1"/>
      <c r="C61" s="1" t="s">
        <v>100</v>
      </c>
      <c r="D61" s="11">
        <f>D60*$I59</f>
        <v>218.09770103319883</v>
      </c>
      <c r="E61" s="11">
        <f t="shared" ref="E61:H61" si="22">E60*$I59</f>
        <v>178.69827033286495</v>
      </c>
      <c r="F61" s="11">
        <f t="shared" si="22"/>
        <v>226.50707001260923</v>
      </c>
      <c r="G61" s="11">
        <f t="shared" si="22"/>
        <v>337.68643257388169</v>
      </c>
      <c r="H61" s="11">
        <f t="shared" si="22"/>
        <v>132.98224063589842</v>
      </c>
      <c r="J61" s="1"/>
      <c r="K61" s="1"/>
      <c r="L61" s="11" t="s">
        <v>100</v>
      </c>
      <c r="M61" s="11">
        <f>M60*$R59</f>
        <v>111.28945340245973</v>
      </c>
      <c r="N61" s="11">
        <f t="shared" ref="N61:Q61" si="23">N60*$R59</f>
        <v>306.72795891836194</v>
      </c>
      <c r="O61" s="11">
        <f t="shared" si="23"/>
        <v>262.20423043939871</v>
      </c>
      <c r="P61" s="11">
        <f t="shared" si="23"/>
        <v>172.35808812455389</v>
      </c>
      <c r="Q61" s="11">
        <f t="shared" si="23"/>
        <v>140.81001652627384</v>
      </c>
    </row>
    <row r="62" spans="1:18">
      <c r="A62" s="1"/>
      <c r="B62" s="1"/>
      <c r="C62" s="1" t="s">
        <v>101</v>
      </c>
      <c r="D62" s="12">
        <f>Prices!C58</f>
        <v>8322</v>
      </c>
      <c r="E62" s="12">
        <f>Prices!D58</f>
        <v>3080.5</v>
      </c>
      <c r="F62" s="12">
        <f>Prices!E58</f>
        <v>1727.5</v>
      </c>
      <c r="G62" s="12">
        <f>Prices!F58</f>
        <v>858.27</v>
      </c>
      <c r="H62" s="12">
        <f>Prices!G58</f>
        <v>112.14</v>
      </c>
      <c r="J62" s="1"/>
      <c r="K62" s="1"/>
      <c r="L62" s="1" t="s">
        <v>101</v>
      </c>
      <c r="M62" s="12">
        <f>Prices!L58</f>
        <v>8322</v>
      </c>
      <c r="N62" s="12">
        <f>Prices!M58</f>
        <v>3080.5</v>
      </c>
      <c r="O62" s="12">
        <f>Prices!N58</f>
        <v>1727.5</v>
      </c>
      <c r="P62" s="12">
        <f>Prices!O58</f>
        <v>858.27</v>
      </c>
      <c r="Q62" s="12">
        <f>Prices!P58</f>
        <v>112.14</v>
      </c>
    </row>
    <row r="63" spans="1:18">
      <c r="A63" s="1"/>
      <c r="B63" s="1"/>
      <c r="C63" s="1" t="s">
        <v>102</v>
      </c>
      <c r="D63" s="16">
        <v>4.3878727852976782</v>
      </c>
      <c r="E63" s="16">
        <v>4.6052438680575136</v>
      </c>
      <c r="F63" s="16">
        <v>12.215339233038348</v>
      </c>
      <c r="G63" s="16">
        <v>36.139157515161443</v>
      </c>
      <c r="H63" s="16">
        <v>58.639170284611673</v>
      </c>
      <c r="J63" s="1"/>
      <c r="K63" s="1"/>
      <c r="L63" s="1" t="s">
        <v>102</v>
      </c>
      <c r="M63" s="16">
        <v>2.4657202597116763</v>
      </c>
      <c r="N63" s="16">
        <v>8.7050747110233999</v>
      </c>
      <c r="O63" s="16">
        <v>15.572212389380532</v>
      </c>
      <c r="P63" s="16">
        <v>20.313414662701664</v>
      </c>
      <c r="Q63" s="16">
        <v>68.377713458755423</v>
      </c>
    </row>
    <row r="64" spans="1:18">
      <c r="A64" s="1"/>
      <c r="B64" s="1">
        <v>44134</v>
      </c>
      <c r="C64" s="1"/>
      <c r="D64" s="13"/>
      <c r="E64" s="13"/>
      <c r="F64" s="13"/>
      <c r="G64" s="13"/>
      <c r="H64" s="13"/>
      <c r="I64" s="11">
        <f>(D63*D67+E63*E67+F63*F67+G63*G67+H63*H67)/100</f>
        <v>1112.3180652498988</v>
      </c>
      <c r="J64" s="1"/>
      <c r="K64" s="1">
        <v>44134</v>
      </c>
      <c r="L64" s="1"/>
      <c r="M64" s="13"/>
      <c r="N64" s="13"/>
      <c r="O64" s="13"/>
      <c r="P64" s="13"/>
      <c r="Q64" s="13"/>
      <c r="R64" s="11">
        <f>(M63*M67+N63*N67+O63*O67+P63*P67+Q63*Q67)/100</f>
        <v>1020.3294947926885</v>
      </c>
    </row>
    <row r="65" spans="1:18">
      <c r="A65" s="1"/>
      <c r="B65" s="1"/>
      <c r="C65" s="1" t="s">
        <v>99</v>
      </c>
      <c r="D65" s="14">
        <v>0.19936300000000001</v>
      </c>
      <c r="E65" s="14">
        <v>0.16334799999999999</v>
      </c>
      <c r="F65" s="14">
        <v>0.20705000000000001</v>
      </c>
      <c r="G65" s="14">
        <v>0.30867899999999998</v>
      </c>
      <c r="H65" s="14">
        <v>0.121559</v>
      </c>
      <c r="J65" s="1"/>
      <c r="K65" s="1"/>
      <c r="L65" s="1" t="s">
        <v>99</v>
      </c>
      <c r="M65" s="14">
        <v>0.11203</v>
      </c>
      <c r="N65" s="14">
        <v>0.30876900000000002</v>
      </c>
      <c r="O65" s="14">
        <v>0.26394899999999999</v>
      </c>
      <c r="P65" s="14">
        <v>0.17350499999999999</v>
      </c>
      <c r="Q65" s="14">
        <v>0.14174700000000001</v>
      </c>
    </row>
    <row r="66" spans="1:18">
      <c r="A66" s="1"/>
      <c r="B66" s="1"/>
      <c r="C66" s="1" t="s">
        <v>100</v>
      </c>
      <c r="D66" s="11">
        <f>D65*$I64</f>
        <v>221.7550664424156</v>
      </c>
      <c r="E66" s="11">
        <f t="shared" ref="E66:H66" si="24">E65*$I64</f>
        <v>181.69493132244045</v>
      </c>
      <c r="F66" s="11">
        <f t="shared" si="24"/>
        <v>230.30545540999157</v>
      </c>
      <c r="G66" s="11">
        <f t="shared" si="24"/>
        <v>343.34922806327353</v>
      </c>
      <c r="H66" s="11">
        <f t="shared" si="24"/>
        <v>135.21227169371247</v>
      </c>
      <c r="J66" s="1"/>
      <c r="K66" s="1"/>
      <c r="L66" s="11" t="s">
        <v>100</v>
      </c>
      <c r="M66" s="11">
        <f>M65*$R64</f>
        <v>114.30751330162489</v>
      </c>
      <c r="N66" s="11">
        <f t="shared" ref="N66:Q66" si="25">N65*$R64</f>
        <v>315.04611777764364</v>
      </c>
      <c r="O66" s="11">
        <f t="shared" si="25"/>
        <v>269.31494982103533</v>
      </c>
      <c r="P66" s="11">
        <f t="shared" si="25"/>
        <v>177.03226899400542</v>
      </c>
      <c r="Q66" s="11">
        <f t="shared" si="25"/>
        <v>144.62864489837924</v>
      </c>
    </row>
    <row r="67" spans="1:18">
      <c r="A67" s="1"/>
      <c r="B67" s="1"/>
      <c r="C67" s="1" t="s">
        <v>101</v>
      </c>
      <c r="D67" s="12">
        <f>Prices!C63</f>
        <v>7766</v>
      </c>
      <c r="E67" s="12">
        <f>Prices!D63</f>
        <v>2448</v>
      </c>
      <c r="F67" s="12">
        <f>Prices!E63</f>
        <v>2400</v>
      </c>
      <c r="G67" s="12">
        <f>Prices!F63</f>
        <v>844.66</v>
      </c>
      <c r="H67" s="12">
        <f>Prices!G63</f>
        <v>103</v>
      </c>
      <c r="J67" s="1"/>
      <c r="K67" s="1"/>
      <c r="L67" s="1" t="s">
        <v>101</v>
      </c>
      <c r="M67" s="12">
        <f>Prices!L63</f>
        <v>7766</v>
      </c>
      <c r="N67" s="12">
        <f>Prices!M63</f>
        <v>2448</v>
      </c>
      <c r="O67" s="12">
        <f>Prices!N63</f>
        <v>2400</v>
      </c>
      <c r="P67" s="12">
        <f>Prices!O63</f>
        <v>844.66</v>
      </c>
      <c r="Q67" s="12">
        <f>Prices!P63</f>
        <v>103</v>
      </c>
    </row>
    <row r="68" spans="1:18">
      <c r="B68" s="1"/>
      <c r="C68" s="1" t="s">
        <v>102</v>
      </c>
      <c r="D68" s="16">
        <v>4.3878727852976782</v>
      </c>
      <c r="E68" s="16">
        <v>4.6052438680575136</v>
      </c>
      <c r="F68" s="16">
        <v>12.215339233038348</v>
      </c>
      <c r="G68" s="16">
        <v>36.139157515161443</v>
      </c>
      <c r="H68" s="16">
        <v>58.639170284611673</v>
      </c>
      <c r="K68" s="1"/>
      <c r="L68" s="1" t="s">
        <v>102</v>
      </c>
      <c r="M68" s="16">
        <v>2.4657202597116763</v>
      </c>
      <c r="N68" s="16">
        <v>8.7050747110233999</v>
      </c>
      <c r="O68" s="16">
        <v>15.572212389380532</v>
      </c>
      <c r="P68" s="16">
        <v>20.313414662701664</v>
      </c>
      <c r="Q68" s="16">
        <v>68.377713458755423</v>
      </c>
    </row>
    <row r="69" spans="1:18">
      <c r="B69" s="1">
        <v>44316</v>
      </c>
      <c r="C69" s="1"/>
      <c r="D69" s="13"/>
      <c r="E69" s="13"/>
      <c r="F69" s="13"/>
      <c r="G69" s="13"/>
      <c r="H69" s="13"/>
      <c r="I69" s="11">
        <f>(D68*D72+E68*E72+F68*F72+G68*G72+H68*H72)/100</f>
        <v>1128.9694197365618</v>
      </c>
      <c r="K69" s="1">
        <v>44316</v>
      </c>
      <c r="L69" s="1"/>
      <c r="M69" s="13"/>
      <c r="N69" s="13"/>
      <c r="O69" s="13"/>
      <c r="P69" s="13"/>
      <c r="Q69" s="13"/>
      <c r="R69" s="11">
        <f>(M68*M72+N68*N72+O68*O72+P68*P72+Q68*Q72)/100</f>
        <v>1049.6176087768808</v>
      </c>
    </row>
    <row r="70" spans="1:18">
      <c r="B70" s="1"/>
      <c r="C70" s="1" t="s">
        <v>99</v>
      </c>
      <c r="D70" s="14">
        <v>0.19936300000000001</v>
      </c>
      <c r="E70" s="14">
        <v>0.16334799999999999</v>
      </c>
      <c r="F70" s="14">
        <v>0.20705000000000001</v>
      </c>
      <c r="G70" s="14">
        <v>0.30867899999999998</v>
      </c>
      <c r="H70" s="14">
        <v>0.121559</v>
      </c>
      <c r="K70" s="1"/>
      <c r="L70" s="1" t="s">
        <v>99</v>
      </c>
      <c r="M70" s="14">
        <v>0.11203</v>
      </c>
      <c r="N70" s="14">
        <v>0.30876900000000002</v>
      </c>
      <c r="O70" s="14">
        <v>0.26394899999999999</v>
      </c>
      <c r="P70" s="14">
        <v>0.17350499999999999</v>
      </c>
      <c r="Q70" s="14">
        <v>0.14174700000000001</v>
      </c>
    </row>
    <row r="71" spans="1:18">
      <c r="B71" s="1"/>
      <c r="C71" s="1" t="s">
        <v>100</v>
      </c>
      <c r="D71" s="11">
        <f>D70*$I69</f>
        <v>225.07473042694019</v>
      </c>
      <c r="E71" s="11">
        <f t="shared" ref="E71:H71" si="26">E70*$I69</f>
        <v>184.41489677512789</v>
      </c>
      <c r="F71" s="11">
        <f t="shared" si="26"/>
        <v>233.75311835645513</v>
      </c>
      <c r="G71" s="11">
        <f t="shared" si="26"/>
        <v>348.48915151486216</v>
      </c>
      <c r="H71" s="11">
        <f t="shared" si="26"/>
        <v>137.23639369375672</v>
      </c>
      <c r="K71" s="1"/>
      <c r="L71" s="11" t="s">
        <v>100</v>
      </c>
      <c r="M71" s="11">
        <f>M70*$R69</f>
        <v>117.58866071127396</v>
      </c>
      <c r="N71" s="11">
        <f t="shared" ref="N71:Q71" si="27">N70*$R69</f>
        <v>324.08937944442874</v>
      </c>
      <c r="O71" s="11">
        <f t="shared" si="27"/>
        <v>277.04551821904892</v>
      </c>
      <c r="P71" s="11">
        <f t="shared" si="27"/>
        <v>182.11390321083269</v>
      </c>
      <c r="Q71" s="11">
        <f t="shared" si="27"/>
        <v>148.78014719129655</v>
      </c>
    </row>
    <row r="72" spans="1:18">
      <c r="B72" s="1"/>
      <c r="C72" s="1" t="s">
        <v>101</v>
      </c>
      <c r="D72" s="12">
        <f>Prices!C68</f>
        <v>7715</v>
      </c>
      <c r="E72" s="12">
        <f>Prices!D68</f>
        <v>2682</v>
      </c>
      <c r="F72" s="12">
        <f>Prices!E68</f>
        <v>2327</v>
      </c>
      <c r="G72" s="12">
        <f>Prices!F68</f>
        <v>836.94</v>
      </c>
      <c r="H72" s="12">
        <f>Prices!G68</f>
        <v>136.80000000000001</v>
      </c>
      <c r="K72" s="1"/>
      <c r="L72" s="1" t="s">
        <v>101</v>
      </c>
      <c r="M72" s="12">
        <f>Prices!L68</f>
        <v>7715</v>
      </c>
      <c r="N72" s="12">
        <f>Prices!M68</f>
        <v>2682</v>
      </c>
      <c r="O72" s="12">
        <f>Prices!N68</f>
        <v>2327</v>
      </c>
      <c r="P72" s="12">
        <f>Prices!O68</f>
        <v>836.94</v>
      </c>
      <c r="Q72" s="12">
        <f>Prices!P68</f>
        <v>136.80000000000001</v>
      </c>
    </row>
    <row r="73" spans="1:18">
      <c r="B73" s="1"/>
      <c r="C73" s="1" t="s">
        <v>102</v>
      </c>
      <c r="D73" s="16">
        <v>4.3878727852976782</v>
      </c>
      <c r="E73" s="16">
        <v>4.6052438680575136</v>
      </c>
      <c r="F73" s="16">
        <v>12.215339233038348</v>
      </c>
      <c r="G73" s="16">
        <v>36.139157515161443</v>
      </c>
      <c r="H73" s="16">
        <v>58.639170284611673</v>
      </c>
      <c r="K73" s="1"/>
      <c r="L73" s="1" t="s">
        <v>102</v>
      </c>
      <c r="M73" s="16">
        <v>2.4657202597116763</v>
      </c>
      <c r="N73" s="16">
        <v>8.7050747110233999</v>
      </c>
      <c r="O73" s="16">
        <v>15.572212389380532</v>
      </c>
      <c r="P73" s="16">
        <v>20.313414662701664</v>
      </c>
      <c r="Q73" s="16">
        <v>68.377713458755423</v>
      </c>
    </row>
    <row r="74" spans="1:18">
      <c r="B74" s="1">
        <v>44498</v>
      </c>
      <c r="C74" s="1"/>
      <c r="D74" s="13"/>
      <c r="E74" s="13"/>
      <c r="F74" s="13"/>
      <c r="G74" s="13"/>
      <c r="H74" s="13"/>
      <c r="I74" s="11">
        <f>(D73*D77+E73*E77+F73*F77+G73*G77+H73*H77)/100</f>
        <v>1220.4207046680951</v>
      </c>
      <c r="K74" s="1">
        <v>44498</v>
      </c>
      <c r="L74" s="1"/>
      <c r="M74" s="13"/>
      <c r="N74" s="13"/>
      <c r="O74" s="13"/>
      <c r="P74" s="13"/>
      <c r="Q74" s="13"/>
      <c r="R74" s="11">
        <f>(M73*M77+N73*N77+O73*O77+P73*P77+Q73*Q77)/100</f>
        <v>1115.1863395374032</v>
      </c>
    </row>
    <row r="75" spans="1:18">
      <c r="B75" s="1"/>
      <c r="C75" s="1" t="s">
        <v>99</v>
      </c>
      <c r="D75" s="14">
        <v>0.19936300000000001</v>
      </c>
      <c r="E75" s="14">
        <v>0.16334799999999999</v>
      </c>
      <c r="F75" s="14">
        <v>0.20705000000000001</v>
      </c>
      <c r="G75" s="14">
        <v>0.30867899999999998</v>
      </c>
      <c r="H75" s="14">
        <v>0.121559</v>
      </c>
      <c r="K75" s="1"/>
      <c r="L75" s="1" t="s">
        <v>99</v>
      </c>
      <c r="M75" s="14">
        <v>0.11203</v>
      </c>
      <c r="N75" s="14">
        <v>0.30876900000000002</v>
      </c>
      <c r="O75" s="14">
        <v>0.26394899999999999</v>
      </c>
      <c r="P75" s="14">
        <v>0.17350499999999999</v>
      </c>
      <c r="Q75" s="14">
        <v>0.14174700000000001</v>
      </c>
    </row>
    <row r="76" spans="1:18">
      <c r="B76" s="1"/>
      <c r="C76" s="1" t="s">
        <v>100</v>
      </c>
      <c r="D76" s="11">
        <f>D75*$I74</f>
        <v>243.30673294474548</v>
      </c>
      <c r="E76" s="11">
        <f t="shared" ref="E76:H76" si="28">E75*$I74</f>
        <v>199.35328126612399</v>
      </c>
      <c r="F76" s="11">
        <f t="shared" si="28"/>
        <v>252.68810690152912</v>
      </c>
      <c r="G76" s="11">
        <f t="shared" si="28"/>
        <v>376.7182426962429</v>
      </c>
      <c r="H76" s="11">
        <f t="shared" si="28"/>
        <v>148.35312043874899</v>
      </c>
      <c r="K76" s="1"/>
      <c r="L76" s="11" t="s">
        <v>100</v>
      </c>
      <c r="M76" s="11">
        <f>M75*$R74</f>
        <v>124.93432561837528</v>
      </c>
      <c r="N76" s="11">
        <f t="shared" ref="N76:Q76" si="29">N75*$R74</f>
        <v>344.33497087262447</v>
      </c>
      <c r="O76" s="11">
        <f t="shared" si="29"/>
        <v>294.35231913455806</v>
      </c>
      <c r="P76" s="11">
        <f t="shared" si="29"/>
        <v>193.49040584143714</v>
      </c>
      <c r="Q76" s="11">
        <f t="shared" si="29"/>
        <v>158.07431807040831</v>
      </c>
    </row>
    <row r="77" spans="1:18">
      <c r="B77" s="1"/>
      <c r="C77" s="1" t="s">
        <v>101</v>
      </c>
      <c r="D77" s="12">
        <f>Prices!C73</f>
        <v>9094</v>
      </c>
      <c r="E77" s="12">
        <f>Prices!D73</f>
        <v>2546.5</v>
      </c>
      <c r="F77" s="12">
        <f>Prices!E73</f>
        <v>2702</v>
      </c>
      <c r="G77" s="12">
        <f>Prices!F73</f>
        <v>859.74</v>
      </c>
      <c r="H77" s="12">
        <f>Prices!G73</f>
        <v>108.04</v>
      </c>
      <c r="K77" s="1"/>
      <c r="L77" s="1" t="s">
        <v>101</v>
      </c>
      <c r="M77" s="12">
        <f>Prices!L73</f>
        <v>9094</v>
      </c>
      <c r="N77" s="12">
        <f>Prices!M73</f>
        <v>2546.5</v>
      </c>
      <c r="O77" s="12">
        <f>Prices!N73</f>
        <v>2702</v>
      </c>
      <c r="P77" s="12">
        <f>Prices!O73</f>
        <v>859.74</v>
      </c>
      <c r="Q77" s="12">
        <f>Prices!P73</f>
        <v>108.04</v>
      </c>
    </row>
    <row r="78" spans="1:18">
      <c r="B78" s="1"/>
      <c r="C78" s="1" t="s">
        <v>102</v>
      </c>
      <c r="D78" s="16">
        <v>4.3878727852976782</v>
      </c>
      <c r="E78" s="16">
        <v>4.6052438680575136</v>
      </c>
      <c r="F78" s="16">
        <v>12.215339233038348</v>
      </c>
      <c r="G78" s="16">
        <v>36.139157515161443</v>
      </c>
      <c r="H78" s="16">
        <v>58.639170284611673</v>
      </c>
      <c r="K78" s="1"/>
      <c r="L78" s="1" t="s">
        <v>102</v>
      </c>
      <c r="M78" s="16">
        <v>2.4657202597116763</v>
      </c>
      <c r="N78" s="16">
        <v>8.7050747110233999</v>
      </c>
      <c r="O78" s="16">
        <v>15.572212389380532</v>
      </c>
      <c r="P78" s="16">
        <v>20.313414662701664</v>
      </c>
      <c r="Q78" s="16">
        <v>68.377713458755423</v>
      </c>
    </row>
    <row r="79" spans="1:18">
      <c r="B79" s="1">
        <v>44680</v>
      </c>
      <c r="C79" s="1"/>
      <c r="D79" s="13"/>
      <c r="E79" s="13"/>
      <c r="F79" s="13"/>
      <c r="G79" s="13"/>
      <c r="H79" s="13"/>
      <c r="I79" s="11">
        <f>(D78*D82+E78*E82+F78*F82+G78*G82+H78*H82)/100</f>
        <v>1470.253984117885</v>
      </c>
      <c r="K79" s="1">
        <v>44680</v>
      </c>
      <c r="L79" s="1"/>
      <c r="M79" s="13"/>
      <c r="N79" s="13"/>
      <c r="O79" s="13"/>
      <c r="P79" s="13"/>
      <c r="Q79" s="13"/>
      <c r="R79" s="11">
        <f>(M78*M82+N78*N82+O78*O82+P78*P82+Q78*Q82)/100</f>
        <v>1344.5657842431581</v>
      </c>
    </row>
    <row r="80" spans="1:18">
      <c r="B80" s="1"/>
      <c r="C80" s="1" t="s">
        <v>99</v>
      </c>
      <c r="D80" s="14">
        <v>0.19936300000000001</v>
      </c>
      <c r="E80" s="14">
        <v>0.16334799999999999</v>
      </c>
      <c r="F80" s="14">
        <v>0.20705000000000001</v>
      </c>
      <c r="G80" s="14">
        <v>0.30867899999999998</v>
      </c>
      <c r="H80" s="14">
        <v>0.121559</v>
      </c>
      <c r="K80" s="1"/>
      <c r="L80" s="1" t="s">
        <v>99</v>
      </c>
      <c r="M80" s="14">
        <v>0.11203</v>
      </c>
      <c r="N80" s="14">
        <v>0.30876900000000002</v>
      </c>
      <c r="O80" s="14">
        <v>0.26394899999999999</v>
      </c>
      <c r="P80" s="14">
        <v>0.17350499999999999</v>
      </c>
      <c r="Q80" s="14">
        <v>0.14174700000000001</v>
      </c>
    </row>
    <row r="81" spans="2:18">
      <c r="B81" s="1"/>
      <c r="C81" s="1" t="s">
        <v>100</v>
      </c>
      <c r="D81" s="11">
        <f>D80*$I79</f>
        <v>293.11424503569395</v>
      </c>
      <c r="E81" s="11">
        <f t="shared" ref="E81:H81" si="30">E80*$I79</f>
        <v>240.16304779768828</v>
      </c>
      <c r="F81" s="11">
        <f t="shared" si="30"/>
        <v>304.41608741160809</v>
      </c>
      <c r="G81" s="11">
        <f t="shared" si="30"/>
        <v>453.83652956352461</v>
      </c>
      <c r="H81" s="11">
        <f t="shared" si="30"/>
        <v>178.72260405538597</v>
      </c>
      <c r="K81" s="1"/>
      <c r="L81" s="11" t="s">
        <v>100</v>
      </c>
      <c r="M81" s="11">
        <f>M80*$R79</f>
        <v>150.63170480876101</v>
      </c>
      <c r="N81" s="11">
        <f t="shared" ref="N81:Q81" si="31">N80*$R79</f>
        <v>415.16023263497567</v>
      </c>
      <c r="O81" s="11">
        <f t="shared" si="31"/>
        <v>354.89679418519734</v>
      </c>
      <c r="P81" s="11">
        <f t="shared" si="31"/>
        <v>233.28888639510913</v>
      </c>
      <c r="Q81" s="11">
        <f t="shared" si="31"/>
        <v>190.58816621911495</v>
      </c>
    </row>
    <row r="82" spans="2:18">
      <c r="B82" s="1"/>
      <c r="C82" s="1" t="s">
        <v>101</v>
      </c>
      <c r="D82" s="12">
        <f>Prices!C78</f>
        <v>10688</v>
      </c>
      <c r="E82" s="12">
        <f>Prices!D78</f>
        <v>3352</v>
      </c>
      <c r="F82" s="12">
        <f>Prices!E78</f>
        <v>3103</v>
      </c>
      <c r="G82" s="12">
        <f>Prices!F78</f>
        <v>1097.42</v>
      </c>
      <c r="H82" s="12">
        <f>Prices!G78</f>
        <v>121.54</v>
      </c>
      <c r="K82" s="1"/>
      <c r="L82" s="1" t="s">
        <v>101</v>
      </c>
      <c r="M82" s="12">
        <f>Prices!L78</f>
        <v>10688</v>
      </c>
      <c r="N82" s="12">
        <f>Prices!M78</f>
        <v>3352</v>
      </c>
      <c r="O82" s="12">
        <f>Prices!N78</f>
        <v>3103</v>
      </c>
      <c r="P82" s="12">
        <f>Prices!O78</f>
        <v>1097.42</v>
      </c>
      <c r="Q82" s="12">
        <f>Prices!P78</f>
        <v>121.54</v>
      </c>
    </row>
    <row r="83" spans="2:18">
      <c r="B83" s="1"/>
      <c r="C83" s="1" t="s">
        <v>102</v>
      </c>
      <c r="D83" s="16">
        <v>4.3878727852976782</v>
      </c>
      <c r="E83" s="16">
        <v>4.6052438680575136</v>
      </c>
      <c r="F83" s="16">
        <v>12.215339233038348</v>
      </c>
      <c r="G83" s="16">
        <v>36.139157515161443</v>
      </c>
      <c r="H83" s="16">
        <v>58.639170284611673</v>
      </c>
      <c r="K83" s="1"/>
      <c r="L83" s="1" t="s">
        <v>102</v>
      </c>
      <c r="M83" s="16">
        <v>2.4657202597116763</v>
      </c>
      <c r="N83" s="16">
        <v>8.7050747110233999</v>
      </c>
      <c r="O83" s="16">
        <v>15.572212389380532</v>
      </c>
      <c r="P83" s="16">
        <v>20.313414662701664</v>
      </c>
      <c r="Q83" s="16">
        <v>68.377713458755423</v>
      </c>
    </row>
    <row r="84" spans="2:18">
      <c r="B84" s="1">
        <v>44865</v>
      </c>
      <c r="C84" s="1"/>
      <c r="D84" s="13"/>
      <c r="E84" s="13"/>
      <c r="F84" s="13"/>
      <c r="G84" s="13"/>
      <c r="H84" s="13"/>
      <c r="I84" s="11">
        <f>(D83*D87+E83*E87+F83*F87+G83*G87+H83*H87)/100</f>
        <v>1329.7099721302366</v>
      </c>
      <c r="K84" s="1">
        <v>44865</v>
      </c>
      <c r="L84" s="1"/>
      <c r="M84" s="13"/>
      <c r="N84" s="13"/>
      <c r="O84" s="13"/>
      <c r="P84" s="13"/>
      <c r="Q84" s="13"/>
      <c r="R84" s="11">
        <f>(M83*M87+N83*N87+O83*O87+P83*P87+Q83*Q87)/100</f>
        <v>1240.6973305074416</v>
      </c>
    </row>
    <row r="85" spans="2:18">
      <c r="B85" s="1"/>
      <c r="C85" s="1" t="s">
        <v>99</v>
      </c>
      <c r="D85" s="14">
        <v>0.19936300000000001</v>
      </c>
      <c r="E85" s="14">
        <v>0.16334799999999999</v>
      </c>
      <c r="F85" s="14">
        <v>0.20705000000000001</v>
      </c>
      <c r="G85" s="14">
        <v>0.30867899999999998</v>
      </c>
      <c r="H85" s="14">
        <v>0.121559</v>
      </c>
      <c r="K85" s="1"/>
      <c r="L85" s="1" t="s">
        <v>99</v>
      </c>
      <c r="M85" s="14">
        <v>0.11203</v>
      </c>
      <c r="N85" s="14">
        <v>0.30876900000000002</v>
      </c>
      <c r="O85" s="14">
        <v>0.26394899999999999</v>
      </c>
      <c r="P85" s="14">
        <v>0.17350499999999999</v>
      </c>
      <c r="Q85" s="14">
        <v>0.14174700000000001</v>
      </c>
    </row>
    <row r="86" spans="2:18">
      <c r="B86" s="1"/>
      <c r="C86" s="1" t="s">
        <v>100</v>
      </c>
      <c r="D86" s="11">
        <f>D85*$I84</f>
        <v>265.09496917380039</v>
      </c>
      <c r="E86" s="11">
        <f t="shared" ref="E86:H86" si="32">E85*$I84</f>
        <v>217.20546452752987</v>
      </c>
      <c r="F86" s="11">
        <f t="shared" si="32"/>
        <v>275.31644972956548</v>
      </c>
      <c r="G86" s="11">
        <f t="shared" si="32"/>
        <v>410.45354448718928</v>
      </c>
      <c r="H86" s="11">
        <f t="shared" si="32"/>
        <v>161.63821450217944</v>
      </c>
      <c r="K86" s="1"/>
      <c r="L86" s="11" t="s">
        <v>100</v>
      </c>
      <c r="M86" s="11">
        <f>M85*$R84</f>
        <v>138.9953219367487</v>
      </c>
      <c r="N86" s="11">
        <f t="shared" ref="N86:Q86" si="33">N85*$R84</f>
        <v>383.08887404345228</v>
      </c>
      <c r="O86" s="11">
        <f t="shared" si="33"/>
        <v>327.48081969010872</v>
      </c>
      <c r="P86" s="11">
        <f t="shared" si="33"/>
        <v>215.26719032969365</v>
      </c>
      <c r="Q86" s="11">
        <f t="shared" si="33"/>
        <v>175.86512450743834</v>
      </c>
    </row>
    <row r="87" spans="2:18">
      <c r="B87" s="1"/>
      <c r="C87" s="1" t="s">
        <v>101</v>
      </c>
      <c r="D87" s="12">
        <f>Prices!C83</f>
        <v>10254</v>
      </c>
      <c r="E87" s="12">
        <f>Prices!D83</f>
        <v>3433.5</v>
      </c>
      <c r="F87" s="12">
        <f>Prices!E83</f>
        <v>2841</v>
      </c>
      <c r="G87" s="12">
        <f>Prices!F83</f>
        <v>871.68</v>
      </c>
      <c r="H87" s="12">
        <f>Prices!G83</f>
        <v>101.64</v>
      </c>
      <c r="K87" s="1"/>
      <c r="L87" s="1" t="s">
        <v>101</v>
      </c>
      <c r="M87" s="12">
        <f>Prices!L83</f>
        <v>10254</v>
      </c>
      <c r="N87" s="12">
        <f>Prices!M83</f>
        <v>3433.5</v>
      </c>
      <c r="O87" s="12">
        <f>Prices!N83</f>
        <v>2841</v>
      </c>
      <c r="P87" s="12">
        <f>Prices!O83</f>
        <v>871.68</v>
      </c>
      <c r="Q87" s="12">
        <f>Prices!P83</f>
        <v>101.64</v>
      </c>
    </row>
    <row r="88" spans="2:18">
      <c r="B88" s="1"/>
      <c r="C88" s="1" t="s">
        <v>102</v>
      </c>
      <c r="D88" s="16">
        <v>4.3878727852976782</v>
      </c>
      <c r="E88" s="16">
        <v>4.6052438680575136</v>
      </c>
      <c r="F88" s="16">
        <v>12.215339233038348</v>
      </c>
      <c r="G88" s="16">
        <v>36.139157515161443</v>
      </c>
      <c r="H88" s="16">
        <v>58.639170284611673</v>
      </c>
      <c r="K88" s="1"/>
      <c r="L88" s="1" t="s">
        <v>102</v>
      </c>
      <c r="M88" s="16">
        <v>2.4657202597116763</v>
      </c>
      <c r="N88" s="16">
        <v>8.7050747110233999</v>
      </c>
      <c r="O88" s="16">
        <v>15.572212389380532</v>
      </c>
      <c r="P88" s="16">
        <v>20.313414662701664</v>
      </c>
      <c r="Q88" s="16">
        <v>68.377713458755423</v>
      </c>
    </row>
    <row r="89" spans="2:18">
      <c r="B89" s="1">
        <v>45044</v>
      </c>
      <c r="C89" s="1"/>
      <c r="D89" s="13"/>
      <c r="E89" s="13"/>
      <c r="F89" s="13"/>
      <c r="G89" s="13"/>
      <c r="H89" s="13"/>
      <c r="I89" s="11">
        <f>(D88*D92+E88*E92+F88*F92+G88*G92+H88*H92)/100</f>
        <v>1473.0783487488711</v>
      </c>
      <c r="K89" s="1">
        <v>45044</v>
      </c>
      <c r="L89" s="1"/>
      <c r="M89" s="13"/>
      <c r="N89" s="13"/>
      <c r="O89" s="13"/>
      <c r="P89" s="13"/>
      <c r="Q89" s="13"/>
      <c r="R89" s="11">
        <f>(M88*M92+N88*N92+O88*O92+P88*P92+Q88*Q92)/100</f>
        <v>1316.3809372242263</v>
      </c>
    </row>
    <row r="90" spans="2:18">
      <c r="B90" s="1"/>
      <c r="C90" s="1" t="s">
        <v>99</v>
      </c>
      <c r="D90" s="14">
        <v>0.19936300000000001</v>
      </c>
      <c r="E90" s="14">
        <v>0.16334799999999999</v>
      </c>
      <c r="F90" s="14">
        <v>0.20705000000000001</v>
      </c>
      <c r="G90" s="14">
        <v>0.30867899999999998</v>
      </c>
      <c r="H90" s="14">
        <v>0.121559</v>
      </c>
      <c r="K90" s="1"/>
      <c r="L90" s="1" t="s">
        <v>99</v>
      </c>
      <c r="M90" s="14">
        <v>0.11203</v>
      </c>
      <c r="N90" s="14">
        <v>0.30876900000000002</v>
      </c>
      <c r="O90" s="14">
        <v>0.26394899999999999</v>
      </c>
      <c r="P90" s="14">
        <v>0.17350499999999999</v>
      </c>
      <c r="Q90" s="14">
        <v>0.14174700000000001</v>
      </c>
    </row>
    <row r="91" spans="2:18">
      <c r="B91" s="1"/>
      <c r="C91" s="1" t="s">
        <v>100</v>
      </c>
      <c r="D91" s="11">
        <f>D90*$I89</f>
        <v>293.67731884162123</v>
      </c>
      <c r="E91" s="11">
        <f t="shared" ref="E91:H91" si="34">E90*$I89</f>
        <v>240.62440211143058</v>
      </c>
      <c r="F91" s="11">
        <f t="shared" si="34"/>
        <v>305.00087210845379</v>
      </c>
      <c r="G91" s="11">
        <f t="shared" si="34"/>
        <v>454.70835161345275</v>
      </c>
      <c r="H91" s="11">
        <f t="shared" si="34"/>
        <v>179.06593099556403</v>
      </c>
      <c r="K91" s="1"/>
      <c r="L91" s="11" t="s">
        <v>100</v>
      </c>
      <c r="M91" s="11">
        <f>M90*$R89</f>
        <v>147.47415639723008</v>
      </c>
      <c r="N91" s="11">
        <f t="shared" ref="N91:Q91" si="35">N90*$R89</f>
        <v>406.45762560578714</v>
      </c>
      <c r="O91" s="11">
        <f t="shared" si="35"/>
        <v>347.45743199939727</v>
      </c>
      <c r="P91" s="11">
        <f t="shared" si="35"/>
        <v>228.39867451308936</v>
      </c>
      <c r="Q91" s="11">
        <f t="shared" si="35"/>
        <v>186.59304870872242</v>
      </c>
    </row>
    <row r="92" spans="2:18">
      <c r="B92" s="1"/>
      <c r="C92" s="1" t="s">
        <v>101</v>
      </c>
      <c r="D92" s="12">
        <f>Prices!C88</f>
        <v>11746</v>
      </c>
      <c r="E92" s="12">
        <f>Prices!D88</f>
        <v>2927</v>
      </c>
      <c r="F92" s="12">
        <f>Prices!E88</f>
        <v>3164</v>
      </c>
      <c r="G92" s="12">
        <f>Prices!F88</f>
        <v>1051.92</v>
      </c>
      <c r="H92" s="12">
        <f>Prices!G88</f>
        <v>95.9</v>
      </c>
      <c r="K92" s="1"/>
      <c r="L92" s="1" t="s">
        <v>101</v>
      </c>
      <c r="M92" s="12">
        <f>Prices!L88</f>
        <v>11746</v>
      </c>
      <c r="N92" s="12">
        <f>Prices!M88</f>
        <v>2927</v>
      </c>
      <c r="O92" s="12">
        <f>Prices!N88</f>
        <v>3164</v>
      </c>
      <c r="P92" s="12">
        <f>Prices!O88</f>
        <v>1051.92</v>
      </c>
      <c r="Q92" s="12">
        <f>Prices!P88</f>
        <v>95.9</v>
      </c>
    </row>
    <row r="93" spans="2:18">
      <c r="B93" s="1"/>
      <c r="C93" s="1" t="s">
        <v>102</v>
      </c>
      <c r="D93" s="16">
        <v>4.3878727852976782</v>
      </c>
      <c r="E93" s="16">
        <v>4.6052438680575136</v>
      </c>
      <c r="F93" s="16">
        <v>12.215339233038348</v>
      </c>
      <c r="G93" s="16">
        <v>36.139157515161443</v>
      </c>
      <c r="H93" s="16">
        <v>58.639170284611673</v>
      </c>
      <c r="K93" s="1"/>
      <c r="L93" s="1" t="s">
        <v>102</v>
      </c>
      <c r="M93" s="16">
        <v>2.4657202597116763</v>
      </c>
      <c r="N93" s="16">
        <v>8.7050747110233999</v>
      </c>
      <c r="O93" s="16">
        <v>15.572212389380532</v>
      </c>
      <c r="P93" s="16">
        <v>20.313414662701664</v>
      </c>
      <c r="Q93" s="16">
        <v>68.377713458755423</v>
      </c>
    </row>
    <row r="94" spans="2:18">
      <c r="B94" s="1">
        <v>45230</v>
      </c>
      <c r="C94" s="1"/>
      <c r="D94" s="13"/>
      <c r="E94" s="13"/>
      <c r="F94" s="13"/>
      <c r="G94" s="13"/>
      <c r="H94" s="13"/>
      <c r="I94" s="11">
        <f>(D93*D97+E93*E97+F93*F97+G93*G97+H93*H97)/100</f>
        <v>1290.363281587647</v>
      </c>
      <c r="K94" s="1">
        <v>45230</v>
      </c>
      <c r="L94" s="1"/>
      <c r="M94" s="13"/>
      <c r="N94" s="13"/>
      <c r="O94" s="13"/>
      <c r="P94" s="13"/>
      <c r="Q94" s="13"/>
      <c r="R94" s="11">
        <f>(M93*M97+N93*N97+O93*O97+P93*P97+Q93*Q97)/100</f>
        <v>1157.4050332160798</v>
      </c>
    </row>
    <row r="95" spans="2:18">
      <c r="B95" s="1"/>
      <c r="C95" s="1" t="s">
        <v>99</v>
      </c>
      <c r="D95" s="14">
        <v>0.19936300000000001</v>
      </c>
      <c r="E95" s="14">
        <v>0.16334799999999999</v>
      </c>
      <c r="F95" s="14">
        <v>0.20705000000000001</v>
      </c>
      <c r="G95" s="14">
        <v>0.30867899999999998</v>
      </c>
      <c r="H95" s="14">
        <v>0.121559</v>
      </c>
      <c r="K95" s="1"/>
      <c r="L95" s="1" t="s">
        <v>99</v>
      </c>
      <c r="M95" s="14">
        <v>0.11203</v>
      </c>
      <c r="N95" s="14">
        <v>0.30876900000000002</v>
      </c>
      <c r="O95" s="14">
        <v>0.26394899999999999</v>
      </c>
      <c r="P95" s="14">
        <v>0.17350499999999999</v>
      </c>
      <c r="Q95" s="14">
        <v>0.14174700000000001</v>
      </c>
    </row>
    <row r="96" spans="2:18">
      <c r="B96" s="1"/>
      <c r="C96" s="1" t="s">
        <v>100</v>
      </c>
      <c r="D96" s="11">
        <f>D95*$I94</f>
        <v>257.25069490715805</v>
      </c>
      <c r="E96" s="11">
        <f t="shared" ref="E96:H96" si="36">E95*$I94</f>
        <v>210.77826132077894</v>
      </c>
      <c r="F96" s="11">
        <f t="shared" si="36"/>
        <v>267.1697174527223</v>
      </c>
      <c r="G96" s="11">
        <f t="shared" si="36"/>
        <v>398.30804739719326</v>
      </c>
      <c r="H96" s="11">
        <f t="shared" si="36"/>
        <v>156.85527014651277</v>
      </c>
      <c r="K96" s="1"/>
      <c r="L96" s="11" t="s">
        <v>100</v>
      </c>
      <c r="M96" s="11">
        <f>M95*$R94</f>
        <v>129.66408587119741</v>
      </c>
      <c r="N96" s="11">
        <f t="shared" ref="N96:Q96" si="37">N95*$R94</f>
        <v>357.37079470109575</v>
      </c>
      <c r="O96" s="11">
        <f t="shared" si="37"/>
        <v>305.49590111235102</v>
      </c>
      <c r="P96" s="11">
        <f t="shared" si="37"/>
        <v>200.81556028815592</v>
      </c>
      <c r="Q96" s="11">
        <f t="shared" si="37"/>
        <v>164.05869124327967</v>
      </c>
    </row>
    <row r="97" spans="1:18">
      <c r="B97" s="1"/>
      <c r="C97" s="1" t="s">
        <v>101</v>
      </c>
      <c r="D97" s="12">
        <f>Prices!C93</f>
        <v>10250</v>
      </c>
      <c r="E97" s="12">
        <f>Prices!D93</f>
        <v>2454</v>
      </c>
      <c r="F97" s="12">
        <f>Prices!E93</f>
        <v>2932</v>
      </c>
      <c r="G97" s="12">
        <f>Prices!F93</f>
        <v>899.44</v>
      </c>
      <c r="H97" s="12">
        <f>Prices!G93</f>
        <v>75.7</v>
      </c>
      <c r="K97" s="1"/>
      <c r="L97" s="1" t="s">
        <v>101</v>
      </c>
      <c r="M97" s="12">
        <f>Prices!L93</f>
        <v>10250</v>
      </c>
      <c r="N97" s="12">
        <f>Prices!M93</f>
        <v>2454</v>
      </c>
      <c r="O97" s="12">
        <f>Prices!N93</f>
        <v>2932</v>
      </c>
      <c r="P97" s="12">
        <f>Prices!O93</f>
        <v>899.44</v>
      </c>
      <c r="Q97" s="12">
        <f>Prices!P93</f>
        <v>75.7</v>
      </c>
    </row>
    <row r="98" spans="1:18">
      <c r="B98" s="1"/>
      <c r="C98" s="1" t="s">
        <v>102</v>
      </c>
      <c r="D98" s="16">
        <v>4.3878727852976782</v>
      </c>
      <c r="E98" s="16">
        <v>4.6052438680575136</v>
      </c>
      <c r="F98" s="16">
        <v>12.215339233038348</v>
      </c>
      <c r="G98" s="16">
        <v>36.139157515161443</v>
      </c>
      <c r="H98" s="16">
        <v>58.639170284611673</v>
      </c>
      <c r="K98" s="1"/>
      <c r="L98" s="1" t="s">
        <v>102</v>
      </c>
      <c r="M98" s="16">
        <v>2.4657202597116763</v>
      </c>
      <c r="N98" s="16">
        <v>8.7050747110233999</v>
      </c>
      <c r="O98" s="16">
        <v>15.572212389380532</v>
      </c>
      <c r="P98" s="16">
        <v>20.313414662701664</v>
      </c>
      <c r="Q98" s="16">
        <v>68.377713458755423</v>
      </c>
    </row>
    <row r="99" spans="1:18">
      <c r="B99" s="1">
        <v>45412</v>
      </c>
      <c r="C99" s="1"/>
      <c r="D99" s="13"/>
      <c r="E99" s="13"/>
      <c r="F99" s="13"/>
      <c r="G99" s="13"/>
      <c r="H99" s="13"/>
      <c r="I99" s="11">
        <f>(D98*D102+E98*E102+F98*F102+G98*G102+H98*H102)/100</f>
        <v>1400.8124962720947</v>
      </c>
      <c r="K99" s="1">
        <v>45412</v>
      </c>
      <c r="L99" s="1"/>
      <c r="M99" s="13"/>
      <c r="N99" s="13"/>
      <c r="O99" s="13"/>
      <c r="P99" s="13"/>
      <c r="Q99" s="13"/>
      <c r="R99" s="11">
        <f>(M98*M102+N98*N102+O98*O102+P98*P102+Q98*Q102)/100</f>
        <v>1222.690558013875</v>
      </c>
    </row>
    <row r="100" spans="1:18">
      <c r="B100" s="1"/>
      <c r="C100" s="1" t="s">
        <v>99</v>
      </c>
      <c r="D100" s="14">
        <v>0.19936300000000001</v>
      </c>
      <c r="E100" s="14">
        <v>0.16334799999999999</v>
      </c>
      <c r="F100" s="14">
        <v>0.20705000000000001</v>
      </c>
      <c r="G100" s="14">
        <v>0.30867899999999998</v>
      </c>
      <c r="H100" s="14">
        <v>0.121559</v>
      </c>
      <c r="K100" s="1"/>
      <c r="L100" s="1" t="s">
        <v>99</v>
      </c>
      <c r="M100" s="14">
        <v>0.11203</v>
      </c>
      <c r="N100" s="14">
        <v>0.30876900000000002</v>
      </c>
      <c r="O100" s="14">
        <v>0.26394899999999999</v>
      </c>
      <c r="P100" s="14">
        <v>0.17350499999999999</v>
      </c>
      <c r="Q100" s="14">
        <v>0.14174700000000001</v>
      </c>
    </row>
    <row r="101" spans="1:18">
      <c r="B101" s="1"/>
      <c r="C101" s="1" t="s">
        <v>100</v>
      </c>
      <c r="D101" s="11">
        <f>D100*$I99</f>
        <v>279.27018169429363</v>
      </c>
      <c r="E101" s="11">
        <f t="shared" ref="E101:H101" si="38">E100*$I99</f>
        <v>228.8199196410541</v>
      </c>
      <c r="F101" s="11">
        <f t="shared" si="38"/>
        <v>290.03822735313724</v>
      </c>
      <c r="G101" s="11">
        <f t="shared" si="38"/>
        <v>432.40140053677391</v>
      </c>
      <c r="H101" s="11">
        <f t="shared" si="38"/>
        <v>170.28136623433954</v>
      </c>
      <c r="K101" s="1"/>
      <c r="L101" s="11" t="s">
        <v>100</v>
      </c>
      <c r="M101" s="11">
        <f>M100*$R99</f>
        <v>136.97802321429444</v>
      </c>
      <c r="N101" s="11">
        <f t="shared" ref="N101:Q101" si="39">N100*$R99</f>
        <v>377.52894090738619</v>
      </c>
      <c r="O101" s="11">
        <f t="shared" si="39"/>
        <v>322.72795009720431</v>
      </c>
      <c r="P101" s="11">
        <f t="shared" si="39"/>
        <v>212.14292526819739</v>
      </c>
      <c r="Q101" s="11">
        <f t="shared" si="39"/>
        <v>173.31271852679276</v>
      </c>
    </row>
    <row r="102" spans="1:18">
      <c r="B102" s="1"/>
      <c r="C102" s="1" t="s">
        <v>101</v>
      </c>
      <c r="D102" s="12">
        <f>Prices!C98</f>
        <v>12062</v>
      </c>
      <c r="E102" s="12">
        <f>Prices!D98</f>
        <v>2351</v>
      </c>
      <c r="F102" s="12">
        <f>Prices!E98</f>
        <v>3074</v>
      </c>
      <c r="G102" s="12">
        <f>Prices!F98</f>
        <v>963.23</v>
      </c>
      <c r="H102" s="12">
        <f>Prices!G98</f>
        <v>67.66</v>
      </c>
      <c r="K102" s="1"/>
      <c r="L102" s="1" t="s">
        <v>101</v>
      </c>
      <c r="M102" s="12">
        <f>Prices!L98</f>
        <v>12062</v>
      </c>
      <c r="N102" s="12">
        <f>Prices!M98</f>
        <v>2351</v>
      </c>
      <c r="O102" s="12">
        <f>Prices!N98</f>
        <v>3074</v>
      </c>
      <c r="P102" s="12">
        <f>Prices!O98</f>
        <v>963.23</v>
      </c>
      <c r="Q102" s="12">
        <f>Prices!P98</f>
        <v>67.66</v>
      </c>
    </row>
    <row r="103" spans="1:18">
      <c r="B103" s="1"/>
      <c r="C103" s="1" t="s">
        <v>102</v>
      </c>
      <c r="D103" s="16">
        <v>4.3878727852976782</v>
      </c>
      <c r="E103" s="16">
        <v>4.6052438680575136</v>
      </c>
      <c r="F103" s="16">
        <v>12.215339233038348</v>
      </c>
      <c r="G103" s="16">
        <v>36.139157515161443</v>
      </c>
      <c r="H103" s="16">
        <v>58.639170284611673</v>
      </c>
      <c r="K103" s="1"/>
      <c r="L103" s="1" t="s">
        <v>102</v>
      </c>
      <c r="M103" s="16">
        <v>2.4657202597116763</v>
      </c>
      <c r="N103" s="16">
        <v>8.7050747110233999</v>
      </c>
      <c r="O103" s="16">
        <v>15.572212389380532</v>
      </c>
      <c r="P103" s="16">
        <v>20.313414662701664</v>
      </c>
      <c r="Q103" s="16">
        <v>68.377713458755423</v>
      </c>
    </row>
    <row r="104" spans="1:18">
      <c r="B104" s="1">
        <v>45596</v>
      </c>
      <c r="C104" s="1"/>
      <c r="D104" s="13"/>
      <c r="E104" s="13"/>
      <c r="F104" s="13"/>
      <c r="G104" s="13"/>
      <c r="H104" s="13"/>
      <c r="I104" s="11">
        <f>(D103*D107+E103*E107+F103*F107+G103*G107+H103*H107)/100</f>
        <v>1420.4299959299713</v>
      </c>
      <c r="K104" s="1">
        <v>45596</v>
      </c>
      <c r="L104" s="1"/>
      <c r="M104" s="13"/>
      <c r="N104" s="13"/>
      <c r="O104" s="13"/>
      <c r="P104" s="13"/>
      <c r="Q104" s="13"/>
      <c r="R104" s="11">
        <f>(M103*M107+N103*N107+O103*O107+P103*P107+Q103*Q107)/100</f>
        <v>1285.735664435397</v>
      </c>
    </row>
    <row r="105" spans="1:18">
      <c r="C105" s="1" t="s">
        <v>99</v>
      </c>
      <c r="D105" s="14">
        <v>0.19936300000000001</v>
      </c>
      <c r="E105" s="14">
        <v>0.16334799999999999</v>
      </c>
      <c r="F105" s="14">
        <v>0.20705000000000001</v>
      </c>
      <c r="G105" s="14">
        <v>0.30867899999999998</v>
      </c>
      <c r="H105" s="14">
        <v>0.121559</v>
      </c>
      <c r="L105" s="1" t="s">
        <v>99</v>
      </c>
      <c r="M105" s="14">
        <v>0.11203</v>
      </c>
      <c r="N105" s="14">
        <v>0.30876900000000002</v>
      </c>
      <c r="O105" s="14">
        <v>0.26394899999999999</v>
      </c>
      <c r="P105" s="14">
        <v>0.17350499999999999</v>
      </c>
      <c r="Q105" s="14">
        <v>0.14174700000000001</v>
      </c>
    </row>
    <row r="106" spans="1:18">
      <c r="C106" s="1" t="s">
        <v>100</v>
      </c>
      <c r="D106" s="11">
        <f>D105*$I104</f>
        <v>283.1811852785869</v>
      </c>
      <c r="E106" s="11">
        <f t="shared" ref="E106:H106" si="40">E105*$I104</f>
        <v>232.02439897516894</v>
      </c>
      <c r="F106" s="11">
        <f t="shared" si="40"/>
        <v>294.10003065730058</v>
      </c>
      <c r="G106" s="11">
        <f t="shared" si="40"/>
        <v>438.45691071366758</v>
      </c>
      <c r="H106" s="11">
        <f t="shared" si="40"/>
        <v>172.66604987525139</v>
      </c>
      <c r="L106" s="11" t="s">
        <v>100</v>
      </c>
      <c r="M106" s="11">
        <f>M105*$R104</f>
        <v>144.04096648669753</v>
      </c>
      <c r="N106" s="11">
        <f t="shared" ref="N106:Q106" si="41">N105*$R104</f>
        <v>396.99531537205308</v>
      </c>
      <c r="O106" s="11">
        <f t="shared" si="41"/>
        <v>339.36864289205857</v>
      </c>
      <c r="P106" s="11">
        <f t="shared" si="41"/>
        <v>223.08156645786354</v>
      </c>
      <c r="Q106" s="11">
        <f t="shared" si="41"/>
        <v>182.24917322672422</v>
      </c>
    </row>
    <row r="107" spans="1:18">
      <c r="C107" s="1" t="s">
        <v>101</v>
      </c>
      <c r="D107" s="12">
        <f>Prices!C103</f>
        <v>11042</v>
      </c>
      <c r="E107" s="12">
        <f>Prices!D103</f>
        <v>2695</v>
      </c>
      <c r="F107" s="12">
        <f>Prices!E103</f>
        <v>3412</v>
      </c>
      <c r="G107" s="12">
        <f>Prices!F103</f>
        <v>976.2</v>
      </c>
      <c r="H107" s="12">
        <f>Prices!G103</f>
        <v>72.02</v>
      </c>
      <c r="L107" s="1" t="s">
        <v>101</v>
      </c>
      <c r="M107" s="12">
        <f>Prices!L103</f>
        <v>11042</v>
      </c>
      <c r="N107" s="12">
        <f>Prices!M103</f>
        <v>2695</v>
      </c>
      <c r="O107" s="12">
        <f>Prices!N103</f>
        <v>3412</v>
      </c>
      <c r="P107" s="12">
        <f>Prices!O103</f>
        <v>976.2</v>
      </c>
      <c r="Q107" s="12">
        <f>Prices!P103</f>
        <v>72.02</v>
      </c>
    </row>
    <row r="108" spans="1:18">
      <c r="C108" s="1" t="s">
        <v>102</v>
      </c>
      <c r="D108" s="16">
        <v>4.3878727852976782</v>
      </c>
      <c r="E108" s="16">
        <v>4.6052438680575136</v>
      </c>
      <c r="F108" s="16">
        <v>12.215339233038348</v>
      </c>
      <c r="G108" s="16">
        <v>36.139157515161443</v>
      </c>
      <c r="H108" s="16">
        <v>58.639170284611673</v>
      </c>
      <c r="L108" s="1" t="s">
        <v>102</v>
      </c>
      <c r="M108" s="16">
        <v>2.4657202597116763</v>
      </c>
      <c r="N108" s="16">
        <v>8.7050747110233999</v>
      </c>
      <c r="O108" s="16">
        <v>15.572212389380532</v>
      </c>
      <c r="P108" s="16">
        <v>20.313414662701664</v>
      </c>
      <c r="Q108" s="16">
        <v>68.377713458755423</v>
      </c>
    </row>
    <row r="109" spans="1:18">
      <c r="M109" s="13"/>
      <c r="N109" s="13"/>
      <c r="O109" s="13"/>
      <c r="P109" s="13"/>
      <c r="Q109" s="13"/>
    </row>
    <row r="110" spans="1:18">
      <c r="A110" s="32" t="s">
        <v>94</v>
      </c>
      <c r="M110" s="14"/>
      <c r="N110" s="14"/>
      <c r="O110" s="14"/>
      <c r="P110" s="14"/>
      <c r="Q110" s="14"/>
    </row>
    <row r="111" spans="1:18">
      <c r="M111" s="11"/>
      <c r="N111" s="11"/>
      <c r="O111" s="11"/>
      <c r="P111" s="11"/>
      <c r="Q111" s="11"/>
    </row>
    <row r="112" spans="1:18">
      <c r="M112" s="12"/>
      <c r="N112" s="12"/>
      <c r="O112" s="12"/>
      <c r="P112" s="12"/>
      <c r="Q112" s="12"/>
    </row>
    <row r="113" spans="13:17">
      <c r="M113" s="16"/>
      <c r="N113" s="16"/>
      <c r="O113" s="16"/>
      <c r="P113" s="16"/>
      <c r="Q113" s="16"/>
    </row>
    <row r="114" spans="13:17">
      <c r="M114" s="13"/>
      <c r="N114" s="13"/>
      <c r="O114" s="13"/>
      <c r="P114" s="13"/>
      <c r="Q114" s="13"/>
    </row>
    <row r="115" spans="13:17">
      <c r="M115" s="14"/>
      <c r="N115" s="14"/>
      <c r="O115" s="14"/>
      <c r="P115" s="14"/>
      <c r="Q115" s="14"/>
    </row>
    <row r="116" spans="13:17">
      <c r="M116" s="11"/>
      <c r="N116" s="11"/>
      <c r="O116" s="11"/>
      <c r="P116" s="11"/>
      <c r="Q116" s="11"/>
    </row>
    <row r="117" spans="13:17">
      <c r="M117" s="12"/>
      <c r="N117" s="12"/>
      <c r="O117" s="12"/>
      <c r="P117" s="12"/>
      <c r="Q117" s="12"/>
    </row>
    <row r="118" spans="13:17">
      <c r="M118" s="16"/>
      <c r="N118" s="16"/>
      <c r="O118" s="16"/>
      <c r="P118" s="16"/>
      <c r="Q118" s="16"/>
    </row>
    <row r="119" spans="13:17">
      <c r="M119" s="13"/>
      <c r="N119" s="13"/>
      <c r="O119" s="13"/>
      <c r="P119" s="13"/>
      <c r="Q119" s="13"/>
    </row>
    <row r="120" spans="13:17">
      <c r="M120" s="14"/>
      <c r="N120" s="14"/>
      <c r="O120" s="14"/>
      <c r="P120" s="14"/>
      <c r="Q120" s="14"/>
    </row>
    <row r="121" spans="13:17">
      <c r="M121" s="11"/>
      <c r="N121" s="11"/>
      <c r="O121" s="11"/>
      <c r="P121" s="11"/>
      <c r="Q121" s="11"/>
    </row>
    <row r="122" spans="13:17">
      <c r="M122" s="12"/>
      <c r="N122" s="12"/>
      <c r="O122" s="12"/>
      <c r="P122" s="12"/>
      <c r="Q122" s="12"/>
    </row>
    <row r="123" spans="13:17">
      <c r="M123" s="16"/>
      <c r="N123" s="16"/>
      <c r="O123" s="16"/>
      <c r="P123" s="16"/>
      <c r="Q123" s="16"/>
    </row>
    <row r="124" spans="13:17">
      <c r="M124" s="13"/>
      <c r="N124" s="13"/>
      <c r="O124" s="13"/>
      <c r="P124" s="13"/>
      <c r="Q124" s="13"/>
    </row>
    <row r="125" spans="13:17">
      <c r="M125" s="14"/>
      <c r="N125" s="14"/>
      <c r="O125" s="14"/>
      <c r="P125" s="14"/>
      <c r="Q125" s="14"/>
    </row>
    <row r="126" spans="13:17">
      <c r="M126" s="11"/>
      <c r="N126" s="11"/>
      <c r="O126" s="11"/>
      <c r="P126" s="11"/>
      <c r="Q126" s="11"/>
    </row>
    <row r="127" spans="13:17">
      <c r="M127" s="12"/>
      <c r="N127" s="12"/>
      <c r="O127" s="12"/>
      <c r="P127" s="12"/>
      <c r="Q127" s="12"/>
    </row>
    <row r="128" spans="13:17">
      <c r="M128" s="16"/>
      <c r="N128" s="16"/>
      <c r="O128" s="16"/>
      <c r="P128" s="16"/>
      <c r="Q128" s="16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2831-574D-43C8-9FC1-636C9D2AB3F8}">
  <sheetPr>
    <tabColor rgb="FF7030A0"/>
  </sheetPr>
  <dimension ref="A1:S126"/>
  <sheetViews>
    <sheetView showGridLines="0" workbookViewId="0">
      <selection activeCell="M8" sqref="M8:Q8"/>
    </sheetView>
  </sheetViews>
  <sheetFormatPr defaultRowHeight="15"/>
  <cols>
    <col min="1" max="1" width="4" customWidth="1"/>
    <col min="2" max="2" width="10.42578125" bestFit="1" customWidth="1"/>
    <col min="3" max="3" width="15.42578125" bestFit="1" customWidth="1"/>
    <col min="4" max="4" width="13.7109375" style="2" bestFit="1" customWidth="1"/>
    <col min="5" max="5" width="27.42578125" style="2" bestFit="1" customWidth="1"/>
    <col min="6" max="6" width="7.5703125" style="2" bestFit="1" customWidth="1"/>
    <col min="7" max="7" width="15.28515625" style="2" bestFit="1" customWidth="1"/>
    <col min="8" max="8" width="18.42578125" style="2" bestFit="1" customWidth="1"/>
    <col min="9" max="9" width="15.42578125" style="11" bestFit="1" customWidth="1"/>
    <col min="10" max="10" width="4" customWidth="1"/>
    <col min="11" max="11" width="10.42578125" bestFit="1" customWidth="1"/>
    <col min="12" max="12" width="15.42578125" bestFit="1" customWidth="1"/>
    <col min="13" max="13" width="13.7109375" style="2" bestFit="1" customWidth="1"/>
    <col min="14" max="14" width="27.42578125" style="2" bestFit="1" customWidth="1"/>
    <col min="15" max="15" width="7.5703125" style="2" bestFit="1" customWidth="1"/>
    <col min="16" max="16" width="15.28515625" style="2" bestFit="1" customWidth="1"/>
    <col min="17" max="17" width="18.42578125" style="2" bestFit="1" customWidth="1"/>
    <col min="18" max="18" width="15.42578125" style="11" bestFit="1" customWidth="1"/>
    <col min="19" max="19" width="15.42578125" style="11" customWidth="1"/>
  </cols>
  <sheetData>
    <row r="1" spans="1:19">
      <c r="D1" s="8" t="s">
        <v>82</v>
      </c>
      <c r="E1" s="8"/>
      <c r="F1" s="8"/>
      <c r="G1" s="8"/>
      <c r="H1" s="8"/>
      <c r="I1"/>
      <c r="M1" s="8" t="s">
        <v>83</v>
      </c>
      <c r="N1" s="8"/>
      <c r="O1" s="8"/>
      <c r="P1" s="8"/>
      <c r="Q1" s="8"/>
      <c r="R1"/>
      <c r="S1"/>
    </row>
    <row r="2" spans="1:19">
      <c r="D2" s="6" t="s">
        <v>0</v>
      </c>
      <c r="E2" s="6" t="s">
        <v>3</v>
      </c>
      <c r="F2" s="6" t="s">
        <v>13</v>
      </c>
      <c r="G2" s="6" t="s">
        <v>22</v>
      </c>
      <c r="H2" s="6" t="s">
        <v>9</v>
      </c>
      <c r="I2" s="7"/>
      <c r="M2" s="6" t="s">
        <v>0</v>
      </c>
      <c r="N2" s="6" t="s">
        <v>3</v>
      </c>
      <c r="O2" s="6" t="s">
        <v>13</v>
      </c>
      <c r="P2" s="6" t="s">
        <v>22</v>
      </c>
      <c r="Q2" s="6" t="s">
        <v>9</v>
      </c>
      <c r="R2" s="7"/>
      <c r="S2" s="7"/>
    </row>
    <row r="3" spans="1:19">
      <c r="A3" s="1"/>
      <c r="B3" s="3" t="s">
        <v>76</v>
      </c>
      <c r="C3" s="3"/>
      <c r="D3" s="3"/>
      <c r="E3" s="3"/>
      <c r="F3" s="3"/>
      <c r="G3" s="3"/>
      <c r="H3" s="3"/>
      <c r="I3" s="3" t="s">
        <v>98</v>
      </c>
      <c r="J3" s="1"/>
      <c r="K3" s="3" t="s">
        <v>76</v>
      </c>
      <c r="L3" s="3"/>
      <c r="M3" s="3"/>
      <c r="N3" s="3"/>
      <c r="O3" s="3"/>
      <c r="P3" s="3"/>
      <c r="Q3" s="3"/>
      <c r="R3" s="3" t="s">
        <v>98</v>
      </c>
      <c r="S3" s="3"/>
    </row>
    <row r="4" spans="1:19">
      <c r="A4" s="1"/>
      <c r="B4" s="1">
        <v>41943</v>
      </c>
      <c r="C4" s="1"/>
      <c r="D4" s="13"/>
      <c r="E4" s="13"/>
      <c r="F4" s="13"/>
      <c r="G4" s="13"/>
      <c r="H4" s="13"/>
      <c r="I4" s="15">
        <v>1000</v>
      </c>
      <c r="J4" s="1"/>
      <c r="K4" s="1">
        <v>41943</v>
      </c>
      <c r="L4" s="1"/>
      <c r="M4" s="13"/>
      <c r="N4" s="13"/>
      <c r="O4" s="13"/>
      <c r="P4" s="13"/>
      <c r="Q4" s="13"/>
      <c r="R4" s="15">
        <v>1000</v>
      </c>
      <c r="S4" s="15"/>
    </row>
    <row r="5" spans="1:19">
      <c r="A5" s="1"/>
      <c r="B5" s="1"/>
      <c r="C5" s="1" t="s">
        <v>99</v>
      </c>
      <c r="D5" s="14">
        <f>Weights!C3</f>
        <v>0.19936300000000001</v>
      </c>
      <c r="E5" s="14">
        <f>Weights!D3</f>
        <v>0.16334799999999999</v>
      </c>
      <c r="F5" s="14">
        <f>Weights!E3</f>
        <v>0.20705000000000001</v>
      </c>
      <c r="G5" s="14">
        <f>Weights!F3</f>
        <v>0.30867899999999998</v>
      </c>
      <c r="H5" s="14">
        <f>Weights!G3</f>
        <v>0.121559</v>
      </c>
      <c r="J5" s="1"/>
      <c r="K5" s="1"/>
      <c r="L5" s="1" t="s">
        <v>99</v>
      </c>
      <c r="M5" s="14">
        <f>Weights!L3</f>
        <v>0.11203</v>
      </c>
      <c r="N5" s="14">
        <f>Weights!M3</f>
        <v>0.30876900000000002</v>
      </c>
      <c r="O5" s="14">
        <f>Weights!N3</f>
        <v>0.26394899999999999</v>
      </c>
      <c r="P5" s="14">
        <f>Weights!O3</f>
        <v>0.17350499999999999</v>
      </c>
      <c r="Q5" s="14">
        <f>Weights!P3</f>
        <v>0.14174700000000001</v>
      </c>
    </row>
    <row r="6" spans="1:19" s="11" customFormat="1">
      <c r="C6" s="11" t="s">
        <v>100</v>
      </c>
      <c r="D6" s="11">
        <f>D5*$I4</f>
        <v>199.363</v>
      </c>
      <c r="E6" s="11">
        <f>E5*$I4</f>
        <v>163.34799999999998</v>
      </c>
      <c r="F6" s="11">
        <f>F5*$I4</f>
        <v>207.05</v>
      </c>
      <c r="G6" s="11">
        <f>G5*$I4</f>
        <v>308.67899999999997</v>
      </c>
      <c r="H6" s="11">
        <f>H5*$I4</f>
        <v>121.559</v>
      </c>
      <c r="L6" s="11" t="s">
        <v>100</v>
      </c>
      <c r="M6" s="11">
        <f>M5*$R4</f>
        <v>112.03</v>
      </c>
      <c r="N6" s="11">
        <f t="shared" ref="N6:Q6" si="0">N5*$R4</f>
        <v>308.76900000000001</v>
      </c>
      <c r="O6" s="11">
        <f t="shared" si="0"/>
        <v>263.94900000000001</v>
      </c>
      <c r="P6" s="11">
        <f t="shared" si="0"/>
        <v>173.505</v>
      </c>
      <c r="Q6" s="11">
        <f t="shared" si="0"/>
        <v>141.74700000000001</v>
      </c>
    </row>
    <row r="7" spans="1:19">
      <c r="A7" s="1"/>
      <c r="B7" s="1"/>
      <c r="C7" s="1" t="s">
        <v>101</v>
      </c>
      <c r="D7" s="12">
        <f>Prices!C3</f>
        <v>4543.5</v>
      </c>
      <c r="E7" s="12">
        <f>Prices!D3</f>
        <v>3547</v>
      </c>
      <c r="F7" s="12">
        <f>Prices!E3</f>
        <v>1695</v>
      </c>
      <c r="G7" s="12">
        <f>Prices!F3</f>
        <v>854.14</v>
      </c>
      <c r="H7" s="12">
        <f>Prices!G3</f>
        <v>207.3</v>
      </c>
      <c r="J7" s="1"/>
      <c r="K7" s="1"/>
      <c r="L7" s="1" t="s">
        <v>101</v>
      </c>
      <c r="M7" s="12">
        <f>Prices!L3</f>
        <v>4543.5</v>
      </c>
      <c r="N7" s="12">
        <f>Prices!M3</f>
        <v>3547</v>
      </c>
      <c r="O7" s="12">
        <f>Prices!N3</f>
        <v>1695</v>
      </c>
      <c r="P7" s="12">
        <f>Prices!O3</f>
        <v>854.14</v>
      </c>
      <c r="Q7" s="12">
        <f>Prices!P3</f>
        <v>207.3</v>
      </c>
    </row>
    <row r="8" spans="1:19">
      <c r="A8" s="1"/>
      <c r="B8" s="1"/>
      <c r="C8" s="1" t="s">
        <v>102</v>
      </c>
      <c r="D8" s="16">
        <f>D6/D7*100</f>
        <v>4.3878727852976782</v>
      </c>
      <c r="E8" s="16">
        <f t="shared" ref="E8:H8" si="1">E6/E7*100</f>
        <v>4.6052438680575136</v>
      </c>
      <c r="F8" s="16">
        <f t="shared" si="1"/>
        <v>12.215339233038348</v>
      </c>
      <c r="G8" s="16">
        <f t="shared" si="1"/>
        <v>36.139157515161443</v>
      </c>
      <c r="H8" s="16">
        <f t="shared" si="1"/>
        <v>58.639170284611673</v>
      </c>
      <c r="J8" s="1"/>
      <c r="K8" s="1"/>
      <c r="L8" s="1" t="s">
        <v>102</v>
      </c>
      <c r="M8" s="16">
        <f>M6/M7*100</f>
        <v>2.4657202597116763</v>
      </c>
      <c r="N8" s="16">
        <f t="shared" ref="N8:Q8" si="2">N6/N7*100</f>
        <v>8.7050747110233999</v>
      </c>
      <c r="O8" s="16">
        <f t="shared" si="2"/>
        <v>15.572212389380532</v>
      </c>
      <c r="P8" s="16">
        <f t="shared" si="2"/>
        <v>20.313414662701664</v>
      </c>
      <c r="Q8" s="16">
        <f t="shared" si="2"/>
        <v>68.377713458755423</v>
      </c>
    </row>
    <row r="9" spans="1:19">
      <c r="A9" s="1"/>
      <c r="B9" s="1">
        <v>45596</v>
      </c>
      <c r="C9" s="1"/>
      <c r="D9" s="13"/>
      <c r="E9" s="13"/>
      <c r="F9" s="13"/>
      <c r="G9" s="13"/>
      <c r="H9" s="13"/>
      <c r="I9" s="11">
        <f>(D8*D10+E8*E10+F8*F10+G8*G10+H8*H10)/100</f>
        <v>1420.4299959299713</v>
      </c>
      <c r="K9" s="1">
        <v>45596</v>
      </c>
      <c r="L9" s="1"/>
      <c r="M9" s="13"/>
      <c r="N9" s="13"/>
      <c r="O9" s="13"/>
      <c r="P9" s="13"/>
      <c r="Q9" s="13"/>
      <c r="R9" s="11">
        <f>(M8*M10+N8*N10+O8*O10+P8*P10+Q8*Q10)/100</f>
        <v>1285.735664435397</v>
      </c>
    </row>
    <row r="10" spans="1:19">
      <c r="A10" s="1"/>
      <c r="C10" s="1" t="s">
        <v>101</v>
      </c>
      <c r="D10" s="12">
        <f>Prices!C103</f>
        <v>11042</v>
      </c>
      <c r="E10" s="12">
        <f>Prices!D103</f>
        <v>2695</v>
      </c>
      <c r="F10" s="12">
        <f>Prices!E103</f>
        <v>3412</v>
      </c>
      <c r="G10" s="12">
        <f>Prices!F103</f>
        <v>976.2</v>
      </c>
      <c r="H10" s="12">
        <f>Prices!G103</f>
        <v>72.02</v>
      </c>
      <c r="L10" s="1" t="s">
        <v>101</v>
      </c>
      <c r="M10" s="12">
        <f>Prices!L103</f>
        <v>11042</v>
      </c>
      <c r="N10" s="12">
        <f>Prices!M103</f>
        <v>2695</v>
      </c>
      <c r="O10" s="12">
        <f>Prices!N103</f>
        <v>3412</v>
      </c>
      <c r="P10" s="12">
        <f>Prices!O103</f>
        <v>976.2</v>
      </c>
      <c r="Q10" s="12">
        <f>Prices!P103</f>
        <v>72.02</v>
      </c>
    </row>
    <row r="11" spans="1:19">
      <c r="A11" s="1"/>
      <c r="C11" s="1" t="s">
        <v>102</v>
      </c>
      <c r="D11" s="16">
        <f>D8</f>
        <v>4.3878727852976782</v>
      </c>
      <c r="E11" s="16">
        <f t="shared" ref="E11:H11" si="3">E8</f>
        <v>4.6052438680575136</v>
      </c>
      <c r="F11" s="16">
        <f t="shared" si="3"/>
        <v>12.215339233038348</v>
      </c>
      <c r="G11" s="16">
        <f t="shared" si="3"/>
        <v>36.139157515161443</v>
      </c>
      <c r="H11" s="16">
        <f t="shared" si="3"/>
        <v>58.639170284611673</v>
      </c>
      <c r="L11" s="1" t="s">
        <v>102</v>
      </c>
      <c r="M11" s="16">
        <f t="shared" ref="M11:Q11" si="4">M8</f>
        <v>2.4657202597116763</v>
      </c>
      <c r="N11" s="16">
        <f t="shared" si="4"/>
        <v>8.7050747110233999</v>
      </c>
      <c r="O11" s="16">
        <f t="shared" si="4"/>
        <v>15.572212389380532</v>
      </c>
      <c r="P11" s="16">
        <f t="shared" si="4"/>
        <v>20.313414662701664</v>
      </c>
      <c r="Q11" s="16">
        <f t="shared" si="4"/>
        <v>68.377713458755423</v>
      </c>
    </row>
    <row r="12" spans="1:19">
      <c r="A12" s="1"/>
      <c r="B12" s="1"/>
      <c r="C12" s="1"/>
      <c r="D12" s="13"/>
      <c r="E12" s="13"/>
      <c r="F12" s="13"/>
      <c r="G12" s="13"/>
      <c r="H12" s="13"/>
      <c r="J12" s="1"/>
      <c r="K12" s="1"/>
      <c r="L12" s="1"/>
      <c r="M12" s="13"/>
      <c r="N12" s="13"/>
      <c r="O12" s="13"/>
      <c r="P12" s="13"/>
      <c r="Q12" s="13"/>
    </row>
    <row r="13" spans="1:19">
      <c r="A13" s="1"/>
      <c r="B13" s="1"/>
      <c r="C13" s="1"/>
      <c r="D13" s="14"/>
      <c r="E13" s="14"/>
      <c r="F13" s="14"/>
      <c r="G13" s="14"/>
      <c r="H13" s="14"/>
      <c r="J13" s="1"/>
      <c r="K13" s="1"/>
      <c r="L13" s="1"/>
      <c r="M13" s="14"/>
      <c r="N13" s="14"/>
      <c r="O13" s="14"/>
      <c r="P13" s="14"/>
      <c r="Q13" s="14"/>
    </row>
    <row r="14" spans="1:19">
      <c r="A14" s="32" t="s">
        <v>94</v>
      </c>
      <c r="B14" s="1"/>
      <c r="C14" s="1"/>
      <c r="D14" s="11"/>
      <c r="E14" s="11"/>
      <c r="F14" s="11"/>
      <c r="G14" s="11"/>
      <c r="H14" s="11"/>
      <c r="J14" s="1"/>
      <c r="K14" s="1"/>
      <c r="L14" s="11"/>
      <c r="M14" s="11"/>
      <c r="N14" s="11"/>
      <c r="O14" s="11"/>
      <c r="P14" s="11"/>
      <c r="Q14" s="11"/>
    </row>
    <row r="15" spans="1:19">
      <c r="A15" s="1"/>
      <c r="B15" s="1"/>
      <c r="C15" s="1"/>
      <c r="D15" s="12"/>
      <c r="E15" s="12"/>
      <c r="F15" s="12"/>
      <c r="G15" s="12"/>
      <c r="H15" s="12"/>
      <c r="J15" s="1"/>
      <c r="K15" s="1"/>
      <c r="L15" s="1"/>
      <c r="M15" s="12"/>
      <c r="N15" s="12"/>
      <c r="O15" s="12"/>
      <c r="P15" s="12"/>
      <c r="Q15" s="12"/>
    </row>
    <row r="16" spans="1:19">
      <c r="A16" s="1"/>
      <c r="B16" s="1"/>
      <c r="C16" s="1"/>
      <c r="D16" s="16"/>
      <c r="E16" s="16"/>
      <c r="F16" s="16"/>
      <c r="G16" s="16"/>
      <c r="H16" s="16"/>
      <c r="J16" s="1"/>
      <c r="K16" s="1"/>
      <c r="L16" s="1"/>
      <c r="M16" s="16"/>
      <c r="N16" s="16"/>
      <c r="O16" s="16"/>
      <c r="P16" s="16"/>
      <c r="Q16" s="16"/>
    </row>
    <row r="17" spans="1:17">
      <c r="A17" s="1"/>
      <c r="B17" s="1"/>
      <c r="C17" s="1"/>
      <c r="D17" s="13"/>
      <c r="E17" s="13"/>
      <c r="F17" s="13"/>
      <c r="G17" s="13"/>
      <c r="H17" s="13"/>
      <c r="J17" s="1"/>
      <c r="K17" s="1"/>
      <c r="L17" s="1"/>
      <c r="M17" s="13"/>
      <c r="N17" s="13"/>
      <c r="O17" s="13"/>
      <c r="P17" s="13"/>
      <c r="Q17" s="13"/>
    </row>
    <row r="18" spans="1:17">
      <c r="A18" s="1"/>
      <c r="B18" s="1"/>
      <c r="C18" s="1"/>
      <c r="D18" s="14"/>
      <c r="E18" s="14"/>
      <c r="F18" s="14"/>
      <c r="G18" s="14"/>
      <c r="H18" s="14"/>
      <c r="J18" s="1"/>
      <c r="K18" s="1"/>
      <c r="L18" s="1"/>
      <c r="M18" s="14"/>
      <c r="N18" s="14"/>
      <c r="O18" s="14"/>
      <c r="P18" s="14"/>
      <c r="Q18" s="14"/>
    </row>
    <row r="19" spans="1:17">
      <c r="A19" s="1"/>
      <c r="B19" s="1"/>
      <c r="C19" s="1"/>
      <c r="D19" s="11"/>
      <c r="E19" s="11"/>
      <c r="F19" s="11"/>
      <c r="G19" s="11"/>
      <c r="H19" s="11"/>
      <c r="J19" s="1"/>
      <c r="K19" s="1"/>
      <c r="L19" s="11"/>
      <c r="M19" s="11"/>
      <c r="N19" s="11"/>
      <c r="O19" s="11"/>
      <c r="P19" s="11"/>
      <c r="Q19" s="11"/>
    </row>
    <row r="20" spans="1:17">
      <c r="A20" s="1"/>
      <c r="B20" s="1"/>
      <c r="C20" s="1"/>
      <c r="D20" s="12"/>
      <c r="E20" s="12"/>
      <c r="F20" s="12"/>
      <c r="G20" s="12"/>
      <c r="H20" s="12"/>
      <c r="J20" s="1"/>
      <c r="K20" s="1"/>
      <c r="L20" s="1"/>
      <c r="M20" s="12"/>
      <c r="N20" s="12"/>
      <c r="O20" s="12"/>
      <c r="P20" s="12"/>
      <c r="Q20" s="12"/>
    </row>
    <row r="21" spans="1:17">
      <c r="A21" s="1"/>
      <c r="B21" s="1"/>
      <c r="C21" s="1"/>
      <c r="D21" s="16"/>
      <c r="E21" s="16"/>
      <c r="F21" s="16"/>
      <c r="G21" s="16"/>
      <c r="H21" s="16"/>
      <c r="J21" s="1"/>
      <c r="K21" s="1"/>
      <c r="L21" s="1"/>
      <c r="M21" s="16"/>
      <c r="N21" s="16"/>
      <c r="O21" s="16"/>
      <c r="P21" s="16"/>
      <c r="Q21" s="16"/>
    </row>
    <row r="22" spans="1:17">
      <c r="A22" s="1"/>
      <c r="B22" s="1"/>
      <c r="C22" s="1"/>
      <c r="D22" s="13"/>
      <c r="E22" s="13"/>
      <c r="F22" s="13"/>
      <c r="G22" s="13"/>
      <c r="H22" s="13"/>
      <c r="J22" s="1"/>
      <c r="K22" s="1"/>
      <c r="L22" s="1"/>
      <c r="M22" s="13"/>
      <c r="N22" s="13"/>
      <c r="O22" s="13"/>
      <c r="P22" s="13"/>
      <c r="Q22" s="13"/>
    </row>
    <row r="23" spans="1:17">
      <c r="A23" s="1"/>
      <c r="B23" s="1"/>
      <c r="C23" s="1"/>
      <c r="D23" s="14"/>
      <c r="E23" s="14"/>
      <c r="F23" s="14"/>
      <c r="G23" s="14"/>
      <c r="H23" s="14"/>
      <c r="J23" s="1"/>
      <c r="K23" s="1"/>
      <c r="L23" s="1"/>
      <c r="M23" s="14"/>
      <c r="N23" s="14"/>
      <c r="O23" s="14"/>
      <c r="P23" s="14"/>
      <c r="Q23" s="14"/>
    </row>
    <row r="24" spans="1:17">
      <c r="A24" s="1"/>
      <c r="B24" s="1"/>
      <c r="C24" s="1"/>
      <c r="D24" s="11"/>
      <c r="E24" s="11"/>
      <c r="F24" s="11"/>
      <c r="G24" s="11"/>
      <c r="H24" s="11"/>
      <c r="J24" s="1"/>
      <c r="K24" s="1"/>
      <c r="L24" s="11"/>
      <c r="M24" s="11"/>
      <c r="N24" s="11"/>
      <c r="O24" s="11"/>
      <c r="P24" s="11"/>
      <c r="Q24" s="11"/>
    </row>
    <row r="25" spans="1:17">
      <c r="A25" s="1"/>
      <c r="B25" s="1"/>
      <c r="C25" s="1"/>
      <c r="D25" s="12"/>
      <c r="E25" s="12"/>
      <c r="F25" s="12"/>
      <c r="G25" s="12"/>
      <c r="H25" s="12"/>
      <c r="J25" s="1"/>
      <c r="K25" s="1"/>
      <c r="L25" s="1"/>
      <c r="M25" s="12"/>
      <c r="N25" s="12"/>
      <c r="O25" s="12"/>
      <c r="P25" s="12"/>
      <c r="Q25" s="12"/>
    </row>
    <row r="26" spans="1:17">
      <c r="A26" s="1"/>
      <c r="B26" s="1"/>
      <c r="C26" s="1"/>
      <c r="D26" s="16"/>
      <c r="E26" s="16"/>
      <c r="F26" s="16"/>
      <c r="G26" s="16"/>
      <c r="H26" s="16"/>
      <c r="J26" s="1"/>
      <c r="K26" s="1"/>
      <c r="L26" s="1"/>
      <c r="M26" s="16"/>
      <c r="N26" s="16"/>
      <c r="O26" s="16"/>
      <c r="P26" s="16"/>
      <c r="Q26" s="16"/>
    </row>
    <row r="27" spans="1:17">
      <c r="A27" s="1"/>
      <c r="B27" s="1"/>
      <c r="C27" s="1"/>
      <c r="D27" s="13"/>
      <c r="E27" s="13"/>
      <c r="F27" s="13"/>
      <c r="G27" s="13"/>
      <c r="H27" s="13"/>
      <c r="J27" s="1"/>
      <c r="K27" s="1"/>
      <c r="L27" s="1"/>
      <c r="M27" s="13"/>
      <c r="N27" s="13"/>
      <c r="O27" s="13"/>
      <c r="P27" s="13"/>
      <c r="Q27" s="13"/>
    </row>
    <row r="28" spans="1:17">
      <c r="A28" s="1"/>
      <c r="B28" s="1"/>
      <c r="C28" s="1"/>
      <c r="D28" s="14"/>
      <c r="E28" s="14"/>
      <c r="F28" s="14"/>
      <c r="G28" s="14"/>
      <c r="H28" s="14"/>
      <c r="J28" s="1"/>
      <c r="K28" s="1"/>
      <c r="L28" s="1"/>
      <c r="M28" s="14"/>
      <c r="N28" s="14"/>
      <c r="O28" s="14"/>
      <c r="P28" s="14"/>
      <c r="Q28" s="14"/>
    </row>
    <row r="29" spans="1:17">
      <c r="A29" s="1"/>
      <c r="B29" s="1"/>
      <c r="C29" s="1"/>
      <c r="D29" s="11"/>
      <c r="E29" s="11"/>
      <c r="F29" s="11"/>
      <c r="G29" s="11"/>
      <c r="H29" s="11"/>
      <c r="J29" s="1"/>
      <c r="K29" s="1"/>
      <c r="L29" s="11"/>
      <c r="M29" s="11"/>
      <c r="N29" s="11"/>
      <c r="O29" s="11"/>
      <c r="P29" s="11"/>
      <c r="Q29" s="11"/>
    </row>
    <row r="30" spans="1:17">
      <c r="A30" s="1"/>
      <c r="B30" s="1"/>
      <c r="C30" s="1"/>
      <c r="D30" s="12"/>
      <c r="E30" s="12"/>
      <c r="F30" s="12"/>
      <c r="G30" s="12"/>
      <c r="H30" s="12"/>
      <c r="J30" s="1"/>
      <c r="K30" s="1"/>
      <c r="L30" s="1"/>
      <c r="M30" s="12"/>
      <c r="N30" s="12"/>
      <c r="O30" s="12"/>
      <c r="P30" s="12"/>
      <c r="Q30" s="12"/>
    </row>
    <row r="31" spans="1:17">
      <c r="A31" s="1"/>
      <c r="B31" s="1"/>
      <c r="C31" s="1"/>
      <c r="D31" s="16"/>
      <c r="E31" s="16"/>
      <c r="F31" s="16"/>
      <c r="G31" s="16"/>
      <c r="H31" s="16"/>
      <c r="J31" s="1"/>
      <c r="K31" s="1"/>
      <c r="L31" s="1"/>
      <c r="M31" s="16"/>
      <c r="N31" s="16"/>
      <c r="O31" s="16"/>
      <c r="P31" s="16"/>
      <c r="Q31" s="16"/>
    </row>
    <row r="32" spans="1:17">
      <c r="A32" s="1"/>
      <c r="B32" s="1"/>
      <c r="C32" s="1"/>
      <c r="D32" s="13"/>
      <c r="E32" s="13"/>
      <c r="F32" s="13"/>
      <c r="G32" s="13"/>
      <c r="H32" s="13"/>
      <c r="J32" s="1"/>
      <c r="K32" s="1"/>
      <c r="L32" s="1"/>
      <c r="M32" s="13"/>
      <c r="N32" s="13"/>
      <c r="O32" s="13"/>
      <c r="P32" s="13"/>
      <c r="Q32" s="13"/>
    </row>
    <row r="33" spans="1:17">
      <c r="A33" s="1"/>
      <c r="B33" s="1"/>
      <c r="C33" s="1"/>
      <c r="D33" s="14"/>
      <c r="E33" s="14"/>
      <c r="F33" s="14"/>
      <c r="G33" s="14"/>
      <c r="H33" s="14"/>
      <c r="J33" s="1"/>
      <c r="K33" s="1"/>
      <c r="L33" s="1"/>
      <c r="M33" s="14"/>
      <c r="N33" s="14"/>
      <c r="O33" s="14"/>
      <c r="P33" s="14"/>
      <c r="Q33" s="14"/>
    </row>
    <row r="34" spans="1:17">
      <c r="A34" s="1"/>
      <c r="B34" s="1"/>
      <c r="C34" s="1"/>
      <c r="D34" s="11"/>
      <c r="E34" s="11"/>
      <c r="F34" s="11"/>
      <c r="G34" s="11"/>
      <c r="H34" s="11"/>
      <c r="J34" s="1"/>
      <c r="K34" s="1"/>
      <c r="L34" s="11"/>
      <c r="M34" s="11"/>
      <c r="N34" s="11"/>
      <c r="O34" s="11"/>
      <c r="P34" s="11"/>
      <c r="Q34" s="11"/>
    </row>
    <row r="35" spans="1:17">
      <c r="A35" s="1"/>
      <c r="B35" s="1"/>
      <c r="C35" s="1"/>
      <c r="D35" s="12"/>
      <c r="E35" s="12"/>
      <c r="F35" s="12"/>
      <c r="G35" s="12"/>
      <c r="H35" s="12"/>
      <c r="J35" s="1"/>
      <c r="K35" s="1"/>
      <c r="L35" s="1"/>
      <c r="M35" s="12"/>
      <c r="N35" s="12"/>
      <c r="O35" s="12"/>
      <c r="P35" s="12"/>
      <c r="Q35" s="12"/>
    </row>
    <row r="36" spans="1:17">
      <c r="A36" s="1"/>
      <c r="B36" s="1"/>
      <c r="C36" s="1"/>
      <c r="D36" s="16"/>
      <c r="E36" s="16"/>
      <c r="F36" s="16"/>
      <c r="G36" s="16"/>
      <c r="H36" s="16"/>
      <c r="J36" s="1"/>
      <c r="K36" s="1"/>
      <c r="L36" s="1"/>
      <c r="M36" s="16"/>
      <c r="N36" s="16"/>
      <c r="O36" s="16"/>
      <c r="P36" s="16"/>
      <c r="Q36" s="16"/>
    </row>
    <row r="37" spans="1:17">
      <c r="A37" s="1"/>
      <c r="B37" s="1"/>
      <c r="C37" s="1"/>
      <c r="D37" s="13"/>
      <c r="E37" s="13"/>
      <c r="F37" s="13"/>
      <c r="G37" s="13"/>
      <c r="H37" s="13"/>
      <c r="J37" s="1"/>
      <c r="K37" s="1"/>
      <c r="L37" s="1"/>
      <c r="M37" s="13"/>
      <c r="N37" s="13"/>
      <c r="O37" s="13"/>
      <c r="P37" s="13"/>
      <c r="Q37" s="13"/>
    </row>
    <row r="38" spans="1:17">
      <c r="A38" s="1"/>
      <c r="B38" s="1"/>
      <c r="C38" s="1"/>
      <c r="D38" s="14"/>
      <c r="E38" s="14"/>
      <c r="F38" s="14"/>
      <c r="G38" s="14"/>
      <c r="H38" s="14"/>
      <c r="J38" s="1"/>
      <c r="K38" s="1"/>
      <c r="L38" s="1"/>
      <c r="M38" s="14"/>
      <c r="N38" s="14"/>
      <c r="O38" s="14"/>
      <c r="P38" s="14"/>
      <c r="Q38" s="14"/>
    </row>
    <row r="39" spans="1:17">
      <c r="A39" s="1"/>
      <c r="B39" s="1"/>
      <c r="C39" s="1"/>
      <c r="D39" s="11"/>
      <c r="E39" s="11"/>
      <c r="F39" s="11"/>
      <c r="G39" s="11"/>
      <c r="H39" s="11"/>
      <c r="J39" s="1"/>
      <c r="K39" s="1"/>
      <c r="L39" s="11"/>
      <c r="M39" s="11"/>
      <c r="N39" s="11"/>
      <c r="O39" s="11"/>
      <c r="P39" s="11"/>
      <c r="Q39" s="11"/>
    </row>
    <row r="40" spans="1:17">
      <c r="A40" s="1"/>
      <c r="B40" s="1"/>
      <c r="C40" s="1"/>
      <c r="D40" s="12"/>
      <c r="E40" s="12"/>
      <c r="F40" s="12"/>
      <c r="G40" s="12"/>
      <c r="H40" s="12"/>
      <c r="J40" s="1"/>
      <c r="K40" s="1"/>
      <c r="L40" s="1"/>
      <c r="M40" s="12"/>
      <c r="N40" s="12"/>
      <c r="O40" s="12"/>
      <c r="P40" s="12"/>
      <c r="Q40" s="12"/>
    </row>
    <row r="41" spans="1:17">
      <c r="A41" s="1"/>
      <c r="B41" s="1"/>
      <c r="C41" s="1"/>
      <c r="D41" s="16"/>
      <c r="E41" s="16"/>
      <c r="F41" s="16"/>
      <c r="G41" s="16"/>
      <c r="H41" s="16"/>
      <c r="J41" s="1"/>
      <c r="K41" s="1"/>
      <c r="L41" s="1"/>
      <c r="M41" s="16"/>
      <c r="N41" s="16"/>
      <c r="O41" s="16"/>
      <c r="P41" s="16"/>
      <c r="Q41" s="16"/>
    </row>
    <row r="42" spans="1:17">
      <c r="A42" s="1"/>
      <c r="B42" s="1"/>
      <c r="C42" s="1"/>
      <c r="D42" s="13"/>
      <c r="E42" s="13"/>
      <c r="F42" s="13"/>
      <c r="G42" s="13"/>
      <c r="H42" s="13"/>
      <c r="J42" s="1"/>
      <c r="K42" s="1"/>
      <c r="L42" s="1"/>
      <c r="M42" s="13"/>
      <c r="N42" s="13"/>
      <c r="O42" s="13"/>
      <c r="P42" s="13"/>
      <c r="Q42" s="13"/>
    </row>
    <row r="43" spans="1:17">
      <c r="A43" s="1"/>
      <c r="B43" s="1"/>
      <c r="C43" s="1"/>
      <c r="D43" s="14"/>
      <c r="E43" s="14"/>
      <c r="F43" s="14"/>
      <c r="G43" s="14"/>
      <c r="H43" s="14"/>
      <c r="J43" s="1"/>
      <c r="K43" s="1"/>
      <c r="L43" s="1"/>
      <c r="M43" s="14"/>
      <c r="N43" s="14"/>
      <c r="O43" s="14"/>
      <c r="P43" s="14"/>
      <c r="Q43" s="14"/>
    </row>
    <row r="44" spans="1:17">
      <c r="A44" s="1"/>
      <c r="B44" s="1"/>
      <c r="C44" s="1"/>
      <c r="D44" s="11"/>
      <c r="E44" s="11"/>
      <c r="F44" s="11"/>
      <c r="G44" s="11"/>
      <c r="H44" s="11"/>
      <c r="J44" s="1"/>
      <c r="K44" s="1"/>
      <c r="L44" s="11"/>
      <c r="M44" s="11"/>
      <c r="N44" s="11"/>
      <c r="O44" s="11"/>
      <c r="P44" s="11"/>
      <c r="Q44" s="11"/>
    </row>
    <row r="45" spans="1:17">
      <c r="A45" s="1"/>
      <c r="B45" s="1"/>
      <c r="C45" s="1"/>
      <c r="D45" s="12"/>
      <c r="E45" s="12"/>
      <c r="F45" s="12"/>
      <c r="G45" s="12"/>
      <c r="H45" s="12"/>
      <c r="J45" s="1"/>
      <c r="K45" s="1"/>
      <c r="L45" s="1"/>
      <c r="M45" s="12"/>
      <c r="N45" s="12"/>
      <c r="O45" s="12"/>
      <c r="P45" s="12"/>
      <c r="Q45" s="12"/>
    </row>
    <row r="46" spans="1:17">
      <c r="A46" s="1"/>
      <c r="B46" s="1"/>
      <c r="C46" s="1"/>
      <c r="D46" s="16"/>
      <c r="E46" s="16"/>
      <c r="F46" s="16"/>
      <c r="G46" s="16"/>
      <c r="H46" s="16"/>
      <c r="J46" s="1"/>
      <c r="K46" s="1"/>
      <c r="L46" s="1"/>
      <c r="M46" s="16"/>
      <c r="N46" s="16"/>
      <c r="O46" s="16"/>
      <c r="P46" s="16"/>
      <c r="Q46" s="16"/>
    </row>
    <row r="47" spans="1:17">
      <c r="A47" s="1"/>
      <c r="B47" s="1"/>
      <c r="C47" s="1"/>
      <c r="D47" s="13"/>
      <c r="E47" s="13"/>
      <c r="F47" s="13"/>
      <c r="G47" s="13"/>
      <c r="H47" s="13"/>
      <c r="J47" s="1"/>
      <c r="K47" s="1"/>
      <c r="L47" s="1"/>
      <c r="M47" s="13"/>
      <c r="N47" s="13"/>
      <c r="O47" s="13"/>
      <c r="P47" s="13"/>
      <c r="Q47" s="13"/>
    </row>
    <row r="48" spans="1:17">
      <c r="A48" s="1"/>
      <c r="B48" s="1"/>
      <c r="C48" s="1"/>
      <c r="D48" s="14"/>
      <c r="E48" s="14"/>
      <c r="F48" s="14"/>
      <c r="G48" s="14"/>
      <c r="H48" s="14"/>
      <c r="J48" s="1"/>
      <c r="K48" s="1"/>
      <c r="L48" s="1"/>
      <c r="M48" s="14"/>
      <c r="N48" s="14"/>
      <c r="O48" s="14"/>
      <c r="P48" s="14"/>
      <c r="Q48" s="14"/>
    </row>
    <row r="49" spans="1:17">
      <c r="A49" s="1"/>
      <c r="B49" s="1"/>
      <c r="C49" s="1"/>
      <c r="D49" s="11"/>
      <c r="E49" s="11"/>
      <c r="F49" s="11"/>
      <c r="G49" s="11"/>
      <c r="H49" s="11"/>
      <c r="J49" s="1"/>
      <c r="K49" s="1"/>
      <c r="L49" s="11"/>
      <c r="M49" s="11"/>
      <c r="N49" s="11"/>
      <c r="O49" s="11"/>
      <c r="P49" s="11"/>
      <c r="Q49" s="11"/>
    </row>
    <row r="50" spans="1:17">
      <c r="A50" s="1"/>
      <c r="B50" s="1"/>
      <c r="C50" s="1"/>
      <c r="D50" s="12"/>
      <c r="E50" s="12"/>
      <c r="F50" s="12"/>
      <c r="G50" s="12"/>
      <c r="H50" s="12"/>
      <c r="J50" s="1"/>
      <c r="K50" s="1"/>
      <c r="L50" s="1"/>
      <c r="M50" s="12"/>
      <c r="N50" s="12"/>
      <c r="O50" s="12"/>
      <c r="P50" s="12"/>
      <c r="Q50" s="12"/>
    </row>
    <row r="51" spans="1:17">
      <c r="A51" s="1"/>
      <c r="B51" s="1"/>
      <c r="C51" s="1"/>
      <c r="D51" s="16"/>
      <c r="E51" s="16"/>
      <c r="F51" s="16"/>
      <c r="G51" s="16"/>
      <c r="H51" s="16"/>
      <c r="J51" s="1"/>
      <c r="K51" s="1"/>
      <c r="L51" s="1"/>
      <c r="M51" s="16"/>
      <c r="N51" s="16"/>
      <c r="O51" s="16"/>
      <c r="P51" s="16"/>
      <c r="Q51" s="16"/>
    </row>
    <row r="52" spans="1:17">
      <c r="A52" s="1"/>
      <c r="B52" s="1"/>
      <c r="C52" s="1"/>
      <c r="D52" s="13"/>
      <c r="E52" s="13"/>
      <c r="F52" s="13"/>
      <c r="G52" s="13"/>
      <c r="H52" s="13"/>
      <c r="J52" s="1"/>
      <c r="K52" s="1"/>
      <c r="L52" s="1"/>
      <c r="M52" s="13"/>
      <c r="N52" s="13"/>
      <c r="O52" s="13"/>
      <c r="P52" s="13"/>
      <c r="Q52" s="13"/>
    </row>
    <row r="53" spans="1:17">
      <c r="A53" s="1"/>
      <c r="B53" s="1"/>
      <c r="C53" s="1"/>
      <c r="D53" s="14"/>
      <c r="E53" s="14"/>
      <c r="F53" s="14"/>
      <c r="G53" s="14"/>
      <c r="H53" s="14"/>
      <c r="J53" s="1"/>
      <c r="K53" s="1"/>
      <c r="L53" s="1"/>
      <c r="M53" s="14"/>
      <c r="N53" s="14"/>
      <c r="O53" s="14"/>
      <c r="P53" s="14"/>
      <c r="Q53" s="14"/>
    </row>
    <row r="54" spans="1:17">
      <c r="A54" s="1"/>
      <c r="B54" s="1"/>
      <c r="C54" s="1"/>
      <c r="D54" s="11"/>
      <c r="E54" s="11"/>
      <c r="F54" s="11"/>
      <c r="G54" s="11"/>
      <c r="H54" s="11"/>
      <c r="J54" s="1"/>
      <c r="K54" s="1"/>
      <c r="L54" s="11"/>
      <c r="M54" s="11"/>
      <c r="N54" s="11"/>
      <c r="O54" s="11"/>
      <c r="P54" s="11"/>
      <c r="Q54" s="11"/>
    </row>
    <row r="55" spans="1:17">
      <c r="A55" s="1"/>
      <c r="B55" s="1"/>
      <c r="C55" s="1"/>
      <c r="D55" s="12"/>
      <c r="E55" s="12"/>
      <c r="F55" s="12"/>
      <c r="G55" s="12"/>
      <c r="H55" s="12"/>
      <c r="J55" s="1"/>
      <c r="K55" s="1"/>
      <c r="L55" s="1"/>
      <c r="M55" s="12"/>
      <c r="N55" s="12"/>
      <c r="O55" s="12"/>
      <c r="P55" s="12"/>
      <c r="Q55" s="12"/>
    </row>
    <row r="56" spans="1:17">
      <c r="A56" s="1"/>
      <c r="B56" s="1"/>
      <c r="C56" s="1"/>
      <c r="D56" s="16"/>
      <c r="E56" s="16"/>
      <c r="F56" s="16"/>
      <c r="G56" s="16"/>
      <c r="H56" s="16"/>
      <c r="J56" s="1"/>
      <c r="K56" s="1"/>
      <c r="L56" s="1"/>
      <c r="M56" s="16"/>
      <c r="N56" s="16"/>
      <c r="O56" s="16"/>
      <c r="P56" s="16"/>
      <c r="Q56" s="16"/>
    </row>
    <row r="57" spans="1:17">
      <c r="A57" s="1"/>
      <c r="B57" s="1"/>
      <c r="C57" s="1"/>
      <c r="D57" s="13"/>
      <c r="E57" s="13"/>
      <c r="F57" s="13"/>
      <c r="G57" s="13"/>
      <c r="H57" s="13"/>
      <c r="J57" s="1"/>
      <c r="K57" s="1"/>
      <c r="L57" s="1"/>
      <c r="M57" s="13"/>
      <c r="N57" s="13"/>
      <c r="O57" s="13"/>
      <c r="P57" s="13"/>
      <c r="Q57" s="13"/>
    </row>
    <row r="58" spans="1:17">
      <c r="A58" s="1"/>
      <c r="B58" s="1"/>
      <c r="C58" s="1"/>
      <c r="D58" s="14"/>
      <c r="E58" s="14"/>
      <c r="F58" s="14"/>
      <c r="G58" s="14"/>
      <c r="H58" s="14"/>
      <c r="J58" s="1"/>
      <c r="K58" s="1"/>
      <c r="L58" s="1"/>
      <c r="M58" s="14"/>
      <c r="N58" s="14"/>
      <c r="O58" s="14"/>
      <c r="P58" s="14"/>
      <c r="Q58" s="14"/>
    </row>
    <row r="59" spans="1:17">
      <c r="A59" s="1"/>
      <c r="B59" s="1"/>
      <c r="C59" s="1"/>
      <c r="D59" s="11"/>
      <c r="E59" s="11"/>
      <c r="F59" s="11"/>
      <c r="G59" s="11"/>
      <c r="H59" s="11"/>
      <c r="J59" s="1"/>
      <c r="K59" s="1"/>
      <c r="L59" s="11"/>
      <c r="M59" s="11"/>
      <c r="N59" s="11"/>
      <c r="O59" s="11"/>
      <c r="P59" s="11"/>
      <c r="Q59" s="11"/>
    </row>
    <row r="60" spans="1:17">
      <c r="A60" s="1"/>
      <c r="B60" s="1"/>
      <c r="C60" s="1"/>
      <c r="D60" s="12"/>
      <c r="E60" s="12"/>
      <c r="F60" s="12"/>
      <c r="G60" s="12"/>
      <c r="H60" s="12"/>
      <c r="J60" s="1"/>
      <c r="K60" s="1"/>
      <c r="L60" s="1"/>
      <c r="M60" s="12"/>
      <c r="N60" s="12"/>
      <c r="O60" s="12"/>
      <c r="P60" s="12"/>
      <c r="Q60" s="12"/>
    </row>
    <row r="61" spans="1:17">
      <c r="A61" s="1"/>
      <c r="B61" s="1"/>
      <c r="C61" s="1"/>
      <c r="D61" s="16"/>
      <c r="E61" s="16"/>
      <c r="F61" s="16"/>
      <c r="G61" s="16"/>
      <c r="H61" s="16"/>
      <c r="J61" s="1"/>
      <c r="K61" s="1"/>
      <c r="L61" s="1"/>
      <c r="M61" s="16"/>
      <c r="N61" s="16"/>
      <c r="O61" s="16"/>
      <c r="P61" s="16"/>
      <c r="Q61" s="16"/>
    </row>
    <row r="62" spans="1:17">
      <c r="A62" s="1"/>
      <c r="B62" s="1"/>
      <c r="C62" s="1"/>
      <c r="D62" s="13"/>
      <c r="E62" s="13"/>
      <c r="F62" s="13"/>
      <c r="G62" s="13"/>
      <c r="H62" s="13"/>
      <c r="J62" s="1"/>
      <c r="K62" s="1"/>
      <c r="L62" s="1"/>
      <c r="M62" s="13"/>
      <c r="N62" s="13"/>
      <c r="O62" s="13"/>
      <c r="P62" s="13"/>
      <c r="Q62" s="13"/>
    </row>
    <row r="63" spans="1:17">
      <c r="A63" s="1"/>
      <c r="B63" s="1"/>
      <c r="C63" s="1"/>
      <c r="D63" s="14"/>
      <c r="E63" s="14"/>
      <c r="F63" s="14"/>
      <c r="G63" s="14"/>
      <c r="H63" s="14"/>
      <c r="J63" s="1"/>
      <c r="K63" s="1"/>
      <c r="L63" s="1"/>
      <c r="M63" s="14"/>
      <c r="N63" s="14"/>
      <c r="O63" s="14"/>
      <c r="P63" s="14"/>
      <c r="Q63" s="14"/>
    </row>
    <row r="64" spans="1:17">
      <c r="A64" s="1"/>
      <c r="B64" s="1"/>
      <c r="C64" s="1"/>
      <c r="D64" s="11"/>
      <c r="E64" s="11"/>
      <c r="F64" s="11"/>
      <c r="G64" s="11"/>
      <c r="H64" s="11"/>
      <c r="J64" s="1"/>
      <c r="K64" s="1"/>
      <c r="L64" s="11"/>
      <c r="M64" s="11"/>
      <c r="N64" s="11"/>
      <c r="O64" s="11"/>
      <c r="P64" s="11"/>
      <c r="Q64" s="11"/>
    </row>
    <row r="65" spans="1:17">
      <c r="A65" s="1"/>
      <c r="B65" s="1"/>
      <c r="C65" s="1"/>
      <c r="D65" s="12"/>
      <c r="E65" s="12"/>
      <c r="F65" s="12"/>
      <c r="G65" s="12"/>
      <c r="H65" s="12"/>
      <c r="J65" s="1"/>
      <c r="K65" s="1"/>
      <c r="L65" s="1"/>
      <c r="M65" s="12"/>
      <c r="N65" s="12"/>
      <c r="O65" s="12"/>
      <c r="P65" s="12"/>
      <c r="Q65" s="12"/>
    </row>
    <row r="66" spans="1:17">
      <c r="B66" s="1"/>
      <c r="C66" s="1"/>
      <c r="D66" s="16"/>
      <c r="E66" s="16"/>
      <c r="F66" s="16"/>
      <c r="G66" s="16"/>
      <c r="H66" s="16"/>
      <c r="K66" s="1"/>
      <c r="L66" s="1"/>
      <c r="M66" s="16"/>
      <c r="N66" s="16"/>
      <c r="O66" s="16"/>
      <c r="P66" s="16"/>
      <c r="Q66" s="16"/>
    </row>
    <row r="67" spans="1:17">
      <c r="B67" s="1"/>
      <c r="C67" s="1"/>
      <c r="D67" s="13"/>
      <c r="E67" s="13"/>
      <c r="F67" s="13"/>
      <c r="G67" s="13"/>
      <c r="H67" s="13"/>
      <c r="K67" s="1"/>
      <c r="L67" s="1"/>
      <c r="M67" s="13"/>
      <c r="N67" s="13"/>
      <c r="O67" s="13"/>
      <c r="P67" s="13"/>
      <c r="Q67" s="13"/>
    </row>
    <row r="68" spans="1:17">
      <c r="B68" s="1"/>
      <c r="C68" s="1"/>
      <c r="D68" s="14"/>
      <c r="E68" s="14"/>
      <c r="F68" s="14"/>
      <c r="G68" s="14"/>
      <c r="H68" s="14"/>
      <c r="K68" s="1"/>
      <c r="L68" s="1"/>
      <c r="M68" s="14"/>
      <c r="N68" s="14"/>
      <c r="O68" s="14"/>
      <c r="P68" s="14"/>
      <c r="Q68" s="14"/>
    </row>
    <row r="69" spans="1:17">
      <c r="B69" s="1"/>
      <c r="C69" s="1"/>
      <c r="D69" s="11"/>
      <c r="E69" s="11"/>
      <c r="F69" s="11"/>
      <c r="G69" s="11"/>
      <c r="H69" s="11"/>
      <c r="K69" s="1"/>
      <c r="L69" s="11"/>
      <c r="M69" s="11"/>
      <c r="N69" s="11"/>
      <c r="O69" s="11"/>
      <c r="P69" s="11"/>
      <c r="Q69" s="11"/>
    </row>
    <row r="70" spans="1:17">
      <c r="B70" s="1"/>
      <c r="C70" s="1"/>
      <c r="D70" s="12"/>
      <c r="E70" s="12"/>
      <c r="F70" s="12"/>
      <c r="G70" s="12"/>
      <c r="H70" s="12"/>
      <c r="K70" s="1"/>
      <c r="L70" s="1"/>
      <c r="M70" s="12"/>
      <c r="N70" s="12"/>
      <c r="O70" s="12"/>
      <c r="P70" s="12"/>
      <c r="Q70" s="12"/>
    </row>
    <row r="71" spans="1:17">
      <c r="B71" s="1"/>
      <c r="C71" s="1"/>
      <c r="D71" s="16"/>
      <c r="E71" s="16"/>
      <c r="F71" s="16"/>
      <c r="G71" s="16"/>
      <c r="H71" s="16"/>
      <c r="K71" s="1"/>
      <c r="L71" s="1"/>
      <c r="M71" s="16"/>
      <c r="N71" s="16"/>
      <c r="O71" s="16"/>
      <c r="P71" s="16"/>
      <c r="Q71" s="16"/>
    </row>
    <row r="72" spans="1:17">
      <c r="B72" s="1"/>
      <c r="C72" s="1"/>
      <c r="D72" s="13"/>
      <c r="E72" s="13"/>
      <c r="F72" s="13"/>
      <c r="G72" s="13"/>
      <c r="H72" s="13"/>
      <c r="K72" s="1"/>
      <c r="L72" s="1"/>
      <c r="M72" s="13"/>
      <c r="N72" s="13"/>
      <c r="O72" s="13"/>
      <c r="P72" s="13"/>
      <c r="Q72" s="13"/>
    </row>
    <row r="73" spans="1:17">
      <c r="B73" s="1"/>
      <c r="C73" s="1"/>
      <c r="D73" s="14"/>
      <c r="E73" s="14"/>
      <c r="F73" s="14"/>
      <c r="G73" s="14"/>
      <c r="H73" s="14"/>
      <c r="K73" s="1"/>
      <c r="L73" s="1"/>
      <c r="M73" s="14"/>
      <c r="N73" s="14"/>
      <c r="O73" s="14"/>
      <c r="P73" s="14"/>
      <c r="Q73" s="14"/>
    </row>
    <row r="74" spans="1:17">
      <c r="B74" s="1"/>
      <c r="C74" s="1"/>
      <c r="D74" s="11"/>
      <c r="E74" s="11"/>
      <c r="F74" s="11"/>
      <c r="G74" s="11"/>
      <c r="H74" s="11"/>
      <c r="K74" s="1"/>
      <c r="L74" s="11"/>
      <c r="M74" s="11"/>
      <c r="N74" s="11"/>
      <c r="O74" s="11"/>
      <c r="P74" s="11"/>
      <c r="Q74" s="11"/>
    </row>
    <row r="75" spans="1:17">
      <c r="B75" s="1"/>
      <c r="C75" s="1"/>
      <c r="D75" s="12"/>
      <c r="E75" s="12"/>
      <c r="F75" s="12"/>
      <c r="G75" s="12"/>
      <c r="H75" s="12"/>
      <c r="K75" s="1"/>
      <c r="L75" s="1"/>
      <c r="M75" s="12"/>
      <c r="N75" s="12"/>
      <c r="O75" s="12"/>
      <c r="P75" s="12"/>
      <c r="Q75" s="12"/>
    </row>
    <row r="76" spans="1:17">
      <c r="B76" s="1"/>
      <c r="C76" s="1"/>
      <c r="D76" s="16"/>
      <c r="E76" s="16"/>
      <c r="F76" s="16"/>
      <c r="G76" s="16"/>
      <c r="H76" s="16"/>
      <c r="K76" s="1"/>
      <c r="L76" s="1"/>
      <c r="M76" s="16"/>
      <c r="N76" s="16"/>
      <c r="O76" s="16"/>
      <c r="P76" s="16"/>
      <c r="Q76" s="16"/>
    </row>
    <row r="77" spans="1:17">
      <c r="B77" s="1"/>
      <c r="C77" s="1"/>
      <c r="D77" s="13"/>
      <c r="E77" s="13"/>
      <c r="F77" s="13"/>
      <c r="G77" s="13"/>
      <c r="H77" s="13"/>
      <c r="K77" s="1"/>
      <c r="L77" s="1"/>
      <c r="M77" s="13"/>
      <c r="N77" s="13"/>
      <c r="O77" s="13"/>
      <c r="P77" s="13"/>
      <c r="Q77" s="13"/>
    </row>
    <row r="78" spans="1:17">
      <c r="B78" s="1"/>
      <c r="C78" s="1"/>
      <c r="D78" s="14"/>
      <c r="E78" s="14"/>
      <c r="F78" s="14"/>
      <c r="G78" s="14"/>
      <c r="H78" s="14"/>
      <c r="K78" s="1"/>
      <c r="L78" s="1"/>
      <c r="M78" s="14"/>
      <c r="N78" s="14"/>
      <c r="O78" s="14"/>
      <c r="P78" s="14"/>
      <c r="Q78" s="14"/>
    </row>
    <row r="79" spans="1:17">
      <c r="B79" s="1"/>
      <c r="C79" s="1"/>
      <c r="D79" s="11"/>
      <c r="E79" s="11"/>
      <c r="F79" s="11"/>
      <c r="G79" s="11"/>
      <c r="H79" s="11"/>
      <c r="K79" s="1"/>
      <c r="L79" s="11"/>
      <c r="M79" s="11"/>
      <c r="N79" s="11"/>
      <c r="O79" s="11"/>
      <c r="P79" s="11"/>
      <c r="Q79" s="11"/>
    </row>
    <row r="80" spans="1:17">
      <c r="B80" s="1"/>
      <c r="C80" s="1"/>
      <c r="D80" s="12"/>
      <c r="E80" s="12"/>
      <c r="F80" s="12"/>
      <c r="G80" s="12"/>
      <c r="H80" s="12"/>
      <c r="K80" s="1"/>
      <c r="L80" s="1"/>
      <c r="M80" s="12"/>
      <c r="N80" s="12"/>
      <c r="O80" s="12"/>
      <c r="P80" s="12"/>
      <c r="Q80" s="12"/>
    </row>
    <row r="81" spans="2:17">
      <c r="B81" s="1"/>
      <c r="C81" s="1"/>
      <c r="D81" s="16"/>
      <c r="E81" s="16"/>
      <c r="F81" s="16"/>
      <c r="G81" s="16"/>
      <c r="H81" s="16"/>
      <c r="K81" s="1"/>
      <c r="L81" s="1"/>
      <c r="M81" s="16"/>
      <c r="N81" s="16"/>
      <c r="O81" s="16"/>
      <c r="P81" s="16"/>
      <c r="Q81" s="16"/>
    </row>
    <row r="82" spans="2:17">
      <c r="B82" s="1"/>
      <c r="C82" s="1"/>
      <c r="D82" s="13"/>
      <c r="E82" s="13"/>
      <c r="F82" s="13"/>
      <c r="G82" s="13"/>
      <c r="H82" s="13"/>
      <c r="K82" s="1"/>
      <c r="L82" s="1"/>
      <c r="M82" s="13"/>
      <c r="N82" s="13"/>
      <c r="O82" s="13"/>
      <c r="P82" s="13"/>
      <c r="Q82" s="13"/>
    </row>
    <row r="83" spans="2:17">
      <c r="B83" s="1"/>
      <c r="C83" s="1"/>
      <c r="D83" s="14"/>
      <c r="E83" s="14"/>
      <c r="F83" s="14"/>
      <c r="G83" s="14"/>
      <c r="H83" s="14"/>
      <c r="K83" s="1"/>
      <c r="L83" s="1"/>
      <c r="M83" s="14"/>
      <c r="N83" s="14"/>
      <c r="O83" s="14"/>
      <c r="P83" s="14"/>
      <c r="Q83" s="14"/>
    </row>
    <row r="84" spans="2:17">
      <c r="B84" s="1"/>
      <c r="C84" s="1"/>
      <c r="D84" s="11"/>
      <c r="E84" s="11"/>
      <c r="F84" s="11"/>
      <c r="G84" s="11"/>
      <c r="H84" s="11"/>
      <c r="K84" s="1"/>
      <c r="L84" s="11"/>
      <c r="M84" s="11"/>
      <c r="N84" s="11"/>
      <c r="O84" s="11"/>
      <c r="P84" s="11"/>
      <c r="Q84" s="11"/>
    </row>
    <row r="85" spans="2:17">
      <c r="B85" s="1"/>
      <c r="C85" s="1"/>
      <c r="D85" s="12"/>
      <c r="E85" s="12"/>
      <c r="F85" s="12"/>
      <c r="G85" s="12"/>
      <c r="H85" s="12"/>
      <c r="K85" s="1"/>
      <c r="L85" s="1"/>
      <c r="M85" s="12"/>
      <c r="N85" s="12"/>
      <c r="O85" s="12"/>
      <c r="P85" s="12"/>
      <c r="Q85" s="12"/>
    </row>
    <row r="86" spans="2:17">
      <c r="B86" s="1"/>
      <c r="C86" s="1"/>
      <c r="D86" s="16"/>
      <c r="E86" s="16"/>
      <c r="F86" s="16"/>
      <c r="G86" s="16"/>
      <c r="H86" s="16"/>
      <c r="K86" s="1"/>
      <c r="L86" s="1"/>
      <c r="M86" s="16"/>
      <c r="N86" s="16"/>
      <c r="O86" s="16"/>
      <c r="P86" s="16"/>
      <c r="Q86" s="16"/>
    </row>
    <row r="87" spans="2:17">
      <c r="B87" s="1"/>
      <c r="C87" s="1"/>
      <c r="D87" s="13"/>
      <c r="E87" s="13"/>
      <c r="F87" s="13"/>
      <c r="G87" s="13"/>
      <c r="H87" s="13"/>
      <c r="K87" s="1"/>
      <c r="L87" s="1"/>
      <c r="M87" s="13"/>
      <c r="N87" s="13"/>
      <c r="O87" s="13"/>
      <c r="P87" s="13"/>
      <c r="Q87" s="13"/>
    </row>
    <row r="88" spans="2:17">
      <c r="B88" s="1"/>
      <c r="C88" s="1"/>
      <c r="D88" s="14"/>
      <c r="E88" s="14"/>
      <c r="F88" s="14"/>
      <c r="G88" s="14"/>
      <c r="H88" s="14"/>
      <c r="K88" s="1"/>
      <c r="L88" s="1"/>
      <c r="M88" s="14"/>
      <c r="N88" s="14"/>
      <c r="O88" s="14"/>
      <c r="P88" s="14"/>
      <c r="Q88" s="14"/>
    </row>
    <row r="89" spans="2:17">
      <c r="B89" s="1"/>
      <c r="C89" s="1"/>
      <c r="D89" s="11"/>
      <c r="E89" s="11"/>
      <c r="F89" s="11"/>
      <c r="G89" s="11"/>
      <c r="H89" s="11"/>
      <c r="K89" s="1"/>
      <c r="L89" s="11"/>
      <c r="M89" s="11"/>
      <c r="N89" s="11"/>
      <c r="O89" s="11"/>
      <c r="P89" s="11"/>
      <c r="Q89" s="11"/>
    </row>
    <row r="90" spans="2:17">
      <c r="B90" s="1"/>
      <c r="C90" s="1"/>
      <c r="D90" s="12"/>
      <c r="E90" s="12"/>
      <c r="F90" s="12"/>
      <c r="G90" s="12"/>
      <c r="H90" s="12"/>
      <c r="K90" s="1"/>
      <c r="L90" s="1"/>
      <c r="M90" s="12"/>
      <c r="N90" s="12"/>
      <c r="O90" s="12"/>
      <c r="P90" s="12"/>
      <c r="Q90" s="12"/>
    </row>
    <row r="91" spans="2:17">
      <c r="B91" s="1"/>
      <c r="C91" s="1"/>
      <c r="D91" s="16"/>
      <c r="E91" s="16"/>
      <c r="F91" s="16"/>
      <c r="G91" s="16"/>
      <c r="H91" s="16"/>
      <c r="K91" s="1"/>
      <c r="L91" s="1"/>
      <c r="M91" s="16"/>
      <c r="N91" s="16"/>
      <c r="O91" s="16"/>
      <c r="P91" s="16"/>
      <c r="Q91" s="16"/>
    </row>
    <row r="92" spans="2:17">
      <c r="B92" s="1"/>
      <c r="C92" s="1"/>
      <c r="D92" s="13"/>
      <c r="E92" s="13"/>
      <c r="F92" s="13"/>
      <c r="G92" s="13"/>
      <c r="H92" s="13"/>
      <c r="K92" s="1"/>
      <c r="L92" s="1"/>
      <c r="M92" s="13"/>
      <c r="N92" s="13"/>
      <c r="O92" s="13"/>
      <c r="P92" s="13"/>
      <c r="Q92" s="13"/>
    </row>
    <row r="93" spans="2:17">
      <c r="B93" s="1"/>
      <c r="C93" s="1"/>
      <c r="D93" s="14"/>
      <c r="E93" s="14"/>
      <c r="F93" s="14"/>
      <c r="G93" s="14"/>
      <c r="H93" s="14"/>
      <c r="K93" s="1"/>
      <c r="L93" s="1"/>
      <c r="M93" s="14"/>
      <c r="N93" s="14"/>
      <c r="O93" s="14"/>
      <c r="P93" s="14"/>
      <c r="Q93" s="14"/>
    </row>
    <row r="94" spans="2:17">
      <c r="B94" s="1"/>
      <c r="C94" s="1"/>
      <c r="D94" s="11"/>
      <c r="E94" s="11"/>
      <c r="F94" s="11"/>
      <c r="G94" s="11"/>
      <c r="H94" s="11"/>
      <c r="K94" s="1"/>
      <c r="L94" s="11"/>
      <c r="M94" s="11"/>
      <c r="N94" s="11"/>
      <c r="O94" s="11"/>
      <c r="P94" s="11"/>
      <c r="Q94" s="11"/>
    </row>
    <row r="95" spans="2:17">
      <c r="B95" s="1"/>
      <c r="C95" s="1"/>
      <c r="D95" s="12"/>
      <c r="E95" s="12"/>
      <c r="F95" s="12"/>
      <c r="G95" s="12"/>
      <c r="H95" s="12"/>
      <c r="K95" s="1"/>
      <c r="L95" s="1"/>
      <c r="M95" s="12"/>
      <c r="N95" s="12"/>
      <c r="O95" s="12"/>
      <c r="P95" s="12"/>
      <c r="Q95" s="12"/>
    </row>
    <row r="96" spans="2:17">
      <c r="B96" s="1"/>
      <c r="C96" s="1"/>
      <c r="D96" s="16"/>
      <c r="E96" s="16"/>
      <c r="F96" s="16"/>
      <c r="G96" s="16"/>
      <c r="H96" s="16"/>
      <c r="K96" s="1"/>
      <c r="L96" s="1"/>
      <c r="M96" s="16"/>
      <c r="N96" s="16"/>
      <c r="O96" s="16"/>
      <c r="P96" s="16"/>
      <c r="Q96" s="16"/>
    </row>
    <row r="97" spans="2:17">
      <c r="B97" s="1"/>
      <c r="C97" s="1"/>
      <c r="D97" s="13"/>
      <c r="E97" s="13"/>
      <c r="F97" s="13"/>
      <c r="G97" s="13"/>
      <c r="H97" s="13"/>
      <c r="K97" s="1"/>
      <c r="L97" s="1"/>
      <c r="M97" s="13"/>
      <c r="N97" s="13"/>
      <c r="O97" s="13"/>
      <c r="P97" s="13"/>
      <c r="Q97" s="13"/>
    </row>
    <row r="98" spans="2:17">
      <c r="B98" s="1"/>
      <c r="C98" s="1"/>
      <c r="D98" s="14"/>
      <c r="E98" s="14"/>
      <c r="F98" s="14"/>
      <c r="G98" s="14"/>
      <c r="H98" s="14"/>
      <c r="K98" s="1"/>
      <c r="L98" s="1"/>
      <c r="M98" s="14"/>
      <c r="N98" s="14"/>
      <c r="O98" s="14"/>
      <c r="P98" s="14"/>
      <c r="Q98" s="14"/>
    </row>
    <row r="99" spans="2:17">
      <c r="B99" s="1"/>
      <c r="C99" s="1"/>
      <c r="D99" s="11"/>
      <c r="E99" s="11"/>
      <c r="F99" s="11"/>
      <c r="G99" s="11"/>
      <c r="H99" s="11"/>
      <c r="K99" s="1"/>
      <c r="L99" s="11"/>
      <c r="M99" s="11"/>
      <c r="N99" s="11"/>
      <c r="O99" s="11"/>
      <c r="P99" s="11"/>
      <c r="Q99" s="11"/>
    </row>
    <row r="100" spans="2:17">
      <c r="B100" s="1"/>
      <c r="C100" s="1"/>
      <c r="D100" s="12"/>
      <c r="E100" s="12"/>
      <c r="F100" s="12"/>
      <c r="G100" s="12"/>
      <c r="H100" s="12"/>
      <c r="K100" s="1"/>
      <c r="L100" s="1"/>
      <c r="M100" s="12"/>
      <c r="N100" s="12"/>
      <c r="O100" s="12"/>
      <c r="P100" s="12"/>
      <c r="Q100" s="12"/>
    </row>
    <row r="101" spans="2:17">
      <c r="B101" s="1"/>
      <c r="C101" s="1"/>
      <c r="D101" s="16"/>
      <c r="E101" s="16"/>
      <c r="F101" s="16"/>
      <c r="G101" s="16"/>
      <c r="H101" s="16"/>
      <c r="K101" s="1"/>
      <c r="L101" s="1"/>
      <c r="M101" s="16"/>
      <c r="N101" s="16"/>
      <c r="O101" s="16"/>
      <c r="P101" s="16"/>
      <c r="Q101" s="16"/>
    </row>
    <row r="102" spans="2:17">
      <c r="B102" s="1"/>
      <c r="C102" s="1"/>
      <c r="D102" s="13"/>
      <c r="E102" s="13"/>
      <c r="F102" s="13"/>
      <c r="G102" s="13"/>
      <c r="H102" s="13"/>
      <c r="K102" s="1"/>
      <c r="L102" s="1"/>
      <c r="M102" s="13"/>
      <c r="N102" s="13"/>
      <c r="O102" s="13"/>
      <c r="P102" s="13"/>
      <c r="Q102" s="13"/>
    </row>
    <row r="103" spans="2:17">
      <c r="C103" s="1"/>
      <c r="D103" s="14"/>
      <c r="E103" s="14"/>
      <c r="F103" s="14"/>
      <c r="G103" s="14"/>
      <c r="H103" s="14"/>
      <c r="L103" s="1"/>
      <c r="M103" s="14"/>
      <c r="N103" s="14"/>
      <c r="O103" s="14"/>
      <c r="P103" s="14"/>
      <c r="Q103" s="14"/>
    </row>
    <row r="104" spans="2:17">
      <c r="C104" s="1"/>
      <c r="D104" s="11"/>
      <c r="E104" s="11"/>
      <c r="F104" s="11"/>
      <c r="G104" s="11"/>
      <c r="H104" s="11"/>
      <c r="L104" s="11"/>
      <c r="M104" s="11"/>
      <c r="N104" s="11"/>
      <c r="O104" s="11"/>
      <c r="P104" s="11"/>
      <c r="Q104" s="11"/>
    </row>
    <row r="105" spans="2:17">
      <c r="C105" s="1"/>
      <c r="D105" s="12"/>
      <c r="E105" s="12"/>
      <c r="F105" s="12"/>
      <c r="G105" s="12"/>
      <c r="H105" s="12"/>
      <c r="L105" s="1"/>
      <c r="M105" s="12"/>
      <c r="N105" s="12"/>
      <c r="O105" s="12"/>
      <c r="P105" s="12"/>
      <c r="Q105" s="12"/>
    </row>
    <row r="106" spans="2:17">
      <c r="C106" s="1"/>
      <c r="D106" s="16"/>
      <c r="E106" s="16"/>
      <c r="F106" s="16"/>
      <c r="G106" s="16"/>
      <c r="H106" s="16"/>
      <c r="L106" s="1"/>
      <c r="M106" s="16"/>
      <c r="N106" s="16"/>
      <c r="O106" s="16"/>
      <c r="P106" s="16"/>
      <c r="Q106" s="16"/>
    </row>
    <row r="107" spans="2:17">
      <c r="M107" s="13"/>
      <c r="N107" s="13"/>
      <c r="O107" s="13"/>
      <c r="P107" s="13"/>
      <c r="Q107" s="13"/>
    </row>
    <row r="108" spans="2:17">
      <c r="M108" s="14"/>
      <c r="N108" s="14"/>
      <c r="O108" s="14"/>
      <c r="P108" s="14"/>
      <c r="Q108" s="14"/>
    </row>
    <row r="109" spans="2:17">
      <c r="M109" s="11"/>
      <c r="N109" s="11"/>
      <c r="O109" s="11"/>
      <c r="P109" s="11"/>
      <c r="Q109" s="11"/>
    </row>
    <row r="110" spans="2:17">
      <c r="M110" s="12"/>
      <c r="N110" s="12"/>
      <c r="O110" s="12"/>
      <c r="P110" s="12"/>
      <c r="Q110" s="12"/>
    </row>
    <row r="111" spans="2:17">
      <c r="M111" s="16"/>
      <c r="N111" s="16"/>
      <c r="O111" s="16"/>
      <c r="P111" s="16"/>
      <c r="Q111" s="16"/>
    </row>
    <row r="112" spans="2:17">
      <c r="M112" s="13"/>
      <c r="N112" s="13"/>
      <c r="O112" s="13"/>
      <c r="P112" s="13"/>
      <c r="Q112" s="13"/>
    </row>
    <row r="113" spans="13:17">
      <c r="M113" s="14"/>
      <c r="N113" s="14"/>
      <c r="O113" s="14"/>
      <c r="P113" s="14"/>
      <c r="Q113" s="14"/>
    </row>
    <row r="114" spans="13:17">
      <c r="M114" s="11"/>
      <c r="N114" s="11"/>
      <c r="O114" s="11"/>
      <c r="P114" s="11"/>
      <c r="Q114" s="11"/>
    </row>
    <row r="115" spans="13:17">
      <c r="M115" s="12"/>
      <c r="N115" s="12"/>
      <c r="O115" s="12"/>
      <c r="P115" s="12"/>
      <c r="Q115" s="12"/>
    </row>
    <row r="116" spans="13:17">
      <c r="M116" s="16"/>
      <c r="N116" s="16"/>
      <c r="O116" s="16"/>
      <c r="P116" s="16"/>
      <c r="Q116" s="16"/>
    </row>
    <row r="117" spans="13:17">
      <c r="M117" s="13"/>
      <c r="N117" s="13"/>
      <c r="O117" s="13"/>
      <c r="P117" s="13"/>
      <c r="Q117" s="13"/>
    </row>
    <row r="118" spans="13:17">
      <c r="M118" s="14"/>
      <c r="N118" s="14"/>
      <c r="O118" s="14"/>
      <c r="P118" s="14"/>
      <c r="Q118" s="14"/>
    </row>
    <row r="119" spans="13:17">
      <c r="M119" s="11"/>
      <c r="N119" s="11"/>
      <c r="O119" s="11"/>
      <c r="P119" s="11"/>
      <c r="Q119" s="11"/>
    </row>
    <row r="120" spans="13:17">
      <c r="M120" s="12"/>
      <c r="N120" s="12"/>
      <c r="O120" s="12"/>
      <c r="P120" s="12"/>
      <c r="Q120" s="12"/>
    </row>
    <row r="121" spans="13:17">
      <c r="M121" s="16"/>
      <c r="N121" s="16"/>
      <c r="O121" s="16"/>
      <c r="P121" s="16"/>
      <c r="Q121" s="16"/>
    </row>
    <row r="122" spans="13:17">
      <c r="M122" s="13"/>
      <c r="N122" s="13"/>
      <c r="O122" s="13"/>
      <c r="P122" s="13"/>
      <c r="Q122" s="13"/>
    </row>
    <row r="123" spans="13:17">
      <c r="M123" s="14"/>
      <c r="N123" s="14"/>
      <c r="O123" s="14"/>
      <c r="P123" s="14"/>
      <c r="Q123" s="14"/>
    </row>
    <row r="124" spans="13:17">
      <c r="M124" s="11"/>
      <c r="N124" s="11"/>
      <c r="O124" s="11"/>
      <c r="P124" s="11"/>
      <c r="Q124" s="11"/>
    </row>
    <row r="125" spans="13:17">
      <c r="M125" s="12"/>
      <c r="N125" s="12"/>
      <c r="O125" s="12"/>
      <c r="P125" s="12"/>
      <c r="Q125" s="12"/>
    </row>
    <row r="126" spans="13:17">
      <c r="M126" s="16"/>
      <c r="N126" s="16"/>
      <c r="O126" s="16"/>
      <c r="P126" s="16"/>
      <c r="Q1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PG-Sashinkumar, Fabrice</cp:lastModifiedBy>
  <cp:revision/>
  <dcterms:created xsi:type="dcterms:W3CDTF">2024-11-23T15:16:13Z</dcterms:created>
  <dcterms:modified xsi:type="dcterms:W3CDTF">2024-11-25T15:10:06Z</dcterms:modified>
  <cp:category/>
  <cp:contentStatus/>
</cp:coreProperties>
</file>