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versiteit Leiden\Thesis Franco\Step 3\Sufficientarianism\Data\"/>
    </mc:Choice>
  </mc:AlternateContent>
  <xr:revisionPtr revIDLastSave="0" documentId="13_ncr:1_{7655D4F1-F78D-416D-B55A-769C4EDEAB61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ectors" sheetId="1" r:id="rId1"/>
    <sheet name="for appendix" sheetId="3" r:id="rId2"/>
    <sheet name="Region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2" l="1"/>
  <c r="F74" i="2"/>
  <c r="D46" i="2"/>
  <c r="D2" i="2"/>
  <c r="D11" i="2"/>
  <c r="C42" i="2"/>
  <c r="D32" i="2"/>
  <c r="D31" i="2"/>
  <c r="D8" i="2"/>
  <c r="F72" i="2"/>
  <c r="C72" i="2" s="1"/>
  <c r="F71" i="2"/>
  <c r="C62" i="2" s="1"/>
  <c r="F70" i="2"/>
  <c r="C70" i="2" s="1"/>
  <c r="F69" i="2"/>
  <c r="C2" i="2" s="1"/>
  <c r="F68" i="2"/>
  <c r="C51" i="2" s="1"/>
  <c r="D42" i="2"/>
  <c r="D68" i="2"/>
  <c r="D66" i="2"/>
  <c r="D61" i="2"/>
  <c r="D57" i="2"/>
  <c r="D51" i="2"/>
  <c r="D49" i="2"/>
  <c r="D45" i="2"/>
  <c r="D38" i="2"/>
  <c r="D36" i="2"/>
  <c r="D35" i="2"/>
  <c r="D25" i="2"/>
  <c r="D13" i="3"/>
  <c r="D12" i="3"/>
  <c r="D11" i="3"/>
  <c r="D10" i="3"/>
  <c r="D9" i="3"/>
  <c r="D8" i="3"/>
  <c r="D7" i="3"/>
  <c r="D132" i="1"/>
  <c r="D131" i="1"/>
  <c r="D123" i="1"/>
  <c r="D66" i="1"/>
  <c r="D65" i="1"/>
  <c r="D36" i="1"/>
  <c r="D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4" i="1"/>
  <c r="D125" i="1"/>
  <c r="D126" i="1"/>
  <c r="D127" i="1"/>
  <c r="D128" i="1"/>
  <c r="D129" i="1"/>
  <c r="D130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2" i="1"/>
  <c r="D62" i="2"/>
  <c r="D71" i="2"/>
  <c r="D56" i="2"/>
  <c r="D72" i="2"/>
  <c r="D70" i="2"/>
  <c r="D50" i="2"/>
  <c r="D69" i="2"/>
  <c r="D13" i="2"/>
  <c r="D14" i="2"/>
  <c r="C66" i="2" l="1"/>
  <c r="C35" i="2"/>
  <c r="C36" i="2"/>
  <c r="C57" i="2"/>
  <c r="C71" i="2"/>
  <c r="C25" i="2"/>
  <c r="C46" i="2"/>
  <c r="C68" i="2"/>
  <c r="C49" i="2"/>
  <c r="C45" i="2"/>
  <c r="C61" i="2"/>
  <c r="C56" i="2"/>
  <c r="C31" i="2"/>
  <c r="C69" i="2"/>
  <c r="C11" i="2"/>
  <c r="C32" i="2"/>
  <c r="C8" i="2"/>
  <c r="C38" i="2"/>
  <c r="C13" i="2"/>
  <c r="C50" i="2"/>
  <c r="C14" i="2"/>
</calcChain>
</file>

<file path=xl/sharedStrings.xml><?xml version="1.0" encoding="utf-8"?>
<sst xmlns="http://schemas.openxmlformats.org/spreadsheetml/2006/main" count="1113" uniqueCount="436">
  <si>
    <t>ICIO description</t>
  </si>
  <si>
    <t>ICIO</t>
  </si>
  <si>
    <t>ICIO description (UNALTERED)</t>
  </si>
  <si>
    <t>ICIO (UNALTERED)</t>
  </si>
  <si>
    <t>Exiobase (UNALTERED)</t>
  </si>
  <si>
    <t>Agriculture, hunting, forestry</t>
  </si>
  <si>
    <t>01T02</t>
  </si>
  <si>
    <t>Cultivation of paddy rice</t>
  </si>
  <si>
    <t>_01T02</t>
  </si>
  <si>
    <t>Cultivation of wheat</t>
  </si>
  <si>
    <t>Fishing and aquaculture</t>
  </si>
  <si>
    <t>_03</t>
  </si>
  <si>
    <t>Cultivation of cereal grains nec</t>
  </si>
  <si>
    <t>Mining and quarrying, energy producing products</t>
  </si>
  <si>
    <t>_05T06</t>
  </si>
  <si>
    <t>Cultivation of vegetables, fruit, nuts</t>
  </si>
  <si>
    <t>Mining and quarrying, non-energy producing products</t>
  </si>
  <si>
    <t>_07T08</t>
  </si>
  <si>
    <t>Cultivation of oil seeds</t>
  </si>
  <si>
    <t>Mining support service activities</t>
  </si>
  <si>
    <t>_09</t>
  </si>
  <si>
    <t>Cultivation of sugar cane, sugar beet</t>
  </si>
  <si>
    <t>Food products, beverages and tobacco</t>
  </si>
  <si>
    <t>_10T12</t>
  </si>
  <si>
    <t>Cultivation of plant-based fibers</t>
  </si>
  <si>
    <t>Textiles, textile products, leather and footwear</t>
  </si>
  <si>
    <t>_13T15</t>
  </si>
  <si>
    <t>Cultivation of crops nec</t>
  </si>
  <si>
    <t>Wood and products of wood and cork</t>
  </si>
  <si>
    <t>_16</t>
  </si>
  <si>
    <t>Cattle farming</t>
  </si>
  <si>
    <t>Paper products and printing</t>
  </si>
  <si>
    <t>_17T18</t>
  </si>
  <si>
    <t>Pigs farming</t>
  </si>
  <si>
    <t>Coke and refined petroleum products</t>
  </si>
  <si>
    <t>_19</t>
  </si>
  <si>
    <t>Poultry farming</t>
  </si>
  <si>
    <t>Chemical and chemical products</t>
  </si>
  <si>
    <t>_20</t>
  </si>
  <si>
    <t>Meat animals nec</t>
  </si>
  <si>
    <t>Pharmaceuticals, medicinal chemical and botanical products</t>
  </si>
  <si>
    <t>_21</t>
  </si>
  <si>
    <t>Animal products nec</t>
  </si>
  <si>
    <t>Rubber and plastic products</t>
  </si>
  <si>
    <t>_22</t>
  </si>
  <si>
    <t>Raw milk</t>
  </si>
  <si>
    <t>Other non-metallic mineral products</t>
  </si>
  <si>
    <t>_23</t>
  </si>
  <si>
    <t>Wool, silk-worm cocoons</t>
  </si>
  <si>
    <t>Basic metals</t>
  </si>
  <si>
    <t>_24</t>
  </si>
  <si>
    <t>Manure treatment (conventional), storage and land application</t>
  </si>
  <si>
    <t>Fabricated metal products</t>
  </si>
  <si>
    <t>_25</t>
  </si>
  <si>
    <t>Manure treatment (biogas), storage and land application</t>
  </si>
  <si>
    <t>Computer, electronic and optical equipment</t>
  </si>
  <si>
    <t>_26</t>
  </si>
  <si>
    <t>Forestry, logging and related service activities (02)</t>
  </si>
  <si>
    <t>Electrical equipment</t>
  </si>
  <si>
    <t>_27</t>
  </si>
  <si>
    <t>03</t>
  </si>
  <si>
    <t>Fishing, operating of fish hatcheries and fish farms; service activities incidental to fishing (05)</t>
  </si>
  <si>
    <t>Machinery and equipment, nec</t>
  </si>
  <si>
    <t>_28</t>
  </si>
  <si>
    <t>05T06</t>
  </si>
  <si>
    <t>Mining of coal and lignite; extraction of peat (10)</t>
  </si>
  <si>
    <t>Motor vehicles, trailers and semi-trailers</t>
  </si>
  <si>
    <t>_29</t>
  </si>
  <si>
    <t>Extraction of crude petroleum and services related to crude oil extraction, excluding surveying</t>
  </si>
  <si>
    <t>Other transport equipment</t>
  </si>
  <si>
    <t>_30</t>
  </si>
  <si>
    <t>Extraction of natural gas and services related to natural gas extraction, excluding surveying</t>
  </si>
  <si>
    <t xml:space="preserve">Manufacturing nec; repair and installation of machinery and equipment </t>
  </si>
  <si>
    <t>_31T33</t>
  </si>
  <si>
    <t>Extraction, liquefaction, and regasification of other petroleum and gaseous materials</t>
  </si>
  <si>
    <t>Electricity, gas, steam and air conditioning supply</t>
  </si>
  <si>
    <t>_35</t>
  </si>
  <si>
    <t>07T08</t>
  </si>
  <si>
    <t>Mining of uranium and thorium ores (12)</t>
  </si>
  <si>
    <t>Water supply; sewage, waste management and remediation activities</t>
  </si>
  <si>
    <t>_36T39</t>
  </si>
  <si>
    <t>Mining of iron ores</t>
  </si>
  <si>
    <t>Construction</t>
  </si>
  <si>
    <t>_41T43</t>
  </si>
  <si>
    <t>Mining of copper ores and concentrates</t>
  </si>
  <si>
    <t>Wholesale and retail trade; repair of motor vehicles</t>
  </si>
  <si>
    <t>_45T47</t>
  </si>
  <si>
    <t>Mining of nickel ores and concentrates</t>
  </si>
  <si>
    <t>Land transport and transport via pipelines</t>
  </si>
  <si>
    <t>_49</t>
  </si>
  <si>
    <t>Mining of aluminium ores and concentrates</t>
  </si>
  <si>
    <t>Water transport</t>
  </si>
  <si>
    <t>_50</t>
  </si>
  <si>
    <t>Mining of precious metal ores and concentrates</t>
  </si>
  <si>
    <t>Air transport</t>
  </si>
  <si>
    <t>_51</t>
  </si>
  <si>
    <t>Mining of lead, zinc and tin ores and concentrates</t>
  </si>
  <si>
    <t>Warehousing and support activities for transportation</t>
  </si>
  <si>
    <t>_52</t>
  </si>
  <si>
    <t>Mining of other non-ferrous metal ores and concentrates</t>
  </si>
  <si>
    <t>Postal and courier activities</t>
  </si>
  <si>
    <t>_53</t>
  </si>
  <si>
    <t>Quarrying of stone</t>
  </si>
  <si>
    <t>Accommodation and food service activities</t>
  </si>
  <si>
    <t>_55T56</t>
  </si>
  <si>
    <t>Quarrying of sand and clay</t>
  </si>
  <si>
    <t>Publishing, audiovisual and broadcasting activities</t>
  </si>
  <si>
    <t>_58T60</t>
  </si>
  <si>
    <t>Mining of chemical and fertilizer minerals, production of salt, other mining and quarrying n.e.c.</t>
  </si>
  <si>
    <t>Telecommunications</t>
  </si>
  <si>
    <t>_61</t>
  </si>
  <si>
    <t>09</t>
  </si>
  <si>
    <t>IT and other information services</t>
  </si>
  <si>
    <t>_62T63</t>
  </si>
  <si>
    <t>Processing of meat cattle</t>
  </si>
  <si>
    <t>Financial and insurance activities</t>
  </si>
  <si>
    <t>_64T66</t>
  </si>
  <si>
    <t>Processing of meat pigs</t>
  </si>
  <si>
    <t>Real estate activities</t>
  </si>
  <si>
    <t>_68</t>
  </si>
  <si>
    <t>Processing of meat poultry</t>
  </si>
  <si>
    <t>Professional, scientific and technical activities</t>
  </si>
  <si>
    <t>_69T75</t>
  </si>
  <si>
    <t>Production of meat products nec</t>
  </si>
  <si>
    <t>Administrative and support services</t>
  </si>
  <si>
    <t>_77T82</t>
  </si>
  <si>
    <t>Processing vegetable oils and fats</t>
  </si>
  <si>
    <t>Public administration and defence, compulsory social security</t>
  </si>
  <si>
    <t>_84</t>
  </si>
  <si>
    <t>Processing of dairy products</t>
  </si>
  <si>
    <t>Education</t>
  </si>
  <si>
    <t>_85</t>
  </si>
  <si>
    <t>Processed rice</t>
  </si>
  <si>
    <t>Human health and social work activities</t>
  </si>
  <si>
    <t>_86T88</t>
  </si>
  <si>
    <t>Sugar refining</t>
  </si>
  <si>
    <t>Arts, entertainment and recreation</t>
  </si>
  <si>
    <t>_90T93</t>
  </si>
  <si>
    <t>Processing of Food products nec</t>
  </si>
  <si>
    <t>Other service activities</t>
  </si>
  <si>
    <t>_94T96</t>
  </si>
  <si>
    <t>Manufacture of beverages</t>
  </si>
  <si>
    <t>Activities of households as employers; undifferentiated goods- and services- services-producing activities of households for own use</t>
  </si>
  <si>
    <t>_97T98</t>
  </si>
  <si>
    <t>Manufacture of fish products</t>
  </si>
  <si>
    <t>Manufacture of tobacco products (16)</t>
  </si>
  <si>
    <t>Manufacture of textiles (17)</t>
  </si>
  <si>
    <t>13T15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</si>
  <si>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</si>
  <si>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</si>
  <si>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</si>
  <si>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16</t>
  </si>
  <si>
    <t>Re-processing of secondary wood material into new wood material</t>
  </si>
  <si>
    <t>Pulp</t>
  </si>
  <si>
    <t>17T18</t>
  </si>
  <si>
    <t>Re-processing of secondary paper into new pulp</t>
  </si>
  <si>
    <t>Paper</t>
  </si>
  <si>
    <t>Publishing, printing and reproduction of recorded media (22)</t>
  </si>
  <si>
    <t>Manufacture of coke oven products</t>
  </si>
  <si>
    <t>19</t>
  </si>
  <si>
    <t>Petroleum Refinery</t>
  </si>
  <si>
    <t>Processing of nuclear fuel</t>
  </si>
  <si>
    <t>20</t>
  </si>
  <si>
    <t>Plastics, basic</t>
  </si>
  <si>
    <t>22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</si>
  <si>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</si>
  <si>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</si>
  <si>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</si>
  <si>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</si>
  <si>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</si>
  <si>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21</t>
  </si>
  <si>
    <t>Manufacture of glass and glass products</t>
  </si>
  <si>
    <t>Re-processing of secondary glass into new glass</t>
  </si>
  <si>
    <t>23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</si>
  <si>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</si>
  <si>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</si>
  <si>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</si>
  <si>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</si>
  <si>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</si>
  <si>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</si>
  <si>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</si>
  <si>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24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</si>
  <si>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</si>
  <si>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</si>
  <si>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</si>
  <si>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</si>
  <si>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</si>
  <si>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</si>
  <si>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</si>
  <si>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</si>
  <si>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</si>
  <si>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</si>
  <si>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</si>
  <si>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</si>
  <si>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</si>
  <si>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25</t>
  </si>
  <si>
    <t>Manufacture of office machinery and computers (30)</t>
  </si>
  <si>
    <t>28</t>
  </si>
  <si>
    <t>Manufacture of electrical machinery and apparatus n.e.c. (31)</t>
  </si>
  <si>
    <t>26</t>
  </si>
  <si>
    <t>Manufacture of radio, television and communication equipment and apparatus (32)</t>
  </si>
  <si>
    <t>27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</si>
  <si>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</si>
  <si>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</si>
  <si>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</si>
  <si>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29</t>
  </si>
  <si>
    <t>Manufacture of furniture; manufacturing n.e.c. (36)</t>
  </si>
  <si>
    <t>30</t>
  </si>
  <si>
    <t>Recycling of waste and scrap</t>
  </si>
  <si>
    <t>31T33</t>
  </si>
  <si>
    <t>Recycling of bottles by direct reuse</t>
  </si>
  <si>
    <t>36T39</t>
  </si>
  <si>
    <t>Production of electricity by coal</t>
  </si>
  <si>
    <t>Production of electricity by gas</t>
  </si>
  <si>
    <t>35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</si>
  <si>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</si>
  <si>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</si>
  <si>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</si>
  <si>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</si>
  <si>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</si>
  <si>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</si>
  <si>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</si>
  <si>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</si>
  <si>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</si>
  <si>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</si>
  <si>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</si>
  <si>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</si>
  <si>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</si>
  <si>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</si>
  <si>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</si>
  <si>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</si>
  <si>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</si>
  <si>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41T43</t>
  </si>
  <si>
    <t>Sale, maintenance, repair of motor vehicles, motor vehicles parts, motorcycles, motor cycles parts and accessoiries</t>
  </si>
  <si>
    <t>Retail sale of automotive fuel</t>
  </si>
  <si>
    <t>45T47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</si>
  <si>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</si>
  <si>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</si>
  <si>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</si>
  <si>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</si>
  <si>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55T56</t>
  </si>
  <si>
    <t>Other land transport</t>
  </si>
  <si>
    <t>58T60</t>
  </si>
  <si>
    <t>Post and telecommunications (64)</t>
  </si>
  <si>
    <t>Transport via pipelines</t>
  </si>
  <si>
    <t>49</t>
  </si>
  <si>
    <t>Sea and coastal water transport</t>
  </si>
  <si>
    <t>Inland water transport</t>
  </si>
  <si>
    <t>Air transport (62)</t>
  </si>
  <si>
    <t>50</t>
  </si>
  <si>
    <t>Supporting and auxiliary transport activities; activities of travel agencies (63)</t>
  </si>
  <si>
    <t>51</t>
  </si>
  <si>
    <t>Financial intermediation, except insurance and pension funding (65)</t>
  </si>
  <si>
    <t>52</t>
  </si>
  <si>
    <t>Insurance and pension funding, except compulsory social security (66)</t>
  </si>
  <si>
    <t>53</t>
  </si>
  <si>
    <t>Activities auxiliary to financial intermediation (67)</t>
  </si>
  <si>
    <t>61</t>
  </si>
  <si>
    <t>Real estate activities (70)</t>
  </si>
  <si>
    <t>64T66</t>
  </si>
  <si>
    <t>Renting of machinery and equipment without operator and of personal and household goods (71)</t>
  </si>
  <si>
    <t>Computer and related activities (72)</t>
  </si>
  <si>
    <t>Research and development (73)</t>
  </si>
  <si>
    <t>68</t>
  </si>
  <si>
    <t>Other business activities (74)</t>
  </si>
  <si>
    <t>77T82</t>
  </si>
  <si>
    <t>Public administration and defence; compulsory social security (75)</t>
  </si>
  <si>
    <t>62T63</t>
  </si>
  <si>
    <t>Education (80)</t>
  </si>
  <si>
    <t>69T75</t>
  </si>
  <si>
    <t>Health and social work (85)</t>
  </si>
  <si>
    <t>Incineration of waste: Food</t>
  </si>
  <si>
    <t>84</t>
  </si>
  <si>
    <t>Incineration of waste: Paper</t>
  </si>
  <si>
    <t>85</t>
  </si>
  <si>
    <t>Incineration of waste: Plastic</t>
  </si>
  <si>
    <t>86T88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</si>
  <si>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</si>
  <si>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</si>
  <si>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</si>
  <si>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</si>
  <si>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</si>
  <si>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</si>
  <si>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</si>
  <si>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</si>
  <si>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</si>
  <si>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</si>
  <si>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</si>
  <si>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</si>
  <si>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</si>
  <si>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</si>
  <si>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</si>
  <si>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</si>
  <si>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</si>
  <si>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</si>
  <si>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</si>
  <si>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</si>
  <si>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</si>
  <si>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94T96</t>
  </si>
  <si>
    <t>Extra-territorial organizations and bodies</t>
  </si>
  <si>
    <t>90T93</t>
  </si>
  <si>
    <t>97T98</t>
  </si>
  <si>
    <t>Exiobase</t>
  </si>
  <si>
    <t>Area</t>
  </si>
  <si>
    <t>https://www.fao.org/faostat/en/#data/RL</t>
  </si>
  <si>
    <t>ARG</t>
  </si>
  <si>
    <t>WL</t>
  </si>
  <si>
    <t>AU</t>
  </si>
  <si>
    <t>AUS</t>
  </si>
  <si>
    <t>AT</t>
  </si>
  <si>
    <t>AUT</t>
  </si>
  <si>
    <t>BE</t>
  </si>
  <si>
    <t>BEL</t>
  </si>
  <si>
    <t>BG</t>
  </si>
  <si>
    <t>BGR</t>
  </si>
  <si>
    <t>BR</t>
  </si>
  <si>
    <t>BRA</t>
  </si>
  <si>
    <t>CA</t>
  </si>
  <si>
    <t>BRN</t>
  </si>
  <si>
    <t>WA</t>
  </si>
  <si>
    <t>CH</t>
  </si>
  <si>
    <t>CAN</t>
  </si>
  <si>
    <t>CN</t>
  </si>
  <si>
    <t>CHE</t>
  </si>
  <si>
    <t>CY</t>
  </si>
  <si>
    <t>CHL</t>
  </si>
  <si>
    <t>CZ</t>
  </si>
  <si>
    <t>CHN</t>
  </si>
  <si>
    <t>DE</t>
  </si>
  <si>
    <t>COL</t>
  </si>
  <si>
    <t>DK</t>
  </si>
  <si>
    <t>CRI</t>
  </si>
  <si>
    <t>ES</t>
  </si>
  <si>
    <t>CYP</t>
  </si>
  <si>
    <t>EE</t>
  </si>
  <si>
    <t>CZE</t>
  </si>
  <si>
    <t>FI</t>
  </si>
  <si>
    <t>DEU</t>
  </si>
  <si>
    <t>FR</t>
  </si>
  <si>
    <t>DNK</t>
  </si>
  <si>
    <t>GB</t>
  </si>
  <si>
    <t>ESP</t>
  </si>
  <si>
    <t>GR</t>
  </si>
  <si>
    <t>EST</t>
  </si>
  <si>
    <t>HR</t>
  </si>
  <si>
    <t>FIN</t>
  </si>
  <si>
    <t>HU</t>
  </si>
  <si>
    <t>FRA</t>
  </si>
  <si>
    <t>ID</t>
  </si>
  <si>
    <t>GBR</t>
  </si>
  <si>
    <t>IN</t>
  </si>
  <si>
    <t>GRC</t>
  </si>
  <si>
    <t>IE</t>
  </si>
  <si>
    <t>HKG</t>
  </si>
  <si>
    <t>IT</t>
  </si>
  <si>
    <t>HRV</t>
  </si>
  <si>
    <t>JP</t>
  </si>
  <si>
    <t>HUN</t>
  </si>
  <si>
    <t>KR</t>
  </si>
  <si>
    <t>IDN</t>
  </si>
  <si>
    <t>LT</t>
  </si>
  <si>
    <t>IND</t>
  </si>
  <si>
    <t>LU</t>
  </si>
  <si>
    <t>IRL</t>
  </si>
  <si>
    <t>LV</t>
  </si>
  <si>
    <t>ISL</t>
  </si>
  <si>
    <t>WE</t>
  </si>
  <si>
    <t>MX</t>
  </si>
  <si>
    <t>ISR</t>
  </si>
  <si>
    <t>WM</t>
  </si>
  <si>
    <t>MT</t>
  </si>
  <si>
    <t>ITA</t>
  </si>
  <si>
    <t>NL</t>
  </si>
  <si>
    <t>JPN</t>
  </si>
  <si>
    <t>NO</t>
  </si>
  <si>
    <t>KAZ</t>
  </si>
  <si>
    <t>PL</t>
  </si>
  <si>
    <t>KHM</t>
  </si>
  <si>
    <t>PT</t>
  </si>
  <si>
    <t>KOR</t>
  </si>
  <si>
    <t>RO</t>
  </si>
  <si>
    <t>LAO</t>
  </si>
  <si>
    <t>RU</t>
  </si>
  <si>
    <t>LTU</t>
  </si>
  <si>
    <t>SK</t>
  </si>
  <si>
    <t>LUX</t>
  </si>
  <si>
    <t>SI</t>
  </si>
  <si>
    <t>LVA</t>
  </si>
  <si>
    <t>SE</t>
  </si>
  <si>
    <t>MAR</t>
  </si>
  <si>
    <t>WF</t>
  </si>
  <si>
    <t>TR</t>
  </si>
  <si>
    <t>MEX</t>
  </si>
  <si>
    <t>TW</t>
  </si>
  <si>
    <t>MLT</t>
  </si>
  <si>
    <t>US</t>
  </si>
  <si>
    <t>MMR</t>
  </si>
  <si>
    <t>ZA</t>
  </si>
  <si>
    <t>MYS</t>
  </si>
  <si>
    <t>NLD</t>
  </si>
  <si>
    <t>NOR</t>
  </si>
  <si>
    <t>NZL</t>
  </si>
  <si>
    <t>PER</t>
  </si>
  <si>
    <t>PHL</t>
  </si>
  <si>
    <t>POL</t>
  </si>
  <si>
    <t>PRT</t>
  </si>
  <si>
    <t>ROU</t>
  </si>
  <si>
    <t>RUS</t>
  </si>
  <si>
    <t>SAU</t>
  </si>
  <si>
    <t>SGP</t>
  </si>
  <si>
    <t>SVK</t>
  </si>
  <si>
    <t>SVN</t>
  </si>
  <si>
    <t>SWE</t>
  </si>
  <si>
    <t>THA</t>
  </si>
  <si>
    <t>TUN</t>
  </si>
  <si>
    <t>TUR</t>
  </si>
  <si>
    <t>TWN</t>
  </si>
  <si>
    <t>USA</t>
  </si>
  <si>
    <t>VNM</t>
  </si>
  <si>
    <t>ZAF</t>
  </si>
  <si>
    <t>ROW</t>
  </si>
  <si>
    <t>ROW2</t>
  </si>
  <si>
    <t>ROW3</t>
  </si>
  <si>
    <t>ROW4</t>
  </si>
  <si>
    <t>ROW5</t>
  </si>
  <si>
    <t>ROW1</t>
  </si>
  <si>
    <t>10T12</t>
  </si>
  <si>
    <t>Area ratio</t>
  </si>
  <si>
    <t>EU</t>
  </si>
  <si>
    <t>ratio</t>
  </si>
  <si>
    <t>Ratio</t>
  </si>
  <si>
    <t>surface ratio</t>
  </si>
  <si>
    <t>Population</t>
  </si>
  <si>
    <t>Population ratio</t>
  </si>
  <si>
    <t>ROW Exiobase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</si>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</sst>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2" fillId="2" borderId="0" xfId="0" applyFont="1" applyFill="1"/>
    <xf numFmtId="0" fontId="7" fillId="0" borderId="0" xfId="1"/>
    <xf numFmtId="49" fontId="6" fillId="0" borderId="0" xfId="0" applyNumberFormat="1" applyFont="1"/>
    <xf numFmtId="49" fontId="5" fillId="0" borderId="0" xfId="0" applyNumberFormat="1" applyFont="1"/>
    <xf numFmtId="49" fontId="6" fillId="2" borderId="0" xfId="0" applyNumberFormat="1" applyFont="1" applyFill="1"/>
    <xf numFmtId="2" fontId="0" fillId="0" borderId="0" xfId="0" applyNumberFormat="1"/>
    <xf numFmtId="0" fontId="6" fillId="3" borderId="0" xfId="0" applyFont="1" applyFill="1"/>
    <xf numFmtId="49" fontId="6" fillId="3" borderId="0" xfId="0" applyNumberFormat="1" applyFont="1" applyFill="1"/>
    <xf numFmtId="0" fontId="0" fillId="3" borderId="0" xfId="0" applyFill="1"/>
    <xf numFmtId="0" fontId="2" fillId="3" borderId="0" xfId="0" applyFont="1" applyFill="1"/>
    <xf numFmtId="0" fontId="2" fillId="3" borderId="1" xfId="0" applyFont="1" applyFill="1" applyBorder="1"/>
    <xf numFmtId="0" fontId="6" fillId="3" borderId="2" xfId="0" applyFont="1" applyFill="1" applyBorder="1"/>
    <xf numFmtId="0" fontId="2" fillId="3" borderId="3" xfId="0" applyFont="1" applyFill="1" applyBorder="1"/>
    <xf numFmtId="0" fontId="0" fillId="3" borderId="4" xfId="0" applyFill="1" applyBorder="1"/>
    <xf numFmtId="0" fontId="6" fillId="3" borderId="5" xfId="0" applyFont="1" applyFill="1" applyBorder="1"/>
    <xf numFmtId="0" fontId="0" fillId="3" borderId="6" xfId="0" applyFill="1" applyBorder="1"/>
    <xf numFmtId="0" fontId="6" fillId="3" borderId="7" xfId="0" applyFont="1" applyFill="1" applyBorder="1"/>
    <xf numFmtId="0" fontId="2" fillId="3" borderId="8" xfId="0" applyFont="1" applyFill="1" applyBorder="1"/>
    <xf numFmtId="0" fontId="0" fillId="3" borderId="9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left" vertical="center" wrapText="1" indent="1"/>
    </xf>
    <xf numFmtId="2" fontId="0" fillId="0" borderId="0" xfId="0" applyNumberFormat="1" applyAlignment="1">
      <alignment horizontal="right" vertical="center" wrapText="1" indent="1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o.org/faostat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9"/>
  <sheetViews>
    <sheetView zoomScale="70" zoomScaleNormal="70" workbookViewId="0">
      <selection activeCell="G179" sqref="G179"/>
    </sheetView>
  </sheetViews>
  <sheetFormatPr baseColWidth="10" defaultColWidth="8.85546875" defaultRowHeight="15" x14ac:dyDescent="0.25"/>
  <cols>
    <col min="1" max="1" width="39.28515625" style="6" bestFit="1" customWidth="1"/>
    <col min="2" max="2" width="14.7109375" style="10" bestFit="1" customWidth="1"/>
    <col min="3" max="3" width="78.42578125" customWidth="1"/>
    <col min="4" max="4" width="18.5703125" bestFit="1" customWidth="1"/>
    <col min="7" max="7" width="39.28515625" bestFit="1" customWidth="1"/>
    <col min="8" max="8" width="14.7109375" bestFit="1" customWidth="1"/>
  </cols>
  <sheetData>
    <row r="1" spans="1:9" ht="15.75" x14ac:dyDescent="0.25">
      <c r="A1" s="5" t="s">
        <v>0</v>
      </c>
      <c r="B1" s="11" t="s">
        <v>1</v>
      </c>
      <c r="C1" s="1" t="s">
        <v>302</v>
      </c>
      <c r="D1" t="s">
        <v>429</v>
      </c>
      <c r="G1" s="3" t="s">
        <v>2</v>
      </c>
      <c r="H1" s="3" t="s">
        <v>3</v>
      </c>
      <c r="I1" s="1" t="s">
        <v>4</v>
      </c>
    </row>
    <row r="2" spans="1:9" ht="15.75" x14ac:dyDescent="0.25">
      <c r="A2" s="6" t="s">
        <v>5</v>
      </c>
      <c r="B2" s="10" t="s">
        <v>6</v>
      </c>
      <c r="C2" s="2" t="s">
        <v>7</v>
      </c>
      <c r="D2">
        <f>1</f>
        <v>1</v>
      </c>
      <c r="G2" t="s">
        <v>5</v>
      </c>
      <c r="H2" t="s">
        <v>8</v>
      </c>
      <c r="I2" s="2" t="s">
        <v>7</v>
      </c>
    </row>
    <row r="3" spans="1:9" ht="15.75" x14ac:dyDescent="0.25">
      <c r="A3" s="6" t="s">
        <v>5</v>
      </c>
      <c r="B3" s="10" t="s">
        <v>6</v>
      </c>
      <c r="C3" s="2" t="s">
        <v>9</v>
      </c>
      <c r="D3">
        <f>1</f>
        <v>1</v>
      </c>
      <c r="G3" t="s">
        <v>10</v>
      </c>
      <c r="H3" t="s">
        <v>11</v>
      </c>
      <c r="I3" s="2" t="s">
        <v>9</v>
      </c>
    </row>
    <row r="4" spans="1:9" ht="15.75" x14ac:dyDescent="0.25">
      <c r="A4" s="6" t="s">
        <v>5</v>
      </c>
      <c r="B4" s="10" t="s">
        <v>6</v>
      </c>
      <c r="C4" s="2" t="s">
        <v>12</v>
      </c>
      <c r="D4">
        <f>1</f>
        <v>1</v>
      </c>
      <c r="G4" t="s">
        <v>13</v>
      </c>
      <c r="H4" t="s">
        <v>14</v>
      </c>
      <c r="I4" s="2" t="s">
        <v>12</v>
      </c>
    </row>
    <row r="5" spans="1:9" ht="15.75" x14ac:dyDescent="0.25">
      <c r="A5" s="6" t="s">
        <v>5</v>
      </c>
      <c r="B5" s="10" t="s">
        <v>6</v>
      </c>
      <c r="C5" s="2" t="s">
        <v>15</v>
      </c>
      <c r="D5">
        <f>1</f>
        <v>1</v>
      </c>
      <c r="G5" t="s">
        <v>16</v>
      </c>
      <c r="H5" t="s">
        <v>17</v>
      </c>
      <c r="I5" s="2" t="s">
        <v>15</v>
      </c>
    </row>
    <row r="6" spans="1:9" ht="15.75" x14ac:dyDescent="0.25">
      <c r="A6" s="6" t="s">
        <v>5</v>
      </c>
      <c r="B6" s="10" t="s">
        <v>6</v>
      </c>
      <c r="C6" s="2" t="s">
        <v>18</v>
      </c>
      <c r="D6">
        <f>1</f>
        <v>1</v>
      </c>
      <c r="G6" t="s">
        <v>19</v>
      </c>
      <c r="H6" t="s">
        <v>20</v>
      </c>
      <c r="I6" s="2" t="s">
        <v>18</v>
      </c>
    </row>
    <row r="7" spans="1:9" ht="15.75" x14ac:dyDescent="0.25">
      <c r="A7" s="6" t="s">
        <v>5</v>
      </c>
      <c r="B7" s="10" t="s">
        <v>6</v>
      </c>
      <c r="C7" s="2" t="s">
        <v>21</v>
      </c>
      <c r="D7">
        <f>1</f>
        <v>1</v>
      </c>
      <c r="G7" t="s">
        <v>22</v>
      </c>
      <c r="H7" t="s">
        <v>23</v>
      </c>
      <c r="I7" s="2" t="s">
        <v>21</v>
      </c>
    </row>
    <row r="8" spans="1:9" ht="15.75" x14ac:dyDescent="0.25">
      <c r="A8" s="6" t="s">
        <v>5</v>
      </c>
      <c r="B8" s="10" t="s">
        <v>6</v>
      </c>
      <c r="C8" s="2" t="s">
        <v>24</v>
      </c>
      <c r="D8">
        <f>1</f>
        <v>1</v>
      </c>
      <c r="G8" t="s">
        <v>25</v>
      </c>
      <c r="H8" t="s">
        <v>26</v>
      </c>
      <c r="I8" s="2" t="s">
        <v>24</v>
      </c>
    </row>
    <row r="9" spans="1:9" ht="15.75" x14ac:dyDescent="0.25">
      <c r="A9" s="6" t="s">
        <v>5</v>
      </c>
      <c r="B9" s="10" t="s">
        <v>6</v>
      </c>
      <c r="C9" s="2" t="s">
        <v>27</v>
      </c>
      <c r="D9">
        <f>1</f>
        <v>1</v>
      </c>
      <c r="G9" t="s">
        <v>28</v>
      </c>
      <c r="H9" t="s">
        <v>29</v>
      </c>
      <c r="I9" s="2" t="s">
        <v>27</v>
      </c>
    </row>
    <row r="10" spans="1:9" ht="15.75" x14ac:dyDescent="0.25">
      <c r="A10" s="6" t="s">
        <v>5</v>
      </c>
      <c r="B10" s="10" t="s">
        <v>6</v>
      </c>
      <c r="C10" s="2" t="s">
        <v>30</v>
      </c>
      <c r="D10">
        <f>1</f>
        <v>1</v>
      </c>
      <c r="G10" t="s">
        <v>31</v>
      </c>
      <c r="H10" t="s">
        <v>32</v>
      </c>
      <c r="I10" s="2" t="s">
        <v>30</v>
      </c>
    </row>
    <row r="11" spans="1:9" ht="15.75" x14ac:dyDescent="0.25">
      <c r="A11" s="6" t="s">
        <v>5</v>
      </c>
      <c r="B11" s="10" t="s">
        <v>6</v>
      </c>
      <c r="C11" s="2" t="s">
        <v>33</v>
      </c>
      <c r="D11">
        <f>1</f>
        <v>1</v>
      </c>
      <c r="G11" t="s">
        <v>34</v>
      </c>
      <c r="H11" t="s">
        <v>35</v>
      </c>
      <c r="I11" s="2" t="s">
        <v>33</v>
      </c>
    </row>
    <row r="12" spans="1:9" ht="15.75" x14ac:dyDescent="0.25">
      <c r="A12" s="6" t="s">
        <v>5</v>
      </c>
      <c r="B12" s="10" t="s">
        <v>6</v>
      </c>
      <c r="C12" s="2" t="s">
        <v>36</v>
      </c>
      <c r="D12">
        <f>1</f>
        <v>1</v>
      </c>
      <c r="G12" t="s">
        <v>37</v>
      </c>
      <c r="H12" t="s">
        <v>38</v>
      </c>
      <c r="I12" s="2" t="s">
        <v>36</v>
      </c>
    </row>
    <row r="13" spans="1:9" ht="15.75" x14ac:dyDescent="0.25">
      <c r="A13" s="6" t="s">
        <v>5</v>
      </c>
      <c r="B13" s="10" t="s">
        <v>6</v>
      </c>
      <c r="C13" s="2" t="s">
        <v>39</v>
      </c>
      <c r="D13">
        <f>1</f>
        <v>1</v>
      </c>
      <c r="G13" t="s">
        <v>40</v>
      </c>
      <c r="H13" t="s">
        <v>41</v>
      </c>
      <c r="I13" s="2" t="s">
        <v>39</v>
      </c>
    </row>
    <row r="14" spans="1:9" ht="15.75" x14ac:dyDescent="0.25">
      <c r="A14" s="6" t="s">
        <v>5</v>
      </c>
      <c r="B14" s="10" t="s">
        <v>6</v>
      </c>
      <c r="C14" s="2" t="s">
        <v>42</v>
      </c>
      <c r="D14">
        <f>1</f>
        <v>1</v>
      </c>
      <c r="G14" t="s">
        <v>43</v>
      </c>
      <c r="H14" t="s">
        <v>44</v>
      </c>
      <c r="I14" s="2" t="s">
        <v>42</v>
      </c>
    </row>
    <row r="15" spans="1:9" ht="15.75" x14ac:dyDescent="0.25">
      <c r="A15" s="6" t="s">
        <v>5</v>
      </c>
      <c r="B15" s="10" t="s">
        <v>6</v>
      </c>
      <c r="C15" s="2" t="s">
        <v>45</v>
      </c>
      <c r="D15">
        <f>1</f>
        <v>1</v>
      </c>
      <c r="G15" t="s">
        <v>46</v>
      </c>
      <c r="H15" t="s">
        <v>47</v>
      </c>
      <c r="I15" s="2" t="s">
        <v>45</v>
      </c>
    </row>
    <row r="16" spans="1:9" ht="15.75" x14ac:dyDescent="0.25">
      <c r="A16" s="6" t="s">
        <v>5</v>
      </c>
      <c r="B16" s="10" t="s">
        <v>6</v>
      </c>
      <c r="C16" s="2" t="s">
        <v>48</v>
      </c>
      <c r="D16">
        <f>1</f>
        <v>1</v>
      </c>
      <c r="G16" t="s">
        <v>49</v>
      </c>
      <c r="H16" t="s">
        <v>50</v>
      </c>
      <c r="I16" s="2" t="s">
        <v>48</v>
      </c>
    </row>
    <row r="17" spans="1:9" ht="15.75" x14ac:dyDescent="0.25">
      <c r="A17" s="6" t="s">
        <v>5</v>
      </c>
      <c r="B17" s="10" t="s">
        <v>6</v>
      </c>
      <c r="C17" s="2" t="s">
        <v>51</v>
      </c>
      <c r="D17">
        <f>1</f>
        <v>1</v>
      </c>
      <c r="G17" t="s">
        <v>52</v>
      </c>
      <c r="H17" t="s">
        <v>53</v>
      </c>
      <c r="I17" s="2" t="s">
        <v>51</v>
      </c>
    </row>
    <row r="18" spans="1:9" ht="15.75" x14ac:dyDescent="0.25">
      <c r="A18" s="6" t="s">
        <v>5</v>
      </c>
      <c r="B18" s="10" t="s">
        <v>6</v>
      </c>
      <c r="C18" s="2" t="s">
        <v>54</v>
      </c>
      <c r="D18">
        <f>1</f>
        <v>1</v>
      </c>
      <c r="G18" t="s">
        <v>55</v>
      </c>
      <c r="H18" t="s">
        <v>56</v>
      </c>
      <c r="I18" s="2" t="s">
        <v>54</v>
      </c>
    </row>
    <row r="19" spans="1:9" ht="15.75" x14ac:dyDescent="0.25">
      <c r="A19" s="6" t="s">
        <v>5</v>
      </c>
      <c r="B19" s="10" t="s">
        <v>6</v>
      </c>
      <c r="C19" s="2" t="s">
        <v>57</v>
      </c>
      <c r="D19">
        <f>1</f>
        <v>1</v>
      </c>
      <c r="G19" t="s">
        <v>58</v>
      </c>
      <c r="H19" t="s">
        <v>59</v>
      </c>
      <c r="I19" s="2" t="s">
        <v>57</v>
      </c>
    </row>
    <row r="20" spans="1:9" ht="15.75" x14ac:dyDescent="0.25">
      <c r="A20" s="6" t="s">
        <v>10</v>
      </c>
      <c r="B20" s="10" t="s">
        <v>60</v>
      </c>
      <c r="C20" s="2" t="s">
        <v>61</v>
      </c>
      <c r="D20">
        <f>1</f>
        <v>1</v>
      </c>
      <c r="G20" t="s">
        <v>62</v>
      </c>
      <c r="H20" t="s">
        <v>63</v>
      </c>
      <c r="I20" s="2" t="s">
        <v>61</v>
      </c>
    </row>
    <row r="21" spans="1:9" ht="15.75" x14ac:dyDescent="0.25">
      <c r="A21" s="6" t="s">
        <v>13</v>
      </c>
      <c r="B21" s="10" t="s">
        <v>64</v>
      </c>
      <c r="C21" s="2" t="s">
        <v>65</v>
      </c>
      <c r="D21">
        <f>1</f>
        <v>1</v>
      </c>
      <c r="G21" t="s">
        <v>66</v>
      </c>
      <c r="H21" t="s">
        <v>67</v>
      </c>
      <c r="I21" s="2" t="s">
        <v>65</v>
      </c>
    </row>
    <row r="22" spans="1:9" ht="15.75" x14ac:dyDescent="0.25">
      <c r="A22" s="6" t="s">
        <v>13</v>
      </c>
      <c r="B22" s="10" t="s">
        <v>64</v>
      </c>
      <c r="C22" s="2" t="s">
        <v>68</v>
      </c>
      <c r="D22">
        <f>1</f>
        <v>1</v>
      </c>
      <c r="G22" t="s">
        <v>69</v>
      </c>
      <c r="H22" t="s">
        <v>70</v>
      </c>
      <c r="I22" s="2" t="s">
        <v>68</v>
      </c>
    </row>
    <row r="23" spans="1:9" ht="15.75" x14ac:dyDescent="0.25">
      <c r="A23" s="6" t="s">
        <v>13</v>
      </c>
      <c r="B23" s="10" t="s">
        <v>64</v>
      </c>
      <c r="C23" s="2" t="s">
        <v>71</v>
      </c>
      <c r="D23">
        <f>1</f>
        <v>1</v>
      </c>
      <c r="G23" t="s">
        <v>72</v>
      </c>
      <c r="H23" t="s">
        <v>73</v>
      </c>
      <c r="I23" s="2" t="s">
        <v>71</v>
      </c>
    </row>
    <row r="24" spans="1:9" ht="15.75" x14ac:dyDescent="0.25">
      <c r="A24" s="6" t="s">
        <v>13</v>
      </c>
      <c r="B24" s="10" t="s">
        <v>64</v>
      </c>
      <c r="C24" s="2" t="s">
        <v>74</v>
      </c>
      <c r="D24">
        <f>1</f>
        <v>1</v>
      </c>
      <c r="G24" t="s">
        <v>75</v>
      </c>
      <c r="H24" t="s">
        <v>76</v>
      </c>
      <c r="I24" s="2" t="s">
        <v>74</v>
      </c>
    </row>
    <row r="25" spans="1:9" ht="15.75" x14ac:dyDescent="0.25">
      <c r="A25" s="6" t="s">
        <v>16</v>
      </c>
      <c r="B25" s="10" t="s">
        <v>77</v>
      </c>
      <c r="C25" s="2" t="s">
        <v>78</v>
      </c>
      <c r="D25">
        <f>1</f>
        <v>1</v>
      </c>
      <c r="G25" t="s">
        <v>79</v>
      </c>
      <c r="H25" t="s">
        <v>80</v>
      </c>
      <c r="I25" s="2" t="s">
        <v>78</v>
      </c>
    </row>
    <row r="26" spans="1:9" ht="15.75" x14ac:dyDescent="0.25">
      <c r="A26" s="6" t="s">
        <v>16</v>
      </c>
      <c r="B26" s="10" t="s">
        <v>77</v>
      </c>
      <c r="C26" s="2" t="s">
        <v>81</v>
      </c>
      <c r="D26">
        <f>1</f>
        <v>1</v>
      </c>
      <c r="G26" t="s">
        <v>82</v>
      </c>
      <c r="H26" t="s">
        <v>83</v>
      </c>
      <c r="I26" s="2" t="s">
        <v>81</v>
      </c>
    </row>
    <row r="27" spans="1:9" ht="15.75" x14ac:dyDescent="0.25">
      <c r="A27" s="6" t="s">
        <v>16</v>
      </c>
      <c r="B27" s="10" t="s">
        <v>77</v>
      </c>
      <c r="C27" s="2" t="s">
        <v>84</v>
      </c>
      <c r="D27">
        <f>1</f>
        <v>1</v>
      </c>
      <c r="G27" t="s">
        <v>85</v>
      </c>
      <c r="H27" t="s">
        <v>86</v>
      </c>
      <c r="I27" s="2" t="s">
        <v>84</v>
      </c>
    </row>
    <row r="28" spans="1:9" ht="15.75" x14ac:dyDescent="0.25">
      <c r="A28" s="6" t="s">
        <v>16</v>
      </c>
      <c r="B28" s="10" t="s">
        <v>77</v>
      </c>
      <c r="C28" s="2" t="s">
        <v>87</v>
      </c>
      <c r="D28">
        <f>1</f>
        <v>1</v>
      </c>
      <c r="G28" t="s">
        <v>88</v>
      </c>
      <c r="H28" t="s">
        <v>89</v>
      </c>
      <c r="I28" s="2" t="s">
        <v>87</v>
      </c>
    </row>
    <row r="29" spans="1:9" ht="15.75" x14ac:dyDescent="0.25">
      <c r="A29" s="6" t="s">
        <v>16</v>
      </c>
      <c r="B29" s="10" t="s">
        <v>77</v>
      </c>
      <c r="C29" s="2" t="s">
        <v>90</v>
      </c>
      <c r="D29">
        <f>1</f>
        <v>1</v>
      </c>
      <c r="G29" t="s">
        <v>91</v>
      </c>
      <c r="H29" t="s">
        <v>92</v>
      </c>
      <c r="I29" s="2" t="s">
        <v>90</v>
      </c>
    </row>
    <row r="30" spans="1:9" ht="15.75" x14ac:dyDescent="0.25">
      <c r="A30" s="6" t="s">
        <v>16</v>
      </c>
      <c r="B30" s="10" t="s">
        <v>77</v>
      </c>
      <c r="C30" s="2" t="s">
        <v>93</v>
      </c>
      <c r="D30">
        <f>1</f>
        <v>1</v>
      </c>
      <c r="G30" t="s">
        <v>94</v>
      </c>
      <c r="H30" t="s">
        <v>95</v>
      </c>
      <c r="I30" s="2" t="s">
        <v>93</v>
      </c>
    </row>
    <row r="31" spans="1:9" ht="15.75" x14ac:dyDescent="0.25">
      <c r="A31" s="6" t="s">
        <v>16</v>
      </c>
      <c r="B31" s="10" t="s">
        <v>77</v>
      </c>
      <c r="C31" s="2" t="s">
        <v>96</v>
      </c>
      <c r="D31">
        <f>1</f>
        <v>1</v>
      </c>
      <c r="G31" t="s">
        <v>97</v>
      </c>
      <c r="H31" t="s">
        <v>98</v>
      </c>
      <c r="I31" s="2" t="s">
        <v>96</v>
      </c>
    </row>
    <row r="32" spans="1:9" ht="15.75" x14ac:dyDescent="0.25">
      <c r="A32" s="6" t="s">
        <v>16</v>
      </c>
      <c r="B32" s="10" t="s">
        <v>77</v>
      </c>
      <c r="C32" s="2" t="s">
        <v>99</v>
      </c>
      <c r="D32">
        <f>1</f>
        <v>1</v>
      </c>
      <c r="G32" t="s">
        <v>100</v>
      </c>
      <c r="H32" t="s">
        <v>101</v>
      </c>
      <c r="I32" s="2" t="s">
        <v>99</v>
      </c>
    </row>
    <row r="33" spans="1:9" ht="15.75" x14ac:dyDescent="0.25">
      <c r="A33" s="6" t="s">
        <v>16</v>
      </c>
      <c r="B33" s="10" t="s">
        <v>77</v>
      </c>
      <c r="C33" s="2" t="s">
        <v>102</v>
      </c>
      <c r="D33">
        <f>1</f>
        <v>1</v>
      </c>
      <c r="G33" t="s">
        <v>103</v>
      </c>
      <c r="H33" t="s">
        <v>104</v>
      </c>
      <c r="I33" s="2" t="s">
        <v>102</v>
      </c>
    </row>
    <row r="34" spans="1:9" ht="15.75" x14ac:dyDescent="0.25">
      <c r="A34" s="6" t="s">
        <v>16</v>
      </c>
      <c r="B34" s="10" t="s">
        <v>77</v>
      </c>
      <c r="C34" s="2" t="s">
        <v>105</v>
      </c>
      <c r="D34">
        <f>1</f>
        <v>1</v>
      </c>
      <c r="G34" t="s">
        <v>106</v>
      </c>
      <c r="H34" t="s">
        <v>107</v>
      </c>
      <c r="I34" s="2" t="s">
        <v>105</v>
      </c>
    </row>
    <row r="35" spans="1:9" ht="15.75" x14ac:dyDescent="0.25">
      <c r="A35" s="6" t="s">
        <v>16</v>
      </c>
      <c r="B35" s="10" t="s">
        <v>77</v>
      </c>
      <c r="C35" s="8" t="s">
        <v>108</v>
      </c>
      <c r="D35">
        <f>0.5</f>
        <v>0.5</v>
      </c>
      <c r="G35" t="s">
        <v>109</v>
      </c>
      <c r="H35" t="s">
        <v>110</v>
      </c>
      <c r="I35" s="2" t="s">
        <v>108</v>
      </c>
    </row>
    <row r="36" spans="1:9" ht="15.75" x14ac:dyDescent="0.25">
      <c r="A36" s="7" t="s">
        <v>19</v>
      </c>
      <c r="B36" s="12" t="s">
        <v>111</v>
      </c>
      <c r="C36" s="8" t="s">
        <v>108</v>
      </c>
      <c r="D36">
        <f>0.5</f>
        <v>0.5</v>
      </c>
      <c r="G36" t="s">
        <v>112</v>
      </c>
      <c r="H36" t="s">
        <v>113</v>
      </c>
      <c r="I36" s="2" t="s">
        <v>114</v>
      </c>
    </row>
    <row r="37" spans="1:9" ht="15.75" x14ac:dyDescent="0.25">
      <c r="A37" s="6" t="s">
        <v>22</v>
      </c>
      <c r="B37" s="10" t="s">
        <v>426</v>
      </c>
      <c r="C37" s="2" t="s">
        <v>114</v>
      </c>
      <c r="D37">
        <f>1</f>
        <v>1</v>
      </c>
      <c r="G37" t="s">
        <v>115</v>
      </c>
      <c r="H37" t="s">
        <v>116</v>
      </c>
      <c r="I37" s="2" t="s">
        <v>117</v>
      </c>
    </row>
    <row r="38" spans="1:9" ht="15.75" x14ac:dyDescent="0.25">
      <c r="A38" s="6" t="s">
        <v>22</v>
      </c>
      <c r="B38" s="10" t="s">
        <v>426</v>
      </c>
      <c r="C38" s="2" t="s">
        <v>117</v>
      </c>
      <c r="D38">
        <f>1</f>
        <v>1</v>
      </c>
      <c r="G38" t="s">
        <v>118</v>
      </c>
      <c r="H38" t="s">
        <v>119</v>
      </c>
      <c r="I38" s="2" t="s">
        <v>120</v>
      </c>
    </row>
    <row r="39" spans="1:9" ht="15.75" x14ac:dyDescent="0.25">
      <c r="A39" s="6" t="s">
        <v>22</v>
      </c>
      <c r="B39" s="10" t="s">
        <v>426</v>
      </c>
      <c r="C39" s="2" t="s">
        <v>120</v>
      </c>
      <c r="D39">
        <f>1</f>
        <v>1</v>
      </c>
      <c r="G39" t="s">
        <v>121</v>
      </c>
      <c r="H39" t="s">
        <v>122</v>
      </c>
      <c r="I39" s="2" t="s">
        <v>123</v>
      </c>
    </row>
    <row r="40" spans="1:9" ht="15.75" x14ac:dyDescent="0.25">
      <c r="A40" s="6" t="s">
        <v>22</v>
      </c>
      <c r="B40" s="10" t="s">
        <v>426</v>
      </c>
      <c r="C40" s="2" t="s">
        <v>123</v>
      </c>
      <c r="D40">
        <f>1</f>
        <v>1</v>
      </c>
      <c r="G40" t="s">
        <v>124</v>
      </c>
      <c r="H40" t="s">
        <v>125</v>
      </c>
      <c r="I40" s="2" t="s">
        <v>126</v>
      </c>
    </row>
    <row r="41" spans="1:9" ht="15.75" x14ac:dyDescent="0.25">
      <c r="A41" s="6" t="s">
        <v>22</v>
      </c>
      <c r="B41" s="10" t="s">
        <v>426</v>
      </c>
      <c r="C41" s="2" t="s">
        <v>126</v>
      </c>
      <c r="D41">
        <f>1</f>
        <v>1</v>
      </c>
      <c r="G41" t="s">
        <v>127</v>
      </c>
      <c r="H41" t="s">
        <v>128</v>
      </c>
      <c r="I41" s="2" t="s">
        <v>129</v>
      </c>
    </row>
    <row r="42" spans="1:9" ht="15.75" x14ac:dyDescent="0.25">
      <c r="A42" s="6" t="s">
        <v>22</v>
      </c>
      <c r="B42" s="10" t="s">
        <v>426</v>
      </c>
      <c r="C42" s="2" t="s">
        <v>129</v>
      </c>
      <c r="D42">
        <f>1</f>
        <v>1</v>
      </c>
      <c r="G42" t="s">
        <v>130</v>
      </c>
      <c r="H42" t="s">
        <v>131</v>
      </c>
      <c r="I42" s="2" t="s">
        <v>132</v>
      </c>
    </row>
    <row r="43" spans="1:9" ht="15.75" x14ac:dyDescent="0.25">
      <c r="A43" s="6" t="s">
        <v>22</v>
      </c>
      <c r="B43" s="10" t="s">
        <v>426</v>
      </c>
      <c r="C43" s="2" t="s">
        <v>132</v>
      </c>
      <c r="D43">
        <f>1</f>
        <v>1</v>
      </c>
      <c r="G43" t="s">
        <v>133</v>
      </c>
      <c r="H43" t="s">
        <v>134</v>
      </c>
      <c r="I43" s="2" t="s">
        <v>135</v>
      </c>
    </row>
    <row r="44" spans="1:9" ht="15.75" x14ac:dyDescent="0.25">
      <c r="A44" s="6" t="s">
        <v>22</v>
      </c>
      <c r="B44" s="10" t="s">
        <v>426</v>
      </c>
      <c r="C44" s="2" t="s">
        <v>135</v>
      </c>
      <c r="D44">
        <f>1</f>
        <v>1</v>
      </c>
      <c r="G44" t="s">
        <v>136</v>
      </c>
      <c r="H44" t="s">
        <v>137</v>
      </c>
      <c r="I44" s="2" t="s">
        <v>138</v>
      </c>
    </row>
    <row r="45" spans="1:9" ht="15.75" x14ac:dyDescent="0.25">
      <c r="A45" s="6" t="s">
        <v>22</v>
      </c>
      <c r="B45" s="10" t="s">
        <v>426</v>
      </c>
      <c r="C45" s="2" t="s">
        <v>138</v>
      </c>
      <c r="D45">
        <f>1</f>
        <v>1</v>
      </c>
      <c r="G45" t="s">
        <v>139</v>
      </c>
      <c r="H45" t="s">
        <v>140</v>
      </c>
      <c r="I45" s="2" t="s">
        <v>141</v>
      </c>
    </row>
    <row r="46" spans="1:9" ht="15.75" x14ac:dyDescent="0.25">
      <c r="A46" s="6" t="s">
        <v>22</v>
      </c>
      <c r="B46" s="10" t="s">
        <v>426</v>
      </c>
      <c r="C46" s="2" t="s">
        <v>141</v>
      </c>
      <c r="D46">
        <f>1</f>
        <v>1</v>
      </c>
      <c r="G46" t="s">
        <v>142</v>
      </c>
      <c r="H46" t="s">
        <v>143</v>
      </c>
      <c r="I46" s="2" t="s">
        <v>144</v>
      </c>
    </row>
    <row r="47" spans="1:9" ht="15.75" x14ac:dyDescent="0.25">
      <c r="A47" s="6" t="s">
        <v>22</v>
      </c>
      <c r="B47" s="10" t="s">
        <v>426</v>
      </c>
      <c r="C47" s="2" t="s">
        <v>144</v>
      </c>
      <c r="D47">
        <f>1</f>
        <v>1</v>
      </c>
      <c r="I47" s="2" t="s">
        <v>145</v>
      </c>
    </row>
    <row r="48" spans="1:9" ht="15.75" x14ac:dyDescent="0.25">
      <c r="A48" s="6" t="s">
        <v>22</v>
      </c>
      <c r="B48" s="10" t="s">
        <v>426</v>
      </c>
      <c r="C48" s="2" t="s">
        <v>145</v>
      </c>
      <c r="D48">
        <f>1</f>
        <v>1</v>
      </c>
      <c r="I48" s="2" t="s">
        <v>146</v>
      </c>
    </row>
    <row r="49" spans="1:9" ht="15.75" x14ac:dyDescent="0.25">
      <c r="A49" s="6" t="s">
        <v>25</v>
      </c>
      <c r="B49" s="10" t="s">
        <v>147</v>
      </c>
      <c r="C49" s="2" t="s">
        <v>146</v>
      </c>
      <c r="D49">
        <f>1</f>
        <v>1</v>
      </c>
      <c r="I49" s="2" t="s">
        <v>148</v>
      </c>
    </row>
    <row r="50" spans="1:9" ht="15.75" x14ac:dyDescent="0.25">
      <c r="A50" s="6" t="s">
        <v>25</v>
      </c>
      <c r="B50" s="10" t="s">
        <v>147</v>
      </c>
      <c r="C50" s="2" t="s">
        <v>148</v>
      </c>
      <c r="D50">
        <f>1</f>
        <v>1</v>
      </c>
      <c r="I50" s="2" t="s">
        <v>149</v>
      </c>
    </row>
    <row r="51" spans="1:9" ht="15.75" x14ac:dyDescent="0.25">
      <c r="A51" s="6" t="s">
        <v>25</v>
      </c>
      <c r="B51" s="10" t="s">
        <v>147</v>
      </c>
      <c r="C51" s="2" t="s">
        <v>149</v>
      </c>
      <c r="D51">
        <f>1</f>
        <v>1</v>
      </c>
      <c r="I51" s="2" t="s">
        <v>150</v>
      </c>
    </row>
    <row r="52" spans="1:9" ht="15.75" x14ac:dyDescent="0.25">
      <c r="A52" s="6" t="s">
        <v>28</v>
      </c>
      <c r="B52" s="10" t="s">
        <v>151</v>
      </c>
      <c r="C52" s="2" t="s">
        <v>150</v>
      </c>
      <c r="D52">
        <f>1</f>
        <v>1</v>
      </c>
      <c r="I52" s="2" t="s">
        <v>152</v>
      </c>
    </row>
    <row r="53" spans="1:9" ht="15.75" x14ac:dyDescent="0.25">
      <c r="A53" s="6" t="s">
        <v>28</v>
      </c>
      <c r="B53" s="10" t="s">
        <v>151</v>
      </c>
      <c r="C53" s="2" t="s">
        <v>152</v>
      </c>
      <c r="D53">
        <f>1</f>
        <v>1</v>
      </c>
      <c r="I53" s="2" t="s">
        <v>153</v>
      </c>
    </row>
    <row r="54" spans="1:9" ht="15.75" x14ac:dyDescent="0.25">
      <c r="A54" s="6" t="s">
        <v>31</v>
      </c>
      <c r="B54" s="10" t="s">
        <v>154</v>
      </c>
      <c r="C54" s="2" t="s">
        <v>153</v>
      </c>
      <c r="D54">
        <f>1</f>
        <v>1</v>
      </c>
      <c r="I54" s="2" t="s">
        <v>155</v>
      </c>
    </row>
    <row r="55" spans="1:9" ht="15.75" x14ac:dyDescent="0.25">
      <c r="A55" s="6" t="s">
        <v>31</v>
      </c>
      <c r="B55" s="10" t="s">
        <v>154</v>
      </c>
      <c r="C55" s="2" t="s">
        <v>155</v>
      </c>
      <c r="D55">
        <f>1</f>
        <v>1</v>
      </c>
      <c r="I55" s="2" t="s">
        <v>156</v>
      </c>
    </row>
    <row r="56" spans="1:9" ht="15.75" x14ac:dyDescent="0.25">
      <c r="A56" s="6" t="s">
        <v>31</v>
      </c>
      <c r="B56" s="10" t="s">
        <v>154</v>
      </c>
      <c r="C56" s="2" t="s">
        <v>156</v>
      </c>
      <c r="D56">
        <f>1</f>
        <v>1</v>
      </c>
      <c r="I56" s="2" t="s">
        <v>157</v>
      </c>
    </row>
    <row r="57" spans="1:9" ht="15.75" x14ac:dyDescent="0.25">
      <c r="A57" s="6" t="s">
        <v>31</v>
      </c>
      <c r="B57" s="10" t="s">
        <v>154</v>
      </c>
      <c r="C57" s="2" t="s">
        <v>157</v>
      </c>
      <c r="D57">
        <f>1</f>
        <v>1</v>
      </c>
      <c r="I57" s="2" t="s">
        <v>158</v>
      </c>
    </row>
    <row r="58" spans="1:9" ht="15.75" x14ac:dyDescent="0.25">
      <c r="A58" s="6" t="s">
        <v>34</v>
      </c>
      <c r="B58" s="10" t="s">
        <v>159</v>
      </c>
      <c r="C58" s="2" t="s">
        <v>158</v>
      </c>
      <c r="D58">
        <f>1</f>
        <v>1</v>
      </c>
      <c r="I58" s="2" t="s">
        <v>160</v>
      </c>
    </row>
    <row r="59" spans="1:9" ht="15.75" x14ac:dyDescent="0.25">
      <c r="A59" s="6" t="s">
        <v>34</v>
      </c>
      <c r="B59" s="10" t="s">
        <v>159</v>
      </c>
      <c r="C59" s="2" t="s">
        <v>160</v>
      </c>
      <c r="D59">
        <f>1</f>
        <v>1</v>
      </c>
      <c r="I59" s="2" t="s">
        <v>161</v>
      </c>
    </row>
    <row r="60" spans="1:9" ht="15.75" x14ac:dyDescent="0.25">
      <c r="A60" s="6" t="s">
        <v>37</v>
      </c>
      <c r="B60" s="10" t="s">
        <v>162</v>
      </c>
      <c r="C60" s="2" t="s">
        <v>161</v>
      </c>
      <c r="D60">
        <f>1</f>
        <v>1</v>
      </c>
      <c r="I60" s="2" t="s">
        <v>163</v>
      </c>
    </row>
    <row r="61" spans="1:9" ht="15.75" x14ac:dyDescent="0.25">
      <c r="A61" s="6" t="s">
        <v>43</v>
      </c>
      <c r="B61" s="10" t="s">
        <v>164</v>
      </c>
      <c r="C61" s="2" t="s">
        <v>163</v>
      </c>
      <c r="D61">
        <f>1</f>
        <v>1</v>
      </c>
      <c r="I61" s="2" t="s">
        <v>165</v>
      </c>
    </row>
    <row r="62" spans="1:9" ht="15.75" x14ac:dyDescent="0.25">
      <c r="A62" s="6" t="s">
        <v>43</v>
      </c>
      <c r="B62" s="10" t="s">
        <v>164</v>
      </c>
      <c r="C62" s="2" t="s">
        <v>165</v>
      </c>
      <c r="D62">
        <f>1</f>
        <v>1</v>
      </c>
      <c r="I62" s="2" t="s">
        <v>166</v>
      </c>
    </row>
    <row r="63" spans="1:9" ht="15.75" x14ac:dyDescent="0.25">
      <c r="A63" s="6" t="s">
        <v>37</v>
      </c>
      <c r="B63" s="10" t="s">
        <v>162</v>
      </c>
      <c r="C63" s="2" t="s">
        <v>166</v>
      </c>
      <c r="D63">
        <f>1</f>
        <v>1</v>
      </c>
      <c r="I63" s="2" t="s">
        <v>167</v>
      </c>
    </row>
    <row r="64" spans="1:9" ht="15.75" x14ac:dyDescent="0.25">
      <c r="A64" s="6" t="s">
        <v>37</v>
      </c>
      <c r="B64" s="10" t="s">
        <v>162</v>
      </c>
      <c r="C64" s="2" t="s">
        <v>167</v>
      </c>
      <c r="D64">
        <f>1</f>
        <v>1</v>
      </c>
      <c r="I64" s="2" t="s">
        <v>168</v>
      </c>
    </row>
    <row r="65" spans="1:9" ht="15.75" x14ac:dyDescent="0.25">
      <c r="A65" s="6" t="s">
        <v>37</v>
      </c>
      <c r="B65" s="10" t="s">
        <v>162</v>
      </c>
      <c r="C65" s="8" t="s">
        <v>168</v>
      </c>
      <c r="D65">
        <f>0.5</f>
        <v>0.5</v>
      </c>
      <c r="I65" s="2" t="s">
        <v>169</v>
      </c>
    </row>
    <row r="66" spans="1:9" ht="15.75" x14ac:dyDescent="0.25">
      <c r="A66" s="7" t="s">
        <v>40</v>
      </c>
      <c r="B66" s="12" t="s">
        <v>170</v>
      </c>
      <c r="C66" s="8" t="s">
        <v>168</v>
      </c>
      <c r="D66">
        <f>0.5</f>
        <v>0.5</v>
      </c>
      <c r="I66" s="2" t="s">
        <v>171</v>
      </c>
    </row>
    <row r="67" spans="1:9" ht="15.75" x14ac:dyDescent="0.25">
      <c r="A67" s="6" t="s">
        <v>43</v>
      </c>
      <c r="B67" s="10" t="s">
        <v>164</v>
      </c>
      <c r="C67" s="2" t="s">
        <v>169</v>
      </c>
      <c r="D67">
        <f>1</f>
        <v>1</v>
      </c>
      <c r="I67" s="2" t="s">
        <v>172</v>
      </c>
    </row>
    <row r="68" spans="1:9" ht="15.75" x14ac:dyDescent="0.25">
      <c r="A68" s="6" t="s">
        <v>46</v>
      </c>
      <c r="B68" s="10" t="s">
        <v>173</v>
      </c>
      <c r="C68" s="2" t="s">
        <v>171</v>
      </c>
      <c r="D68">
        <f>1</f>
        <v>1</v>
      </c>
      <c r="I68" s="2" t="s">
        <v>174</v>
      </c>
    </row>
    <row r="69" spans="1:9" ht="15.75" x14ac:dyDescent="0.25">
      <c r="A69" s="6" t="s">
        <v>46</v>
      </c>
      <c r="B69" s="10" t="s">
        <v>173</v>
      </c>
      <c r="C69" s="2" t="s">
        <v>172</v>
      </c>
      <c r="D69">
        <f>1</f>
        <v>1</v>
      </c>
      <c r="I69" s="2" t="s">
        <v>175</v>
      </c>
    </row>
    <row r="70" spans="1:9" ht="15.75" x14ac:dyDescent="0.25">
      <c r="A70" s="6" t="s">
        <v>46</v>
      </c>
      <c r="B70" s="10" t="s">
        <v>173</v>
      </c>
      <c r="C70" s="2" t="s">
        <v>174</v>
      </c>
      <c r="D70">
        <f>1</f>
        <v>1</v>
      </c>
      <c r="I70" s="2" t="s">
        <v>176</v>
      </c>
    </row>
    <row r="71" spans="1:9" ht="15.75" x14ac:dyDescent="0.25">
      <c r="A71" s="6" t="s">
        <v>46</v>
      </c>
      <c r="B71" s="10" t="s">
        <v>173</v>
      </c>
      <c r="C71" s="2" t="s">
        <v>175</v>
      </c>
      <c r="D71">
        <f>1</f>
        <v>1</v>
      </c>
      <c r="I71" s="2" t="s">
        <v>177</v>
      </c>
    </row>
    <row r="72" spans="1:9" ht="15.75" x14ac:dyDescent="0.25">
      <c r="A72" s="6" t="s">
        <v>46</v>
      </c>
      <c r="B72" s="10" t="s">
        <v>173</v>
      </c>
      <c r="C72" s="2" t="s">
        <v>176</v>
      </c>
      <c r="D72">
        <f>1</f>
        <v>1</v>
      </c>
      <c r="I72" s="2" t="s">
        <v>178</v>
      </c>
    </row>
    <row r="73" spans="1:9" ht="15.75" x14ac:dyDescent="0.25">
      <c r="A73" s="6" t="s">
        <v>46</v>
      </c>
      <c r="B73" s="10" t="s">
        <v>173</v>
      </c>
      <c r="C73" s="2" t="s">
        <v>177</v>
      </c>
      <c r="D73">
        <f>1</f>
        <v>1</v>
      </c>
      <c r="I73" s="2" t="s">
        <v>179</v>
      </c>
    </row>
    <row r="74" spans="1:9" ht="15.75" x14ac:dyDescent="0.25">
      <c r="A74" s="6" t="s">
        <v>46</v>
      </c>
      <c r="B74" s="10" t="s">
        <v>173</v>
      </c>
      <c r="C74" s="2" t="s">
        <v>178</v>
      </c>
      <c r="D74">
        <f>1</f>
        <v>1</v>
      </c>
      <c r="I74" s="2" t="s">
        <v>180</v>
      </c>
    </row>
    <row r="75" spans="1:9" ht="15.75" x14ac:dyDescent="0.25">
      <c r="A75" s="6" t="s">
        <v>49</v>
      </c>
      <c r="B75" s="10" t="s">
        <v>181</v>
      </c>
      <c r="C75" s="2" t="s">
        <v>179</v>
      </c>
      <c r="D75">
        <f>1</f>
        <v>1</v>
      </c>
      <c r="I75" s="2" t="s">
        <v>182</v>
      </c>
    </row>
    <row r="76" spans="1:9" ht="15.75" x14ac:dyDescent="0.25">
      <c r="A76" s="6" t="s">
        <v>49</v>
      </c>
      <c r="B76" s="10" t="s">
        <v>181</v>
      </c>
      <c r="C76" s="2" t="s">
        <v>180</v>
      </c>
      <c r="D76">
        <f>1</f>
        <v>1</v>
      </c>
      <c r="I76" s="2" t="s">
        <v>183</v>
      </c>
    </row>
    <row r="77" spans="1:9" ht="15.75" x14ac:dyDescent="0.25">
      <c r="A77" s="6" t="s">
        <v>49</v>
      </c>
      <c r="B77" s="10" t="s">
        <v>181</v>
      </c>
      <c r="C77" s="2" t="s">
        <v>182</v>
      </c>
      <c r="D77">
        <f>1</f>
        <v>1</v>
      </c>
      <c r="I77" s="2" t="s">
        <v>184</v>
      </c>
    </row>
    <row r="78" spans="1:9" ht="15.75" x14ac:dyDescent="0.25">
      <c r="A78" s="6" t="s">
        <v>49</v>
      </c>
      <c r="B78" s="10" t="s">
        <v>181</v>
      </c>
      <c r="C78" s="2" t="s">
        <v>183</v>
      </c>
      <c r="D78">
        <f>1</f>
        <v>1</v>
      </c>
      <c r="I78" s="2" t="s">
        <v>185</v>
      </c>
    </row>
    <row r="79" spans="1:9" ht="15.75" x14ac:dyDescent="0.25">
      <c r="A79" s="6" t="s">
        <v>49</v>
      </c>
      <c r="B79" s="10" t="s">
        <v>181</v>
      </c>
      <c r="C79" s="2" t="s">
        <v>184</v>
      </c>
      <c r="D79">
        <f>1</f>
        <v>1</v>
      </c>
      <c r="I79" s="2" t="s">
        <v>186</v>
      </c>
    </row>
    <row r="80" spans="1:9" ht="15.75" x14ac:dyDescent="0.25">
      <c r="A80" s="6" t="s">
        <v>49</v>
      </c>
      <c r="B80" s="10" t="s">
        <v>181</v>
      </c>
      <c r="C80" s="2" t="s">
        <v>185</v>
      </c>
      <c r="D80">
        <f>1</f>
        <v>1</v>
      </c>
      <c r="I80" s="2" t="s">
        <v>187</v>
      </c>
    </row>
    <row r="81" spans="1:9" ht="15.75" x14ac:dyDescent="0.25">
      <c r="A81" s="6" t="s">
        <v>49</v>
      </c>
      <c r="B81" s="10" t="s">
        <v>181</v>
      </c>
      <c r="C81" s="2" t="s">
        <v>186</v>
      </c>
      <c r="D81">
        <f>1</f>
        <v>1</v>
      </c>
      <c r="I81" s="2" t="s">
        <v>188</v>
      </c>
    </row>
    <row r="82" spans="1:9" ht="15.75" x14ac:dyDescent="0.25">
      <c r="A82" s="6" t="s">
        <v>49</v>
      </c>
      <c r="B82" s="10" t="s">
        <v>181</v>
      </c>
      <c r="C82" s="2" t="s">
        <v>187</v>
      </c>
      <c r="D82">
        <f>1</f>
        <v>1</v>
      </c>
      <c r="I82" s="2" t="s">
        <v>189</v>
      </c>
    </row>
    <row r="83" spans="1:9" ht="15.75" x14ac:dyDescent="0.25">
      <c r="A83" s="6" t="s">
        <v>49</v>
      </c>
      <c r="B83" s="10" t="s">
        <v>181</v>
      </c>
      <c r="C83" s="2" t="s">
        <v>188</v>
      </c>
      <c r="D83">
        <f>1</f>
        <v>1</v>
      </c>
      <c r="I83" s="2" t="s">
        <v>190</v>
      </c>
    </row>
    <row r="84" spans="1:9" ht="15.75" x14ac:dyDescent="0.25">
      <c r="A84" s="6" t="s">
        <v>49</v>
      </c>
      <c r="B84" s="10" t="s">
        <v>181</v>
      </c>
      <c r="C84" s="2" t="s">
        <v>189</v>
      </c>
      <c r="D84">
        <f>1</f>
        <v>1</v>
      </c>
      <c r="I84" s="2" t="s">
        <v>191</v>
      </c>
    </row>
    <row r="85" spans="1:9" ht="15.75" x14ac:dyDescent="0.25">
      <c r="A85" s="6" t="s">
        <v>49</v>
      </c>
      <c r="B85" s="10" t="s">
        <v>181</v>
      </c>
      <c r="C85" s="2" t="s">
        <v>190</v>
      </c>
      <c r="D85">
        <f>1</f>
        <v>1</v>
      </c>
      <c r="I85" s="2" t="s">
        <v>192</v>
      </c>
    </row>
    <row r="86" spans="1:9" ht="15.75" x14ac:dyDescent="0.25">
      <c r="A86" s="6" t="s">
        <v>49</v>
      </c>
      <c r="B86" s="10" t="s">
        <v>181</v>
      </c>
      <c r="C86" s="2" t="s">
        <v>191</v>
      </c>
      <c r="D86">
        <f>1</f>
        <v>1</v>
      </c>
      <c r="I86" s="2" t="s">
        <v>193</v>
      </c>
    </row>
    <row r="87" spans="1:9" ht="15.75" x14ac:dyDescent="0.25">
      <c r="A87" s="6" t="s">
        <v>49</v>
      </c>
      <c r="B87" s="10" t="s">
        <v>181</v>
      </c>
      <c r="C87" s="2" t="s">
        <v>192</v>
      </c>
      <c r="D87">
        <f>1</f>
        <v>1</v>
      </c>
      <c r="I87" s="2" t="s">
        <v>194</v>
      </c>
    </row>
    <row r="88" spans="1:9" ht="15.75" x14ac:dyDescent="0.25">
      <c r="A88" s="6" t="s">
        <v>52</v>
      </c>
      <c r="B88" s="10" t="s">
        <v>195</v>
      </c>
      <c r="C88" s="2" t="s">
        <v>193</v>
      </c>
      <c r="D88">
        <f>1</f>
        <v>1</v>
      </c>
      <c r="I88" s="2" t="s">
        <v>196</v>
      </c>
    </row>
    <row r="89" spans="1:9" ht="15.75" x14ac:dyDescent="0.25">
      <c r="A89" s="6" t="s">
        <v>62</v>
      </c>
      <c r="B89" s="10" t="s">
        <v>197</v>
      </c>
      <c r="C89" s="2" t="s">
        <v>194</v>
      </c>
      <c r="D89">
        <f>1</f>
        <v>1</v>
      </c>
      <c r="I89" s="2" t="s">
        <v>198</v>
      </c>
    </row>
    <row r="90" spans="1:9" ht="15.75" x14ac:dyDescent="0.25">
      <c r="A90" s="6" t="s">
        <v>55</v>
      </c>
      <c r="B90" s="10" t="s">
        <v>199</v>
      </c>
      <c r="C90" s="2" t="s">
        <v>196</v>
      </c>
      <c r="D90">
        <f>1</f>
        <v>1</v>
      </c>
      <c r="I90" s="2" t="s">
        <v>200</v>
      </c>
    </row>
    <row r="91" spans="1:9" ht="15.75" x14ac:dyDescent="0.25">
      <c r="A91" s="6" t="s">
        <v>58</v>
      </c>
      <c r="B91" s="10" t="s">
        <v>201</v>
      </c>
      <c r="C91" s="2" t="s">
        <v>198</v>
      </c>
      <c r="D91">
        <f>1</f>
        <v>1</v>
      </c>
      <c r="I91" s="2" t="s">
        <v>202</v>
      </c>
    </row>
    <row r="92" spans="1:9" ht="15.75" x14ac:dyDescent="0.25">
      <c r="A92" s="6" t="s">
        <v>55</v>
      </c>
      <c r="B92" s="10" t="s">
        <v>199</v>
      </c>
      <c r="C92" s="2" t="s">
        <v>200</v>
      </c>
      <c r="D92">
        <f>1</f>
        <v>1</v>
      </c>
      <c r="I92" s="2" t="s">
        <v>203</v>
      </c>
    </row>
    <row r="93" spans="1:9" ht="15.75" x14ac:dyDescent="0.25">
      <c r="A93" s="6" t="s">
        <v>55</v>
      </c>
      <c r="B93" s="10" t="s">
        <v>199</v>
      </c>
      <c r="C93" s="2" t="s">
        <v>202</v>
      </c>
      <c r="D93">
        <f>1</f>
        <v>1</v>
      </c>
      <c r="I93" s="2" t="s">
        <v>204</v>
      </c>
    </row>
    <row r="94" spans="1:9" ht="15.75" x14ac:dyDescent="0.25">
      <c r="A94" s="6" t="s">
        <v>66</v>
      </c>
      <c r="B94" s="10" t="s">
        <v>205</v>
      </c>
      <c r="C94" s="2" t="s">
        <v>203</v>
      </c>
      <c r="D94">
        <f>1</f>
        <v>1</v>
      </c>
      <c r="I94" s="2" t="s">
        <v>206</v>
      </c>
    </row>
    <row r="95" spans="1:9" ht="15.75" x14ac:dyDescent="0.25">
      <c r="A95" s="6" t="s">
        <v>69</v>
      </c>
      <c r="B95" s="10" t="s">
        <v>207</v>
      </c>
      <c r="C95" s="2" t="s">
        <v>204</v>
      </c>
      <c r="D95">
        <f>1</f>
        <v>1</v>
      </c>
      <c r="I95" s="2" t="s">
        <v>208</v>
      </c>
    </row>
    <row r="96" spans="1:9" ht="15.75" x14ac:dyDescent="0.25">
      <c r="A96" s="6" t="s">
        <v>72</v>
      </c>
      <c r="B96" s="10" t="s">
        <v>209</v>
      </c>
      <c r="C96" s="2" t="s">
        <v>206</v>
      </c>
      <c r="D96">
        <f>1</f>
        <v>1</v>
      </c>
      <c r="I96" s="2" t="s">
        <v>210</v>
      </c>
    </row>
    <row r="97" spans="1:9" ht="15.75" x14ac:dyDescent="0.25">
      <c r="A97" s="6" t="s">
        <v>79</v>
      </c>
      <c r="B97" s="10" t="s">
        <v>211</v>
      </c>
      <c r="C97" s="2" t="s">
        <v>208</v>
      </c>
      <c r="D97">
        <f>1</f>
        <v>1</v>
      </c>
      <c r="I97" s="2" t="s">
        <v>212</v>
      </c>
    </row>
    <row r="98" spans="1:9" ht="15.75" x14ac:dyDescent="0.25">
      <c r="A98" s="6" t="s">
        <v>79</v>
      </c>
      <c r="B98" s="10" t="s">
        <v>211</v>
      </c>
      <c r="C98" s="2" t="s">
        <v>210</v>
      </c>
      <c r="D98">
        <f>1</f>
        <v>1</v>
      </c>
      <c r="I98" s="2" t="s">
        <v>213</v>
      </c>
    </row>
    <row r="99" spans="1:9" ht="15.75" x14ac:dyDescent="0.25">
      <c r="A99" s="6" t="s">
        <v>75</v>
      </c>
      <c r="B99" s="10" t="s">
        <v>214</v>
      </c>
      <c r="C99" s="2" t="s">
        <v>212</v>
      </c>
      <c r="D99">
        <f>1</f>
        <v>1</v>
      </c>
      <c r="I99" s="2" t="s">
        <v>215</v>
      </c>
    </row>
    <row r="100" spans="1:9" ht="15.75" x14ac:dyDescent="0.25">
      <c r="A100" s="6" t="s">
        <v>75</v>
      </c>
      <c r="B100" s="10" t="s">
        <v>214</v>
      </c>
      <c r="C100" s="2" t="s">
        <v>213</v>
      </c>
      <c r="D100">
        <f>1</f>
        <v>1</v>
      </c>
      <c r="I100" s="2" t="s">
        <v>216</v>
      </c>
    </row>
    <row r="101" spans="1:9" ht="15.75" x14ac:dyDescent="0.25">
      <c r="A101" s="6" t="s">
        <v>75</v>
      </c>
      <c r="B101" s="10" t="s">
        <v>214</v>
      </c>
      <c r="C101" s="2" t="s">
        <v>215</v>
      </c>
      <c r="D101">
        <f>1</f>
        <v>1</v>
      </c>
      <c r="I101" s="2" t="s">
        <v>217</v>
      </c>
    </row>
    <row r="102" spans="1:9" ht="15.75" x14ac:dyDescent="0.25">
      <c r="A102" s="6" t="s">
        <v>75</v>
      </c>
      <c r="B102" s="10" t="s">
        <v>214</v>
      </c>
      <c r="C102" s="2" t="s">
        <v>216</v>
      </c>
      <c r="D102">
        <f>1</f>
        <v>1</v>
      </c>
      <c r="I102" s="2" t="s">
        <v>218</v>
      </c>
    </row>
    <row r="103" spans="1:9" ht="15.75" x14ac:dyDescent="0.25">
      <c r="A103" s="6" t="s">
        <v>75</v>
      </c>
      <c r="B103" s="10" t="s">
        <v>214</v>
      </c>
      <c r="C103" s="2" t="s">
        <v>217</v>
      </c>
      <c r="D103">
        <f>1</f>
        <v>1</v>
      </c>
      <c r="I103" s="2" t="s">
        <v>219</v>
      </c>
    </row>
    <row r="104" spans="1:9" ht="15.75" x14ac:dyDescent="0.25">
      <c r="A104" s="6" t="s">
        <v>75</v>
      </c>
      <c r="B104" s="10" t="s">
        <v>214</v>
      </c>
      <c r="C104" s="2" t="s">
        <v>218</v>
      </c>
      <c r="D104">
        <f>1</f>
        <v>1</v>
      </c>
      <c r="I104" s="2" t="s">
        <v>220</v>
      </c>
    </row>
    <row r="105" spans="1:9" ht="15.75" x14ac:dyDescent="0.25">
      <c r="A105" s="6" t="s">
        <v>75</v>
      </c>
      <c r="B105" s="10" t="s">
        <v>214</v>
      </c>
      <c r="C105" s="2" t="s">
        <v>219</v>
      </c>
      <c r="D105">
        <f>1</f>
        <v>1</v>
      </c>
      <c r="I105" s="2" t="s">
        <v>221</v>
      </c>
    </row>
    <row r="106" spans="1:9" ht="15.75" x14ac:dyDescent="0.25">
      <c r="A106" s="6" t="s">
        <v>75</v>
      </c>
      <c r="B106" s="10" t="s">
        <v>214</v>
      </c>
      <c r="C106" s="2" t="s">
        <v>220</v>
      </c>
      <c r="D106">
        <f>1</f>
        <v>1</v>
      </c>
      <c r="I106" s="2" t="s">
        <v>222</v>
      </c>
    </row>
    <row r="107" spans="1:9" ht="15.75" x14ac:dyDescent="0.25">
      <c r="A107" s="6" t="s">
        <v>75</v>
      </c>
      <c r="B107" s="10" t="s">
        <v>214</v>
      </c>
      <c r="C107" s="2" t="s">
        <v>221</v>
      </c>
      <c r="D107">
        <f>1</f>
        <v>1</v>
      </c>
      <c r="I107" s="2" t="s">
        <v>223</v>
      </c>
    </row>
    <row r="108" spans="1:9" ht="15.75" x14ac:dyDescent="0.25">
      <c r="A108" s="6" t="s">
        <v>75</v>
      </c>
      <c r="B108" s="10" t="s">
        <v>214</v>
      </c>
      <c r="C108" s="2" t="s">
        <v>222</v>
      </c>
      <c r="D108">
        <f>1</f>
        <v>1</v>
      </c>
      <c r="I108" s="2" t="s">
        <v>224</v>
      </c>
    </row>
    <row r="109" spans="1:9" ht="15.75" x14ac:dyDescent="0.25">
      <c r="A109" s="6" t="s">
        <v>75</v>
      </c>
      <c r="B109" s="10" t="s">
        <v>214</v>
      </c>
      <c r="C109" s="2" t="s">
        <v>223</v>
      </c>
      <c r="D109">
        <f>1</f>
        <v>1</v>
      </c>
      <c r="I109" s="2" t="s">
        <v>225</v>
      </c>
    </row>
    <row r="110" spans="1:9" ht="15.75" x14ac:dyDescent="0.25">
      <c r="A110" s="6" t="s">
        <v>75</v>
      </c>
      <c r="B110" s="10" t="s">
        <v>214</v>
      </c>
      <c r="C110" s="2" t="s">
        <v>224</v>
      </c>
      <c r="D110">
        <f>1</f>
        <v>1</v>
      </c>
      <c r="I110" s="2" t="s">
        <v>226</v>
      </c>
    </row>
    <row r="111" spans="1:9" ht="15.75" x14ac:dyDescent="0.25">
      <c r="A111" s="6" t="s">
        <v>75</v>
      </c>
      <c r="B111" s="10" t="s">
        <v>214</v>
      </c>
      <c r="C111" s="2" t="s">
        <v>225</v>
      </c>
      <c r="D111">
        <f>1</f>
        <v>1</v>
      </c>
      <c r="I111" s="2" t="s">
        <v>227</v>
      </c>
    </row>
    <row r="112" spans="1:9" ht="15.75" x14ac:dyDescent="0.25">
      <c r="A112" s="6" t="s">
        <v>75</v>
      </c>
      <c r="B112" s="10" t="s">
        <v>214</v>
      </c>
      <c r="C112" s="2" t="s">
        <v>226</v>
      </c>
      <c r="D112">
        <f>1</f>
        <v>1</v>
      </c>
      <c r="I112" s="2" t="s">
        <v>228</v>
      </c>
    </row>
    <row r="113" spans="1:9" ht="15.75" x14ac:dyDescent="0.25">
      <c r="A113" s="6" t="s">
        <v>75</v>
      </c>
      <c r="B113" s="10" t="s">
        <v>214</v>
      </c>
      <c r="C113" s="2" t="s">
        <v>227</v>
      </c>
      <c r="D113">
        <f>1</f>
        <v>1</v>
      </c>
      <c r="I113" s="2" t="s">
        <v>229</v>
      </c>
    </row>
    <row r="114" spans="1:9" ht="15.75" x14ac:dyDescent="0.25">
      <c r="A114" s="6" t="s">
        <v>75</v>
      </c>
      <c r="B114" s="10" t="s">
        <v>214</v>
      </c>
      <c r="C114" s="2" t="s">
        <v>228</v>
      </c>
      <c r="D114">
        <f>1</f>
        <v>1</v>
      </c>
      <c r="I114" s="2" t="s">
        <v>230</v>
      </c>
    </row>
    <row r="115" spans="1:9" ht="15.75" x14ac:dyDescent="0.25">
      <c r="A115" s="6" t="s">
        <v>79</v>
      </c>
      <c r="B115" s="10" t="s">
        <v>211</v>
      </c>
      <c r="C115" s="2" t="s">
        <v>229</v>
      </c>
      <c r="D115">
        <f>1</f>
        <v>1</v>
      </c>
      <c r="I115" s="2" t="s">
        <v>231</v>
      </c>
    </row>
    <row r="116" spans="1:9" ht="15.75" x14ac:dyDescent="0.25">
      <c r="A116" s="6" t="s">
        <v>82</v>
      </c>
      <c r="B116" s="10" t="s">
        <v>232</v>
      </c>
      <c r="C116" s="2" t="s">
        <v>230</v>
      </c>
      <c r="D116">
        <f>1</f>
        <v>1</v>
      </c>
      <c r="I116" s="2" t="s">
        <v>233</v>
      </c>
    </row>
    <row r="117" spans="1:9" ht="15.75" x14ac:dyDescent="0.25">
      <c r="A117" s="6" t="s">
        <v>82</v>
      </c>
      <c r="B117" s="10" t="s">
        <v>232</v>
      </c>
      <c r="C117" s="2" t="s">
        <v>231</v>
      </c>
      <c r="D117">
        <f>1</f>
        <v>1</v>
      </c>
      <c r="I117" s="2" t="s">
        <v>234</v>
      </c>
    </row>
    <row r="118" spans="1:9" ht="15.75" x14ac:dyDescent="0.25">
      <c r="A118" s="6" t="s">
        <v>85</v>
      </c>
      <c r="B118" s="10" t="s">
        <v>235</v>
      </c>
      <c r="C118" s="2" t="s">
        <v>233</v>
      </c>
      <c r="D118">
        <f>1</f>
        <v>1</v>
      </c>
      <c r="I118" s="2" t="s">
        <v>236</v>
      </c>
    </row>
    <row r="119" spans="1:9" ht="15.75" x14ac:dyDescent="0.25">
      <c r="A119" s="6" t="s">
        <v>85</v>
      </c>
      <c r="B119" s="10" t="s">
        <v>235</v>
      </c>
      <c r="C119" s="2" t="s">
        <v>234</v>
      </c>
      <c r="D119">
        <f>1</f>
        <v>1</v>
      </c>
      <c r="I119" s="2" t="s">
        <v>237</v>
      </c>
    </row>
    <row r="120" spans="1:9" ht="15.75" x14ac:dyDescent="0.25">
      <c r="A120" s="6" t="s">
        <v>85</v>
      </c>
      <c r="B120" s="10" t="s">
        <v>235</v>
      </c>
      <c r="C120" s="2" t="s">
        <v>236</v>
      </c>
      <c r="D120">
        <f>1</f>
        <v>1</v>
      </c>
      <c r="I120" s="2" t="s">
        <v>238</v>
      </c>
    </row>
    <row r="121" spans="1:9" ht="15.75" x14ac:dyDescent="0.25">
      <c r="A121" s="6" t="s">
        <v>85</v>
      </c>
      <c r="B121" s="10" t="s">
        <v>235</v>
      </c>
      <c r="C121" s="2" t="s">
        <v>237</v>
      </c>
      <c r="D121">
        <f>1</f>
        <v>1</v>
      </c>
      <c r="I121" s="2" t="s">
        <v>239</v>
      </c>
    </row>
    <row r="122" spans="1:9" ht="15.75" x14ac:dyDescent="0.25">
      <c r="A122" s="6" t="s">
        <v>103</v>
      </c>
      <c r="B122" s="10" t="s">
        <v>240</v>
      </c>
      <c r="C122" s="2" t="s">
        <v>238</v>
      </c>
      <c r="D122">
        <f>1</f>
        <v>1</v>
      </c>
      <c r="I122" s="2" t="s">
        <v>241</v>
      </c>
    </row>
    <row r="123" spans="1:9" ht="15.75" x14ac:dyDescent="0.25">
      <c r="A123" s="6" t="s">
        <v>106</v>
      </c>
      <c r="B123" s="10" t="s">
        <v>242</v>
      </c>
      <c r="C123" s="8" t="s">
        <v>243</v>
      </c>
      <c r="D123">
        <f>1/3</f>
        <v>0.33333333333333331</v>
      </c>
      <c r="I123" s="2" t="s">
        <v>244</v>
      </c>
    </row>
    <row r="124" spans="1:9" ht="15.75" x14ac:dyDescent="0.25">
      <c r="A124" s="6" t="s">
        <v>88</v>
      </c>
      <c r="B124" s="10" t="s">
        <v>245</v>
      </c>
      <c r="C124" s="2" t="s">
        <v>239</v>
      </c>
      <c r="D124">
        <f>1</f>
        <v>1</v>
      </c>
      <c r="I124" s="2" t="s">
        <v>246</v>
      </c>
    </row>
    <row r="125" spans="1:9" ht="15.75" x14ac:dyDescent="0.25">
      <c r="A125" s="6" t="s">
        <v>88</v>
      </c>
      <c r="B125" s="10" t="s">
        <v>245</v>
      </c>
      <c r="C125" s="2" t="s">
        <v>241</v>
      </c>
      <c r="D125">
        <f>1</f>
        <v>1</v>
      </c>
      <c r="I125" s="2" t="s">
        <v>247</v>
      </c>
    </row>
    <row r="126" spans="1:9" ht="15.75" x14ac:dyDescent="0.25">
      <c r="A126" s="6" t="s">
        <v>88</v>
      </c>
      <c r="B126" s="10" t="s">
        <v>245</v>
      </c>
      <c r="C126" s="2" t="s">
        <v>244</v>
      </c>
      <c r="D126">
        <f>1</f>
        <v>1</v>
      </c>
      <c r="I126" s="2" t="s">
        <v>248</v>
      </c>
    </row>
    <row r="127" spans="1:9" ht="15.75" x14ac:dyDescent="0.25">
      <c r="A127" s="6" t="s">
        <v>91</v>
      </c>
      <c r="B127" s="10" t="s">
        <v>249</v>
      </c>
      <c r="C127" s="2" t="s">
        <v>246</v>
      </c>
      <c r="D127">
        <f>1</f>
        <v>1</v>
      </c>
      <c r="I127" s="2" t="s">
        <v>250</v>
      </c>
    </row>
    <row r="128" spans="1:9" ht="15.75" x14ac:dyDescent="0.25">
      <c r="A128" s="6" t="s">
        <v>91</v>
      </c>
      <c r="B128" s="10" t="s">
        <v>249</v>
      </c>
      <c r="C128" s="2" t="s">
        <v>247</v>
      </c>
      <c r="D128">
        <f>1</f>
        <v>1</v>
      </c>
      <c r="I128" s="2" t="s">
        <v>243</v>
      </c>
    </row>
    <row r="129" spans="1:9" ht="15.75" x14ac:dyDescent="0.25">
      <c r="A129" s="6" t="s">
        <v>94</v>
      </c>
      <c r="B129" s="10" t="s">
        <v>251</v>
      </c>
      <c r="C129" s="2" t="s">
        <v>248</v>
      </c>
      <c r="D129">
        <f>1</f>
        <v>1</v>
      </c>
      <c r="I129" s="2" t="s">
        <v>252</v>
      </c>
    </row>
    <row r="130" spans="1:9" ht="15.75" x14ac:dyDescent="0.25">
      <c r="A130" s="6" t="s">
        <v>97</v>
      </c>
      <c r="B130" s="10" t="s">
        <v>253</v>
      </c>
      <c r="C130" s="2" t="s">
        <v>250</v>
      </c>
      <c r="D130">
        <f>1</f>
        <v>1</v>
      </c>
      <c r="I130" s="2" t="s">
        <v>254</v>
      </c>
    </row>
    <row r="131" spans="1:9" ht="15.75" x14ac:dyDescent="0.25">
      <c r="A131" s="6" t="s">
        <v>100</v>
      </c>
      <c r="B131" s="10" t="s">
        <v>255</v>
      </c>
      <c r="C131" s="8" t="s">
        <v>243</v>
      </c>
      <c r="D131">
        <f>1/3</f>
        <v>0.33333333333333331</v>
      </c>
      <c r="I131" s="2" t="s">
        <v>256</v>
      </c>
    </row>
    <row r="132" spans="1:9" ht="15.75" x14ac:dyDescent="0.25">
      <c r="A132" s="6" t="s">
        <v>109</v>
      </c>
      <c r="B132" s="10" t="s">
        <v>257</v>
      </c>
      <c r="C132" s="8" t="s">
        <v>243</v>
      </c>
      <c r="D132">
        <f>1/3</f>
        <v>0.33333333333333331</v>
      </c>
      <c r="I132" s="2" t="s">
        <v>258</v>
      </c>
    </row>
    <row r="133" spans="1:9" ht="15.75" x14ac:dyDescent="0.25">
      <c r="A133" s="6" t="s">
        <v>115</v>
      </c>
      <c r="B133" s="10" t="s">
        <v>259</v>
      </c>
      <c r="C133" s="2" t="s">
        <v>252</v>
      </c>
      <c r="D133">
        <f>1</f>
        <v>1</v>
      </c>
      <c r="I133" s="2" t="s">
        <v>260</v>
      </c>
    </row>
    <row r="134" spans="1:9" ht="15.75" x14ac:dyDescent="0.25">
      <c r="A134" s="6" t="s">
        <v>115</v>
      </c>
      <c r="B134" s="10" t="s">
        <v>259</v>
      </c>
      <c r="C134" s="2" t="s">
        <v>254</v>
      </c>
      <c r="D134">
        <f>1</f>
        <v>1</v>
      </c>
      <c r="I134" s="2" t="s">
        <v>261</v>
      </c>
    </row>
    <row r="135" spans="1:9" ht="15.75" x14ac:dyDescent="0.25">
      <c r="A135" s="6" t="s">
        <v>115</v>
      </c>
      <c r="B135" s="10" t="s">
        <v>259</v>
      </c>
      <c r="C135" s="2" t="s">
        <v>256</v>
      </c>
      <c r="D135">
        <f>1</f>
        <v>1</v>
      </c>
      <c r="I135" s="2" t="s">
        <v>262</v>
      </c>
    </row>
    <row r="136" spans="1:9" ht="15.75" x14ac:dyDescent="0.25">
      <c r="A136" s="6" t="s">
        <v>118</v>
      </c>
      <c r="B136" s="10" t="s">
        <v>263</v>
      </c>
      <c r="C136" s="2" t="s">
        <v>258</v>
      </c>
      <c r="D136">
        <f>1</f>
        <v>1</v>
      </c>
      <c r="I136" s="2" t="s">
        <v>264</v>
      </c>
    </row>
    <row r="137" spans="1:9" ht="15.75" x14ac:dyDescent="0.25">
      <c r="A137" s="6" t="s">
        <v>124</v>
      </c>
      <c r="B137" s="10" t="s">
        <v>265</v>
      </c>
      <c r="C137" s="2" t="s">
        <v>260</v>
      </c>
      <c r="D137">
        <f>1</f>
        <v>1</v>
      </c>
      <c r="I137" s="2" t="s">
        <v>266</v>
      </c>
    </row>
    <row r="138" spans="1:9" ht="15.75" x14ac:dyDescent="0.25">
      <c r="A138" s="6" t="s">
        <v>112</v>
      </c>
      <c r="B138" s="10" t="s">
        <v>267</v>
      </c>
      <c r="C138" s="2" t="s">
        <v>261</v>
      </c>
      <c r="D138">
        <f>1</f>
        <v>1</v>
      </c>
      <c r="I138" s="2" t="s">
        <v>268</v>
      </c>
    </row>
    <row r="139" spans="1:9" ht="15.75" x14ac:dyDescent="0.25">
      <c r="A139" s="6" t="s">
        <v>121</v>
      </c>
      <c r="B139" s="10" t="s">
        <v>269</v>
      </c>
      <c r="C139" s="2" t="s">
        <v>262</v>
      </c>
      <c r="D139">
        <f>1</f>
        <v>1</v>
      </c>
      <c r="I139" s="2" t="s">
        <v>270</v>
      </c>
    </row>
    <row r="140" spans="1:9" ht="15.75" x14ac:dyDescent="0.25">
      <c r="A140" s="6" t="s">
        <v>124</v>
      </c>
      <c r="B140" s="10" t="s">
        <v>265</v>
      </c>
      <c r="C140" s="2" t="s">
        <v>264</v>
      </c>
      <c r="D140">
        <f>1</f>
        <v>1</v>
      </c>
      <c r="I140" s="2" t="s">
        <v>271</v>
      </c>
    </row>
    <row r="141" spans="1:9" ht="15.75" x14ac:dyDescent="0.25">
      <c r="A141" s="6" t="s">
        <v>127</v>
      </c>
      <c r="B141" s="10" t="s">
        <v>272</v>
      </c>
      <c r="C141" s="2" t="s">
        <v>266</v>
      </c>
      <c r="D141">
        <f>1</f>
        <v>1</v>
      </c>
      <c r="I141" s="2" t="s">
        <v>273</v>
      </c>
    </row>
    <row r="142" spans="1:9" ht="15.75" x14ac:dyDescent="0.25">
      <c r="A142" s="6" t="s">
        <v>130</v>
      </c>
      <c r="B142" s="10" t="s">
        <v>274</v>
      </c>
      <c r="C142" s="2" t="s">
        <v>268</v>
      </c>
      <c r="D142">
        <f>1</f>
        <v>1</v>
      </c>
      <c r="I142" s="2" t="s">
        <v>275</v>
      </c>
    </row>
    <row r="143" spans="1:9" ht="15.75" x14ac:dyDescent="0.25">
      <c r="A143" s="6" t="s">
        <v>133</v>
      </c>
      <c r="B143" s="10" t="s">
        <v>276</v>
      </c>
      <c r="C143" s="2" t="s">
        <v>270</v>
      </c>
      <c r="D143">
        <f>1</f>
        <v>1</v>
      </c>
      <c r="I143" s="2" t="s">
        <v>277</v>
      </c>
    </row>
    <row r="144" spans="1:9" ht="15.75" x14ac:dyDescent="0.25">
      <c r="A144" s="6" t="s">
        <v>79</v>
      </c>
      <c r="B144" s="10" t="s">
        <v>211</v>
      </c>
      <c r="C144" s="2" t="s">
        <v>271</v>
      </c>
      <c r="D144">
        <f>1</f>
        <v>1</v>
      </c>
      <c r="I144" s="2" t="s">
        <v>278</v>
      </c>
    </row>
    <row r="145" spans="1:9" ht="15.75" x14ac:dyDescent="0.25">
      <c r="A145" s="6" t="s">
        <v>79</v>
      </c>
      <c r="B145" s="10" t="s">
        <v>211</v>
      </c>
      <c r="C145" s="2" t="s">
        <v>273</v>
      </c>
      <c r="D145">
        <f>1</f>
        <v>1</v>
      </c>
      <c r="I145" s="2" t="s">
        <v>279</v>
      </c>
    </row>
    <row r="146" spans="1:9" ht="15.75" x14ac:dyDescent="0.25">
      <c r="A146" s="6" t="s">
        <v>79</v>
      </c>
      <c r="B146" s="10" t="s">
        <v>211</v>
      </c>
      <c r="C146" s="2" t="s">
        <v>275</v>
      </c>
      <c r="D146">
        <f>1</f>
        <v>1</v>
      </c>
      <c r="I146" s="2" t="s">
        <v>280</v>
      </c>
    </row>
    <row r="147" spans="1:9" ht="15.75" x14ac:dyDescent="0.25">
      <c r="A147" s="6" t="s">
        <v>79</v>
      </c>
      <c r="B147" s="10" t="s">
        <v>211</v>
      </c>
      <c r="C147" s="2" t="s">
        <v>277</v>
      </c>
      <c r="D147">
        <f>1</f>
        <v>1</v>
      </c>
      <c r="I147" s="2" t="s">
        <v>281</v>
      </c>
    </row>
    <row r="148" spans="1:9" ht="15.75" x14ac:dyDescent="0.25">
      <c r="A148" s="6" t="s">
        <v>79</v>
      </c>
      <c r="B148" s="10" t="s">
        <v>211</v>
      </c>
      <c r="C148" s="2" t="s">
        <v>278</v>
      </c>
      <c r="D148">
        <f>1</f>
        <v>1</v>
      </c>
      <c r="I148" s="2" t="s">
        <v>282</v>
      </c>
    </row>
    <row r="149" spans="1:9" ht="15.75" x14ac:dyDescent="0.25">
      <c r="A149" s="6" t="s">
        <v>79</v>
      </c>
      <c r="B149" s="10" t="s">
        <v>211</v>
      </c>
      <c r="C149" s="2" t="s">
        <v>279</v>
      </c>
      <c r="D149">
        <f>1</f>
        <v>1</v>
      </c>
      <c r="I149" s="2" t="s">
        <v>283</v>
      </c>
    </row>
    <row r="150" spans="1:9" ht="15.75" x14ac:dyDescent="0.25">
      <c r="A150" s="6" t="s">
        <v>79</v>
      </c>
      <c r="B150" s="10" t="s">
        <v>211</v>
      </c>
      <c r="C150" s="2" t="s">
        <v>280</v>
      </c>
      <c r="D150">
        <f>1</f>
        <v>1</v>
      </c>
      <c r="I150" s="2" t="s">
        <v>284</v>
      </c>
    </row>
    <row r="151" spans="1:9" ht="15.75" x14ac:dyDescent="0.25">
      <c r="A151" s="6" t="s">
        <v>79</v>
      </c>
      <c r="B151" s="10" t="s">
        <v>211</v>
      </c>
      <c r="C151" s="2" t="s">
        <v>281</v>
      </c>
      <c r="D151">
        <f>1</f>
        <v>1</v>
      </c>
      <c r="I151" s="2" t="s">
        <v>285</v>
      </c>
    </row>
    <row r="152" spans="1:9" ht="15.75" x14ac:dyDescent="0.25">
      <c r="A152" s="6" t="s">
        <v>79</v>
      </c>
      <c r="B152" s="10" t="s">
        <v>211</v>
      </c>
      <c r="C152" s="2" t="s">
        <v>282</v>
      </c>
      <c r="D152">
        <f>1</f>
        <v>1</v>
      </c>
      <c r="I152" s="2" t="s">
        <v>286</v>
      </c>
    </row>
    <row r="153" spans="1:9" ht="15.75" x14ac:dyDescent="0.25">
      <c r="A153" s="6" t="s">
        <v>79</v>
      </c>
      <c r="B153" s="10" t="s">
        <v>211</v>
      </c>
      <c r="C153" s="2" t="s">
        <v>283</v>
      </c>
      <c r="D153">
        <f>1</f>
        <v>1</v>
      </c>
      <c r="I153" s="2" t="s">
        <v>287</v>
      </c>
    </row>
    <row r="154" spans="1:9" ht="15.75" x14ac:dyDescent="0.25">
      <c r="A154" s="6" t="s">
        <v>79</v>
      </c>
      <c r="B154" s="10" t="s">
        <v>211</v>
      </c>
      <c r="C154" s="2" t="s">
        <v>284</v>
      </c>
      <c r="D154">
        <f>1</f>
        <v>1</v>
      </c>
      <c r="I154" s="2" t="s">
        <v>288</v>
      </c>
    </row>
    <row r="155" spans="1:9" ht="15.75" x14ac:dyDescent="0.25">
      <c r="A155" s="6" t="s">
        <v>79</v>
      </c>
      <c r="B155" s="10" t="s">
        <v>211</v>
      </c>
      <c r="C155" s="2" t="s">
        <v>285</v>
      </c>
      <c r="D155">
        <f>1</f>
        <v>1</v>
      </c>
      <c r="I155" s="2" t="s">
        <v>289</v>
      </c>
    </row>
    <row r="156" spans="1:9" ht="15.75" x14ac:dyDescent="0.25">
      <c r="A156" s="6" t="s">
        <v>79</v>
      </c>
      <c r="B156" s="10" t="s">
        <v>211</v>
      </c>
      <c r="C156" s="2" t="s">
        <v>286</v>
      </c>
      <c r="D156">
        <f>1</f>
        <v>1</v>
      </c>
      <c r="I156" s="2" t="s">
        <v>290</v>
      </c>
    </row>
    <row r="157" spans="1:9" ht="15.75" x14ac:dyDescent="0.25">
      <c r="A157" s="6" t="s">
        <v>79</v>
      </c>
      <c r="B157" s="10" t="s">
        <v>211</v>
      </c>
      <c r="C157" s="2" t="s">
        <v>287</v>
      </c>
      <c r="D157">
        <f>1</f>
        <v>1</v>
      </c>
      <c r="I157" s="2" t="s">
        <v>291</v>
      </c>
    </row>
    <row r="158" spans="1:9" ht="15.75" x14ac:dyDescent="0.25">
      <c r="A158" s="6" t="s">
        <v>79</v>
      </c>
      <c r="B158" s="10" t="s">
        <v>211</v>
      </c>
      <c r="C158" s="2" t="s">
        <v>288</v>
      </c>
      <c r="D158">
        <f>1</f>
        <v>1</v>
      </c>
      <c r="I158" s="2" t="s">
        <v>292</v>
      </c>
    </row>
    <row r="159" spans="1:9" ht="15.75" x14ac:dyDescent="0.25">
      <c r="A159" s="6" t="s">
        <v>79</v>
      </c>
      <c r="B159" s="10" t="s">
        <v>211</v>
      </c>
      <c r="C159" s="2" t="s">
        <v>289</v>
      </c>
      <c r="D159">
        <f>1</f>
        <v>1</v>
      </c>
      <c r="I159" s="2" t="s">
        <v>293</v>
      </c>
    </row>
    <row r="160" spans="1:9" ht="15.75" x14ac:dyDescent="0.25">
      <c r="A160" s="6" t="s">
        <v>79</v>
      </c>
      <c r="B160" s="10" t="s">
        <v>211</v>
      </c>
      <c r="C160" s="2" t="s">
        <v>290</v>
      </c>
      <c r="D160">
        <f>1</f>
        <v>1</v>
      </c>
      <c r="I160" s="2" t="s">
        <v>294</v>
      </c>
    </row>
    <row r="161" spans="1:9" ht="15.75" x14ac:dyDescent="0.25">
      <c r="A161" s="6" t="s">
        <v>79</v>
      </c>
      <c r="B161" s="10" t="s">
        <v>211</v>
      </c>
      <c r="C161" s="2" t="s">
        <v>291</v>
      </c>
      <c r="D161">
        <f>1</f>
        <v>1</v>
      </c>
      <c r="I161" s="2" t="s">
        <v>295</v>
      </c>
    </row>
    <row r="162" spans="1:9" ht="15.75" x14ac:dyDescent="0.25">
      <c r="A162" s="6" t="s">
        <v>79</v>
      </c>
      <c r="B162" s="10" t="s">
        <v>211</v>
      </c>
      <c r="C162" s="2" t="s">
        <v>292</v>
      </c>
      <c r="D162">
        <f>1</f>
        <v>1</v>
      </c>
      <c r="I162" s="2" t="s">
        <v>296</v>
      </c>
    </row>
    <row r="163" spans="1:9" ht="15.75" x14ac:dyDescent="0.25">
      <c r="A163" s="6" t="s">
        <v>79</v>
      </c>
      <c r="B163" s="10" t="s">
        <v>211</v>
      </c>
      <c r="C163" s="2" t="s">
        <v>293</v>
      </c>
      <c r="D163">
        <f>1</f>
        <v>1</v>
      </c>
      <c r="I163" s="2" t="s">
        <v>297</v>
      </c>
    </row>
    <row r="164" spans="1:9" ht="15.75" x14ac:dyDescent="0.25">
      <c r="A164" s="6" t="s">
        <v>139</v>
      </c>
      <c r="B164" s="10" t="s">
        <v>298</v>
      </c>
      <c r="C164" s="2" t="s">
        <v>294</v>
      </c>
      <c r="D164">
        <f>1</f>
        <v>1</v>
      </c>
      <c r="I164" s="2" t="s">
        <v>299</v>
      </c>
    </row>
    <row r="165" spans="1:9" ht="15.75" x14ac:dyDescent="0.25">
      <c r="A165" s="6" t="s">
        <v>136</v>
      </c>
      <c r="B165" s="10" t="s">
        <v>300</v>
      </c>
      <c r="C165" s="2" t="s">
        <v>295</v>
      </c>
      <c r="D165">
        <f>1</f>
        <v>1</v>
      </c>
    </row>
    <row r="166" spans="1:9" ht="15.75" x14ac:dyDescent="0.25">
      <c r="A166" s="6" t="s">
        <v>139</v>
      </c>
      <c r="B166" s="10" t="s">
        <v>298</v>
      </c>
      <c r="C166" s="2" t="s">
        <v>296</v>
      </c>
      <c r="D166">
        <f>1</f>
        <v>1</v>
      </c>
    </row>
    <row r="167" spans="1:9" ht="15.75" x14ac:dyDescent="0.25">
      <c r="A167" s="6" t="s">
        <v>142</v>
      </c>
      <c r="B167" s="10" t="s">
        <v>301</v>
      </c>
      <c r="C167" s="2" t="s">
        <v>297</v>
      </c>
      <c r="D167">
        <f>1</f>
        <v>1</v>
      </c>
    </row>
    <row r="168" spans="1:9" ht="15.75" x14ac:dyDescent="0.25">
      <c r="A168" s="6" t="s">
        <v>127</v>
      </c>
      <c r="B168" s="10" t="s">
        <v>272</v>
      </c>
      <c r="C168" s="2" t="s">
        <v>299</v>
      </c>
      <c r="D168">
        <f>1</f>
        <v>1</v>
      </c>
    </row>
    <row r="169" spans="1:9" x14ac:dyDescent="0.25">
      <c r="A169" s="14"/>
      <c r="B169" s="15"/>
      <c r="C169" s="16"/>
    </row>
    <row r="170" spans="1:9" x14ac:dyDescent="0.25">
      <c r="A170" s="14"/>
      <c r="B170" s="15"/>
      <c r="C170" s="16"/>
    </row>
    <row r="171" spans="1:9" ht="15.75" x14ac:dyDescent="0.25">
      <c r="A171" s="14"/>
      <c r="B171" s="17"/>
      <c r="C171" s="16"/>
    </row>
    <row r="172" spans="1:9" ht="15.75" x14ac:dyDescent="0.25">
      <c r="A172" s="14"/>
      <c r="B172" s="17"/>
      <c r="C172" s="16"/>
    </row>
    <row r="173" spans="1:9" ht="15.75" x14ac:dyDescent="0.25">
      <c r="A173" s="14"/>
      <c r="B173" s="17"/>
      <c r="C173" s="16"/>
    </row>
    <row r="174" spans="1:9" ht="15.75" x14ac:dyDescent="0.25">
      <c r="A174" s="14"/>
      <c r="B174" s="17"/>
      <c r="C174" s="16"/>
    </row>
    <row r="175" spans="1:9" ht="15.75" x14ac:dyDescent="0.25">
      <c r="A175" s="14"/>
      <c r="B175" s="17"/>
      <c r="C175" s="16"/>
    </row>
    <row r="176" spans="1:9" ht="15.75" x14ac:dyDescent="0.25">
      <c r="A176" s="14"/>
      <c r="B176" s="17"/>
      <c r="C176" s="16"/>
    </row>
    <row r="177" spans="1:3" ht="15.75" x14ac:dyDescent="0.25">
      <c r="A177" s="14"/>
      <c r="B177" s="17"/>
      <c r="C177" s="16"/>
    </row>
    <row r="178" spans="1:3" ht="15.75" x14ac:dyDescent="0.25">
      <c r="A178" s="14"/>
      <c r="B178" s="17"/>
      <c r="C178" s="16"/>
    </row>
    <row r="179" spans="1:3" x14ac:dyDescent="0.25">
      <c r="A179" s="14"/>
      <c r="B179" s="15"/>
      <c r="C179" s="16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DA0C-9D55-4B49-AB9C-4F7D6ECA16B0}">
  <dimension ref="B5:H41"/>
  <sheetViews>
    <sheetView zoomScale="70" zoomScaleNormal="70" workbookViewId="0">
      <selection activeCell="B6" sqref="B6:D13"/>
    </sheetView>
  </sheetViews>
  <sheetFormatPr baseColWidth="10" defaultRowHeight="15" x14ac:dyDescent="0.25"/>
  <cols>
    <col min="2" max="2" width="55" bestFit="1" customWidth="1"/>
    <col min="3" max="3" width="90.85546875" bestFit="1" customWidth="1"/>
    <col min="8" max="8" width="14.85546875" bestFit="1" customWidth="1"/>
  </cols>
  <sheetData>
    <row r="5" spans="2:8" ht="15.75" thickBot="1" x14ac:dyDescent="0.3"/>
    <row r="6" spans="2:8" ht="15.75" x14ac:dyDescent="0.25">
      <c r="B6" s="19" t="s">
        <v>1</v>
      </c>
      <c r="C6" s="20" t="s">
        <v>302</v>
      </c>
      <c r="D6" s="21" t="s">
        <v>430</v>
      </c>
    </row>
    <row r="7" spans="2:8" ht="15.75" x14ac:dyDescent="0.25">
      <c r="B7" s="22" t="s">
        <v>16</v>
      </c>
      <c r="C7" s="18" t="s">
        <v>108</v>
      </c>
      <c r="D7" s="23">
        <f>0.5</f>
        <v>0.5</v>
      </c>
    </row>
    <row r="8" spans="2:8" ht="15.75" x14ac:dyDescent="0.25">
      <c r="B8" s="22" t="s">
        <v>19</v>
      </c>
      <c r="C8" s="18" t="s">
        <v>108</v>
      </c>
      <c r="D8" s="23">
        <f>0.5</f>
        <v>0.5</v>
      </c>
    </row>
    <row r="9" spans="2:8" ht="15.75" x14ac:dyDescent="0.25">
      <c r="B9" s="22" t="s">
        <v>37</v>
      </c>
      <c r="C9" s="18" t="s">
        <v>168</v>
      </c>
      <c r="D9" s="23">
        <f>0.5</f>
        <v>0.5</v>
      </c>
    </row>
    <row r="10" spans="2:8" ht="15.75" x14ac:dyDescent="0.25">
      <c r="B10" s="22" t="s">
        <v>40</v>
      </c>
      <c r="C10" s="18" t="s">
        <v>168</v>
      </c>
      <c r="D10" s="23">
        <f>0.5</f>
        <v>0.5</v>
      </c>
    </row>
    <row r="11" spans="2:8" ht="15.75" x14ac:dyDescent="0.25">
      <c r="B11" s="22" t="s">
        <v>106</v>
      </c>
      <c r="C11" s="18" t="s">
        <v>243</v>
      </c>
      <c r="D11" s="23">
        <f>1/3</f>
        <v>0.33333333333333331</v>
      </c>
    </row>
    <row r="12" spans="2:8" ht="15.75" x14ac:dyDescent="0.25">
      <c r="B12" s="22" t="s">
        <v>100</v>
      </c>
      <c r="C12" s="18" t="s">
        <v>243</v>
      </c>
      <c r="D12" s="23">
        <f>1/3</f>
        <v>0.33333333333333331</v>
      </c>
    </row>
    <row r="13" spans="2:8" ht="16.5" thickBot="1" x14ac:dyDescent="0.3">
      <c r="B13" s="24" t="s">
        <v>109</v>
      </c>
      <c r="C13" s="25" t="s">
        <v>243</v>
      </c>
      <c r="D13" s="26">
        <f>1/3</f>
        <v>0.33333333333333331</v>
      </c>
    </row>
    <row r="14" spans="2:8" x14ac:dyDescent="0.25">
      <c r="F14" s="28" t="s">
        <v>1</v>
      </c>
      <c r="G14" s="29" t="s">
        <v>302</v>
      </c>
      <c r="H14" s="30" t="s">
        <v>431</v>
      </c>
    </row>
    <row r="15" spans="2:8" x14ac:dyDescent="0.25">
      <c r="F15" s="31" t="s">
        <v>305</v>
      </c>
      <c r="G15" s="27" t="s">
        <v>306</v>
      </c>
      <c r="H15" s="32">
        <v>0.1313853658262106</v>
      </c>
    </row>
    <row r="16" spans="2:8" x14ac:dyDescent="0.25">
      <c r="F16" s="31" t="s">
        <v>318</v>
      </c>
      <c r="G16" s="27" t="s">
        <v>319</v>
      </c>
      <c r="H16" s="32">
        <v>6.7708855200755924E-6</v>
      </c>
    </row>
    <row r="17" spans="6:8" x14ac:dyDescent="0.25">
      <c r="F17" s="31" t="s">
        <v>325</v>
      </c>
      <c r="G17" s="27" t="s">
        <v>306</v>
      </c>
      <c r="H17" s="32">
        <v>1.2772093353323561E-2</v>
      </c>
    </row>
    <row r="18" spans="6:8" x14ac:dyDescent="0.25">
      <c r="F18" s="31" t="s">
        <v>329</v>
      </c>
      <c r="G18" s="27" t="s">
        <v>306</v>
      </c>
      <c r="H18" s="32">
        <v>4.9996384031871073E-2</v>
      </c>
    </row>
    <row r="19" spans="6:8" x14ac:dyDescent="0.25">
      <c r="F19" s="31" t="s">
        <v>331</v>
      </c>
      <c r="G19" s="27" t="s">
        <v>306</v>
      </c>
      <c r="H19" s="32">
        <v>2.0019294323083154E-3</v>
      </c>
    </row>
    <row r="20" spans="6:8" x14ac:dyDescent="0.25">
      <c r="F20" s="31" t="s">
        <v>353</v>
      </c>
      <c r="G20" s="27" t="s">
        <v>319</v>
      </c>
      <c r="H20" s="32">
        <v>0</v>
      </c>
    </row>
    <row r="21" spans="6:8" x14ac:dyDescent="0.25">
      <c r="F21" s="31" t="s">
        <v>365</v>
      </c>
      <c r="G21" s="27" t="s">
        <v>366</v>
      </c>
      <c r="H21" s="32">
        <v>4.0284732428550046E-3</v>
      </c>
    </row>
    <row r="22" spans="6:8" x14ac:dyDescent="0.25">
      <c r="F22" s="31" t="s">
        <v>368</v>
      </c>
      <c r="G22" s="27" t="s">
        <v>369</v>
      </c>
      <c r="H22" s="32">
        <v>1.3076321484518072E-3</v>
      </c>
    </row>
    <row r="23" spans="6:8" x14ac:dyDescent="0.25">
      <c r="F23" s="31" t="s">
        <v>375</v>
      </c>
      <c r="G23" s="27" t="s">
        <v>319</v>
      </c>
      <c r="H23" s="32">
        <v>0.10811906638345603</v>
      </c>
    </row>
    <row r="24" spans="6:8" x14ac:dyDescent="0.25">
      <c r="F24" s="31" t="s">
        <v>377</v>
      </c>
      <c r="G24" s="27" t="s">
        <v>319</v>
      </c>
      <c r="H24" s="32">
        <v>3.0067965502584655E-3</v>
      </c>
    </row>
    <row r="25" spans="6:8" x14ac:dyDescent="0.25">
      <c r="F25" s="31" t="s">
        <v>381</v>
      </c>
      <c r="G25" s="27" t="s">
        <v>319</v>
      </c>
      <c r="H25" s="32">
        <v>1.0644943675480036E-3</v>
      </c>
    </row>
    <row r="26" spans="6:8" x14ac:dyDescent="0.25">
      <c r="F26" s="31" t="s">
        <v>389</v>
      </c>
      <c r="G26" s="27" t="s">
        <v>390</v>
      </c>
      <c r="H26" s="32">
        <v>2.4721633893366599E-2</v>
      </c>
    </row>
    <row r="27" spans="6:8" x14ac:dyDescent="0.25">
      <c r="F27" s="31" t="s">
        <v>396</v>
      </c>
      <c r="G27" s="27" t="s">
        <v>319</v>
      </c>
      <c r="H27" s="32">
        <v>6.5583605611394882E-3</v>
      </c>
    </row>
    <row r="28" spans="6:8" x14ac:dyDescent="0.25">
      <c r="F28" s="31" t="s">
        <v>398</v>
      </c>
      <c r="G28" s="27" t="s">
        <v>319</v>
      </c>
      <c r="H28" s="32">
        <v>4.3308402830274555E-3</v>
      </c>
    </row>
    <row r="29" spans="6:8" x14ac:dyDescent="0.25">
      <c r="F29" s="31" t="s">
        <v>401</v>
      </c>
      <c r="G29" s="27" t="s">
        <v>319</v>
      </c>
      <c r="H29" s="32">
        <v>5.2272246794911941E-3</v>
      </c>
    </row>
    <row r="30" spans="6:8" x14ac:dyDescent="0.25">
      <c r="F30" s="31" t="s">
        <v>402</v>
      </c>
      <c r="G30" s="27" t="s">
        <v>306</v>
      </c>
      <c r="H30" s="32">
        <v>2.759223491192473E-2</v>
      </c>
    </row>
    <row r="31" spans="6:8" x14ac:dyDescent="0.25">
      <c r="F31" s="31" t="s">
        <v>403</v>
      </c>
      <c r="G31" s="27" t="s">
        <v>319</v>
      </c>
      <c r="H31" s="32">
        <v>6.3848439874384464E-3</v>
      </c>
    </row>
    <row r="32" spans="6:8" x14ac:dyDescent="0.25">
      <c r="F32" s="31" t="s">
        <v>408</v>
      </c>
      <c r="G32" s="27" t="s">
        <v>369</v>
      </c>
      <c r="H32" s="32">
        <v>0.35561784446364902</v>
      </c>
    </row>
    <row r="33" spans="6:8" x14ac:dyDescent="0.25">
      <c r="F33" s="31" t="s">
        <v>409</v>
      </c>
      <c r="G33" s="27" t="s">
        <v>319</v>
      </c>
      <c r="H33" s="32">
        <v>3.3349137636193217E-7</v>
      </c>
    </row>
    <row r="34" spans="6:8" x14ac:dyDescent="0.25">
      <c r="F34" s="31" t="s">
        <v>413</v>
      </c>
      <c r="G34" s="27" t="s">
        <v>319</v>
      </c>
      <c r="H34" s="32">
        <v>1.162166917624915E-2</v>
      </c>
    </row>
    <row r="35" spans="6:8" x14ac:dyDescent="0.25">
      <c r="F35" s="31" t="s">
        <v>414</v>
      </c>
      <c r="G35" s="27" t="s">
        <v>390</v>
      </c>
      <c r="H35" s="32">
        <v>8.0985061037305937E-3</v>
      </c>
    </row>
    <row r="36" spans="6:8" x14ac:dyDescent="0.25">
      <c r="F36" s="31" t="s">
        <v>418</v>
      </c>
      <c r="G36" s="27" t="s">
        <v>319</v>
      </c>
      <c r="H36" s="32">
        <v>6.2595320763206294E-3</v>
      </c>
    </row>
    <row r="37" spans="6:8" x14ac:dyDescent="0.25">
      <c r="F37" s="31" t="s">
        <v>425</v>
      </c>
      <c r="G37" s="27" t="s">
        <v>319</v>
      </c>
      <c r="H37" s="32">
        <v>0.84086170699703522</v>
      </c>
    </row>
    <row r="38" spans="6:8" x14ac:dyDescent="0.25">
      <c r="F38" s="31" t="s">
        <v>421</v>
      </c>
      <c r="G38" s="27" t="s">
        <v>306</v>
      </c>
      <c r="H38" s="32">
        <v>0.7762519924443616</v>
      </c>
    </row>
    <row r="39" spans="6:8" x14ac:dyDescent="0.25">
      <c r="F39" s="31" t="s">
        <v>422</v>
      </c>
      <c r="G39" s="27" t="s">
        <v>366</v>
      </c>
      <c r="H39" s="32">
        <v>0.99597152675714495</v>
      </c>
    </row>
    <row r="40" spans="6:8" x14ac:dyDescent="0.25">
      <c r="F40" s="31" t="s">
        <v>423</v>
      </c>
      <c r="G40" s="27" t="s">
        <v>390</v>
      </c>
      <c r="H40" s="32">
        <v>0.9671798600029029</v>
      </c>
    </row>
    <row r="41" spans="6:8" ht="15.75" thickBot="1" x14ac:dyDescent="0.3">
      <c r="F41" s="33" t="s">
        <v>424</v>
      </c>
      <c r="G41" s="34" t="s">
        <v>369</v>
      </c>
      <c r="H41" s="35">
        <v>0.64307452338789917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1B121-AB7D-3644-966C-1767C4D38EE8}">
  <dimension ref="A1:T76"/>
  <sheetViews>
    <sheetView tabSelected="1" topLeftCell="A50" zoomScale="70" zoomScaleNormal="70" workbookViewId="0">
      <selection activeCell="F74" sqref="F74"/>
    </sheetView>
  </sheetViews>
  <sheetFormatPr baseColWidth="10" defaultColWidth="11.42578125" defaultRowHeight="15" x14ac:dyDescent="0.25"/>
  <cols>
    <col min="1" max="1" width="14.7109375" bestFit="1" customWidth="1"/>
    <col min="3" max="3" width="14.85546875" bestFit="1" customWidth="1"/>
    <col min="4" max="4" width="13.42578125" bestFit="1" customWidth="1"/>
    <col min="5" max="5" width="27.140625" bestFit="1" customWidth="1"/>
    <col min="6" max="6" width="27.140625" customWidth="1"/>
    <col min="7" max="7" width="14.7109375" bestFit="1" customWidth="1"/>
    <col min="9" max="9" width="23" customWidth="1"/>
    <col min="10" max="10" width="19.5703125" bestFit="1" customWidth="1"/>
    <col min="11" max="11" width="17" bestFit="1" customWidth="1"/>
    <col min="20" max="20" width="17.28515625" bestFit="1" customWidth="1"/>
  </cols>
  <sheetData>
    <row r="1" spans="1:20" x14ac:dyDescent="0.25">
      <c r="A1" s="3" t="s">
        <v>1</v>
      </c>
      <c r="B1" s="3" t="s">
        <v>302</v>
      </c>
      <c r="C1" s="3" t="s">
        <v>433</v>
      </c>
      <c r="D1" s="3" t="s">
        <v>427</v>
      </c>
      <c r="E1" s="3" t="s">
        <v>303</v>
      </c>
      <c r="F1" s="3" t="s">
        <v>432</v>
      </c>
      <c r="G1" s="3" t="s">
        <v>3</v>
      </c>
      <c r="H1" s="3" t="s">
        <v>4</v>
      </c>
      <c r="I1" s="9" t="s">
        <v>304</v>
      </c>
      <c r="J1" s="3" t="s">
        <v>434</v>
      </c>
      <c r="K1" s="3" t="s">
        <v>435</v>
      </c>
    </row>
    <row r="2" spans="1:20" x14ac:dyDescent="0.25">
      <c r="A2" t="s">
        <v>305</v>
      </c>
      <c r="B2" s="4" t="s">
        <v>306</v>
      </c>
      <c r="C2" s="4">
        <f>F2/(F2+F11+F13+F14+F50+F69)</f>
        <v>0.1450750213975685</v>
      </c>
      <c r="D2" s="4">
        <f>E2/(E2+E11+E13+E14+E50+E69)</f>
        <v>0.1313853658262106</v>
      </c>
      <c r="E2" s="13">
        <v>116557.7597</v>
      </c>
      <c r="F2" s="38">
        <v>45312281</v>
      </c>
      <c r="G2" t="s">
        <v>305</v>
      </c>
      <c r="H2" t="s">
        <v>307</v>
      </c>
      <c r="J2" s="4" t="s">
        <v>319</v>
      </c>
      <c r="K2" s="39">
        <v>1336320676</v>
      </c>
      <c r="Q2" s="4"/>
      <c r="S2" s="36"/>
      <c r="T2" s="37"/>
    </row>
    <row r="3" spans="1:20" x14ac:dyDescent="0.25">
      <c r="A3" t="s">
        <v>308</v>
      </c>
      <c r="B3" t="s">
        <v>307</v>
      </c>
      <c r="C3">
        <v>1</v>
      </c>
      <c r="D3">
        <v>1</v>
      </c>
      <c r="E3" s="13"/>
      <c r="F3" s="38">
        <v>25809973</v>
      </c>
      <c r="G3" t="s">
        <v>308</v>
      </c>
      <c r="H3" t="s">
        <v>309</v>
      </c>
      <c r="J3" s="4" t="s">
        <v>306</v>
      </c>
      <c r="K3" s="40">
        <v>312336890</v>
      </c>
      <c r="S3" s="36"/>
      <c r="T3" s="37"/>
    </row>
    <row r="4" spans="1:20" x14ac:dyDescent="0.25">
      <c r="A4" t="s">
        <v>310</v>
      </c>
      <c r="B4" t="s">
        <v>309</v>
      </c>
      <c r="C4">
        <v>1</v>
      </c>
      <c r="D4">
        <v>1</v>
      </c>
      <c r="E4" s="13"/>
      <c r="F4" s="38">
        <v>8884864</v>
      </c>
      <c r="G4" t="s">
        <v>310</v>
      </c>
      <c r="H4" t="s">
        <v>311</v>
      </c>
      <c r="J4" s="4" t="s">
        <v>366</v>
      </c>
      <c r="K4" s="40">
        <v>75010326</v>
      </c>
      <c r="S4" s="36"/>
      <c r="T4" s="37"/>
    </row>
    <row r="5" spans="1:20" x14ac:dyDescent="0.25">
      <c r="A5" t="s">
        <v>312</v>
      </c>
      <c r="B5" t="s">
        <v>311</v>
      </c>
      <c r="C5">
        <v>1</v>
      </c>
      <c r="D5">
        <v>1</v>
      </c>
      <c r="E5" s="13"/>
      <c r="F5" s="38">
        <v>11778842</v>
      </c>
      <c r="G5" t="s">
        <v>312</v>
      </c>
      <c r="H5" t="s">
        <v>313</v>
      </c>
      <c r="J5" s="4" t="s">
        <v>390</v>
      </c>
      <c r="K5" s="40">
        <v>201929559</v>
      </c>
      <c r="S5" s="36"/>
      <c r="T5" s="37"/>
    </row>
    <row r="6" spans="1:20" x14ac:dyDescent="0.25">
      <c r="A6" t="s">
        <v>314</v>
      </c>
      <c r="B6" t="s">
        <v>313</v>
      </c>
      <c r="C6">
        <v>1</v>
      </c>
      <c r="D6">
        <v>1</v>
      </c>
      <c r="E6" s="13"/>
      <c r="F6" s="38">
        <v>6919180</v>
      </c>
      <c r="G6" t="s">
        <v>314</v>
      </c>
      <c r="H6" t="s">
        <v>315</v>
      </c>
      <c r="J6" s="4" t="s">
        <v>369</v>
      </c>
      <c r="K6" s="40">
        <v>1120154162</v>
      </c>
      <c r="S6" s="36"/>
      <c r="T6" s="37"/>
    </row>
    <row r="7" spans="1:20" x14ac:dyDescent="0.25">
      <c r="A7" t="s">
        <v>316</v>
      </c>
      <c r="B7" t="s">
        <v>315</v>
      </c>
      <c r="C7">
        <v>1</v>
      </c>
      <c r="D7">
        <v>1</v>
      </c>
      <c r="E7" s="13"/>
      <c r="F7" s="38">
        <v>220051512</v>
      </c>
      <c r="G7" t="s">
        <v>316</v>
      </c>
      <c r="H7" t="s">
        <v>317</v>
      </c>
      <c r="S7" s="36"/>
      <c r="T7" s="37"/>
    </row>
    <row r="8" spans="1:20" x14ac:dyDescent="0.25">
      <c r="A8" t="s">
        <v>318</v>
      </c>
      <c r="B8" s="4" t="s">
        <v>319</v>
      </c>
      <c r="C8" s="4">
        <f>F8/(F8+F25+F35+F36+F38+F45+F46+F49+F51+F57+F61+F66+F68)</f>
        <v>3.525373875155098E-4</v>
      </c>
      <c r="D8" s="4">
        <f>E8/(E8+E25+E35+E36+E38+E45+E46+E49+E51+E57+E61+E66+E68)</f>
        <v>6.8155845811940056E-6</v>
      </c>
      <c r="E8" s="13">
        <v>13.4</v>
      </c>
      <c r="F8" s="38">
        <v>471103</v>
      </c>
      <c r="G8" t="s">
        <v>318</v>
      </c>
      <c r="H8" t="s">
        <v>320</v>
      </c>
      <c r="Q8" s="4"/>
      <c r="S8" s="36"/>
      <c r="T8" s="37"/>
    </row>
    <row r="9" spans="1:20" x14ac:dyDescent="0.25">
      <c r="A9" t="s">
        <v>321</v>
      </c>
      <c r="B9" t="s">
        <v>317</v>
      </c>
      <c r="C9">
        <v>1</v>
      </c>
      <c r="D9">
        <v>1</v>
      </c>
      <c r="E9" s="13"/>
      <c r="F9" s="38">
        <v>37943231</v>
      </c>
      <c r="G9" t="s">
        <v>321</v>
      </c>
      <c r="H9" t="s">
        <v>322</v>
      </c>
      <c r="S9" s="36"/>
      <c r="T9" s="37"/>
    </row>
    <row r="10" spans="1:20" x14ac:dyDescent="0.25">
      <c r="A10" t="s">
        <v>323</v>
      </c>
      <c r="B10" t="s">
        <v>320</v>
      </c>
      <c r="C10">
        <v>1</v>
      </c>
      <c r="D10">
        <v>1</v>
      </c>
      <c r="E10" s="13"/>
      <c r="F10" s="38">
        <v>8453550</v>
      </c>
      <c r="G10" t="s">
        <v>323</v>
      </c>
      <c r="H10" t="s">
        <v>324</v>
      </c>
      <c r="S10" s="36"/>
      <c r="T10" s="37"/>
    </row>
    <row r="11" spans="1:20" x14ac:dyDescent="0.25">
      <c r="A11" t="s">
        <v>325</v>
      </c>
      <c r="B11" s="4" t="s">
        <v>306</v>
      </c>
      <c r="C11" s="4">
        <f>F11/(F2+F11+F13+F14+F50+F69)</f>
        <v>5.8615954714795297E-2</v>
      </c>
      <c r="D11" s="4">
        <f>E11/(E2+E11+E13+E14+E50+E69)</f>
        <v>1.2772093353323561E-2</v>
      </c>
      <c r="E11" s="13">
        <v>11330.688</v>
      </c>
      <c r="F11" s="38">
        <v>18307925</v>
      </c>
      <c r="G11" t="s">
        <v>325</v>
      </c>
      <c r="H11" t="s">
        <v>326</v>
      </c>
      <c r="Q11" s="4"/>
      <c r="S11" s="36"/>
      <c r="T11" s="37"/>
    </row>
    <row r="12" spans="1:20" x14ac:dyDescent="0.25">
      <c r="A12" t="s">
        <v>327</v>
      </c>
      <c r="B12" t="s">
        <v>322</v>
      </c>
      <c r="C12">
        <v>1</v>
      </c>
      <c r="D12">
        <v>1</v>
      </c>
      <c r="E12" s="13"/>
      <c r="F12" s="38">
        <v>1415900000</v>
      </c>
      <c r="G12" t="s">
        <v>327</v>
      </c>
      <c r="H12" t="s">
        <v>328</v>
      </c>
      <c r="S12" s="36"/>
      <c r="T12" s="37"/>
    </row>
    <row r="13" spans="1:20" x14ac:dyDescent="0.25">
      <c r="A13" t="s">
        <v>329</v>
      </c>
      <c r="B13" s="4" t="s">
        <v>306</v>
      </c>
      <c r="C13" s="4">
        <f>F13/(F2+F11+F13+F14+F50+F69)</f>
        <v>0.16291028254779638</v>
      </c>
      <c r="D13" s="4">
        <f>E13/(E2+E11+E13+E14+E50+E69)</f>
        <v>4.9996384031871073E-2</v>
      </c>
      <c r="E13" s="13">
        <v>44354</v>
      </c>
      <c r="F13" s="38">
        <v>50882891</v>
      </c>
      <c r="G13" t="s">
        <v>329</v>
      </c>
      <c r="H13" t="s">
        <v>330</v>
      </c>
      <c r="Q13" s="4"/>
      <c r="S13" s="36"/>
      <c r="T13" s="37"/>
    </row>
    <row r="14" spans="1:20" x14ac:dyDescent="0.25">
      <c r="A14" t="s">
        <v>331</v>
      </c>
      <c r="B14" s="4" t="s">
        <v>306</v>
      </c>
      <c r="C14" s="4">
        <f>F14/(F2+F11+F13+F14+F50+F69)</f>
        <v>1.6492256166090402E-2</v>
      </c>
      <c r="D14" s="4">
        <f>E14/(E2+E11+E13+E14+E50+E69)</f>
        <v>2.0019294323083154E-3</v>
      </c>
      <c r="E14" s="13">
        <v>1776</v>
      </c>
      <c r="F14" s="38">
        <v>5151140</v>
      </c>
      <c r="G14" t="s">
        <v>331</v>
      </c>
      <c r="H14" t="s">
        <v>332</v>
      </c>
      <c r="Q14" s="4"/>
      <c r="S14" s="36"/>
      <c r="T14" s="37"/>
    </row>
    <row r="15" spans="1:20" x14ac:dyDescent="0.25">
      <c r="A15" t="s">
        <v>333</v>
      </c>
      <c r="B15" t="s">
        <v>324</v>
      </c>
      <c r="C15">
        <v>1</v>
      </c>
      <c r="D15">
        <v>1</v>
      </c>
      <c r="E15" s="13"/>
      <c r="F15" s="38">
        <v>1281506</v>
      </c>
      <c r="G15" t="s">
        <v>333</v>
      </c>
      <c r="H15" t="s">
        <v>334</v>
      </c>
      <c r="S15" s="36"/>
      <c r="T15" s="37"/>
    </row>
    <row r="16" spans="1:20" x14ac:dyDescent="0.25">
      <c r="A16" t="s">
        <v>335</v>
      </c>
      <c r="B16" t="s">
        <v>326</v>
      </c>
      <c r="C16">
        <v>1</v>
      </c>
      <c r="D16">
        <v>1</v>
      </c>
      <c r="E16" s="13"/>
      <c r="F16" s="38">
        <v>10702596</v>
      </c>
      <c r="G16" t="s">
        <v>335</v>
      </c>
      <c r="H16" t="s">
        <v>336</v>
      </c>
      <c r="S16" s="36"/>
      <c r="T16" s="37"/>
    </row>
    <row r="17" spans="1:20" x14ac:dyDescent="0.25">
      <c r="A17" t="s">
        <v>337</v>
      </c>
      <c r="B17" t="s">
        <v>328</v>
      </c>
      <c r="C17">
        <v>1</v>
      </c>
      <c r="D17">
        <v>1</v>
      </c>
      <c r="E17" s="13"/>
      <c r="F17" s="38">
        <v>83900473</v>
      </c>
      <c r="G17" t="s">
        <v>337</v>
      </c>
      <c r="H17" t="s">
        <v>338</v>
      </c>
      <c r="S17" s="36"/>
      <c r="T17" s="37"/>
    </row>
    <row r="18" spans="1:20" x14ac:dyDescent="0.25">
      <c r="A18" t="s">
        <v>339</v>
      </c>
      <c r="B18" t="s">
        <v>330</v>
      </c>
      <c r="C18">
        <v>1</v>
      </c>
      <c r="D18">
        <v>1</v>
      </c>
      <c r="E18" s="13"/>
      <c r="F18" s="38">
        <v>5894687</v>
      </c>
      <c r="G18" t="s">
        <v>339</v>
      </c>
      <c r="H18" t="s">
        <v>340</v>
      </c>
      <c r="S18" s="36"/>
      <c r="T18" s="37"/>
    </row>
    <row r="19" spans="1:20" x14ac:dyDescent="0.25">
      <c r="A19" t="s">
        <v>341</v>
      </c>
      <c r="B19" t="s">
        <v>332</v>
      </c>
      <c r="C19">
        <v>1</v>
      </c>
      <c r="D19">
        <v>1</v>
      </c>
      <c r="E19" s="13"/>
      <c r="F19" s="38">
        <v>47260584</v>
      </c>
      <c r="G19" t="s">
        <v>341</v>
      </c>
      <c r="H19" t="s">
        <v>342</v>
      </c>
      <c r="S19" s="36"/>
      <c r="T19" s="37"/>
    </row>
    <row r="20" spans="1:20" x14ac:dyDescent="0.25">
      <c r="A20" t="s">
        <v>343</v>
      </c>
      <c r="B20" t="s">
        <v>334</v>
      </c>
      <c r="C20">
        <v>1</v>
      </c>
      <c r="D20">
        <v>1</v>
      </c>
      <c r="E20" s="13"/>
      <c r="F20" s="38">
        <v>1220042</v>
      </c>
      <c r="G20" t="s">
        <v>343</v>
      </c>
      <c r="H20" t="s">
        <v>344</v>
      </c>
      <c r="S20" s="36"/>
      <c r="T20" s="37"/>
    </row>
    <row r="21" spans="1:20" x14ac:dyDescent="0.25">
      <c r="A21" t="s">
        <v>345</v>
      </c>
      <c r="B21" t="s">
        <v>336</v>
      </c>
      <c r="C21">
        <v>1</v>
      </c>
      <c r="D21">
        <v>1</v>
      </c>
      <c r="E21" s="13"/>
      <c r="F21" s="38">
        <v>5587442</v>
      </c>
      <c r="G21" t="s">
        <v>345</v>
      </c>
      <c r="H21" t="s">
        <v>346</v>
      </c>
      <c r="S21" s="36"/>
      <c r="T21" s="37"/>
    </row>
    <row r="22" spans="1:20" x14ac:dyDescent="0.25">
      <c r="A22" t="s">
        <v>347</v>
      </c>
      <c r="B22" t="s">
        <v>338</v>
      </c>
      <c r="C22">
        <v>1</v>
      </c>
      <c r="D22">
        <v>1</v>
      </c>
      <c r="E22" s="13"/>
      <c r="F22" s="38">
        <v>65426179</v>
      </c>
      <c r="G22" t="s">
        <v>347</v>
      </c>
      <c r="H22" t="s">
        <v>348</v>
      </c>
      <c r="S22" s="36"/>
      <c r="T22" s="37"/>
    </row>
    <row r="23" spans="1:20" x14ac:dyDescent="0.25">
      <c r="A23" t="s">
        <v>349</v>
      </c>
      <c r="B23" t="s">
        <v>340</v>
      </c>
      <c r="C23">
        <v>1</v>
      </c>
      <c r="D23">
        <v>1</v>
      </c>
      <c r="E23" s="13"/>
      <c r="F23" s="38">
        <v>67081234</v>
      </c>
      <c r="G23" t="s">
        <v>349</v>
      </c>
      <c r="H23" t="s">
        <v>350</v>
      </c>
      <c r="S23" s="36"/>
      <c r="T23" s="37"/>
    </row>
    <row r="24" spans="1:20" x14ac:dyDescent="0.25">
      <c r="A24" t="s">
        <v>351</v>
      </c>
      <c r="B24" t="s">
        <v>342</v>
      </c>
      <c r="C24">
        <v>1</v>
      </c>
      <c r="D24">
        <v>1</v>
      </c>
      <c r="E24" s="13"/>
      <c r="F24" s="38">
        <v>10569703</v>
      </c>
      <c r="G24" t="s">
        <v>351</v>
      </c>
      <c r="H24" t="s">
        <v>352</v>
      </c>
      <c r="S24" s="36"/>
      <c r="T24" s="37"/>
    </row>
    <row r="25" spans="1:20" x14ac:dyDescent="0.25">
      <c r="A25" t="s">
        <v>353</v>
      </c>
      <c r="B25" s="4" t="s">
        <v>319</v>
      </c>
      <c r="C25" s="4">
        <f>F25/(F8+F25+F35+F36+F38+F45+F46+F49+F51+F57+F61+F66+F68)</f>
        <v>5.4352477892813805E-3</v>
      </c>
      <c r="D25" s="4">
        <f>E25/(E8+E25+E35+E36+E38+E45+E46+E49+E51+E57+E61+E66+E68)</f>
        <v>0</v>
      </c>
      <c r="E25" s="13">
        <v>0</v>
      </c>
      <c r="F25" s="38">
        <v>7263234</v>
      </c>
      <c r="G25" t="s">
        <v>353</v>
      </c>
      <c r="H25" t="s">
        <v>354</v>
      </c>
      <c r="Q25" s="4"/>
      <c r="S25" s="36"/>
      <c r="T25" s="37"/>
    </row>
    <row r="26" spans="1:20" x14ac:dyDescent="0.25">
      <c r="A26" t="s">
        <v>355</v>
      </c>
      <c r="B26" t="s">
        <v>344</v>
      </c>
      <c r="C26">
        <v>1</v>
      </c>
      <c r="D26">
        <v>1</v>
      </c>
      <c r="E26" s="13"/>
      <c r="F26" s="38">
        <v>4208973</v>
      </c>
      <c r="G26" t="s">
        <v>355</v>
      </c>
      <c r="H26" t="s">
        <v>356</v>
      </c>
      <c r="S26" s="36"/>
      <c r="T26" s="37"/>
    </row>
    <row r="27" spans="1:20" x14ac:dyDescent="0.25">
      <c r="A27" t="s">
        <v>357</v>
      </c>
      <c r="B27" t="s">
        <v>346</v>
      </c>
      <c r="C27">
        <v>1</v>
      </c>
      <c r="D27">
        <v>1</v>
      </c>
      <c r="E27" s="13"/>
      <c r="F27" s="38">
        <v>9728337</v>
      </c>
      <c r="G27" t="s">
        <v>357</v>
      </c>
      <c r="H27" t="s">
        <v>358</v>
      </c>
      <c r="S27" s="36"/>
      <c r="T27" s="37"/>
    </row>
    <row r="28" spans="1:20" x14ac:dyDescent="0.25">
      <c r="A28" t="s">
        <v>359</v>
      </c>
      <c r="B28" t="s">
        <v>348</v>
      </c>
      <c r="C28">
        <v>1</v>
      </c>
      <c r="D28">
        <v>1</v>
      </c>
      <c r="E28" s="13"/>
      <c r="F28" s="38">
        <v>275122131</v>
      </c>
      <c r="G28" t="s">
        <v>359</v>
      </c>
      <c r="H28" t="s">
        <v>360</v>
      </c>
      <c r="S28" s="36"/>
      <c r="T28" s="37"/>
    </row>
    <row r="29" spans="1:20" x14ac:dyDescent="0.25">
      <c r="A29" t="s">
        <v>361</v>
      </c>
      <c r="B29" t="s">
        <v>350</v>
      </c>
      <c r="C29">
        <v>1</v>
      </c>
      <c r="D29">
        <v>1</v>
      </c>
      <c r="E29" s="13"/>
      <c r="F29" s="38">
        <v>1342300000</v>
      </c>
      <c r="G29" t="s">
        <v>361</v>
      </c>
      <c r="H29" t="s">
        <v>362</v>
      </c>
      <c r="S29" s="36"/>
      <c r="T29" s="37"/>
    </row>
    <row r="30" spans="1:20" x14ac:dyDescent="0.25">
      <c r="A30" t="s">
        <v>363</v>
      </c>
      <c r="B30" t="s">
        <v>352</v>
      </c>
      <c r="C30">
        <v>1</v>
      </c>
      <c r="D30">
        <v>1</v>
      </c>
      <c r="E30" s="13"/>
      <c r="F30" s="38">
        <v>5224884</v>
      </c>
      <c r="G30" t="s">
        <v>363</v>
      </c>
      <c r="H30" t="s">
        <v>364</v>
      </c>
      <c r="S30" s="36"/>
      <c r="T30" s="37"/>
    </row>
    <row r="31" spans="1:20" x14ac:dyDescent="0.25">
      <c r="A31" t="s">
        <v>365</v>
      </c>
      <c r="B31" s="4" t="s">
        <v>366</v>
      </c>
      <c r="C31" s="4">
        <f>F31/(F31+F70)</f>
        <v>4.7224698103565102E-3</v>
      </c>
      <c r="D31" s="4">
        <f>E31/(E31+E70)</f>
        <v>4.0284732428550046E-3</v>
      </c>
      <c r="E31" s="13">
        <v>1872</v>
      </c>
      <c r="F31" s="38">
        <v>354234</v>
      </c>
      <c r="G31" t="s">
        <v>365</v>
      </c>
      <c r="H31" t="s">
        <v>367</v>
      </c>
      <c r="Q31" s="4"/>
      <c r="S31" s="36"/>
      <c r="T31" s="37"/>
    </row>
    <row r="32" spans="1:20" x14ac:dyDescent="0.25">
      <c r="A32" t="s">
        <v>368</v>
      </c>
      <c r="B32" s="4" t="s">
        <v>369</v>
      </c>
      <c r="C32" s="4">
        <f>F32/(F32+F56+F72)</f>
        <v>7.8196292250530923E-3</v>
      </c>
      <c r="D32" s="4">
        <f>E32/(E72+E56+E32)</f>
        <v>1.3076321484518072E-3</v>
      </c>
      <c r="E32" s="13">
        <v>638.4</v>
      </c>
      <c r="F32" s="38">
        <v>8787045</v>
      </c>
      <c r="G32" t="s">
        <v>368</v>
      </c>
      <c r="H32" t="s">
        <v>370</v>
      </c>
      <c r="Q32" s="4"/>
      <c r="S32" s="36"/>
      <c r="T32" s="37"/>
    </row>
    <row r="33" spans="1:20" x14ac:dyDescent="0.25">
      <c r="A33" t="s">
        <v>371</v>
      </c>
      <c r="B33" t="s">
        <v>354</v>
      </c>
      <c r="C33">
        <v>1</v>
      </c>
      <c r="D33">
        <v>1</v>
      </c>
      <c r="E33" s="13"/>
      <c r="F33" s="38">
        <v>60367477</v>
      </c>
      <c r="G33" t="s">
        <v>371</v>
      </c>
      <c r="H33" t="s">
        <v>372</v>
      </c>
      <c r="S33" s="36"/>
      <c r="T33" s="37"/>
    </row>
    <row r="34" spans="1:20" x14ac:dyDescent="0.25">
      <c r="A34" t="s">
        <v>373</v>
      </c>
      <c r="B34" t="s">
        <v>356</v>
      </c>
      <c r="C34">
        <v>1</v>
      </c>
      <c r="D34">
        <v>1</v>
      </c>
      <c r="E34" s="13"/>
      <c r="F34" s="38">
        <v>125507472</v>
      </c>
      <c r="G34" t="s">
        <v>373</v>
      </c>
      <c r="H34" t="s">
        <v>374</v>
      </c>
      <c r="S34" s="36"/>
      <c r="T34" s="37"/>
    </row>
    <row r="35" spans="1:20" x14ac:dyDescent="0.25">
      <c r="A35" t="s">
        <v>375</v>
      </c>
      <c r="B35" s="4" t="s">
        <v>319</v>
      </c>
      <c r="C35" s="4">
        <f>F35/(F8+F25+F35+F36+F38+F45+F46+F49+F51+F57+F61+F66+F68)</f>
        <v>1.4402076796123747E-2</v>
      </c>
      <c r="D35" s="4">
        <f>E35/(E8+E25+E35+E36+E38+E45+E46+E49+E51+E57+E61+E66+E68)</f>
        <v>0.10883283133222241</v>
      </c>
      <c r="E35" s="13">
        <v>213974.3</v>
      </c>
      <c r="F35" s="38">
        <v>19245793</v>
      </c>
      <c r="G35" t="s">
        <v>375</v>
      </c>
      <c r="H35" t="s">
        <v>376</v>
      </c>
      <c r="Q35" s="4"/>
      <c r="S35" s="36"/>
      <c r="T35" s="37"/>
    </row>
    <row r="36" spans="1:20" x14ac:dyDescent="0.25">
      <c r="A36" t="s">
        <v>377</v>
      </c>
      <c r="B36" s="4" t="s">
        <v>319</v>
      </c>
      <c r="C36" s="4">
        <f>F36/(F8+F25+F35+F36+F38+F45+F46+F49+F51+F57+F61+F66+F68)</f>
        <v>1.2949259343795412E-2</v>
      </c>
      <c r="D36" s="4">
        <f>E36/(E8+E25+E35+E36+E38+E45+E46+E49+E51+E57+E61+E66+E68)</f>
        <v>3.0266463885657503E-3</v>
      </c>
      <c r="E36" s="13">
        <v>5950.6358</v>
      </c>
      <c r="F36" s="38">
        <v>17304363</v>
      </c>
      <c r="G36" t="s">
        <v>377</v>
      </c>
      <c r="H36" t="s">
        <v>378</v>
      </c>
      <c r="Q36" s="4"/>
      <c r="S36" s="36"/>
      <c r="T36" s="37"/>
    </row>
    <row r="37" spans="1:20" x14ac:dyDescent="0.25">
      <c r="A37" t="s">
        <v>379</v>
      </c>
      <c r="B37" t="s">
        <v>358</v>
      </c>
      <c r="C37">
        <v>1</v>
      </c>
      <c r="D37">
        <v>1</v>
      </c>
      <c r="E37" s="13"/>
      <c r="F37" s="38">
        <v>51305186</v>
      </c>
      <c r="G37" t="s">
        <v>379</v>
      </c>
      <c r="H37" t="s">
        <v>380</v>
      </c>
      <c r="S37" s="36"/>
      <c r="T37" s="37"/>
    </row>
    <row r="38" spans="1:20" x14ac:dyDescent="0.25">
      <c r="A38" t="s">
        <v>381</v>
      </c>
      <c r="B38" s="4" t="s">
        <v>319</v>
      </c>
      <c r="C38" s="4">
        <f>F38/(F8+F25+F35+F36+F38+F45+F46+F49+F51+F57+F61+F66+F68)</f>
        <v>5.6680676547430746E-3</v>
      </c>
      <c r="D38" s="4">
        <f>E38/(E8+E25+E35+E36+E38+E45+E46+E49+E51+E57+E61+E66+E68)</f>
        <v>1.0715217938210007E-3</v>
      </c>
      <c r="E38" s="13">
        <v>2106.6999999999998</v>
      </c>
      <c r="F38" s="38">
        <v>7574356</v>
      </c>
      <c r="G38" t="s">
        <v>381</v>
      </c>
      <c r="H38" t="s">
        <v>382</v>
      </c>
      <c r="Q38" s="4"/>
      <c r="S38" s="36"/>
      <c r="T38" s="37"/>
    </row>
    <row r="39" spans="1:20" x14ac:dyDescent="0.25">
      <c r="A39" t="s">
        <v>383</v>
      </c>
      <c r="B39" t="s">
        <v>360</v>
      </c>
      <c r="C39">
        <v>1</v>
      </c>
      <c r="D39">
        <v>1</v>
      </c>
      <c r="E39" s="13"/>
      <c r="F39" s="38">
        <v>2711566</v>
      </c>
      <c r="G39" t="s">
        <v>383</v>
      </c>
      <c r="H39" t="s">
        <v>384</v>
      </c>
      <c r="S39" s="36"/>
      <c r="T39" s="37"/>
    </row>
    <row r="40" spans="1:20" x14ac:dyDescent="0.25">
      <c r="A40" t="s">
        <v>385</v>
      </c>
      <c r="B40" t="s">
        <v>362</v>
      </c>
      <c r="C40">
        <v>1</v>
      </c>
      <c r="D40">
        <v>1</v>
      </c>
      <c r="E40" s="13"/>
      <c r="F40" s="38">
        <v>639589</v>
      </c>
      <c r="G40" t="s">
        <v>385</v>
      </c>
      <c r="H40" t="s">
        <v>386</v>
      </c>
      <c r="S40" s="36"/>
      <c r="T40" s="37"/>
    </row>
    <row r="41" spans="1:20" x14ac:dyDescent="0.25">
      <c r="A41" t="s">
        <v>387</v>
      </c>
      <c r="B41" t="s">
        <v>364</v>
      </c>
      <c r="C41">
        <v>1</v>
      </c>
      <c r="D41">
        <v>1</v>
      </c>
      <c r="E41" s="13"/>
      <c r="F41" s="38">
        <v>1862687</v>
      </c>
      <c r="G41" t="s">
        <v>387</v>
      </c>
      <c r="H41" t="s">
        <v>388</v>
      </c>
      <c r="S41" s="36"/>
      <c r="T41" s="37"/>
    </row>
    <row r="42" spans="1:20" x14ac:dyDescent="0.25">
      <c r="A42" t="s">
        <v>389</v>
      </c>
      <c r="B42" s="4" t="s">
        <v>390</v>
      </c>
      <c r="C42" s="4">
        <f>F42/(F62+F71+F42)</f>
        <v>0.18106221387825644</v>
      </c>
      <c r="D42" s="4">
        <f>E42/(E71+E62+E42)</f>
        <v>2.4721633893366599E-2</v>
      </c>
      <c r="E42" s="13">
        <v>29611.906999999999</v>
      </c>
      <c r="F42" s="38">
        <v>36561813</v>
      </c>
      <c r="G42" t="s">
        <v>389</v>
      </c>
      <c r="H42" t="s">
        <v>391</v>
      </c>
      <c r="Q42" s="4"/>
      <c r="S42" s="36"/>
      <c r="T42" s="37"/>
    </row>
    <row r="43" spans="1:20" x14ac:dyDescent="0.25">
      <c r="A43" t="s">
        <v>392</v>
      </c>
      <c r="B43" t="s">
        <v>367</v>
      </c>
      <c r="C43">
        <v>1</v>
      </c>
      <c r="D43">
        <v>1</v>
      </c>
      <c r="E43" s="13"/>
      <c r="F43" s="38">
        <v>126014024</v>
      </c>
      <c r="G43" t="s">
        <v>392</v>
      </c>
      <c r="H43" t="s">
        <v>393</v>
      </c>
      <c r="S43" s="36"/>
      <c r="T43" s="37"/>
    </row>
    <row r="44" spans="1:20" x14ac:dyDescent="0.25">
      <c r="A44" t="s">
        <v>394</v>
      </c>
      <c r="B44" t="s">
        <v>370</v>
      </c>
      <c r="C44">
        <v>1</v>
      </c>
      <c r="D44">
        <v>1</v>
      </c>
      <c r="E44" s="13"/>
      <c r="F44" s="38">
        <v>460891</v>
      </c>
      <c r="G44" t="s">
        <v>394</v>
      </c>
      <c r="H44" t="s">
        <v>395</v>
      </c>
      <c r="S44" s="36"/>
      <c r="T44" s="37"/>
    </row>
    <row r="45" spans="1:20" x14ac:dyDescent="0.25">
      <c r="A45" t="s">
        <v>396</v>
      </c>
      <c r="B45" s="4" t="s">
        <v>319</v>
      </c>
      <c r="C45" s="4">
        <f>F45/(F8+F25+F35+F36+F38+F45+F46+F49+F51+F57+F61+F66+F68)</f>
        <v>4.1012619937940704E-2</v>
      </c>
      <c r="D45" s="4">
        <f>E45/(E8+E25+E35+E36+E38+E45+E46+E49+E51+E57+E61+E66+E68)</f>
        <v>6.6016566054589157E-3</v>
      </c>
      <c r="E45" s="13">
        <v>12979.4</v>
      </c>
      <c r="F45" s="38">
        <v>54806012</v>
      </c>
      <c r="G45" t="s">
        <v>396</v>
      </c>
      <c r="H45" s="4" t="s">
        <v>397</v>
      </c>
      <c r="Q45" s="4"/>
      <c r="S45" s="36"/>
      <c r="T45" s="37"/>
    </row>
    <row r="46" spans="1:20" x14ac:dyDescent="0.25">
      <c r="A46" t="s">
        <v>398</v>
      </c>
      <c r="B46" s="4" t="s">
        <v>319</v>
      </c>
      <c r="C46" s="4">
        <f>F46/(F8+F25+F35+F36+F38+F45+F46+F49+F51+F57+F61+F66+F68)</f>
        <v>2.5083355067388031E-2</v>
      </c>
      <c r="D46" s="4">
        <f>E46/(E8+E25+E35+E36+E38+E45+E46+E49+E51+E57+E61+E66+E68)</f>
        <v>4.3594310033890906E-3</v>
      </c>
      <c r="E46" s="13">
        <v>8571</v>
      </c>
      <c r="F46" s="38">
        <v>33519406</v>
      </c>
      <c r="G46" t="s">
        <v>398</v>
      </c>
      <c r="H46" s="4" t="s">
        <v>319</v>
      </c>
      <c r="Q46" s="4"/>
      <c r="S46" s="36"/>
      <c r="T46" s="37"/>
    </row>
    <row r="47" spans="1:20" x14ac:dyDescent="0.25">
      <c r="A47" t="s">
        <v>399</v>
      </c>
      <c r="B47" t="s">
        <v>372</v>
      </c>
      <c r="C47">
        <v>1</v>
      </c>
      <c r="D47">
        <v>1</v>
      </c>
      <c r="E47" s="13"/>
      <c r="F47" s="38">
        <v>17337403</v>
      </c>
      <c r="G47" t="s">
        <v>399</v>
      </c>
      <c r="H47" s="4" t="s">
        <v>306</v>
      </c>
      <c r="S47" s="36"/>
      <c r="T47" s="37"/>
    </row>
    <row r="48" spans="1:20" x14ac:dyDescent="0.25">
      <c r="A48" t="s">
        <v>400</v>
      </c>
      <c r="B48" t="s">
        <v>374</v>
      </c>
      <c r="C48">
        <v>1</v>
      </c>
      <c r="D48">
        <v>1</v>
      </c>
      <c r="E48" s="13"/>
      <c r="F48" s="38">
        <v>5509591</v>
      </c>
      <c r="G48" t="s">
        <v>400</v>
      </c>
      <c r="H48" s="4" t="s">
        <v>366</v>
      </c>
      <c r="S48" s="36"/>
      <c r="T48" s="37"/>
    </row>
    <row r="49" spans="1:20" x14ac:dyDescent="0.25">
      <c r="A49" t="s">
        <v>401</v>
      </c>
      <c r="B49" s="4" t="s">
        <v>319</v>
      </c>
      <c r="C49" s="4">
        <f>F49/(F8+F25+F35+F36+F38+F45+F46+F49+F51+F57+F61+F66+F68)</f>
        <v>3.7352127297325451E-3</v>
      </c>
      <c r="D49" s="4">
        <f>E49/(E8+E25+E35+E36+E38+E45+E46+E49+E51+E57+E61+E66+E68)</f>
        <v>5.2617330218247748E-3</v>
      </c>
      <c r="E49" s="13">
        <v>10345</v>
      </c>
      <c r="F49" s="38">
        <v>4991442</v>
      </c>
      <c r="G49" t="s">
        <v>401</v>
      </c>
      <c r="H49" s="4" t="s">
        <v>390</v>
      </c>
      <c r="Q49" s="4"/>
      <c r="S49" s="36"/>
      <c r="T49" s="37"/>
    </row>
    <row r="50" spans="1:20" x14ac:dyDescent="0.25">
      <c r="A50" t="s">
        <v>402</v>
      </c>
      <c r="B50" s="4" t="s">
        <v>306</v>
      </c>
      <c r="C50" s="4">
        <f>F50/(F2+F11+F13+F14+F50+F69)</f>
        <v>0.10309772886577695</v>
      </c>
      <c r="D50" s="4">
        <f>E50/(E2+E11+E13+E14+E50+E69)</f>
        <v>2.759223491192473E-2</v>
      </c>
      <c r="E50" s="13">
        <v>24478.29</v>
      </c>
      <c r="F50" s="38">
        <v>32201224</v>
      </c>
      <c r="G50" t="s">
        <v>402</v>
      </c>
      <c r="H50" s="4" t="s">
        <v>369</v>
      </c>
      <c r="Q50" s="4"/>
      <c r="S50" s="36"/>
      <c r="T50" s="37"/>
    </row>
    <row r="51" spans="1:20" x14ac:dyDescent="0.25">
      <c r="A51" t="s">
        <v>403</v>
      </c>
      <c r="B51" s="4" t="s">
        <v>319</v>
      </c>
      <c r="C51" s="4">
        <f>F51/(F8+F25+F35+F36+F38+F45+F46+F49+F51+F57+F61+F66+F68)</f>
        <v>8.3099000856887137E-2</v>
      </c>
      <c r="D51" s="4">
        <f>E51/(E8+E25+E35+E36+E38+E45+E46+E49+E51+E57+E61+E66+E68)</f>
        <v>6.4269945349229437E-3</v>
      </c>
      <c r="E51" s="13">
        <v>12636</v>
      </c>
      <c r="F51" s="38">
        <v>111046913</v>
      </c>
      <c r="G51" t="s">
        <v>403</v>
      </c>
      <c r="Q51" s="4"/>
      <c r="S51" s="36"/>
      <c r="T51" s="37"/>
    </row>
    <row r="52" spans="1:20" x14ac:dyDescent="0.25">
      <c r="A52" t="s">
        <v>404</v>
      </c>
      <c r="B52" t="s">
        <v>376</v>
      </c>
      <c r="C52">
        <v>1</v>
      </c>
      <c r="D52">
        <v>1</v>
      </c>
      <c r="E52" s="13"/>
      <c r="F52" s="38">
        <v>37823764</v>
      </c>
      <c r="G52" t="s">
        <v>404</v>
      </c>
      <c r="S52" s="36"/>
      <c r="T52" s="37"/>
    </row>
    <row r="53" spans="1:20" x14ac:dyDescent="0.25">
      <c r="A53" t="s">
        <v>405</v>
      </c>
      <c r="B53" t="s">
        <v>378</v>
      </c>
      <c r="C53">
        <v>1</v>
      </c>
      <c r="D53">
        <v>1</v>
      </c>
      <c r="E53" s="13"/>
      <c r="F53" s="38">
        <v>10263850</v>
      </c>
      <c r="G53" t="s">
        <v>405</v>
      </c>
      <c r="S53" s="36"/>
      <c r="T53" s="37"/>
    </row>
    <row r="54" spans="1:20" x14ac:dyDescent="0.25">
      <c r="A54" t="s">
        <v>406</v>
      </c>
      <c r="B54" t="s">
        <v>380</v>
      </c>
      <c r="C54">
        <v>1</v>
      </c>
      <c r="D54">
        <v>1</v>
      </c>
      <c r="E54" s="13"/>
      <c r="F54" s="38">
        <v>21230362</v>
      </c>
      <c r="G54" t="s">
        <v>406</v>
      </c>
      <c r="S54" s="36"/>
      <c r="T54" s="37"/>
    </row>
    <row r="55" spans="1:20" x14ac:dyDescent="0.25">
      <c r="A55" t="s">
        <v>407</v>
      </c>
      <c r="B55" t="s">
        <v>382</v>
      </c>
      <c r="C55">
        <v>1</v>
      </c>
      <c r="D55">
        <v>1</v>
      </c>
      <c r="E55" s="13"/>
      <c r="F55" s="38">
        <v>143185000</v>
      </c>
      <c r="G55" t="s">
        <v>407</v>
      </c>
      <c r="S55" s="36"/>
      <c r="T55" s="37"/>
    </row>
    <row r="56" spans="1:20" x14ac:dyDescent="0.25">
      <c r="A56" t="s">
        <v>408</v>
      </c>
      <c r="B56" s="4" t="s">
        <v>369</v>
      </c>
      <c r="C56" s="4">
        <f>F56/(F32+F56+F72)</f>
        <v>3.0954215301542791E-2</v>
      </c>
      <c r="D56" s="4">
        <f>E56/(E72+E56+E32)</f>
        <v>0.35561784446364902</v>
      </c>
      <c r="E56" s="13">
        <v>173616.435</v>
      </c>
      <c r="F56" s="38">
        <v>34783757</v>
      </c>
      <c r="G56" t="s">
        <v>408</v>
      </c>
      <c r="Q56" s="4"/>
      <c r="S56" s="36"/>
      <c r="T56" s="37"/>
    </row>
    <row r="57" spans="1:20" x14ac:dyDescent="0.25">
      <c r="A57" t="s">
        <v>409</v>
      </c>
      <c r="B57" s="4" t="s">
        <v>319</v>
      </c>
      <c r="C57" s="4">
        <f>F57/(F8+F25+F35+F36+F38+F45+F46+F49+F51+F57+F61+F66+F68)</f>
        <v>4.3897689419571621E-3</v>
      </c>
      <c r="D57" s="4">
        <f>E57/(E8+E25+E35+E36+E38+E45+E46+E49+E51+E57+E61+E66+E68)</f>
        <v>3.3569297190955551E-7</v>
      </c>
      <c r="E57" s="13">
        <v>0.66</v>
      </c>
      <c r="F57" s="38">
        <v>5866139</v>
      </c>
      <c r="G57" t="s">
        <v>409</v>
      </c>
      <c r="Q57" s="4"/>
      <c r="S57" s="36"/>
      <c r="T57" s="37"/>
    </row>
    <row r="58" spans="1:20" x14ac:dyDescent="0.25">
      <c r="A58" t="s">
        <v>410</v>
      </c>
      <c r="B58" t="s">
        <v>384</v>
      </c>
      <c r="C58">
        <v>1</v>
      </c>
      <c r="D58">
        <v>1</v>
      </c>
      <c r="E58" s="13"/>
      <c r="F58" s="38">
        <v>5436066</v>
      </c>
      <c r="G58" t="s">
        <v>410</v>
      </c>
      <c r="S58" s="36"/>
      <c r="T58" s="37"/>
    </row>
    <row r="59" spans="1:20" x14ac:dyDescent="0.25">
      <c r="A59" t="s">
        <v>411</v>
      </c>
      <c r="B59" t="s">
        <v>386</v>
      </c>
      <c r="C59">
        <v>1</v>
      </c>
      <c r="D59">
        <v>1</v>
      </c>
      <c r="E59" s="13"/>
      <c r="F59" s="38">
        <v>2102106</v>
      </c>
      <c r="G59" t="s">
        <v>411</v>
      </c>
      <c r="S59" s="36"/>
      <c r="T59" s="37"/>
    </row>
    <row r="60" spans="1:20" x14ac:dyDescent="0.25">
      <c r="A60" t="s">
        <v>412</v>
      </c>
      <c r="B60" t="s">
        <v>388</v>
      </c>
      <c r="C60">
        <v>1</v>
      </c>
      <c r="D60">
        <v>1</v>
      </c>
      <c r="E60" s="13"/>
      <c r="F60" s="38">
        <v>10261767</v>
      </c>
      <c r="G60" t="s">
        <v>412</v>
      </c>
      <c r="S60" s="36"/>
      <c r="T60" s="37"/>
    </row>
    <row r="61" spans="1:20" x14ac:dyDescent="0.25">
      <c r="A61" t="s">
        <v>413</v>
      </c>
      <c r="B61" s="4" t="s">
        <v>319</v>
      </c>
      <c r="C61" s="4">
        <f>F61/(F8+F25+F35+F36+F38+F45+F46+F49+F51+F57+F61+F66+F68)</f>
        <v>5.2345856242667313E-2</v>
      </c>
      <c r="D61" s="4">
        <f>E61/(E8+E25+E35+E36+E38+E45+E46+E49+E51+E57+E61+E66+E68)</f>
        <v>1.1698391445332993E-2</v>
      </c>
      <c r="E61" s="13">
        <v>23000</v>
      </c>
      <c r="F61" s="38">
        <v>69950850</v>
      </c>
      <c r="G61" t="s">
        <v>413</v>
      </c>
      <c r="Q61" s="4"/>
      <c r="S61" s="36"/>
      <c r="T61" s="37"/>
    </row>
    <row r="62" spans="1:20" x14ac:dyDescent="0.25">
      <c r="A62" t="s">
        <v>414</v>
      </c>
      <c r="B62" s="4" t="s">
        <v>390</v>
      </c>
      <c r="C62" s="4">
        <f>F62/(F62+F71+F42)</f>
        <v>5.8492352771393911E-2</v>
      </c>
      <c r="D62" s="4">
        <f>E62/(E71+E62+E42)</f>
        <v>8.0985061037305937E-3</v>
      </c>
      <c r="E62" s="13">
        <v>9700.5</v>
      </c>
      <c r="F62" s="38">
        <v>11811335</v>
      </c>
      <c r="G62" t="s">
        <v>414</v>
      </c>
      <c r="Q62" s="4"/>
      <c r="S62" s="36"/>
      <c r="T62" s="37"/>
    </row>
    <row r="63" spans="1:20" x14ac:dyDescent="0.25">
      <c r="A63" t="s">
        <v>415</v>
      </c>
      <c r="B63" t="s">
        <v>391</v>
      </c>
      <c r="C63">
        <v>1</v>
      </c>
      <c r="D63">
        <v>1</v>
      </c>
      <c r="E63" s="13"/>
      <c r="F63" s="38">
        <v>84339067</v>
      </c>
      <c r="G63" t="s">
        <v>415</v>
      </c>
      <c r="S63" s="36"/>
      <c r="T63" s="37"/>
    </row>
    <row r="64" spans="1:20" x14ac:dyDescent="0.25">
      <c r="A64" t="s">
        <v>416</v>
      </c>
      <c r="B64" t="s">
        <v>393</v>
      </c>
      <c r="C64">
        <v>1</v>
      </c>
      <c r="D64">
        <v>1</v>
      </c>
      <c r="E64" s="13"/>
      <c r="F64" s="38">
        <v>23572052</v>
      </c>
      <c r="G64" t="s">
        <v>416</v>
      </c>
      <c r="S64" s="36"/>
      <c r="T64" s="37"/>
    </row>
    <row r="65" spans="1:20" x14ac:dyDescent="0.25">
      <c r="A65" t="s">
        <v>417</v>
      </c>
      <c r="B65" t="s">
        <v>395</v>
      </c>
      <c r="C65">
        <v>1</v>
      </c>
      <c r="D65">
        <v>1</v>
      </c>
      <c r="E65" s="13"/>
      <c r="F65" s="38">
        <v>330900000</v>
      </c>
      <c r="G65" t="s">
        <v>417</v>
      </c>
      <c r="S65" s="36"/>
      <c r="T65" s="37"/>
    </row>
    <row r="66" spans="1:20" x14ac:dyDescent="0.25">
      <c r="A66" t="s">
        <v>418</v>
      </c>
      <c r="B66" s="4" t="s">
        <v>319</v>
      </c>
      <c r="C66" s="4">
        <f>F66/(F8+F25+F35+F36+F38+F45+F46+F49+F51+F57+F61+F66+F68)</f>
        <v>7.3462032551833395E-2</v>
      </c>
      <c r="D66" s="4">
        <f>E66/(E8+E25+E35+E36+E38+E45+E46+E49+E51+E57+E61+E66+E68)</f>
        <v>6.3008553575993531E-3</v>
      </c>
      <c r="E66" s="13">
        <v>12388</v>
      </c>
      <c r="F66" s="38">
        <v>98168833</v>
      </c>
      <c r="G66" t="s">
        <v>418</v>
      </c>
      <c r="Q66" s="4"/>
      <c r="S66" s="36"/>
      <c r="T66" s="37"/>
    </row>
    <row r="67" spans="1:20" x14ac:dyDescent="0.25">
      <c r="A67" t="s">
        <v>419</v>
      </c>
      <c r="B67" t="s">
        <v>397</v>
      </c>
      <c r="C67">
        <v>1</v>
      </c>
      <c r="D67">
        <v>1</v>
      </c>
      <c r="E67" s="13"/>
      <c r="F67" s="38">
        <v>60041994</v>
      </c>
      <c r="G67" t="s">
        <v>419</v>
      </c>
      <c r="S67" s="36"/>
      <c r="T67" s="37"/>
    </row>
    <row r="68" spans="1:20" x14ac:dyDescent="0.25">
      <c r="A68" t="s">
        <v>425</v>
      </c>
      <c r="B68" s="4" t="s">
        <v>319</v>
      </c>
      <c r="C68" s="4">
        <f>F68/(F8+F25+F35+F36+F38+F45+F46+F49+F51+F57+F61+F66+F68)</f>
        <v>0.67806496470013455</v>
      </c>
      <c r="D68" s="4">
        <f>E68/(E8+E25+E35+E36+E38+E45+E46+E49+E51+E57+E61+E66+E68)</f>
        <v>0.84641278723930968</v>
      </c>
      <c r="E68" s="13">
        <v>1664117.1735</v>
      </c>
      <c r="F68" s="13">
        <f>K2-F8-F25-F35-F36-F38-F45-F46-F49-F51-F57-F61-F66</f>
        <v>906112232</v>
      </c>
      <c r="G68" t="s">
        <v>420</v>
      </c>
    </row>
    <row r="69" spans="1:20" x14ac:dyDescent="0.25">
      <c r="A69" t="s">
        <v>421</v>
      </c>
      <c r="B69" s="4" t="s">
        <v>306</v>
      </c>
      <c r="C69" s="4">
        <f>F69/(F2+F11+F13+F14+F50+F69)</f>
        <v>0.51380875630797251</v>
      </c>
      <c r="D69" s="4">
        <f>E69/(E2+E11+E13+E14+E50+E69)</f>
        <v>0.7762519924443616</v>
      </c>
      <c r="E69" s="13">
        <v>688647.42</v>
      </c>
      <c r="F69" s="13">
        <f>K3-F2-F11-F13-F14-F50</f>
        <v>160481429</v>
      </c>
    </row>
    <row r="70" spans="1:20" x14ac:dyDescent="0.25">
      <c r="A70" t="s">
        <v>422</v>
      </c>
      <c r="B70" s="4" t="s">
        <v>366</v>
      </c>
      <c r="C70" s="4">
        <f>F70/(F31+F70)</f>
        <v>0.99527753018964349</v>
      </c>
      <c r="D70" s="4">
        <f>E70/(E70+E31)</f>
        <v>0.99597152675714495</v>
      </c>
      <c r="E70" s="13">
        <v>462820.17670000001</v>
      </c>
      <c r="F70" s="13">
        <f>K4-F31</f>
        <v>74656092</v>
      </c>
    </row>
    <row r="71" spans="1:20" x14ac:dyDescent="0.25">
      <c r="A71" t="s">
        <v>423</v>
      </c>
      <c r="B71" s="4" t="s">
        <v>390</v>
      </c>
      <c r="C71" s="4">
        <f>F71/(F62+F71+F42)</f>
        <v>0.76044543335034964</v>
      </c>
      <c r="D71" s="4">
        <f>E71/(E71+E62+E42)</f>
        <v>0.9671798600029029</v>
      </c>
      <c r="E71" s="13">
        <v>1158501.1003</v>
      </c>
      <c r="F71" s="13">
        <f>K5-F62-F42</f>
        <v>153556411</v>
      </c>
    </row>
    <row r="72" spans="1:20" x14ac:dyDescent="0.25">
      <c r="A72" t="s">
        <v>424</v>
      </c>
      <c r="B72" s="4" t="s">
        <v>369</v>
      </c>
      <c r="C72" s="4">
        <f>F72/(F32+F56+F72)</f>
        <v>0.96122615547340406</v>
      </c>
      <c r="D72" s="4">
        <f>E72/(E72+E56+E32)</f>
        <v>0.64307452338789917</v>
      </c>
      <c r="E72" s="13">
        <v>313955.86</v>
      </c>
      <c r="F72" s="13">
        <f>K6-F56-F30</f>
        <v>1080145521</v>
      </c>
    </row>
    <row r="73" spans="1:20" x14ac:dyDescent="0.25">
      <c r="A73" t="s">
        <v>428</v>
      </c>
      <c r="B73" s="4" t="s">
        <v>428</v>
      </c>
      <c r="C73" s="4">
        <v>1</v>
      </c>
      <c r="D73">
        <v>1</v>
      </c>
      <c r="F73">
        <f>433200000</f>
        <v>433200000</v>
      </c>
      <c r="S73" s="4"/>
    </row>
    <row r="74" spans="1:20" x14ac:dyDescent="0.25">
      <c r="A74" t="s">
        <v>420</v>
      </c>
      <c r="B74" s="4" t="s">
        <v>420</v>
      </c>
      <c r="F74" s="13">
        <f>SUM(F68:F72)</f>
        <v>2374951685</v>
      </c>
    </row>
    <row r="76" spans="1:20" x14ac:dyDescent="0.25">
      <c r="F76" s="13"/>
    </row>
  </sheetData>
  <hyperlinks>
    <hyperlink ref="I1" r:id="rId1" location="data/RL" xr:uid="{507BF62F-DD95-4DE4-AC33-88D17673965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CF88708AA3E1458E70F9275628C1D2" ma:contentTypeVersion="3" ma:contentTypeDescription="Create a new document." ma:contentTypeScope="" ma:versionID="c579cb9a9ebabec194b8c775c66abf31">
  <xsd:schema xmlns:xsd="http://www.w3.org/2001/XMLSchema" xmlns:xs="http://www.w3.org/2001/XMLSchema" xmlns:p="http://schemas.microsoft.com/office/2006/metadata/properties" xmlns:ns2="23619641-a094-4b06-a977-3a18e9eb90ae" targetNamespace="http://schemas.microsoft.com/office/2006/metadata/properties" ma:root="true" ma:fieldsID="1c43777a76dd59510c86368695f1ffca" ns2:_="">
    <xsd:import namespace="23619641-a094-4b06-a977-3a18e9eb90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19641-a094-4b06-a977-3a18e9eb9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37975C-7327-4150-A467-5CECA096A4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2EC8491-76CE-44ED-B5FA-CA46660CB8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E213EE-ECA7-4493-B935-65CA3B160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619641-a094-4b06-a977-3a18e9eb90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Sectors</vt:lpstr>
      <vt:lpstr>for appendix</vt:lpstr>
      <vt:lpstr>Regions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Croué, G.P.S. (gael)</cp:lastModifiedBy>
  <cp:revision/>
  <dcterms:created xsi:type="dcterms:W3CDTF">2023-09-16T09:17:12Z</dcterms:created>
  <dcterms:modified xsi:type="dcterms:W3CDTF">2024-12-31T11:31:12Z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0x010100B2CF88708AA3E1458E70F9275628C1D2</vt:lpwstr>
  </property>
</Properties>
</file>