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user\OneDrive - Universiteit Leiden\Thesis Franco\Step 3\Sufficientarianism\Data\"/>
    </mc:Choice>
  </mc:AlternateContent>
  <xr:revisionPtr revIDLastSave="0" documentId="13_ncr:1_{41EB7495-9134-45BB-A9B2-285FE355AA58}" xr6:coauthVersionLast="47" xr6:coauthVersionMax="47" xr10:uidLastSave="{00000000-0000-0000-0000-000000000000}"/>
  <bookViews>
    <workbookView xWindow="-120" yWindow="-120" windowWidth="20730" windowHeight="11040" tabRatio="599" firstSheet="1" activeTab="2" xr2:uid="{00000000-000D-0000-FFFF-FFFF00000000}"/>
  </bookViews>
  <sheets>
    <sheet name="Raw DLS Market-RefFlow" sheetId="1" r:id="rId1"/>
    <sheet name="Price" sheetId="2" r:id="rId2"/>
    <sheet name="DLS-Exiobase" sheetId="3" r:id="rId3"/>
    <sheet name="Exiobase sectors_x0009_"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3" l="1"/>
  <c r="K26" i="3" s="1"/>
  <c r="J20" i="3"/>
  <c r="K20" i="3" s="1"/>
  <c r="J18" i="3"/>
  <c r="K18" i="3" s="1"/>
  <c r="J6" i="3"/>
  <c r="K6" i="3" s="1"/>
  <c r="J5" i="3"/>
  <c r="K57" i="3"/>
  <c r="K56" i="3"/>
  <c r="K55" i="3"/>
  <c r="K54" i="3"/>
  <c r="K53" i="3"/>
  <c r="K52" i="3"/>
  <c r="K51" i="3"/>
  <c r="K50" i="3"/>
  <c r="K49" i="3"/>
  <c r="K48" i="3"/>
  <c r="K47" i="3"/>
  <c r="K46" i="3"/>
  <c r="K45" i="3"/>
  <c r="K44" i="3"/>
  <c r="K43" i="3"/>
  <c r="K42" i="3"/>
  <c r="K41" i="3"/>
  <c r="K40" i="3"/>
  <c r="K39" i="3"/>
  <c r="K38" i="3"/>
  <c r="K37" i="3"/>
  <c r="K36" i="3"/>
  <c r="K35" i="3"/>
  <c r="K34" i="3"/>
  <c r="J33" i="3"/>
  <c r="K33" i="3" s="1"/>
  <c r="K32" i="3"/>
  <c r="K31" i="3"/>
  <c r="K30" i="3"/>
  <c r="K29" i="3"/>
  <c r="K28" i="3"/>
  <c r="K27" i="3"/>
  <c r="K25" i="3"/>
  <c r="K24" i="3"/>
  <c r="K23" i="3"/>
  <c r="K22" i="3"/>
  <c r="K21" i="3"/>
  <c r="K19" i="3"/>
  <c r="K17" i="3"/>
  <c r="K16" i="3"/>
  <c r="K15" i="3"/>
  <c r="K14" i="3"/>
  <c r="J13" i="3"/>
  <c r="K13" i="3" s="1"/>
  <c r="K12" i="3"/>
  <c r="K11" i="3"/>
  <c r="J10" i="3"/>
  <c r="K10" i="3" s="1"/>
  <c r="K9" i="3"/>
  <c r="K8" i="3"/>
  <c r="K7" i="3"/>
  <c r="K5" i="3"/>
  <c r="K4" i="3"/>
  <c r="K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tc={449FF62C-AE2C-40F4-9A63-7DD2CDB4FAB1}</author>
    <author>tc={2ED53333-2B6A-453E-A857-860D9144F822}</author>
    <author>tc={5DC3F4BA-2703-4750-B82C-FAE81D5C4572}</author>
    <author>tc={54CFE53E-2524-41AD-98D2-2937C3B81CE0}</author>
    <author>tc={FC768E25-DA58-48DD-A9FF-14C97B98DF23}</author>
    <author>tc={D6209101-96EF-4275-98BC-4A3E660947EC}</author>
    <author>tc={AAD45320-49F5-4142-9314-F27543019634}</author>
    <author>tc={A1BB10F0-4FE7-4620-AFF6-574578C31E6B}</author>
    <author>tc={C5FCFA42-D082-4C74-B974-9E023A016FF7}</author>
    <author>tc={3A51EF3F-E9AA-4400-BF3B-A24E966E77B7}</author>
    <author>tc={5EE2294F-0151-4612-8A13-6EB6F2047149}</author>
  </authors>
  <commentList>
    <comment ref="J5" authorId="0" shapeId="0" xr:uid="{449FF62C-AE2C-40F4-9A63-7DD2CDB4FA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price of one chicken is 1,3167€/unit following what we computed. We took an average weight of 2,5kg for one chicken giving 0,52669€/kg</t>
      </text>
    </comment>
    <comment ref="J6" authorId="1" shapeId="0" xr:uid="{2ED53333-2B6A-453E-A857-860D9144F8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was 114,7261€/1000 units. We assume the weight of an average red construction brick to 2,04kg/unit (How Much Does a Brick Weigh? Common Types Compared ) So the price of a kg of brick is 114,7261€/(1000*2,04)= 0,056238</t>
      </text>
    </comment>
    <comment ref="J10" authorId="2" shapeId="0" xr:uid="{5DC3F4BA-2703-4750-B82C-FAE81D5C45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was 0,207138€/kg. We assume 2400kg in 1 m3 of portland cement (30 MPa concrete mix ratio - Civil Sir ). The price for 1m3 is thus 0,207138*2400</t>
      </text>
    </comment>
    <comment ref="J13" authorId="3" shapeId="0" xr:uid="{54CFE53E-2524-41AD-98D2-2937C3B81CE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was 15,44292€/1000kWh</t>
      </text>
    </comment>
    <comment ref="M14" authorId="4" shapeId="0" xr:uid="{FC768E25-DA58-48DD-A9FF-14C97B98D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Chemical nec matches 2 ICIO sectors: ‘Chemical and chemical products’ and ‘Pharmaceuticals, medicinals chemicals and botanical products’. We assume that paper items go in the first category.</t>
      </text>
    </comment>
    <comment ref="J18" authorId="5" shapeId="0" xr:uid="{D6209101-96EF-4275-98BC-4A3E660947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is 0,005345 €/kg. We assume 86,5 kg/m3 of natural gas as 10MPa (Natural Gas Density Calculator | Unitrove ). </t>
      </text>
    </comment>
    <comment ref="J20" authorId="6" shapeId="0" xr:uid="{AAD45320-49F5-4142-9314-F2754301963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is 1371,555 for one unit of bovine. We assume a weight of 450 for a light female meat cow (How Much Do Cows and Bulls Weigh? A Comprehensive Guide ).</t>
      </text>
    </comment>
    <comment ref="J26" authorId="7" shapeId="0" xr:uid="{A1BB10F0-4FE7-4620-AFF6-574578C31E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is 60,999€/unit of sheep. We assume a weight of 45 kg for a light sheep for meat (How much meat should a lamb yield? – Livestock)</t>
      </text>
    </comment>
    <comment ref="J30" authorId="8" shapeId="0" xr:uid="{C5FCFA42-D082-4C74-B974-9E023A016F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is 0,304889. This corresponds to a water bottle price in a western country. We did not use this figure and instead used the average price of tap water in the US which is 0,0005$/l (How Much does US Tap Water Cost? ), or 0,0004229€/l using the EUR/USD rate of 0,8458 of 2021.</t>
      </text>
    </comment>
    <comment ref="J33" authorId="9" shapeId="0" xr:uid="{3A51EF3F-E9AA-4400-BF3B-A24E966E77B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price is 3,078491€/unit. We assume 200g per t-shirt, so 5 tshirts per kg.</t>
      </text>
    </comment>
    <comment ref="J41" authorId="10" shapeId="0" xr:uid="{5EE2294F-0151-4612-8A13-6EB6F204714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computed value is 0,14455€/l which is very high for wastewater from house. Instead we use the average price for treating residential wastewater in the US (Water and Wastewater Annual Price Escalation Rates for Selected Cities Across the United States | Department of Energy). We take the upper boundary of 3$/m3, or 2,5374$/m3</t>
      </text>
    </comment>
  </commentList>
</comments>
</file>

<file path=xl/sharedStrings.xml><?xml version="1.0" encoding="utf-8"?>
<sst xmlns="http://schemas.openxmlformats.org/spreadsheetml/2006/main" count="1078" uniqueCount="456">
  <si>
    <t>ActivityName</t>
  </si>
  <si>
    <t>Location</t>
  </si>
  <si>
    <t>ReferenceProduct</t>
  </si>
  <si>
    <t>Relevant</t>
  </si>
  <si>
    <t>Unit</t>
  </si>
  <si>
    <t>Quantity</t>
  </si>
  <si>
    <t>market for transport, passenger train</t>
  </si>
  <si>
    <t>GLO</t>
  </si>
  <si>
    <t>transport, passenger train</t>
  </si>
  <si>
    <t>yes</t>
  </si>
  <si>
    <t>person*km</t>
  </si>
  <si>
    <t>market for transport, passenger, motor scooter</t>
  </si>
  <si>
    <t>transport, passenger, motor scooter</t>
  </si>
  <si>
    <t>market for rice, basmati</t>
  </si>
  <si>
    <t>rice, basmati</t>
  </si>
  <si>
    <t>kg</t>
  </si>
  <si>
    <t>market for textile, nonwoven polyester</t>
  </si>
  <si>
    <t>textile, nonwoven polyester</t>
  </si>
  <si>
    <t>market for compact fluorescent lamp</t>
  </si>
  <si>
    <t>compact fluorescent lamp</t>
  </si>
  <si>
    <t>unit</t>
  </si>
  <si>
    <t>sheep production, for wool</t>
  </si>
  <si>
    <t>RoW</t>
  </si>
  <si>
    <t>sheep fleece in the grease</t>
  </si>
  <si>
    <t>sheep for slaughtering, live weight</t>
  </si>
  <si>
    <t>market for transport, passenger car, medium size, diesel, EURO 5</t>
  </si>
  <si>
    <t>transport, passenger car, medium size, diesel, EURO 5</t>
  </si>
  <si>
    <t>km</t>
  </si>
  <si>
    <t>market for synthetic rubber</t>
  </si>
  <si>
    <t>synthetic rubber</t>
  </si>
  <si>
    <t>market for refrigerator</t>
  </si>
  <si>
    <t>refrigerator</t>
  </si>
  <si>
    <t>market for clay brick</t>
  </si>
  <si>
    <t>clay brick</t>
  </si>
  <si>
    <t>market for textile, knit cotton</t>
  </si>
  <si>
    <t>textile, knit cotton</t>
  </si>
  <si>
    <t>market for textile, jute</t>
  </si>
  <si>
    <t>textile, jute</t>
  </si>
  <si>
    <t>market for transport, passenger car, medium size, petrol, EURO 5</t>
  </si>
  <si>
    <t>transport, passenger car, medium size, petrol, EURO 5</t>
  </si>
  <si>
    <t>treatment of municipal solid waste, sanitary landfill</t>
  </si>
  <si>
    <t>municipal solid waste</t>
  </si>
  <si>
    <t>market for cement, Portland</t>
  </si>
  <si>
    <t>cement, Portland</t>
  </si>
  <si>
    <t>market group for natural gas, high pressure</t>
  </si>
  <si>
    <t>natural gas, high pressure</t>
  </si>
  <si>
    <t>m3</t>
  </si>
  <si>
    <t>market for tomato, fresh grade</t>
  </si>
  <si>
    <t>tomato, fresh grade</t>
  </si>
  <si>
    <t>market for computer, laptop</t>
  </si>
  <si>
    <t>computer, laptop</t>
  </si>
  <si>
    <t>market for chicken for slaughtering, live weight</t>
  </si>
  <si>
    <t>chicken for slaughtering, live weight</t>
  </si>
  <si>
    <t>market for transport, passenger car, medium size, natural gas, EURO 5</t>
  </si>
  <si>
    <t>transport, passenger car, medium size, natural gas, EURO 5</t>
  </si>
  <si>
    <t>market for transport, passenger car, electric</t>
  </si>
  <si>
    <t>transport, passenger car, electric</t>
  </si>
  <si>
    <t>market for vegetable oil, refined</t>
  </si>
  <si>
    <t>vegetable oil, refined</t>
  </si>
  <si>
    <t>market for transport, passenger aircraft, short haul</t>
  </si>
  <si>
    <t>transport, passenger aircraft, short haul</t>
  </si>
  <si>
    <t>market for kraft paper</t>
  </si>
  <si>
    <t>kraft paper</t>
  </si>
  <si>
    <t>market for lentil</t>
  </si>
  <si>
    <t>lentil</t>
  </si>
  <si>
    <t>market for textile, woven cotton</t>
  </si>
  <si>
    <t>textile, woven cotton</t>
  </si>
  <si>
    <t>market for cookstove</t>
  </si>
  <si>
    <t>cookstove</t>
  </si>
  <si>
    <t>treatment of municipal solid waste, open dump, wet infiltration class (500mm)</t>
  </si>
  <si>
    <t>market for transport, passenger, electric scooter</t>
  </si>
  <si>
    <t>transport, passenger, electric scooter</t>
  </si>
  <si>
    <t>market for transport, passenger aircraft, medium haul</t>
  </si>
  <si>
    <t>transport, passenger aircraft, medium haul</t>
  </si>
  <si>
    <t>market for wastewater, from residence</t>
  </si>
  <si>
    <t>wastewater, from residence</t>
  </si>
  <si>
    <t>market for transport, regular bus</t>
  </si>
  <si>
    <t>transport, regular bus</t>
  </si>
  <si>
    <t>market for sawnwood, beam, softwood, raw, dried (u=10%)</t>
  </si>
  <si>
    <t>sawnwood, beam, softwood, raw, dried (u=10%)</t>
  </si>
  <si>
    <t>market for microwave oven</t>
  </si>
  <si>
    <t>microwave oven</t>
  </si>
  <si>
    <t>market for transport, passenger aircraft, long haul</t>
  </si>
  <si>
    <t>transport, passenger aircraft, long haul</t>
  </si>
  <si>
    <t>market for textile, nonwoven polypropylene</t>
  </si>
  <si>
    <t>textile, nonwoven polypropylene</t>
  </si>
  <si>
    <t>market for transport, trolleybus</t>
  </si>
  <si>
    <t>transport, trolleybus</t>
  </si>
  <si>
    <t>market for textile, kenaf</t>
  </si>
  <si>
    <t>textile, kenaf</t>
  </si>
  <si>
    <t>market for transport, passenger aircraft, very short haul</t>
  </si>
  <si>
    <t>transport, passenger aircraft, very short haul</t>
  </si>
  <si>
    <t>market group for electricity, low voltage</t>
  </si>
  <si>
    <t>electricity, low voltage</t>
  </si>
  <si>
    <t>kwh</t>
  </si>
  <si>
    <t>market for consumer electronics, mobile device, smartphone</t>
  </si>
  <si>
    <t>consumer electronics, mobile device, smartphone</t>
  </si>
  <si>
    <t>market for wheat grain, organic</t>
  </si>
  <si>
    <t>wheat grain, organic</t>
  </si>
  <si>
    <t>treatment of kitchen and garden biowaste, home composting in heaps and containers</t>
  </si>
  <si>
    <t>biowaste, kitchen and garden waste</t>
  </si>
  <si>
    <t>compost</t>
  </si>
  <si>
    <t>market for transport, passenger, bicycle</t>
  </si>
  <si>
    <t>transport, passenger, bicycle</t>
  </si>
  <si>
    <t>market group for tap water</t>
  </si>
  <si>
    <t>tap water</t>
  </si>
  <si>
    <t>market for textile, silk</t>
  </si>
  <si>
    <t>textile, silk</t>
  </si>
  <si>
    <t>market for red meat, live weight</t>
  </si>
  <si>
    <t>red meat, live weight</t>
  </si>
  <si>
    <t>market for steel, unalloyed</t>
  </si>
  <si>
    <t>steel, unalloyed</t>
  </si>
  <si>
    <t>market for sugar, from sugarcane</t>
  </si>
  <si>
    <t>sugar, from sugarcane</t>
  </si>
  <si>
    <t>treatment of municipal solid waste, open burning</t>
  </si>
  <si>
    <t>market for washing machine</t>
  </si>
  <si>
    <t>washing machine</t>
  </si>
  <si>
    <t>market for potato</t>
  </si>
  <si>
    <t>potato</t>
  </si>
  <si>
    <t>market for concrete, 30MPa</t>
  </si>
  <si>
    <t>concrete, 30MPa</t>
  </si>
  <si>
    <t>market for transport, passenger, electric bicycle</t>
  </si>
  <si>
    <t>transport, passenger, electric bicycle</t>
  </si>
  <si>
    <t>treatment of municipal solid waste, unsanitary landfill, wet infiltration class (500mm)</t>
  </si>
  <si>
    <t>market for router, internet</t>
  </si>
  <si>
    <t>router, internet</t>
  </si>
  <si>
    <t>cmdDesc</t>
  </si>
  <si>
    <t>euro/unit</t>
  </si>
  <si>
    <t>weighted_price</t>
  </si>
  <si>
    <t>cmdCode</t>
  </si>
  <si>
    <t>Automatic data processing machines; portable, weighing not more than 10kg, consisting of at least a central processing unit, a keyboard and a display</t>
  </si>
  <si>
    <t>euro/u</t>
  </si>
  <si>
    <t>euro/kg</t>
  </si>
  <si>
    <t>Bovine animals; live, other than cattle and buffalo</t>
  </si>
  <si>
    <t>Bovine animals; live, other than pure-bred breeding animals</t>
  </si>
  <si>
    <t>Cement; portland, other than white, whether or not artificially coloured</t>
  </si>
  <si>
    <t>Ceramic building bricks</t>
  </si>
  <si>
    <t>euro/1000u</t>
  </si>
  <si>
    <t>Cereals; rice, semi-milled or wholly milled, whether or not polished or glazed</t>
  </si>
  <si>
    <t>Cereals; wheat and meslin, other than durum wheat, other than seed</t>
  </si>
  <si>
    <t>Communication apparatus (excluding telephone sets or base stations); machines for the reception, conversion and transmission or regeneration of voice, images or other data, including switching and routing apparatus</t>
  </si>
  <si>
    <t>Cooking appliances and plate warmers; for gas fuel or for both gas and other fuels, of iron or steel</t>
  </si>
  <si>
    <t>Electrical energy</t>
  </si>
  <si>
    <t>euro/1000 kWh</t>
  </si>
  <si>
    <t>Fabrics, woven; containing 85% or more by weight of cotton, dyed, plain weave, weighing not more than 100g/m2</t>
  </si>
  <si>
    <t>Fertilizers, animal or vegetable; whether or not mixed together or chemically treated; fertilizers, produced by the mixing or chemical treatment of animal or vegetable products</t>
  </si>
  <si>
    <t>Iron or non-alloy steel; primary forms (excluding ingots and iron of heading no. 7203)</t>
  </si>
  <si>
    <t>Jute and other textile bast fibres; raw or retted, but not spun, (excluding flax, hemp (cannabis sativa L.), and ramie)</t>
  </si>
  <si>
    <t>Kraft paper and paperboard; kraftliner, uncoated, unbleached, in rolls or sheets, other than that of heading no. 4802 or 4803</t>
  </si>
  <si>
    <t>Lamps; discharge, (excluding ultra-violet), fluorescent, hot cathode</t>
  </si>
  <si>
    <t>Mortars and concretes; non-refractory</t>
  </si>
  <si>
    <t>Nonwovens; whether or not impregnated, coated, covered or laminated, of man-made filaments, (weighing more than 150g/m2)</t>
  </si>
  <si>
    <t>Nonwovens; whether or not impregnated, coated, covered or laminated, of man-made filaments, (weighing more than 70g/m2 but not more than 150g/m2)</t>
  </si>
  <si>
    <t>Ovens; microwave, of a kind used for domestic purposes</t>
  </si>
  <si>
    <t>Petroleum gases and other gaseous hydrocarbons; in gaseous state, natural gas</t>
  </si>
  <si>
    <t>Poultry; live, fowls of the species Gallus domesticus, weighing not more than 185g</t>
  </si>
  <si>
    <t>Refrigerators and freezers; combined refrigerator-freezers, fitted with separate external doors, electric or other</t>
  </si>
  <si>
    <t>Residual products of the chemical or allied industries, not elsewhere specified or included; municipal waste</t>
  </si>
  <si>
    <t>Residual products of the chemical or allied industries, not elsewhere specified or included; sewage sludge</t>
  </si>
  <si>
    <t>Residual products of the chemical or allied industries, not elsewhere specified or included; waste organic solvents, other than halogenated</t>
  </si>
  <si>
    <t>Rubber; synthetic, styrene-butadiene rubber (SBR) and carboxylated styrene-butadiene rubber (XSBR), (other than latex), in primary forms or in plates, sheets or strip</t>
  </si>
  <si>
    <t>Sheep; live</t>
  </si>
  <si>
    <t>Silk; woven fabrics of noil silk</t>
  </si>
  <si>
    <t>Sucrose; chemically pure, not containing added flavouring or colouring matter, in solid form</t>
  </si>
  <si>
    <t>Sugars; sucrose, chemically pure, in solid form, not containing added flavouring or colouring matter</t>
  </si>
  <si>
    <t>T-shirts, singlets and other vests; of cotton, knitted or crocheted</t>
  </si>
  <si>
    <t>Telephones for cellular networks or for other wireless networks</t>
  </si>
  <si>
    <t>Vegetable oils; sunflower seed or safflower oil and their fractions, other than crude, whether or not refined, but not chemically modified</t>
  </si>
  <si>
    <t>Vegetables, leguminous; lentils, shelled, whether or not skinned or split, dried</t>
  </si>
  <si>
    <t>Vegetables; potatoes (other than seed), fresh or chilled</t>
  </si>
  <si>
    <t>Vegetables; tomatoes, fresh or chilled</t>
  </si>
  <si>
    <t>Washing machines; household or laundry-type, of a dry linen capacity exceeding 10kg</t>
  </si>
  <si>
    <t>Waters; mineral and aerated, including natural or artificial, (not containing added sugar or other sweetening matter nor flavoured)</t>
  </si>
  <si>
    <t>euro/l</t>
  </si>
  <si>
    <t>Wood; sawn or chipped lengthwise, sliced or peeled, of a thickness exceeding 6mm, whether or not planed, sanded or finger-jointed, n.e.c. in heading no. 4407</t>
  </si>
  <si>
    <t>euro/m³</t>
  </si>
  <si>
    <t>Wood; sawn or chipped lengthwise, sliced or peeled, whether or not planed, sanded or end-jointed, thicker than 6mm, n.e.c. in heading no. 4407</t>
  </si>
  <si>
    <t>Wool; (not carded or combed), greasy (including fleece-washed wool), shorn</t>
  </si>
  <si>
    <t>Yarn; of jute or of other textile bast fibres, single</t>
  </si>
  <si>
    <t>DLS flow</t>
  </si>
  <si>
    <t>Physical</t>
  </si>
  <si>
    <t>Monetary</t>
  </si>
  <si>
    <t>Sector matching</t>
  </si>
  <si>
    <t>CN</t>
  </si>
  <si>
    <t>HS</t>
  </si>
  <si>
    <t>Price</t>
  </si>
  <si>
    <t>Values</t>
  </si>
  <si>
    <t>Exiobase product</t>
  </si>
  <si>
    <t>Exiobase sector</t>
  </si>
  <si>
    <t>38251000</t>
  </si>
  <si>
    <t>382510</t>
  </si>
  <si>
    <t>Composting of food waste, incl. land application</t>
  </si>
  <si>
    <t>25232900</t>
  </si>
  <si>
    <t>Cement, lime and plaster</t>
  </si>
  <si>
    <t>Manufacture of cement, lime and plaster</t>
  </si>
  <si>
    <t>01051111</t>
  </si>
  <si>
    <t>010511</t>
  </si>
  <si>
    <t>Poultry</t>
  </si>
  <si>
    <t>Poultry farming</t>
  </si>
  <si>
    <t>69041000</t>
  </si>
  <si>
    <t>Bricks, tiles and construction products, in baked clay</t>
  </si>
  <si>
    <t>Manufacture of bricks, tiles and construction products, in baked clay</t>
  </si>
  <si>
    <t>85393110</t>
  </si>
  <si>
    <t>Manufacture of electrical machinery and apparatus n.e.c. (31)</t>
  </si>
  <si>
    <t>31010000</t>
  </si>
  <si>
    <t>84713000</t>
  </si>
  <si>
    <t>847130</t>
  </si>
  <si>
    <t>Office machinery and computers</t>
  </si>
  <si>
    <t>38245010</t>
  </si>
  <si>
    <t>382450</t>
  </si>
  <si>
    <t>euro/m3</t>
  </si>
  <si>
    <t>73211110</t>
  </si>
  <si>
    <t>732111</t>
  </si>
  <si>
    <t>27160000</t>
  </si>
  <si>
    <t>271600</t>
  </si>
  <si>
    <t>euro/ kWh</t>
  </si>
  <si>
    <t>Distribution and trade services of electricity</t>
  </si>
  <si>
    <t>Distribution and trade of electricity</t>
  </si>
  <si>
    <t>48041111</t>
  </si>
  <si>
    <t>480411</t>
  </si>
  <si>
    <t>Paper and paper products</t>
  </si>
  <si>
    <t>Chemicals nec</t>
  </si>
  <si>
    <t>07134000</t>
  </si>
  <si>
    <t>071340</t>
  </si>
  <si>
    <t>Cultivation of vegetables, fruit, nuts</t>
  </si>
  <si>
    <t>85165000</t>
  </si>
  <si>
    <t>851650</t>
  </si>
  <si>
    <t>382520</t>
  </si>
  <si>
    <t>Recycling of waste and scrap</t>
  </si>
  <si>
    <t>271121</t>
  </si>
  <si>
    <t>Distribution services of gaseous fuels through mains</t>
  </si>
  <si>
    <t>Manufacture of gas; distribution of gaseous fuels through mains</t>
  </si>
  <si>
    <t>07019010</t>
  </si>
  <si>
    <t>070190</t>
  </si>
  <si>
    <t>Vegetables, fruit, nuts</t>
  </si>
  <si>
    <t>01029020</t>
  </si>
  <si>
    <t>010290</t>
  </si>
  <si>
    <t>Cattle</t>
  </si>
  <si>
    <t>Meat animals nec</t>
  </si>
  <si>
    <t>84181020</t>
  </si>
  <si>
    <t>841810</t>
  </si>
  <si>
    <t>10063021</t>
  </si>
  <si>
    <t>100630</t>
  </si>
  <si>
    <t>Paddy rice</t>
  </si>
  <si>
    <t>Processed rice</t>
  </si>
  <si>
    <t>85176200</t>
  </si>
  <si>
    <t>851762</t>
  </si>
  <si>
    <t>Manufacture of radio, television and communication equipment and apparatus (32)</t>
  </si>
  <si>
    <t>44079927</t>
  </si>
  <si>
    <t>440799</t>
  </si>
  <si>
    <t>Wood and products of wood and cork (except furniture); articles of straw and plaiting materials</t>
  </si>
  <si>
    <t>Manufacture of wood and of products of wood and cork, except furniture; manufacture of articles of straw and plaiting materials (20)</t>
  </si>
  <si>
    <t>51011100</t>
  </si>
  <si>
    <t>510111</t>
  </si>
  <si>
    <t>Animal products nec</t>
  </si>
  <si>
    <t>Wool, silk-worm cocoons</t>
  </si>
  <si>
    <t>01041010</t>
  </si>
  <si>
    <t>010410</t>
  </si>
  <si>
    <t>72069000</t>
  </si>
  <si>
    <t>Basic iron and steel and of ferro-alloys and first products thereof</t>
  </si>
  <si>
    <t>Manufacture of basic iron and steel and of ferro-alloys and first products thereof</t>
  </si>
  <si>
    <t>17019910</t>
  </si>
  <si>
    <t>170199</t>
  </si>
  <si>
    <t>Sugar</t>
  </si>
  <si>
    <t>Sugar refining</t>
  </si>
  <si>
    <t>40021910</t>
  </si>
  <si>
    <t>400219</t>
  </si>
  <si>
    <t>Plastics, basic</t>
  </si>
  <si>
    <t>Manufacture of rubber and plastic products (25)</t>
  </si>
  <si>
    <t>22011011</t>
  </si>
  <si>
    <t>Collected and purified water, distribution services of water</t>
  </si>
  <si>
    <t>Collection, purification and distribution of water (41)</t>
  </si>
  <si>
    <t>53031000</t>
  </si>
  <si>
    <t>530310</t>
  </si>
  <si>
    <t>Manufacture of textiles (17)</t>
  </si>
  <si>
    <t>53071000</t>
  </si>
  <si>
    <t>530710</t>
  </si>
  <si>
    <t>61091000</t>
  </si>
  <si>
    <t>610910</t>
  </si>
  <si>
    <t>Textiles</t>
  </si>
  <si>
    <t>56031410</t>
  </si>
  <si>
    <t>560314</t>
  </si>
  <si>
    <t>56031310</t>
  </si>
  <si>
    <t>560313</t>
  </si>
  <si>
    <t>50071000</t>
  </si>
  <si>
    <t>500710</t>
  </si>
  <si>
    <t>52083100</t>
  </si>
  <si>
    <t>520831</t>
  </si>
  <si>
    <t>07020000</t>
  </si>
  <si>
    <t>070200</t>
  </si>
  <si>
    <t>15121910</t>
  </si>
  <si>
    <t>151219</t>
  </si>
  <si>
    <t>products of Vegetable oils and fats</t>
  </si>
  <si>
    <t>Processing vegetable oils and fats</t>
  </si>
  <si>
    <t>84502000</t>
  </si>
  <si>
    <t>845020</t>
  </si>
  <si>
    <t>38252000</t>
  </si>
  <si>
    <t>382549</t>
  </si>
  <si>
    <t>Other waste for treatment: waste water treatment</t>
  </si>
  <si>
    <t>Waste water treatment, food</t>
  </si>
  <si>
    <t>10019900</t>
  </si>
  <si>
    <t>Wheat</t>
  </si>
  <si>
    <t>Cultivation of wheat</t>
  </si>
  <si>
    <t>None</t>
  </si>
  <si>
    <t>sector</t>
  </si>
  <si>
    <t>Cultivation of paddy rice</t>
  </si>
  <si>
    <t>Cultivation of cereal grains nec</t>
  </si>
  <si>
    <t>Cultivation of oil seeds</t>
  </si>
  <si>
    <t>Cultivation of sugar cane, sugar beet</t>
  </si>
  <si>
    <t>Cultivation of plant-based fibers</t>
  </si>
  <si>
    <t>Cultivation of crops nec</t>
  </si>
  <si>
    <t>Cattle farming</t>
  </si>
  <si>
    <t>Pigs farming</t>
  </si>
  <si>
    <t>Raw milk</t>
  </si>
  <si>
    <t>Manure treatment (conventional), storage and land application</t>
  </si>
  <si>
    <t>Manure treatment (biogas), storage and land application</t>
  </si>
  <si>
    <t>Forestry, logging and related service activities (02)</t>
  </si>
  <si>
    <t>Fishing, operating of fish hatcheries and fish farms; service activities incidental to fishing (05)</t>
  </si>
  <si>
    <t>Mining of coal and lignite; extraction of peat (10)</t>
  </si>
  <si>
    <t>Extraction of crude petroleum and services related to crude oil extraction, excluding surveying</t>
  </si>
  <si>
    <t>Extraction of natural gas and services related to natural gas extraction, excluding surveying</t>
  </si>
  <si>
    <t>Extraction, liquefaction, and regasification of other petroleum and gaseous materials</t>
  </si>
  <si>
    <t>Mining of uranium and thorium ores (12)</t>
  </si>
  <si>
    <t>Mining of iron ores</t>
  </si>
  <si>
    <t>Mining of copper ores and concentrates</t>
  </si>
  <si>
    <t>Mining of nickel ores and concentrates</t>
  </si>
  <si>
    <t>Mining of aluminium ores and concentrates</t>
  </si>
  <si>
    <t>Mining of precious metal ores and concentrates</t>
  </si>
  <si>
    <t>Mining of lead, zinc and tin ores and concentrates</t>
  </si>
  <si>
    <t>Mining of other non-ferrous metal ores and concentrates</t>
  </si>
  <si>
    <t>Quarrying of stone</t>
  </si>
  <si>
    <t>Quarrying of sand and clay</t>
  </si>
  <si>
    <t>Mining of chemical and fertilizer minerals, production of salt, other mining and quarrying n.e.c.</t>
  </si>
  <si>
    <t>Processing of meat cattle</t>
  </si>
  <si>
    <t>Processing of meat pigs</t>
  </si>
  <si>
    <t>Processing of meat poultry</t>
  </si>
  <si>
    <t>Production of meat products nec</t>
  </si>
  <si>
    <t>Processing of dairy products</t>
  </si>
  <si>
    <t>Processing of Food products nec</t>
  </si>
  <si>
    <t>Manufacture of beverages</t>
  </si>
  <si>
    <t>Manufacture of fish products</t>
  </si>
  <si>
    <t>Manufacture of tobacco products (16)</t>
  </si>
  <si>
    <t>Manufacture of wearing apparel; dressing and dyeing of fur (18)</t>
  </si>
  <si>
    <t>Tanning and dressing of leather; manufacture of luggage, handbags, saddlery, harness and footwear (19)</t>
  </si>
  <si>
    <t>Re-processing of secondary wood material into new wood material</t>
  </si>
  <si>
    <t>Pulp</t>
  </si>
  <si>
    <t>Re-processing of secondary paper into new pulp</t>
  </si>
  <si>
    <t>Paper</t>
  </si>
  <si>
    <t>Publishing, printing and reproduction of recorded media (22)</t>
  </si>
  <si>
    <t>Manufacture of coke oven products</t>
  </si>
  <si>
    <t>Petroleum Refinery</t>
  </si>
  <si>
    <t>Processing of nuclear fuel</t>
  </si>
  <si>
    <t>Re-processing of secondary plastic into new plastic</t>
  </si>
  <si>
    <t>N-fertiliser</t>
  </si>
  <si>
    <t>P- and other fertiliser</t>
  </si>
  <si>
    <t>Manufacture of glass and glass products</t>
  </si>
  <si>
    <t>Re-processing of secondary glass into new glass</t>
  </si>
  <si>
    <t>Manufacture of ceramic goods</t>
  </si>
  <si>
    <t>Re-processing of ash into clinker</t>
  </si>
  <si>
    <t>Manufacture of other non-metallic mineral products n.e.c.</t>
  </si>
  <si>
    <t>Re-processing of secondary steel into new steel</t>
  </si>
  <si>
    <t>Precious metals production</t>
  </si>
  <si>
    <t>Re-processing of secondary preciuos metals into new preciuos metals</t>
  </si>
  <si>
    <t>Aluminium production</t>
  </si>
  <si>
    <t>Re-processing of secondary aluminium into new aluminium</t>
  </si>
  <si>
    <t>Lead, zinc and tin production</t>
  </si>
  <si>
    <t>Re-processing of secondary lead into new lead, zinc and tin</t>
  </si>
  <si>
    <t>Copper production</t>
  </si>
  <si>
    <t>Re-processing of secondary copper into new copper</t>
  </si>
  <si>
    <t>Other non-ferrous metal production</t>
  </si>
  <si>
    <t>Re-processing of secondary other non-ferrous metals into new other non-ferrous metals</t>
  </si>
  <si>
    <t>Casting of metals</t>
  </si>
  <si>
    <t>Manufacture of fabricated metal products, except machinery and equipment (28)</t>
  </si>
  <si>
    <t>Manufacture of machinery and equipment n.e.c. (29)</t>
  </si>
  <si>
    <t>Manufacture of office machinery and computers (30)</t>
  </si>
  <si>
    <t>Manufacture of medical, precision and optical instruments, watches and clocks (33)</t>
  </si>
  <si>
    <t>Manufacture of motor vehicles, trailers and semi-trailers (34)</t>
  </si>
  <si>
    <t>Manufacture of other transport equipment (35)</t>
  </si>
  <si>
    <t>Manufacture of furniture; manufacturing n.e.c. (36)</t>
  </si>
  <si>
    <t>Recycling of bottles by direct reuse</t>
  </si>
  <si>
    <t>Production of electricity by coal</t>
  </si>
  <si>
    <t>Production of electricity by gas</t>
  </si>
  <si>
    <t>Production of electricity by nuclear</t>
  </si>
  <si>
    <t>Production of electricity by hydro</t>
  </si>
  <si>
    <t>Production of electricity by wind</t>
  </si>
  <si>
    <t>Production of electricity by petroleum and other oil derivatives</t>
  </si>
  <si>
    <t>Production of electricity by biomass and waste</t>
  </si>
  <si>
    <t>Production of electricity by solar photovoltaic</t>
  </si>
  <si>
    <t>Production of electricity by solar thermal</t>
  </si>
  <si>
    <t>Production of electricity by tide, wave, ocean</t>
  </si>
  <si>
    <t>Production of electricity by Geothermal</t>
  </si>
  <si>
    <t>Production of electricity nec</t>
  </si>
  <si>
    <t>Transmission of electricity</t>
  </si>
  <si>
    <t>Steam and hot water supply</t>
  </si>
  <si>
    <t>Construction (45)</t>
  </si>
  <si>
    <t>Re-processing of secondary construction material into aggregates</t>
  </si>
  <si>
    <t>Sale, maintenance, repair of motor vehicles, motor vehicles parts, motorcycles, motor cycles parts and accessoiries</t>
  </si>
  <si>
    <t>Retail sale of automotive fuel</t>
  </si>
  <si>
    <t>Wholesale trade and commission trade, except of motor vehicles and motorcycles (51)</t>
  </si>
  <si>
    <t>Retail trade, except of motor vehicles and motorcycles; repair of personal and household goods (52)</t>
  </si>
  <si>
    <t>Hotels and restaurants (55)</t>
  </si>
  <si>
    <t>Transport via railways</t>
  </si>
  <si>
    <t>Other land transport</t>
  </si>
  <si>
    <t>Transport via pipelines</t>
  </si>
  <si>
    <t>Sea and coastal water transport</t>
  </si>
  <si>
    <t>Inland water transport</t>
  </si>
  <si>
    <t>Air transport (62)</t>
  </si>
  <si>
    <t>Supporting and auxiliary transport activities; activities of travel agencies (63)</t>
  </si>
  <si>
    <t>Post and telecommunications (64)</t>
  </si>
  <si>
    <t>Financial intermediation, except insurance and pension funding (65)</t>
  </si>
  <si>
    <t>Insurance and pension funding, except compulsory social security (66)</t>
  </si>
  <si>
    <t>Activities auxiliary to financial intermediation (67)</t>
  </si>
  <si>
    <t>Real estate activities (70)</t>
  </si>
  <si>
    <t>Renting of machinery and equipment without operator and of personal and household goods (71)</t>
  </si>
  <si>
    <t>Computer and related activities (72)</t>
  </si>
  <si>
    <t>Research and development (73)</t>
  </si>
  <si>
    <t>Other business activities (74)</t>
  </si>
  <si>
    <t>Public administration and defence; compulsory social security (75)</t>
  </si>
  <si>
    <t>Education (80)</t>
  </si>
  <si>
    <t>Health and social work (85)</t>
  </si>
  <si>
    <t>Incineration of waste: Food</t>
  </si>
  <si>
    <t>Incineration of waste: Paper</t>
  </si>
  <si>
    <t>Incineration of waste: Plastic</t>
  </si>
  <si>
    <t>Incineration of waste: Metals and Inert materials</t>
  </si>
  <si>
    <t>Incineration of waste: Textiles</t>
  </si>
  <si>
    <t>Incineration of waste: Wood</t>
  </si>
  <si>
    <t>Incineration of waste: Oil/Hazardous waste</t>
  </si>
  <si>
    <t>Biogasification of food waste, incl. land application</t>
  </si>
  <si>
    <t>Biogasification of paper, incl. land application</t>
  </si>
  <si>
    <t>Biogasification of sewage slugde, incl. land application</t>
  </si>
  <si>
    <t>Composting of paper and wood, incl. land application</t>
  </si>
  <si>
    <t>Waste water treatment, other</t>
  </si>
  <si>
    <t>Landfill of waste: Food</t>
  </si>
  <si>
    <t>Landfill of waste: Paper</t>
  </si>
  <si>
    <t>Landfill of waste: Plastic</t>
  </si>
  <si>
    <t>Landfill of waste: Inert/metal/hazardous</t>
  </si>
  <si>
    <t>Landfill of waste: Textiles</t>
  </si>
  <si>
    <t>Landfill of waste: Wood</t>
  </si>
  <si>
    <t>Activities of membership organisation n.e.c. (91)</t>
  </si>
  <si>
    <t>Recreational, cultural and sporting activities (92)</t>
  </si>
  <si>
    <t>Other service activities (93)</t>
  </si>
  <si>
    <t>Private households with employed persons (95)</t>
  </si>
  <si>
    <t>Extra-territorial organizations and bodies</t>
  </si>
  <si>
    <t>ICIO sector</t>
  </si>
  <si>
    <t>Water supply; sewage, waste management and remediation activities</t>
  </si>
  <si>
    <t>Other non-metallic mineral products</t>
  </si>
  <si>
    <t>Agriculture, hunting, forestry</t>
  </si>
  <si>
    <t>Electrical equipment</t>
  </si>
  <si>
    <t>Electricity, gas, steam and air conditioning supply</t>
  </si>
  <si>
    <t>Chemical and chemical products</t>
  </si>
  <si>
    <t>Food products, beverages and tobacco</t>
  </si>
  <si>
    <t>Computer, electronic and optical equipment</t>
  </si>
  <si>
    <t>Wood and products of wood and cork</t>
  </si>
  <si>
    <t>Basic metals</t>
  </si>
  <si>
    <t>Rubber and plastic products</t>
  </si>
  <si>
    <t>Textiles, textile products, leather and footwear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</si>
</sst>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name val="Calibri"/>
    </font>
    <font>
      <b/>
      <sz val="11"/>
      <name val="Calibri"/>
    </font>
    <font>
      <b/>
      <sz val="11"/>
      <color theme="1"/>
      <name val="Calibri"/>
      <family val="2"/>
      <scheme val="minor"/>
    </font>
    <font>
      <sz val="11"/>
      <color rgb="FF000000"/>
      <name val="Calibri"/>
    </font>
    <font>
      <sz val="11"/>
      <color theme="1"/>
      <name val="Segoe UI"/>
      <family val="2"/>
    </font>
    <font>
      <sz val="10"/>
      <color theme="1"/>
      <name val="Calibri"/>
      <family val="2"/>
      <scheme val="minor"/>
    </font>
    <font>
      <sz val="10"/>
      <color rgb="FF000000"/>
      <name val="Calibri"/>
      <family val="2"/>
      <scheme val="minor"/>
    </font>
    <font>
      <b/>
      <sz val="11"/>
      <name val="Calibri"/>
      <family val="2"/>
    </font>
    <font>
      <sz val="11"/>
      <name val="Calibri"/>
      <family val="2"/>
    </font>
    <font>
      <b/>
      <sz val="11"/>
      <name val="Calibri"/>
      <family val="2"/>
      <scheme val="minor"/>
    </font>
    <font>
      <b/>
      <sz val="11"/>
      <name val="Calibri"/>
    </font>
    <font>
      <sz val="9"/>
      <color theme="1"/>
      <name val="Segoe UI"/>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70C0"/>
        <bgColor rgb="FF99FFFF"/>
      </patternFill>
    </fill>
    <fill>
      <patternFill patternType="solid">
        <fgColor rgb="FF0070C0"/>
        <bgColor indexed="64"/>
      </patternFill>
    </fill>
    <fill>
      <patternFill patternType="solid">
        <fgColor rgb="FFFFC000"/>
        <bgColor rgb="FF99FFFF"/>
      </patternFill>
    </fill>
    <fill>
      <patternFill patternType="solid">
        <fgColor rgb="FF92D050"/>
        <bgColor rgb="FF99FFFF"/>
      </patternFill>
    </fill>
    <fill>
      <patternFill patternType="solid">
        <fgColor rgb="FF92D05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6" tint="-0.249977111117893"/>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top"/>
    </xf>
    <xf numFmtId="0" fontId="0" fillId="0" borderId="0" xfId="0" applyAlignment="1">
      <alignment vertical="center"/>
    </xf>
    <xf numFmtId="0" fontId="5" fillId="0" borderId="0" xfId="0" applyFont="1" applyAlignment="1">
      <alignment vertical="center"/>
    </xf>
    <xf numFmtId="0" fontId="0" fillId="0" borderId="2" xfId="0" applyBorder="1"/>
    <xf numFmtId="0" fontId="4" fillId="0" borderId="2" xfId="0" applyFont="1" applyBorder="1" applyAlignment="1">
      <alignment vertical="center" wrapText="1"/>
    </xf>
    <xf numFmtId="1" fontId="6" fillId="0" borderId="2" xfId="0" applyNumberFormat="1" applyFont="1" applyBorder="1" applyAlignment="1">
      <alignment horizontal="right" vertical="center"/>
    </xf>
    <xf numFmtId="0" fontId="0" fillId="4" borderId="2" xfId="0" applyFill="1" applyBorder="1"/>
    <xf numFmtId="0" fontId="0" fillId="8" borderId="2" xfId="0" applyFill="1" applyBorder="1" applyAlignment="1">
      <alignment horizontal="center" wrapText="1"/>
    </xf>
    <xf numFmtId="0" fontId="0" fillId="0" borderId="2" xfId="0" applyBorder="1" applyAlignment="1">
      <alignment vertical="center" wrapText="1"/>
    </xf>
    <xf numFmtId="1" fontId="7" fillId="0" borderId="2" xfId="0" applyNumberFormat="1" applyFont="1" applyBorder="1" applyAlignment="1">
      <alignment horizontal="right" vertical="center" wrapText="1"/>
    </xf>
    <xf numFmtId="0" fontId="0" fillId="5" borderId="2" xfId="0" applyFill="1" applyBorder="1" applyAlignment="1">
      <alignment horizontal="center" wrapText="1"/>
    </xf>
    <xf numFmtId="0" fontId="0" fillId="6" borderId="2" xfId="0" applyFill="1" applyBorder="1"/>
    <xf numFmtId="0" fontId="0" fillId="7" borderId="2" xfId="0" applyFill="1" applyBorder="1" applyAlignment="1">
      <alignment horizontal="center" wrapText="1"/>
    </xf>
    <xf numFmtId="0" fontId="0" fillId="9" borderId="2" xfId="0" applyFill="1" applyBorder="1" applyAlignment="1">
      <alignment horizontal="center" wrapText="1"/>
    </xf>
    <xf numFmtId="0" fontId="3" fillId="0" borderId="2" xfId="0" applyFont="1" applyBorder="1"/>
    <xf numFmtId="0" fontId="0" fillId="0" borderId="4" xfId="0" applyBorder="1"/>
    <xf numFmtId="0" fontId="0" fillId="0" borderId="6" xfId="0" applyBorder="1"/>
    <xf numFmtId="0" fontId="0" fillId="0" borderId="7" xfId="0" applyBorder="1"/>
    <xf numFmtId="0" fontId="3" fillId="0" borderId="7" xfId="0" applyFont="1" applyBorder="1"/>
    <xf numFmtId="0" fontId="0" fillId="0" borderId="7" xfId="0" applyBorder="1" applyAlignment="1">
      <alignment vertical="center" wrapText="1"/>
    </xf>
    <xf numFmtId="1" fontId="6" fillId="0" borderId="7" xfId="0" applyNumberFormat="1" applyFont="1" applyBorder="1" applyAlignment="1">
      <alignment horizontal="right" vertical="center"/>
    </xf>
    <xf numFmtId="0" fontId="0" fillId="0" borderId="9" xfId="0" applyBorder="1"/>
    <xf numFmtId="0" fontId="0" fillId="0" borderId="3" xfId="0" applyBorder="1"/>
    <xf numFmtId="0" fontId="4" fillId="0" borderId="3" xfId="0" applyFont="1" applyBorder="1" applyAlignment="1">
      <alignment vertical="center" wrapText="1"/>
    </xf>
    <xf numFmtId="1" fontId="6" fillId="0" borderId="3" xfId="0" applyNumberFormat="1" applyFont="1" applyBorder="1" applyAlignment="1">
      <alignment horizontal="right" vertical="center"/>
    </xf>
    <xf numFmtId="0" fontId="0" fillId="4" borderId="3" xfId="0" applyFill="1" applyBorder="1"/>
    <xf numFmtId="0" fontId="1" fillId="10" borderId="13" xfId="0" applyFont="1" applyFill="1" applyBorder="1" applyAlignment="1">
      <alignment horizontal="center" vertical="top"/>
    </xf>
    <xf numFmtId="0" fontId="1" fillId="10" borderId="14" xfId="0" applyFont="1" applyFill="1" applyBorder="1" applyAlignment="1">
      <alignment horizontal="center" vertical="top"/>
    </xf>
    <xf numFmtId="0" fontId="8" fillId="10" borderId="14" xfId="0" applyFont="1" applyFill="1" applyBorder="1" applyAlignment="1">
      <alignment horizontal="center" vertical="top"/>
    </xf>
    <xf numFmtId="0" fontId="8" fillId="10" borderId="15" xfId="0" applyFont="1" applyFill="1" applyBorder="1" applyAlignment="1">
      <alignment horizontal="center" vertical="top"/>
    </xf>
    <xf numFmtId="0" fontId="2" fillId="10" borderId="14" xfId="0" applyFont="1" applyFill="1" applyBorder="1" applyAlignment="1">
      <alignment horizontal="left" vertical="top"/>
    </xf>
    <xf numFmtId="0" fontId="0" fillId="0" borderId="2" xfId="0" applyBorder="1" applyAlignment="1">
      <alignment horizontal="left"/>
    </xf>
    <xf numFmtId="0" fontId="0" fillId="0" borderId="7" xfId="0" applyBorder="1" applyAlignment="1">
      <alignment horizontal="left"/>
    </xf>
    <xf numFmtId="0" fontId="0" fillId="0" borderId="0" xfId="0" applyAlignment="1">
      <alignment horizontal="left"/>
    </xf>
    <xf numFmtId="0" fontId="9" fillId="0" borderId="3" xfId="0" applyFont="1" applyBorder="1" applyAlignment="1">
      <alignment horizontal="left" vertical="top"/>
    </xf>
    <xf numFmtId="0" fontId="9" fillId="0" borderId="3" xfId="0" applyFont="1" applyBorder="1" applyAlignment="1">
      <alignment horizontal="center" vertical="top"/>
    </xf>
    <xf numFmtId="0" fontId="9" fillId="0" borderId="2" xfId="0" applyFont="1" applyBorder="1" applyAlignment="1">
      <alignment horizontal="left" vertical="top"/>
    </xf>
    <xf numFmtId="0" fontId="9" fillId="0" borderId="2" xfId="0" applyFont="1" applyBorder="1" applyAlignment="1">
      <alignment horizontal="center" vertical="top"/>
    </xf>
    <xf numFmtId="0" fontId="9" fillId="3" borderId="2" xfId="0" applyFont="1" applyFill="1" applyBorder="1" applyAlignment="1">
      <alignment horizontal="left" vertical="top"/>
    </xf>
    <xf numFmtId="0" fontId="3" fillId="0" borderId="3" xfId="0" applyFont="1" applyBorder="1"/>
    <xf numFmtId="0" fontId="3" fillId="2" borderId="2" xfId="0" applyFont="1" applyFill="1" applyBorder="1"/>
    <xf numFmtId="0" fontId="3" fillId="0" borderId="10" xfId="0" applyFont="1" applyBorder="1"/>
    <xf numFmtId="0" fontId="3" fillId="0" borderId="5" xfId="0" applyFont="1" applyBorder="1" applyAlignment="1">
      <alignment vertical="center" wrapText="1"/>
    </xf>
    <xf numFmtId="0" fontId="3" fillId="0" borderId="5" xfId="0" applyFont="1" applyBorder="1"/>
    <xf numFmtId="0" fontId="3" fillId="0" borderId="8" xfId="0" applyFont="1" applyBorder="1"/>
    <xf numFmtId="0" fontId="10" fillId="3" borderId="5" xfId="0" applyFont="1" applyFill="1" applyBorder="1" applyAlignment="1">
      <alignment vertical="center" wrapText="1"/>
    </xf>
    <xf numFmtId="0" fontId="10" fillId="0" borderId="5" xfId="0" applyFont="1" applyBorder="1" applyAlignment="1">
      <alignment vertical="center" wrapText="1"/>
    </xf>
    <xf numFmtId="0" fontId="11" fillId="0" borderId="18" xfId="0" applyFont="1" applyBorder="1" applyAlignment="1">
      <alignment horizontal="center" vertical="top"/>
    </xf>
    <xf numFmtId="0" fontId="12" fillId="0" borderId="0" xfId="0" applyFont="1"/>
    <xf numFmtId="0" fontId="8" fillId="0" borderId="18" xfId="0" applyFont="1" applyBorder="1" applyAlignment="1">
      <alignment horizontal="center" vertical="top"/>
    </xf>
    <xf numFmtId="0" fontId="11" fillId="12" borderId="18" xfId="0" applyFont="1" applyFill="1" applyBorder="1" applyAlignment="1">
      <alignment horizontal="center" vertical="top"/>
    </xf>
    <xf numFmtId="0" fontId="11" fillId="13" borderId="18" xfId="0" applyFont="1" applyFill="1" applyBorder="1" applyAlignment="1">
      <alignment horizontal="center" vertical="top"/>
    </xf>
    <xf numFmtId="0" fontId="8" fillId="10" borderId="19" xfId="0" applyFont="1" applyFill="1" applyBorder="1" applyAlignment="1">
      <alignment horizontal="center" vertical="top"/>
    </xf>
    <xf numFmtId="0" fontId="13" fillId="0" borderId="0" xfId="0" applyFont="1"/>
    <xf numFmtId="0" fontId="11" fillId="11" borderId="18" xfId="0" applyFont="1" applyFill="1" applyBorder="1" applyAlignment="1">
      <alignment horizontal="center" vertical="top"/>
    </xf>
    <xf numFmtId="0" fontId="8" fillId="11" borderId="18" xfId="0" applyFont="1" applyFill="1" applyBorder="1" applyAlignment="1">
      <alignment horizontal="center" vertical="top"/>
    </xf>
    <xf numFmtId="0" fontId="0" fillId="10" borderId="11" xfId="0" applyFill="1" applyBorder="1" applyAlignment="1">
      <alignment horizontal="center"/>
    </xf>
    <xf numFmtId="0" fontId="0" fillId="0" borderId="17" xfId="0" applyBorder="1"/>
    <xf numFmtId="0" fontId="0" fillId="0" borderId="16" xfId="0" applyBorder="1"/>
    <xf numFmtId="0" fontId="0" fillId="10" borderId="12" xfId="0" applyFill="1" applyBorder="1" applyAlignment="1">
      <alignment horizontal="center"/>
    </xf>
    <xf numFmtId="0" fontId="0" fillId="10" borderId="19" xfId="0" applyFill="1" applyBorder="1" applyAlignment="1">
      <alignment horizontal="center"/>
    </xf>
    <xf numFmtId="0" fontId="0" fillId="10"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101414</xdr:colOff>
      <xdr:row>14</xdr:row>
      <xdr:rowOff>142875</xdr:rowOff>
    </xdr:to>
    <xdr:sp macro="" textlink="">
      <xdr:nvSpPr>
        <xdr:cNvPr id="2" name="ZoneTexte 1">
          <a:extLst>
            <a:ext uri="{FF2B5EF4-FFF2-40B4-BE49-F238E27FC236}">
              <a16:creationId xmlns:a16="http://schemas.microsoft.com/office/drawing/2014/main" id="{29661361-D76A-4B26-834F-9CEACBB57EEA}"/>
            </a:ext>
          </a:extLst>
        </xdr:cNvPr>
        <xdr:cNvSpPr txBox="1"/>
      </xdr:nvSpPr>
      <xdr:spPr>
        <a:xfrm>
          <a:off x="3048000" y="1143000"/>
          <a:ext cx="3149414"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2</a:t>
          </a:r>
          <a:r>
            <a:rPr lang="en-GB" sz="1100" baseline="0"/>
            <a:t> row for a same commodity were outputed in two cases: </a:t>
          </a:r>
        </a:p>
        <a:p>
          <a:r>
            <a:rPr lang="en-GB" sz="1100" baseline="0"/>
            <a:t>- 2 different commodities with 2 diffents prices (highlighted in green). We selected the most expensive one systematically (worse case - darkest highlight)</a:t>
          </a:r>
        </a:p>
        <a:p>
          <a:r>
            <a:rPr lang="en-GB" sz="1100" baseline="0"/>
            <a:t>- 2 different units for the same commodity (highlight in blue). The unit in kg is a bug and the "unit" unit is the right one.</a:t>
          </a:r>
        </a:p>
      </xdr:txBody>
    </xdr:sp>
    <xdr:clientData/>
  </xdr:twoCellAnchor>
</xdr:wsDr>
</file>

<file path=xl/persons/person.xml><?xml version="1.0" encoding="utf-8"?>
<personList xmlns="http://schemas.microsoft.com/office/spreadsheetml/2018/threadedcomments" xmlns:x="http://schemas.openxmlformats.org/spreadsheetml/2006/main">
  <person displayName="Croué, G.P.S. (gael)" id="{26CCA63B-F497-4573-9792-9EF0E9D708AE}" userId="S::s3433552@vuw.leidenuniv.nl::59d30ee8-6044-4255-a909-999d5597749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5" dT="2024-12-30T12:11:33.60" personId="{26CCA63B-F497-4573-9792-9EF0E9D708AE}" id="{449FF62C-AE2C-40F4-9A63-7DD2CDB4FAB1}">
    <text>The price of one chicken is 1,3167€/unit following what we computed. We took an average weight of 2,5kg for one chicken giving 0,52669€/kg</text>
  </threadedComment>
  <threadedComment ref="J6" dT="2024-12-30T12:15:55.96" personId="{26CCA63B-F497-4573-9792-9EF0E9D708AE}" id="{2ED53333-2B6A-453E-A857-860D9144F822}">
    <text>The computed price was 114,7261€/1000 units. We assume the weight of an average red construction brick to 2,04kg/unit (How Much Does a Brick Weigh? Common Types Compared ) So the price of a kg of brick is 114,7261€/(1000*2,04)= 0,056238</text>
    <extLst>
      <x:ext xmlns:xltc2="http://schemas.microsoft.com/office/spreadsheetml/2020/threadedcomments2" uri="{F7C98A9C-CBB3-438F-8F68-D28B6AF4A901}">
        <xltc2:checksum>3057133029</xltc2:checksum>
        <xltc2:hyperlink startIndex="119" length="50" url="https://www.realthinbrick.com/post/how-much-does-a-brick-weigh"/>
      </x:ext>
    </extLst>
  </threadedComment>
  <threadedComment ref="J10" dT="2024-12-30T12:20:47.85" personId="{26CCA63B-F497-4573-9792-9EF0E9D708AE}" id="{5DC3F4BA-2703-4750-B82C-FAE81D5C4572}">
    <text>The computed price was 0,207138€/kg. We assume 2400kg in 1 m3 of portland cement (30 MPa concrete mix ratio - Civil Sir ). The price for 1m3 is thus 0,207138*2400</text>
    <extLst>
      <x:ext xmlns:xltc2="http://schemas.microsoft.com/office/spreadsheetml/2020/threadedcomments2" uri="{F7C98A9C-CBB3-438F-8F68-D28B6AF4A901}">
        <xltc2:checksum>1294720566</xltc2:checksum>
        <xltc2:hyperlink startIndex="82" length="37" url="https://civilsir.com/30-mpa-concrete-mix-ratio/"/>
      </x:ext>
    </extLst>
  </threadedComment>
  <threadedComment ref="J13" dT="2024-12-30T12:21:58.16" personId="{26CCA63B-F497-4573-9792-9EF0E9D708AE}" id="{54CFE53E-2524-41AD-98D2-2937C3B81CE0}">
    <text>The computed price was 15,44292€/1000kWh</text>
  </threadedComment>
  <threadedComment ref="M14" dT="2024-12-31T08:04:15.30" personId="{26CCA63B-F497-4573-9792-9EF0E9D708AE}" id="{FC768E25-DA58-48DD-A9FF-14C97B98DF23}">
    <text>Chemical nec matches 2 ICIO sectors: ‘Chemical and chemical products’ and ‘Pharmaceuticals, medicinals chemicals and botanical products’. We assume that paper items go in the first category.</text>
  </threadedComment>
  <threadedComment ref="J18" dT="2024-12-30T12:26:37.19" personId="{26CCA63B-F497-4573-9792-9EF0E9D708AE}" id="{D6209101-96EF-4275-98BC-4A3E660947EC}">
    <text xml:space="preserve">The computed price is 0,005345 €/kg. We assume 86,5 kg/m3 of natural gas as 10MPa (Natural Gas Density Calculator | Unitrove ). </text>
    <extLst>
      <x:ext xmlns:xltc2="http://schemas.microsoft.com/office/spreadsheetml/2020/threadedcomments2" uri="{F7C98A9C-CBB3-438F-8F68-D28B6AF4A901}">
        <xltc2:checksum>1744396726</xltc2:checksum>
        <xltc2:hyperlink startIndex="83" length="41" url="https://www.unitrove.com/engineering/tools/gas/natural-gas-density"/>
      </x:ext>
    </extLst>
  </threadedComment>
  <threadedComment ref="J20" dT="2024-12-30T12:30:31.82" personId="{26CCA63B-F497-4573-9792-9EF0E9D708AE}" id="{AAD45320-49F5-4142-9314-F27543019634}">
    <text>The computed price is 1371,555 for one unit of bovine. We assume a weight of 450 for a light female meat cow (How Much Do Cows and Bulls Weigh? A Comprehensive Guide ).</text>
    <extLst>
      <x:ext xmlns:xltc2="http://schemas.microsoft.com/office/spreadsheetml/2020/threadedcomments2" uri="{F7C98A9C-CBB3-438F-8F68-D28B6AF4A901}">
        <xltc2:checksum>2095508869</xltc2:checksum>
        <xltc2:hyperlink startIndex="110" length="55" url="https://weightofstuff.com/how-much-do-cows-and-bulls-weigh/"/>
      </x:ext>
    </extLst>
  </threadedComment>
  <threadedComment ref="J26" dT="2024-12-30T12:34:08.20" personId="{26CCA63B-F497-4573-9792-9EF0E9D708AE}" id="{A1BB10F0-4FE7-4620-AFF6-574578C31E6B}">
    <text>The computed price is 60,999€/unit of sheep. We assume a weight of 45 kg for a light sheep for meat (How much meat should a lamb yield? – Livestock)</text>
    <extLst>
      <x:ext xmlns:xltc2="http://schemas.microsoft.com/office/spreadsheetml/2020/threadedcomments2" uri="{F7C98A9C-CBB3-438F-8F68-D28B6AF4A901}">
        <xltc2:checksum>550934065</xltc2:checksum>
        <xltc2:hyperlink startIndex="101" length="46" url="https://livestock.extension.wisc.edu/articles/how-much-meat-should-a-lamb-yield/"/>
      </x:ext>
    </extLst>
  </threadedComment>
  <threadedComment ref="J30" dT="2024-12-30T12:39:04.89" personId="{26CCA63B-F497-4573-9792-9EF0E9D708AE}" id="{C5FCFA42-D082-4C74-B974-9E023A016FF7}">
    <text>The computed price is 0,304889. This corresponds to a water bottle price in a western country. We did not use this figure and instead used the average price of tap water in the US which is 0,0005$/l (How Much does US Tap Water Cost? ), or 0,0004229€/l using the EUR/USD rate of 0,8458 of 2021.</text>
    <extLst>
      <x:ext xmlns:xltc2="http://schemas.microsoft.com/office/spreadsheetml/2020/threadedcomments2" uri="{F7C98A9C-CBB3-438F-8F68-D28B6AF4A901}">
        <xltc2:checksum>4052848145</xltc2:checksum>
        <xltc2:hyperlink startIndex="200" length="32" url="https://www.americaexplained.org/how-much-does-us-tap-water-cost.htm"/>
      </x:ext>
    </extLst>
  </threadedComment>
  <threadedComment ref="J33" dT="2024-12-30T12:40:48.31" personId="{26CCA63B-F497-4573-9792-9EF0E9D708AE}" id="{3A51EF3F-E9AA-4400-BF3B-A24E966E77B7}">
    <text>The computed price is 3,078491€/unit. We assume 200g per t-shirt, so 5 tshirts per kg.</text>
  </threadedComment>
  <threadedComment ref="J41" dT="2024-12-30T12:46:55.56" personId="{26CCA63B-F497-4573-9792-9EF0E9D708AE}" id="{5EE2294F-0151-4612-8A13-6EB6F2047149}">
    <text>The computed value is 0,14455€/l which is very high for wastewater from house. Instead we use the average price for treating residential wastewater in the US (Water and Wastewater Annual Price Escalation Rates for Selected Cities Across the United States | Department of Energy). We take the upper boundary of 3$/m3, or 2,5374$/m3</text>
    <extLst>
      <x:ext xmlns:xltc2="http://schemas.microsoft.com/office/spreadsheetml/2020/threadedcomments2" uri="{F7C98A9C-CBB3-438F-8F68-D28B6AF4A901}">
        <xltc2:checksum>2749399807</xltc2:checksum>
        <xltc2:hyperlink startIndex="159" length="118" url="https://www.energy.gov/femp/articles/water-and-wastewater-annual-price-escalation-rates-selected-cities-across-united"/>
      </x:ext>
    </extLs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
  <sheetViews>
    <sheetView workbookViewId="0">
      <selection activeCell="G6" sqref="G6"/>
    </sheetView>
  </sheetViews>
  <sheetFormatPr baseColWidth="10" defaultColWidth="9.140625" defaultRowHeight="15" x14ac:dyDescent="0.25"/>
  <cols>
    <col min="3" max="3" width="53.42578125" bestFit="1" customWidth="1"/>
  </cols>
  <sheetData>
    <row r="1" spans="1:6" x14ac:dyDescent="0.25">
      <c r="A1" s="1" t="s">
        <v>0</v>
      </c>
      <c r="B1" s="1" t="s">
        <v>1</v>
      </c>
      <c r="C1" s="1" t="s">
        <v>2</v>
      </c>
      <c r="D1" s="1" t="s">
        <v>3</v>
      </c>
      <c r="E1" s="1" t="s">
        <v>4</v>
      </c>
      <c r="F1" s="1" t="s">
        <v>5</v>
      </c>
    </row>
    <row r="2" spans="1:6" x14ac:dyDescent="0.25">
      <c r="A2" t="s">
        <v>6</v>
      </c>
      <c r="B2" t="s">
        <v>7</v>
      </c>
      <c r="C2" t="s">
        <v>8</v>
      </c>
      <c r="D2" t="s">
        <v>9</v>
      </c>
      <c r="E2" t="s">
        <v>10</v>
      </c>
      <c r="F2">
        <v>433.34419011118229</v>
      </c>
    </row>
    <row r="3" spans="1:6" x14ac:dyDescent="0.25">
      <c r="A3" t="s">
        <v>11</v>
      </c>
      <c r="B3" t="s">
        <v>7</v>
      </c>
      <c r="C3" t="s">
        <v>12</v>
      </c>
      <c r="D3" t="s">
        <v>9</v>
      </c>
      <c r="E3" t="s">
        <v>10</v>
      </c>
      <c r="F3">
        <v>841.0658477416232</v>
      </c>
    </row>
    <row r="4" spans="1:6" x14ac:dyDescent="0.25">
      <c r="A4" t="s">
        <v>13</v>
      </c>
      <c r="B4" t="s">
        <v>7</v>
      </c>
      <c r="C4" t="s">
        <v>14</v>
      </c>
      <c r="D4" t="s">
        <v>9</v>
      </c>
      <c r="E4" t="s">
        <v>15</v>
      </c>
      <c r="F4">
        <v>0</v>
      </c>
    </row>
    <row r="5" spans="1:6" x14ac:dyDescent="0.25">
      <c r="A5" t="s">
        <v>16</v>
      </c>
      <c r="B5" t="s">
        <v>7</v>
      </c>
      <c r="C5" t="s">
        <v>17</v>
      </c>
      <c r="D5" t="s">
        <v>9</v>
      </c>
      <c r="E5" t="s">
        <v>15</v>
      </c>
      <c r="F5">
        <v>0</v>
      </c>
    </row>
    <row r="6" spans="1:6" x14ac:dyDescent="0.25">
      <c r="A6" t="s">
        <v>18</v>
      </c>
      <c r="B6" t="s">
        <v>7</v>
      </c>
      <c r="C6" t="s">
        <v>19</v>
      </c>
      <c r="D6" t="s">
        <v>9</v>
      </c>
      <c r="E6" t="s">
        <v>20</v>
      </c>
      <c r="F6">
        <v>13</v>
      </c>
    </row>
    <row r="7" spans="1:6" x14ac:dyDescent="0.25">
      <c r="A7" t="s">
        <v>21</v>
      </c>
      <c r="B7" t="s">
        <v>22</v>
      </c>
      <c r="C7" t="s">
        <v>23</v>
      </c>
      <c r="D7" t="s">
        <v>9</v>
      </c>
      <c r="E7" t="s">
        <v>15</v>
      </c>
      <c r="F7">
        <v>1</v>
      </c>
    </row>
    <row r="8" spans="1:6" x14ac:dyDescent="0.25">
      <c r="A8" t="s">
        <v>21</v>
      </c>
      <c r="B8" t="s">
        <v>22</v>
      </c>
      <c r="C8" t="s">
        <v>24</v>
      </c>
      <c r="D8" t="s">
        <v>9</v>
      </c>
      <c r="E8" t="s">
        <v>15</v>
      </c>
      <c r="F8">
        <v>1</v>
      </c>
    </row>
    <row r="9" spans="1:6" x14ac:dyDescent="0.25">
      <c r="A9" t="s">
        <v>25</v>
      </c>
      <c r="B9" t="s">
        <v>7</v>
      </c>
      <c r="C9" t="s">
        <v>26</v>
      </c>
      <c r="D9" t="s">
        <v>9</v>
      </c>
      <c r="E9" t="s">
        <v>27</v>
      </c>
      <c r="F9">
        <v>0</v>
      </c>
    </row>
    <row r="10" spans="1:6" x14ac:dyDescent="0.25">
      <c r="A10" t="s">
        <v>28</v>
      </c>
      <c r="B10" t="s">
        <v>7</v>
      </c>
      <c r="C10" t="s">
        <v>29</v>
      </c>
      <c r="D10" t="s">
        <v>9</v>
      </c>
      <c r="E10" t="s">
        <v>15</v>
      </c>
      <c r="F10">
        <v>0.6</v>
      </c>
    </row>
    <row r="11" spans="1:6" x14ac:dyDescent="0.25">
      <c r="A11" t="s">
        <v>30</v>
      </c>
      <c r="B11" t="s">
        <v>7</v>
      </c>
      <c r="C11" t="s">
        <v>31</v>
      </c>
      <c r="D11" t="s">
        <v>9</v>
      </c>
      <c r="E11" t="s">
        <v>20</v>
      </c>
      <c r="F11">
        <v>2.5000000000000001E-2</v>
      </c>
    </row>
    <row r="12" spans="1:6" x14ac:dyDescent="0.25">
      <c r="A12" t="s">
        <v>32</v>
      </c>
      <c r="B12" t="s">
        <v>7</v>
      </c>
      <c r="C12" t="s">
        <v>33</v>
      </c>
      <c r="D12" t="s">
        <v>9</v>
      </c>
      <c r="E12" t="s">
        <v>15</v>
      </c>
      <c r="F12">
        <v>9.9241983640140141</v>
      </c>
    </row>
    <row r="13" spans="1:6" x14ac:dyDescent="0.25">
      <c r="A13" t="s">
        <v>34</v>
      </c>
      <c r="B13" t="s">
        <v>7</v>
      </c>
      <c r="C13" t="s">
        <v>35</v>
      </c>
      <c r="D13" t="s">
        <v>9</v>
      </c>
      <c r="E13" t="s">
        <v>15</v>
      </c>
      <c r="F13">
        <v>0.4</v>
      </c>
    </row>
    <row r="14" spans="1:6" x14ac:dyDescent="0.25">
      <c r="A14" t="s">
        <v>36</v>
      </c>
      <c r="B14" t="s">
        <v>7</v>
      </c>
      <c r="C14" t="s">
        <v>37</v>
      </c>
      <c r="D14" t="s">
        <v>9</v>
      </c>
      <c r="E14" t="s">
        <v>15</v>
      </c>
      <c r="F14">
        <v>0</v>
      </c>
    </row>
    <row r="15" spans="1:6" x14ac:dyDescent="0.25">
      <c r="A15" t="s">
        <v>38</v>
      </c>
      <c r="B15" t="s">
        <v>7</v>
      </c>
      <c r="C15" t="s">
        <v>39</v>
      </c>
      <c r="D15" t="s">
        <v>9</v>
      </c>
      <c r="E15" t="s">
        <v>27</v>
      </c>
      <c r="F15">
        <v>0</v>
      </c>
    </row>
    <row r="16" spans="1:6" x14ac:dyDescent="0.25">
      <c r="A16" t="s">
        <v>40</v>
      </c>
      <c r="B16" t="s">
        <v>22</v>
      </c>
      <c r="C16" t="s">
        <v>41</v>
      </c>
      <c r="D16" t="s">
        <v>9</v>
      </c>
      <c r="E16" t="s">
        <v>15</v>
      </c>
      <c r="F16">
        <v>-70.225999999999999</v>
      </c>
    </row>
    <row r="17" spans="1:6" x14ac:dyDescent="0.25">
      <c r="A17" t="s">
        <v>42</v>
      </c>
      <c r="B17" t="s">
        <v>22</v>
      </c>
      <c r="C17" t="s">
        <v>43</v>
      </c>
      <c r="D17" t="s">
        <v>9</v>
      </c>
      <c r="E17" t="s">
        <v>15</v>
      </c>
      <c r="F17">
        <v>7.5555300805330248</v>
      </c>
    </row>
    <row r="18" spans="1:6" x14ac:dyDescent="0.25">
      <c r="A18" t="s">
        <v>44</v>
      </c>
      <c r="B18" t="s">
        <v>7</v>
      </c>
      <c r="C18" t="s">
        <v>45</v>
      </c>
      <c r="D18" t="s">
        <v>9</v>
      </c>
      <c r="E18" t="s">
        <v>46</v>
      </c>
      <c r="F18">
        <v>142.95129547311811</v>
      </c>
    </row>
    <row r="19" spans="1:6" x14ac:dyDescent="0.25">
      <c r="A19" t="s">
        <v>47</v>
      </c>
      <c r="B19" t="s">
        <v>7</v>
      </c>
      <c r="C19" t="s">
        <v>48</v>
      </c>
      <c r="D19" t="s">
        <v>9</v>
      </c>
      <c r="E19" t="s">
        <v>15</v>
      </c>
      <c r="F19">
        <v>340.19006798130317</v>
      </c>
    </row>
    <row r="20" spans="1:6" x14ac:dyDescent="0.25">
      <c r="A20" t="s">
        <v>49</v>
      </c>
      <c r="B20" t="s">
        <v>7</v>
      </c>
      <c r="C20" t="s">
        <v>50</v>
      </c>
      <c r="D20" t="s">
        <v>9</v>
      </c>
      <c r="E20" t="s">
        <v>20</v>
      </c>
      <c r="F20">
        <v>5.5555555555555552E-2</v>
      </c>
    </row>
    <row r="21" spans="1:6" x14ac:dyDescent="0.25">
      <c r="A21" t="s">
        <v>51</v>
      </c>
      <c r="B21" t="s">
        <v>7</v>
      </c>
      <c r="C21" t="s">
        <v>52</v>
      </c>
      <c r="D21" t="s">
        <v>9</v>
      </c>
      <c r="E21" t="s">
        <v>15</v>
      </c>
      <c r="F21">
        <v>34.572161380213743</v>
      </c>
    </row>
    <row r="22" spans="1:6" x14ac:dyDescent="0.25">
      <c r="A22" t="s">
        <v>53</v>
      </c>
      <c r="B22" t="s">
        <v>7</v>
      </c>
      <c r="C22" t="s">
        <v>54</v>
      </c>
      <c r="D22" t="s">
        <v>9</v>
      </c>
      <c r="E22" t="s">
        <v>27</v>
      </c>
      <c r="F22">
        <v>2806.4757846078251</v>
      </c>
    </row>
    <row r="23" spans="1:6" x14ac:dyDescent="0.25">
      <c r="A23" t="s">
        <v>55</v>
      </c>
      <c r="B23" t="s">
        <v>7</v>
      </c>
      <c r="C23" t="s">
        <v>56</v>
      </c>
      <c r="D23" t="s">
        <v>9</v>
      </c>
      <c r="E23" t="s">
        <v>27</v>
      </c>
      <c r="F23">
        <v>0</v>
      </c>
    </row>
    <row r="24" spans="1:6" x14ac:dyDescent="0.25">
      <c r="A24" t="s">
        <v>57</v>
      </c>
      <c r="B24" t="s">
        <v>7</v>
      </c>
      <c r="C24" t="s">
        <v>58</v>
      </c>
      <c r="D24" t="s">
        <v>9</v>
      </c>
      <c r="E24" t="s">
        <v>15</v>
      </c>
      <c r="F24">
        <v>29.732058786983821</v>
      </c>
    </row>
    <row r="25" spans="1:6" x14ac:dyDescent="0.25">
      <c r="A25" t="s">
        <v>59</v>
      </c>
      <c r="B25" t="s">
        <v>7</v>
      </c>
      <c r="C25" t="s">
        <v>60</v>
      </c>
      <c r="D25" t="s">
        <v>9</v>
      </c>
      <c r="E25" t="s">
        <v>10</v>
      </c>
      <c r="F25">
        <v>0</v>
      </c>
    </row>
    <row r="26" spans="1:6" x14ac:dyDescent="0.25">
      <c r="A26" t="s">
        <v>61</v>
      </c>
      <c r="B26" t="s">
        <v>22</v>
      </c>
      <c r="C26" t="s">
        <v>62</v>
      </c>
      <c r="D26" t="s">
        <v>9</v>
      </c>
      <c r="E26" t="s">
        <v>15</v>
      </c>
      <c r="F26">
        <v>1.156750574220201E-2</v>
      </c>
    </row>
    <row r="27" spans="1:6" x14ac:dyDescent="0.25">
      <c r="A27" t="s">
        <v>63</v>
      </c>
      <c r="B27" t="s">
        <v>7</v>
      </c>
      <c r="C27" t="s">
        <v>64</v>
      </c>
      <c r="D27" t="s">
        <v>9</v>
      </c>
      <c r="E27" t="s">
        <v>15</v>
      </c>
      <c r="F27">
        <v>11.06309164166839</v>
      </c>
    </row>
    <row r="28" spans="1:6" x14ac:dyDescent="0.25">
      <c r="A28" t="s">
        <v>65</v>
      </c>
      <c r="B28" t="s">
        <v>7</v>
      </c>
      <c r="C28" t="s">
        <v>66</v>
      </c>
      <c r="D28" t="s">
        <v>9</v>
      </c>
      <c r="E28" t="s">
        <v>15</v>
      </c>
      <c r="F28">
        <v>0.4</v>
      </c>
    </row>
    <row r="29" spans="1:6" x14ac:dyDescent="0.25">
      <c r="A29" t="s">
        <v>67</v>
      </c>
      <c r="B29" t="s">
        <v>7</v>
      </c>
      <c r="C29" t="s">
        <v>68</v>
      </c>
      <c r="D29" t="s">
        <v>9</v>
      </c>
      <c r="E29" t="s">
        <v>20</v>
      </c>
      <c r="F29">
        <v>1.666666666666667E-2</v>
      </c>
    </row>
    <row r="30" spans="1:6" x14ac:dyDescent="0.25">
      <c r="A30" t="s">
        <v>69</v>
      </c>
      <c r="B30" t="s">
        <v>7</v>
      </c>
      <c r="C30" t="s">
        <v>41</v>
      </c>
      <c r="D30" t="s">
        <v>9</v>
      </c>
      <c r="E30" t="s">
        <v>15</v>
      </c>
      <c r="F30">
        <v>-89.132999999999996</v>
      </c>
    </row>
    <row r="31" spans="1:6" x14ac:dyDescent="0.25">
      <c r="A31" t="s">
        <v>70</v>
      </c>
      <c r="B31" t="s">
        <v>7</v>
      </c>
      <c r="C31" t="s">
        <v>71</v>
      </c>
      <c r="D31" t="s">
        <v>9</v>
      </c>
      <c r="E31" t="s">
        <v>27</v>
      </c>
      <c r="F31">
        <v>0</v>
      </c>
    </row>
    <row r="32" spans="1:6" x14ac:dyDescent="0.25">
      <c r="A32" t="s">
        <v>72</v>
      </c>
      <c r="B32" t="s">
        <v>7</v>
      </c>
      <c r="C32" t="s">
        <v>73</v>
      </c>
      <c r="D32" t="s">
        <v>9</v>
      </c>
      <c r="E32" t="s">
        <v>10</v>
      </c>
      <c r="F32">
        <v>1649.916958043867</v>
      </c>
    </row>
    <row r="33" spans="1:6" x14ac:dyDescent="0.25">
      <c r="A33" t="s">
        <v>74</v>
      </c>
      <c r="B33" t="s">
        <v>22</v>
      </c>
      <c r="C33" t="s">
        <v>75</v>
      </c>
      <c r="D33" t="s">
        <v>9</v>
      </c>
      <c r="E33" t="s">
        <v>46</v>
      </c>
      <c r="F33">
        <v>-18.25</v>
      </c>
    </row>
    <row r="34" spans="1:6" x14ac:dyDescent="0.25">
      <c r="A34" t="s">
        <v>76</v>
      </c>
      <c r="B34" t="s">
        <v>7</v>
      </c>
      <c r="C34" t="s">
        <v>77</v>
      </c>
      <c r="D34" t="s">
        <v>9</v>
      </c>
      <c r="E34" t="s">
        <v>10</v>
      </c>
      <c r="F34">
        <v>1082.8629503754171</v>
      </c>
    </row>
    <row r="35" spans="1:6" x14ac:dyDescent="0.25">
      <c r="A35" t="s">
        <v>78</v>
      </c>
      <c r="B35" t="s">
        <v>22</v>
      </c>
      <c r="C35" t="s">
        <v>79</v>
      </c>
      <c r="D35" t="s">
        <v>9</v>
      </c>
      <c r="E35" t="s">
        <v>46</v>
      </c>
      <c r="F35">
        <v>6.6970341370776634E-2</v>
      </c>
    </row>
    <row r="36" spans="1:6" x14ac:dyDescent="0.25">
      <c r="A36" t="s">
        <v>80</v>
      </c>
      <c r="B36" t="s">
        <v>7</v>
      </c>
      <c r="C36" t="s">
        <v>81</v>
      </c>
      <c r="D36" t="s">
        <v>9</v>
      </c>
      <c r="E36" t="s">
        <v>20</v>
      </c>
      <c r="F36">
        <v>0</v>
      </c>
    </row>
    <row r="37" spans="1:6" x14ac:dyDescent="0.25">
      <c r="A37" t="s">
        <v>82</v>
      </c>
      <c r="B37" t="s">
        <v>7</v>
      </c>
      <c r="C37" t="s">
        <v>83</v>
      </c>
      <c r="D37" t="s">
        <v>9</v>
      </c>
      <c r="E37" t="s">
        <v>10</v>
      </c>
      <c r="F37">
        <v>0</v>
      </c>
    </row>
    <row r="38" spans="1:6" x14ac:dyDescent="0.25">
      <c r="A38" t="s">
        <v>84</v>
      </c>
      <c r="B38" t="s">
        <v>7</v>
      </c>
      <c r="C38" t="s">
        <v>85</v>
      </c>
      <c r="D38" t="s">
        <v>9</v>
      </c>
      <c r="E38" t="s">
        <v>15</v>
      </c>
      <c r="F38">
        <v>0</v>
      </c>
    </row>
    <row r="39" spans="1:6" x14ac:dyDescent="0.25">
      <c r="A39" t="s">
        <v>86</v>
      </c>
      <c r="B39" t="s">
        <v>7</v>
      </c>
      <c r="C39" t="s">
        <v>87</v>
      </c>
      <c r="D39" t="s">
        <v>9</v>
      </c>
      <c r="E39" t="s">
        <v>10</v>
      </c>
      <c r="F39">
        <v>0</v>
      </c>
    </row>
    <row r="40" spans="1:6" x14ac:dyDescent="0.25">
      <c r="A40" t="s">
        <v>88</v>
      </c>
      <c r="B40" t="s">
        <v>7</v>
      </c>
      <c r="C40" t="s">
        <v>89</v>
      </c>
      <c r="D40" t="s">
        <v>9</v>
      </c>
      <c r="E40" t="s">
        <v>15</v>
      </c>
      <c r="F40">
        <v>0</v>
      </c>
    </row>
    <row r="41" spans="1:6" x14ac:dyDescent="0.25">
      <c r="A41" t="s">
        <v>90</v>
      </c>
      <c r="B41" t="s">
        <v>7</v>
      </c>
      <c r="C41" t="s">
        <v>91</v>
      </c>
      <c r="D41" t="s">
        <v>9</v>
      </c>
      <c r="E41" t="s">
        <v>10</v>
      </c>
      <c r="F41">
        <v>0</v>
      </c>
    </row>
    <row r="42" spans="1:6" x14ac:dyDescent="0.25">
      <c r="A42" t="s">
        <v>92</v>
      </c>
      <c r="B42" t="s">
        <v>7</v>
      </c>
      <c r="C42" t="s">
        <v>93</v>
      </c>
      <c r="D42" t="s">
        <v>9</v>
      </c>
      <c r="E42" t="s">
        <v>94</v>
      </c>
      <c r="F42">
        <v>1471.378288883393</v>
      </c>
    </row>
    <row r="43" spans="1:6" x14ac:dyDescent="0.25">
      <c r="A43" t="s">
        <v>95</v>
      </c>
      <c r="B43" t="s">
        <v>7</v>
      </c>
      <c r="C43" t="s">
        <v>96</v>
      </c>
      <c r="D43" t="s">
        <v>9</v>
      </c>
      <c r="E43" t="s">
        <v>20</v>
      </c>
      <c r="F43">
        <v>0.32800000000000001</v>
      </c>
    </row>
    <row r="44" spans="1:6" x14ac:dyDescent="0.25">
      <c r="A44" t="s">
        <v>97</v>
      </c>
      <c r="B44" t="s">
        <v>7</v>
      </c>
      <c r="C44" t="s">
        <v>98</v>
      </c>
      <c r="D44" t="s">
        <v>9</v>
      </c>
      <c r="E44" t="s">
        <v>15</v>
      </c>
      <c r="F44">
        <v>0</v>
      </c>
    </row>
    <row r="45" spans="1:6" x14ac:dyDescent="0.25">
      <c r="A45" t="s">
        <v>99</v>
      </c>
      <c r="B45" t="s">
        <v>22</v>
      </c>
      <c r="C45" t="s">
        <v>100</v>
      </c>
      <c r="D45" t="s">
        <v>9</v>
      </c>
      <c r="E45" t="s">
        <v>15</v>
      </c>
      <c r="F45">
        <v>-13.505000000000001</v>
      </c>
    </row>
    <row r="46" spans="1:6" x14ac:dyDescent="0.25">
      <c r="A46" t="s">
        <v>99</v>
      </c>
      <c r="B46" t="s">
        <v>22</v>
      </c>
      <c r="C46" t="s">
        <v>101</v>
      </c>
      <c r="D46" t="s">
        <v>9</v>
      </c>
      <c r="E46" t="s">
        <v>15</v>
      </c>
      <c r="F46">
        <v>-13.505000000000001</v>
      </c>
    </row>
    <row r="47" spans="1:6" x14ac:dyDescent="0.25">
      <c r="A47" t="s">
        <v>102</v>
      </c>
      <c r="B47" t="s">
        <v>7</v>
      </c>
      <c r="C47" t="s">
        <v>103</v>
      </c>
      <c r="D47" t="s">
        <v>9</v>
      </c>
      <c r="E47" t="s">
        <v>10</v>
      </c>
      <c r="F47">
        <v>1460</v>
      </c>
    </row>
    <row r="48" spans="1:6" x14ac:dyDescent="0.25">
      <c r="A48" t="s">
        <v>104</v>
      </c>
      <c r="B48" t="s">
        <v>7</v>
      </c>
      <c r="C48" t="s">
        <v>105</v>
      </c>
      <c r="D48" t="s">
        <v>9</v>
      </c>
      <c r="E48" t="s">
        <v>15</v>
      </c>
      <c r="F48">
        <v>18250</v>
      </c>
    </row>
    <row r="49" spans="1:6" x14ac:dyDescent="0.25">
      <c r="A49" t="s">
        <v>106</v>
      </c>
      <c r="B49" t="s">
        <v>7</v>
      </c>
      <c r="C49" t="s">
        <v>107</v>
      </c>
      <c r="D49" t="s">
        <v>9</v>
      </c>
      <c r="E49" t="s">
        <v>15</v>
      </c>
      <c r="F49">
        <v>0</v>
      </c>
    </row>
    <row r="50" spans="1:6" x14ac:dyDescent="0.25">
      <c r="A50" t="s">
        <v>108</v>
      </c>
      <c r="B50" t="s">
        <v>7</v>
      </c>
      <c r="C50" t="s">
        <v>109</v>
      </c>
      <c r="D50" t="s">
        <v>9</v>
      </c>
      <c r="E50" t="s">
        <v>15</v>
      </c>
      <c r="F50">
        <v>22.817626510941071</v>
      </c>
    </row>
    <row r="51" spans="1:6" x14ac:dyDescent="0.25">
      <c r="A51" t="s">
        <v>110</v>
      </c>
      <c r="B51" t="s">
        <v>7</v>
      </c>
      <c r="C51" t="s">
        <v>111</v>
      </c>
      <c r="D51" t="s">
        <v>9</v>
      </c>
      <c r="E51" t="s">
        <v>15</v>
      </c>
      <c r="F51">
        <v>18.16220011276463</v>
      </c>
    </row>
    <row r="52" spans="1:6" x14ac:dyDescent="0.25">
      <c r="A52" t="s">
        <v>112</v>
      </c>
      <c r="B52" t="s">
        <v>7</v>
      </c>
      <c r="C52" t="s">
        <v>113</v>
      </c>
      <c r="D52" t="s">
        <v>9</v>
      </c>
      <c r="E52" t="s">
        <v>15</v>
      </c>
      <c r="F52">
        <v>31.11494524219237</v>
      </c>
    </row>
    <row r="53" spans="1:6" x14ac:dyDescent="0.25">
      <c r="A53" t="s">
        <v>114</v>
      </c>
      <c r="B53" t="s">
        <v>7</v>
      </c>
      <c r="C53" t="s">
        <v>41</v>
      </c>
      <c r="D53" t="s">
        <v>9</v>
      </c>
      <c r="E53" t="s">
        <v>15</v>
      </c>
      <c r="F53">
        <v>-29.710999999999999</v>
      </c>
    </row>
    <row r="54" spans="1:6" x14ac:dyDescent="0.25">
      <c r="A54" t="s">
        <v>115</v>
      </c>
      <c r="B54" t="s">
        <v>7</v>
      </c>
      <c r="C54" t="s">
        <v>116</v>
      </c>
      <c r="D54" t="s">
        <v>9</v>
      </c>
      <c r="E54" t="s">
        <v>20</v>
      </c>
      <c r="F54">
        <v>0.05</v>
      </c>
    </row>
    <row r="55" spans="1:6" x14ac:dyDescent="0.25">
      <c r="A55" t="s">
        <v>117</v>
      </c>
      <c r="B55" t="s">
        <v>7</v>
      </c>
      <c r="C55" t="s">
        <v>118</v>
      </c>
      <c r="D55" t="s">
        <v>9</v>
      </c>
      <c r="E55" t="s">
        <v>15</v>
      </c>
      <c r="F55">
        <v>270.35430199327141</v>
      </c>
    </row>
    <row r="56" spans="1:6" x14ac:dyDescent="0.25">
      <c r="A56" t="s">
        <v>119</v>
      </c>
      <c r="B56" t="s">
        <v>22</v>
      </c>
      <c r="C56" t="s">
        <v>120</v>
      </c>
      <c r="D56" t="s">
        <v>9</v>
      </c>
      <c r="E56" t="s">
        <v>46</v>
      </c>
      <c r="F56">
        <v>0.1392874621847878</v>
      </c>
    </row>
    <row r="57" spans="1:6" x14ac:dyDescent="0.25">
      <c r="A57" t="s">
        <v>121</v>
      </c>
      <c r="B57" t="s">
        <v>7</v>
      </c>
      <c r="C57" t="s">
        <v>122</v>
      </c>
      <c r="D57" t="s">
        <v>9</v>
      </c>
      <c r="E57" t="s">
        <v>10</v>
      </c>
      <c r="F57">
        <v>0</v>
      </c>
    </row>
    <row r="58" spans="1:6" x14ac:dyDescent="0.25">
      <c r="A58" t="s">
        <v>123</v>
      </c>
      <c r="B58" t="s">
        <v>7</v>
      </c>
      <c r="C58" t="s">
        <v>41</v>
      </c>
      <c r="D58" t="s">
        <v>9</v>
      </c>
      <c r="E58" t="s">
        <v>15</v>
      </c>
      <c r="F58">
        <v>-67.525000000000006</v>
      </c>
    </row>
    <row r="59" spans="1:6" x14ac:dyDescent="0.25">
      <c r="A59" t="s">
        <v>124</v>
      </c>
      <c r="B59" t="s">
        <v>7</v>
      </c>
      <c r="C59" t="s">
        <v>125</v>
      </c>
      <c r="D59" t="s">
        <v>9</v>
      </c>
      <c r="E59" t="s">
        <v>20</v>
      </c>
      <c r="F59">
        <v>4.1666666666666657E-2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
  <sheetViews>
    <sheetView zoomScale="85" zoomScaleNormal="85" workbookViewId="0">
      <selection activeCell="I18" sqref="I18"/>
    </sheetView>
  </sheetViews>
  <sheetFormatPr baseColWidth="10" defaultColWidth="9.140625" defaultRowHeight="15" x14ac:dyDescent="0.25"/>
  <cols>
    <col min="1" max="1" width="53.140625" customWidth="1"/>
    <col min="3" max="3" width="14.85546875" bestFit="1" customWidth="1"/>
  </cols>
  <sheetData>
    <row r="1" spans="1:4" x14ac:dyDescent="0.25">
      <c r="A1" s="48" t="s">
        <v>126</v>
      </c>
      <c r="B1" s="48" t="s">
        <v>127</v>
      </c>
      <c r="C1" s="48" t="s">
        <v>128</v>
      </c>
      <c r="D1" s="48" t="s">
        <v>129</v>
      </c>
    </row>
    <row r="2" spans="1:4" x14ac:dyDescent="0.25">
      <c r="A2" s="56" t="s">
        <v>130</v>
      </c>
      <c r="B2" s="48" t="s">
        <v>131</v>
      </c>
      <c r="C2">
        <v>342.9092832841169</v>
      </c>
      <c r="D2">
        <v>716502.554</v>
      </c>
    </row>
    <row r="3" spans="1:4" x14ac:dyDescent="0.25">
      <c r="A3" s="55"/>
      <c r="B3" s="48" t="s">
        <v>132</v>
      </c>
      <c r="C3">
        <v>342.9092832841169</v>
      </c>
      <c r="D3">
        <v>716502.554</v>
      </c>
    </row>
    <row r="4" spans="1:4" x14ac:dyDescent="0.25">
      <c r="A4" s="51" t="s">
        <v>133</v>
      </c>
      <c r="B4" s="48" t="s">
        <v>131</v>
      </c>
      <c r="C4">
        <v>959.46894851667787</v>
      </c>
      <c r="D4">
        <v>8703.2819999999992</v>
      </c>
    </row>
    <row r="5" spans="1:4" x14ac:dyDescent="0.25">
      <c r="A5" s="52" t="s">
        <v>134</v>
      </c>
      <c r="B5" s="48" t="s">
        <v>131</v>
      </c>
      <c r="C5">
        <v>1371.555247899345</v>
      </c>
      <c r="D5">
        <v>8703.2819999999992</v>
      </c>
    </row>
    <row r="6" spans="1:4" x14ac:dyDescent="0.25">
      <c r="A6" s="48" t="s">
        <v>135</v>
      </c>
      <c r="B6" s="48" t="s">
        <v>132</v>
      </c>
      <c r="C6">
        <v>5.421058159949204E-2</v>
      </c>
      <c r="D6">
        <v>213419.8682</v>
      </c>
    </row>
    <row r="7" spans="1:4" x14ac:dyDescent="0.25">
      <c r="A7" s="48" t="s">
        <v>136</v>
      </c>
      <c r="B7" s="48" t="s">
        <v>137</v>
      </c>
      <c r="C7">
        <v>114.72617591509319</v>
      </c>
      <c r="D7">
        <v>583948.77800000005</v>
      </c>
    </row>
    <row r="8" spans="1:4" x14ac:dyDescent="0.25">
      <c r="A8" s="48" t="s">
        <v>138</v>
      </c>
      <c r="B8" s="48" t="s">
        <v>132</v>
      </c>
      <c r="C8">
        <v>0.50427779863599198</v>
      </c>
      <c r="D8">
        <v>85112.854000000007</v>
      </c>
    </row>
    <row r="9" spans="1:4" x14ac:dyDescent="0.25">
      <c r="A9" s="48" t="s">
        <v>139</v>
      </c>
      <c r="B9" s="48" t="s">
        <v>132</v>
      </c>
      <c r="C9">
        <v>0.24315235895979451</v>
      </c>
      <c r="D9">
        <v>84748.314199999993</v>
      </c>
    </row>
    <row r="10" spans="1:4" x14ac:dyDescent="0.25">
      <c r="A10" s="55" t="s">
        <v>140</v>
      </c>
      <c r="B10" s="48" t="s">
        <v>131</v>
      </c>
      <c r="C10">
        <v>31.4293533730775</v>
      </c>
      <c r="D10">
        <v>720420.29960000003</v>
      </c>
    </row>
    <row r="11" spans="1:4" x14ac:dyDescent="0.25">
      <c r="A11" s="55"/>
      <c r="B11" s="48" t="s">
        <v>132</v>
      </c>
      <c r="C11">
        <v>31.4293533730775</v>
      </c>
      <c r="D11">
        <v>720420.29960000003</v>
      </c>
    </row>
    <row r="12" spans="1:4" x14ac:dyDescent="0.25">
      <c r="A12" s="55" t="s">
        <v>141</v>
      </c>
      <c r="B12" s="48" t="s">
        <v>131</v>
      </c>
      <c r="C12">
        <v>68.429385150382501</v>
      </c>
      <c r="D12">
        <v>619219.48380000005</v>
      </c>
    </row>
    <row r="13" spans="1:4" x14ac:dyDescent="0.25">
      <c r="A13" s="55"/>
      <c r="B13" s="48" t="s">
        <v>132</v>
      </c>
      <c r="C13">
        <v>68.429385150382501</v>
      </c>
      <c r="D13">
        <v>619219.48380000005</v>
      </c>
    </row>
    <row r="14" spans="1:4" x14ac:dyDescent="0.25">
      <c r="A14" s="48" t="s">
        <v>142</v>
      </c>
      <c r="B14" s="48" t="s">
        <v>143</v>
      </c>
      <c r="C14">
        <v>15.44291645737411</v>
      </c>
      <c r="D14">
        <v>229719.28</v>
      </c>
    </row>
    <row r="15" spans="1:4" x14ac:dyDescent="0.25">
      <c r="A15" s="48" t="s">
        <v>144</v>
      </c>
      <c r="B15" s="48" t="s">
        <v>132</v>
      </c>
      <c r="C15">
        <v>13.36439144599108</v>
      </c>
      <c r="D15">
        <v>440518.85979999998</v>
      </c>
    </row>
    <row r="16" spans="1:4" x14ac:dyDescent="0.25">
      <c r="A16" s="48" t="s">
        <v>145</v>
      </c>
      <c r="B16" s="48" t="s">
        <v>132</v>
      </c>
      <c r="C16">
        <v>0.21674174294923099</v>
      </c>
      <c r="D16">
        <v>262282.58</v>
      </c>
    </row>
    <row r="17" spans="1:4" x14ac:dyDescent="0.25">
      <c r="A17" s="48" t="s">
        <v>146</v>
      </c>
      <c r="B17" s="48" t="s">
        <v>132</v>
      </c>
      <c r="C17">
        <v>0.62430441772757117</v>
      </c>
      <c r="D17">
        <v>609559.60199999996</v>
      </c>
    </row>
    <row r="18" spans="1:4" x14ac:dyDescent="0.25">
      <c r="A18" s="50" t="s">
        <v>147</v>
      </c>
      <c r="B18" s="48" t="s">
        <v>132</v>
      </c>
      <c r="C18">
        <v>0.93500832087087915</v>
      </c>
      <c r="D18">
        <v>448536.19799999997</v>
      </c>
    </row>
    <row r="19" spans="1:4" x14ac:dyDescent="0.25">
      <c r="A19" s="48" t="s">
        <v>148</v>
      </c>
      <c r="B19" s="48" t="s">
        <v>132</v>
      </c>
      <c r="C19">
        <v>0.59022314955791433</v>
      </c>
      <c r="D19">
        <v>406331.6238</v>
      </c>
    </row>
    <row r="20" spans="1:4" x14ac:dyDescent="0.25">
      <c r="A20" s="55" t="s">
        <v>149</v>
      </c>
      <c r="B20" s="48" t="s">
        <v>131</v>
      </c>
      <c r="C20">
        <v>0.84418036733258717</v>
      </c>
      <c r="D20">
        <v>722254.83979999996</v>
      </c>
    </row>
    <row r="21" spans="1:4" x14ac:dyDescent="0.25">
      <c r="A21" s="55"/>
      <c r="B21" s="48" t="s">
        <v>132</v>
      </c>
      <c r="C21">
        <v>0.84418036733258717</v>
      </c>
      <c r="D21">
        <v>722254.83979999996</v>
      </c>
    </row>
    <row r="22" spans="1:4" x14ac:dyDescent="0.25">
      <c r="A22" s="48" t="s">
        <v>150</v>
      </c>
      <c r="B22" s="48" t="s">
        <v>132</v>
      </c>
      <c r="C22">
        <v>0.20713755879703979</v>
      </c>
      <c r="D22">
        <v>323476.21000000002</v>
      </c>
    </row>
    <row r="23" spans="1:4" x14ac:dyDescent="0.25">
      <c r="A23" s="48" t="s">
        <v>151</v>
      </c>
      <c r="B23" s="48" t="s">
        <v>132</v>
      </c>
      <c r="C23">
        <v>4.6308753974226953</v>
      </c>
      <c r="D23">
        <v>473913.58120000002</v>
      </c>
    </row>
    <row r="24" spans="1:4" x14ac:dyDescent="0.25">
      <c r="A24" s="48" t="s">
        <v>152</v>
      </c>
      <c r="B24" s="48" t="s">
        <v>132</v>
      </c>
      <c r="C24">
        <v>4.2515263379684489</v>
      </c>
      <c r="D24">
        <v>473912.73540000001</v>
      </c>
    </row>
    <row r="25" spans="1:4" x14ac:dyDescent="0.25">
      <c r="A25" s="48" t="s">
        <v>153</v>
      </c>
      <c r="B25" s="48" t="s">
        <v>131</v>
      </c>
      <c r="C25">
        <v>54.921829137056932</v>
      </c>
      <c r="D25">
        <v>720325.57</v>
      </c>
    </row>
    <row r="26" spans="1:4" x14ac:dyDescent="0.25">
      <c r="A26" s="48" t="s">
        <v>154</v>
      </c>
      <c r="B26" s="48" t="s">
        <v>132</v>
      </c>
      <c r="C26">
        <v>5.3453445287730394E-3</v>
      </c>
      <c r="D26">
        <v>229314.14180000001</v>
      </c>
    </row>
    <row r="27" spans="1:4" x14ac:dyDescent="0.25">
      <c r="A27" s="48" t="s">
        <v>155</v>
      </c>
      <c r="B27" s="48" t="s">
        <v>131</v>
      </c>
      <c r="C27">
        <v>1.3167325292406531</v>
      </c>
      <c r="D27">
        <v>8890.2037999999993</v>
      </c>
    </row>
    <row r="28" spans="1:4" x14ac:dyDescent="0.25">
      <c r="A28" s="55" t="s">
        <v>156</v>
      </c>
      <c r="B28" s="48" t="s">
        <v>131</v>
      </c>
      <c r="C28">
        <v>270.64930786834032</v>
      </c>
      <c r="D28">
        <v>712002.89800000004</v>
      </c>
    </row>
    <row r="29" spans="1:4" x14ac:dyDescent="0.25">
      <c r="A29" s="55"/>
      <c r="B29" s="48" t="s">
        <v>132</v>
      </c>
      <c r="C29">
        <v>270.64930786834032</v>
      </c>
      <c r="D29">
        <v>712002.89800000004</v>
      </c>
    </row>
    <row r="30" spans="1:4" x14ac:dyDescent="0.25">
      <c r="A30" s="48" t="s">
        <v>157</v>
      </c>
      <c r="B30" s="48" t="s">
        <v>132</v>
      </c>
      <c r="C30">
        <v>2.3789472456434872E-2</v>
      </c>
      <c r="D30">
        <v>323526.95799999998</v>
      </c>
    </row>
    <row r="31" spans="1:4" x14ac:dyDescent="0.25">
      <c r="A31" s="48" t="s">
        <v>158</v>
      </c>
      <c r="B31" s="48" t="s">
        <v>132</v>
      </c>
      <c r="C31">
        <v>0.1445506745500986</v>
      </c>
      <c r="D31">
        <v>323535.41600000003</v>
      </c>
    </row>
    <row r="32" spans="1:4" x14ac:dyDescent="0.25">
      <c r="A32" s="48" t="s">
        <v>159</v>
      </c>
      <c r="B32" s="48" t="s">
        <v>132</v>
      </c>
      <c r="C32">
        <v>0.12124532735578281</v>
      </c>
      <c r="D32">
        <v>323559.94420000003</v>
      </c>
    </row>
    <row r="33" spans="1:4" x14ac:dyDescent="0.25">
      <c r="A33" s="48" t="s">
        <v>160</v>
      </c>
      <c r="B33" s="48" t="s">
        <v>132</v>
      </c>
      <c r="C33">
        <v>1.782406364383136</v>
      </c>
      <c r="D33">
        <v>338505.23019999999</v>
      </c>
    </row>
    <row r="34" spans="1:4" x14ac:dyDescent="0.25">
      <c r="A34" s="48" t="s">
        <v>161</v>
      </c>
      <c r="B34" s="48" t="s">
        <v>131</v>
      </c>
      <c r="C34">
        <v>60.999333598671342</v>
      </c>
      <c r="D34">
        <v>8804.7780000000002</v>
      </c>
    </row>
    <row r="35" spans="1:4" x14ac:dyDescent="0.25">
      <c r="A35" s="48" t="s">
        <v>162</v>
      </c>
      <c r="B35" s="48" t="s">
        <v>132</v>
      </c>
      <c r="C35">
        <v>15.71316811705678</v>
      </c>
      <c r="D35">
        <v>423500.51799999998</v>
      </c>
    </row>
    <row r="36" spans="1:4" x14ac:dyDescent="0.25">
      <c r="A36" s="52" t="s">
        <v>163</v>
      </c>
      <c r="B36" s="48" t="s">
        <v>132</v>
      </c>
      <c r="C36">
        <v>0.59192500085735433</v>
      </c>
      <c r="D36">
        <v>143954.31419999999</v>
      </c>
    </row>
    <row r="37" spans="1:4" x14ac:dyDescent="0.25">
      <c r="A37" s="51" t="s">
        <v>164</v>
      </c>
      <c r="B37" s="48" t="s">
        <v>132</v>
      </c>
      <c r="C37">
        <v>0.43369840739817878</v>
      </c>
      <c r="D37">
        <v>143954.31419999999</v>
      </c>
    </row>
    <row r="38" spans="1:4" x14ac:dyDescent="0.25">
      <c r="A38" s="48" t="s">
        <v>165</v>
      </c>
      <c r="B38" s="48" t="s">
        <v>131</v>
      </c>
      <c r="C38">
        <v>3.0784910931657592</v>
      </c>
      <c r="D38">
        <v>516707.67800000001</v>
      </c>
    </row>
    <row r="39" spans="1:4" x14ac:dyDescent="0.25">
      <c r="A39" s="55" t="s">
        <v>166</v>
      </c>
      <c r="B39" s="48" t="s">
        <v>131</v>
      </c>
      <c r="C39">
        <v>161.53324454547581</v>
      </c>
      <c r="D39">
        <v>720378.00959999999</v>
      </c>
    </row>
    <row r="40" spans="1:4" x14ac:dyDescent="0.25">
      <c r="A40" s="55"/>
      <c r="B40" s="48" t="s">
        <v>132</v>
      </c>
      <c r="C40">
        <v>161.53324454547581</v>
      </c>
      <c r="D40">
        <v>720378.00959999999</v>
      </c>
    </row>
    <row r="41" spans="1:4" x14ac:dyDescent="0.25">
      <c r="A41" s="48" t="s">
        <v>167</v>
      </c>
      <c r="B41" s="48" t="s">
        <v>132</v>
      </c>
      <c r="C41">
        <v>1.272035432229679</v>
      </c>
      <c r="D41">
        <v>127901.03019999999</v>
      </c>
    </row>
    <row r="42" spans="1:4" x14ac:dyDescent="0.25">
      <c r="A42" s="48" t="s">
        <v>168</v>
      </c>
      <c r="B42" s="48" t="s">
        <v>132</v>
      </c>
      <c r="C42">
        <v>0.64161625634664199</v>
      </c>
      <c r="D42">
        <v>60339.372000000003</v>
      </c>
    </row>
    <row r="43" spans="1:4" x14ac:dyDescent="0.25">
      <c r="A43" s="48" t="s">
        <v>169</v>
      </c>
      <c r="B43" s="48" t="s">
        <v>132</v>
      </c>
      <c r="C43">
        <v>0.25497644652161289</v>
      </c>
      <c r="D43">
        <v>59366.701999999997</v>
      </c>
    </row>
    <row r="44" spans="1:4" x14ac:dyDescent="0.25">
      <c r="A44" s="48" t="s">
        <v>170</v>
      </c>
      <c r="B44" s="48" t="s">
        <v>132</v>
      </c>
      <c r="C44">
        <v>1.141894010949037</v>
      </c>
      <c r="D44">
        <v>59375.16</v>
      </c>
    </row>
    <row r="45" spans="1:4" x14ac:dyDescent="0.25">
      <c r="A45" s="48" t="s">
        <v>171</v>
      </c>
      <c r="B45" s="48" t="s">
        <v>131</v>
      </c>
      <c r="C45">
        <v>240.85521629503361</v>
      </c>
      <c r="D45">
        <v>714717.91599999997</v>
      </c>
    </row>
    <row r="46" spans="1:4" x14ac:dyDescent="0.25">
      <c r="A46" s="48" t="s">
        <v>172</v>
      </c>
      <c r="B46" s="48" t="s">
        <v>173</v>
      </c>
      <c r="C46">
        <v>0.30488948213160377</v>
      </c>
      <c r="D46">
        <v>186169.038</v>
      </c>
    </row>
    <row r="47" spans="1:4" x14ac:dyDescent="0.25">
      <c r="A47" s="51" t="s">
        <v>174</v>
      </c>
      <c r="B47" s="48" t="s">
        <v>175</v>
      </c>
      <c r="C47">
        <v>15.039190283990999</v>
      </c>
      <c r="D47">
        <v>372827.7942</v>
      </c>
    </row>
    <row r="48" spans="1:4" x14ac:dyDescent="0.25">
      <c r="A48" s="52" t="s">
        <v>176</v>
      </c>
      <c r="B48" s="48" t="s">
        <v>175</v>
      </c>
      <c r="C48">
        <v>121.938419871242</v>
      </c>
      <c r="D48">
        <v>372827.7942</v>
      </c>
    </row>
    <row r="49" spans="1:4" x14ac:dyDescent="0.25">
      <c r="A49" s="48" t="s">
        <v>177</v>
      </c>
      <c r="B49" s="48" t="s">
        <v>132</v>
      </c>
      <c r="C49">
        <v>5.5235418250376664</v>
      </c>
      <c r="D49">
        <v>431451.88380000001</v>
      </c>
    </row>
    <row r="50" spans="1:4" x14ac:dyDescent="0.25">
      <c r="A50" s="48" t="s">
        <v>178</v>
      </c>
      <c r="B50" s="48" t="s">
        <v>132</v>
      </c>
      <c r="C50">
        <v>1.3401868980608289</v>
      </c>
      <c r="D50">
        <v>448874.51799999998</v>
      </c>
    </row>
  </sheetData>
  <mergeCells count="6">
    <mergeCell ref="A39:A40"/>
    <mergeCell ref="A2:A3"/>
    <mergeCell ref="A10:A11"/>
    <mergeCell ref="A12:A13"/>
    <mergeCell ref="A20:A21"/>
    <mergeCell ref="A28:A29"/>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0"/>
  <sheetViews>
    <sheetView tabSelected="1" topLeftCell="A24" zoomScale="55" zoomScaleNormal="55" workbookViewId="0">
      <selection activeCell="W27" sqref="W27"/>
    </sheetView>
  </sheetViews>
  <sheetFormatPr baseColWidth="10" defaultColWidth="9.140625" defaultRowHeight="15" x14ac:dyDescent="0.25"/>
  <cols>
    <col min="1" max="1" width="34.140625" customWidth="1"/>
    <col min="2" max="2" width="11.7109375" bestFit="1" customWidth="1"/>
    <col min="3" max="3" width="30.7109375" customWidth="1"/>
    <col min="4" max="4" width="11.42578125" bestFit="1" customWidth="1"/>
    <col min="5" max="5" width="14.85546875" bestFit="1" customWidth="1"/>
    <col min="6" max="6" width="11.140625" bestFit="1" customWidth="1"/>
    <col min="7" max="7" width="7.42578125" bestFit="1" customWidth="1"/>
    <col min="8" max="8" width="21.140625" style="34" customWidth="1"/>
    <col min="9" max="9" width="13" bestFit="1" customWidth="1"/>
    <col min="10" max="10" width="14.85546875" bestFit="1" customWidth="1"/>
    <col min="11" max="11" width="14.85546875" customWidth="1"/>
    <col min="12" max="12" width="21.5703125" bestFit="1" customWidth="1"/>
    <col min="13" max="13" width="36.28515625" customWidth="1"/>
  </cols>
  <sheetData>
    <row r="1" spans="1:14" ht="15.75" customHeight="1" thickBot="1" x14ac:dyDescent="0.3">
      <c r="A1" s="57" t="s">
        <v>179</v>
      </c>
      <c r="B1" s="58"/>
      <c r="C1" s="59"/>
      <c r="D1" s="60" t="s">
        <v>180</v>
      </c>
      <c r="E1" s="58"/>
      <c r="F1" s="58"/>
      <c r="G1" s="59"/>
      <c r="H1" s="60" t="s">
        <v>181</v>
      </c>
      <c r="I1" s="58"/>
      <c r="J1" s="58"/>
      <c r="K1" s="59"/>
      <c r="L1" s="61" t="s">
        <v>182</v>
      </c>
      <c r="M1" s="62"/>
      <c r="N1" s="62"/>
    </row>
    <row r="2" spans="1:14" ht="15.75" customHeight="1" thickBot="1" x14ac:dyDescent="0.3">
      <c r="A2" s="27" t="s">
        <v>0</v>
      </c>
      <c r="B2" s="28" t="s">
        <v>1</v>
      </c>
      <c r="C2" s="28" t="s">
        <v>2</v>
      </c>
      <c r="D2" s="28" t="s">
        <v>4</v>
      </c>
      <c r="E2" s="28" t="s">
        <v>5</v>
      </c>
      <c r="F2" s="28" t="s">
        <v>183</v>
      </c>
      <c r="G2" s="28" t="s">
        <v>184</v>
      </c>
      <c r="H2" s="31" t="s">
        <v>126</v>
      </c>
      <c r="I2" s="29" t="s">
        <v>4</v>
      </c>
      <c r="J2" s="29" t="s">
        <v>185</v>
      </c>
      <c r="K2" s="29" t="s">
        <v>186</v>
      </c>
      <c r="L2" s="29" t="s">
        <v>187</v>
      </c>
      <c r="M2" s="30" t="s">
        <v>188</v>
      </c>
      <c r="N2" s="53" t="s">
        <v>443</v>
      </c>
    </row>
    <row r="3" spans="1:14" x14ac:dyDescent="0.25">
      <c r="A3" s="22" t="s">
        <v>99</v>
      </c>
      <c r="B3" s="23" t="s">
        <v>22</v>
      </c>
      <c r="C3" s="40" t="s">
        <v>100</v>
      </c>
      <c r="D3" s="23" t="s">
        <v>15</v>
      </c>
      <c r="E3" s="23">
        <v>13.505000000000001</v>
      </c>
      <c r="F3" s="24" t="s">
        <v>189</v>
      </c>
      <c r="G3" s="25" t="s">
        <v>190</v>
      </c>
      <c r="H3" s="35" t="s">
        <v>159</v>
      </c>
      <c r="I3" s="36" t="s">
        <v>132</v>
      </c>
      <c r="J3" s="23">
        <v>0.12124532735578281</v>
      </c>
      <c r="K3" s="40">
        <f t="shared" ref="K3:K34" si="0">J3*E3</f>
        <v>1.6374181459398469</v>
      </c>
      <c r="L3" s="26"/>
      <c r="M3" s="42" t="s">
        <v>191</v>
      </c>
      <c r="N3" s="54" t="s">
        <v>444</v>
      </c>
    </row>
    <row r="4" spans="1:14" ht="30" customHeight="1" x14ac:dyDescent="0.25">
      <c r="A4" s="16" t="s">
        <v>42</v>
      </c>
      <c r="B4" s="4" t="s">
        <v>22</v>
      </c>
      <c r="C4" s="15" t="s">
        <v>43</v>
      </c>
      <c r="D4" s="4" t="s">
        <v>15</v>
      </c>
      <c r="E4" s="4">
        <v>7.5555300805330248</v>
      </c>
      <c r="F4" s="5" t="s">
        <v>192</v>
      </c>
      <c r="G4" s="6">
        <v>252329</v>
      </c>
      <c r="H4" s="37" t="s">
        <v>135</v>
      </c>
      <c r="I4" s="38" t="s">
        <v>132</v>
      </c>
      <c r="J4" s="4">
        <v>5.421058159949204E-2</v>
      </c>
      <c r="K4" s="40">
        <f t="shared" si="0"/>
        <v>0.40958967995815221</v>
      </c>
      <c r="L4" s="8" t="s">
        <v>193</v>
      </c>
      <c r="M4" s="43" t="s">
        <v>194</v>
      </c>
      <c r="N4" s="54" t="s">
        <v>445</v>
      </c>
    </row>
    <row r="5" spans="1:14" x14ac:dyDescent="0.25">
      <c r="A5" s="16" t="s">
        <v>51</v>
      </c>
      <c r="B5" s="4" t="s">
        <v>7</v>
      </c>
      <c r="C5" s="41" t="s">
        <v>52</v>
      </c>
      <c r="D5" s="4" t="s">
        <v>15</v>
      </c>
      <c r="E5" s="4">
        <v>34.572161380213743</v>
      </c>
      <c r="F5" s="5" t="s">
        <v>195</v>
      </c>
      <c r="G5" s="10" t="s">
        <v>196</v>
      </c>
      <c r="H5" s="37" t="s">
        <v>155</v>
      </c>
      <c r="I5" s="38" t="s">
        <v>132</v>
      </c>
      <c r="J5" s="4">
        <f>1.31673252924065/2.5</f>
        <v>0.52669301169626004</v>
      </c>
      <c r="K5" s="40">
        <f t="shared" si="0"/>
        <v>18.208915798193907</v>
      </c>
      <c r="L5" s="8" t="s">
        <v>197</v>
      </c>
      <c r="M5" s="43" t="s">
        <v>198</v>
      </c>
      <c r="N5" s="54" t="s">
        <v>446</v>
      </c>
    </row>
    <row r="6" spans="1:14" ht="45" customHeight="1" x14ac:dyDescent="0.25">
      <c r="A6" s="16" t="s">
        <v>32</v>
      </c>
      <c r="B6" s="4" t="s">
        <v>7</v>
      </c>
      <c r="C6" s="41" t="s">
        <v>33</v>
      </c>
      <c r="D6" s="4" t="s">
        <v>15</v>
      </c>
      <c r="E6" s="4">
        <v>9.9241983640140141</v>
      </c>
      <c r="F6" s="5" t="s">
        <v>199</v>
      </c>
      <c r="G6" s="6">
        <v>690410</v>
      </c>
      <c r="H6" s="37" t="s">
        <v>136</v>
      </c>
      <c r="I6" s="38" t="s">
        <v>132</v>
      </c>
      <c r="J6" s="4">
        <f>114.726175915093/(1000*2.04)</f>
        <v>5.623832152700637E-2</v>
      </c>
      <c r="K6" s="40">
        <f t="shared" si="0"/>
        <v>0.55812025849321067</v>
      </c>
      <c r="L6" s="8" t="s">
        <v>200</v>
      </c>
      <c r="M6" s="43" t="s">
        <v>201</v>
      </c>
      <c r="N6" s="54" t="s">
        <v>445</v>
      </c>
    </row>
    <row r="7" spans="1:14" ht="30" customHeight="1" x14ac:dyDescent="0.25">
      <c r="A7" s="16" t="s">
        <v>18</v>
      </c>
      <c r="B7" s="4" t="s">
        <v>7</v>
      </c>
      <c r="C7" s="15" t="s">
        <v>19</v>
      </c>
      <c r="D7" s="4" t="s">
        <v>20</v>
      </c>
      <c r="E7" s="4">
        <v>13</v>
      </c>
      <c r="F7" s="5" t="s">
        <v>202</v>
      </c>
      <c r="G7" s="6">
        <v>853931</v>
      </c>
      <c r="H7" s="37" t="s">
        <v>149</v>
      </c>
      <c r="I7" s="38" t="s">
        <v>131</v>
      </c>
      <c r="J7" s="4">
        <v>0.84418036733258717</v>
      </c>
      <c r="K7" s="40">
        <f t="shared" si="0"/>
        <v>10.974344775323633</v>
      </c>
      <c r="L7" s="11"/>
      <c r="M7" s="43" t="s">
        <v>203</v>
      </c>
      <c r="N7" s="54" t="s">
        <v>447</v>
      </c>
    </row>
    <row r="8" spans="1:14" x14ac:dyDescent="0.25">
      <c r="A8" s="16" t="s">
        <v>99</v>
      </c>
      <c r="B8" s="4" t="s">
        <v>22</v>
      </c>
      <c r="C8" s="15" t="s">
        <v>101</v>
      </c>
      <c r="D8" s="4" t="s">
        <v>15</v>
      </c>
      <c r="E8" s="4">
        <v>13.505000000000001</v>
      </c>
      <c r="F8" s="5" t="s">
        <v>204</v>
      </c>
      <c r="G8" s="6">
        <v>310100</v>
      </c>
      <c r="H8" s="37" t="s">
        <v>145</v>
      </c>
      <c r="I8" s="38" t="s">
        <v>132</v>
      </c>
      <c r="J8" s="4">
        <v>0.21674174294923099</v>
      </c>
      <c r="K8" s="40">
        <f t="shared" si="0"/>
        <v>2.9270972385293645</v>
      </c>
      <c r="L8" s="12"/>
      <c r="M8" s="42" t="s">
        <v>191</v>
      </c>
      <c r="N8" s="54" t="s">
        <v>444</v>
      </c>
    </row>
    <row r="9" spans="1:14" ht="30" customHeight="1" x14ac:dyDescent="0.25">
      <c r="A9" s="16" t="s">
        <v>49</v>
      </c>
      <c r="B9" s="4" t="s">
        <v>7</v>
      </c>
      <c r="C9" s="15" t="s">
        <v>50</v>
      </c>
      <c r="D9" s="4" t="s">
        <v>20</v>
      </c>
      <c r="E9" s="4">
        <v>5.5555555555555552E-2</v>
      </c>
      <c r="F9" s="5" t="s">
        <v>205</v>
      </c>
      <c r="G9" s="6" t="s">
        <v>206</v>
      </c>
      <c r="H9" s="37" t="s">
        <v>130</v>
      </c>
      <c r="I9" s="38" t="s">
        <v>131</v>
      </c>
      <c r="J9" s="4">
        <v>342.9092832841169</v>
      </c>
      <c r="K9" s="40">
        <f t="shared" si="0"/>
        <v>19.050515738006492</v>
      </c>
      <c r="L9" s="8" t="s">
        <v>207</v>
      </c>
      <c r="M9" s="43" t="s">
        <v>203</v>
      </c>
      <c r="N9" s="54" t="s">
        <v>447</v>
      </c>
    </row>
    <row r="10" spans="1:14" ht="30" customHeight="1" x14ac:dyDescent="0.25">
      <c r="A10" s="16" t="s">
        <v>119</v>
      </c>
      <c r="B10" s="4" t="s">
        <v>22</v>
      </c>
      <c r="C10" s="41" t="s">
        <v>120</v>
      </c>
      <c r="D10" s="4" t="s">
        <v>46</v>
      </c>
      <c r="E10" s="4">
        <v>0.1392874621847878</v>
      </c>
      <c r="F10" s="5" t="s">
        <v>208</v>
      </c>
      <c r="G10" s="6" t="s">
        <v>209</v>
      </c>
      <c r="H10" s="37" t="s">
        <v>150</v>
      </c>
      <c r="I10" s="38" t="s">
        <v>210</v>
      </c>
      <c r="J10" s="4">
        <f>0.20713755879704*2400</f>
        <v>497.13014111289596</v>
      </c>
      <c r="K10" s="40">
        <f t="shared" si="0"/>
        <v>69.243995731180718</v>
      </c>
      <c r="L10" s="13" t="s">
        <v>193</v>
      </c>
      <c r="M10" s="43" t="s">
        <v>194</v>
      </c>
      <c r="N10" s="54" t="s">
        <v>445</v>
      </c>
    </row>
    <row r="11" spans="1:14" ht="30" customHeight="1" x14ac:dyDescent="0.25">
      <c r="A11" s="16" t="s">
        <v>95</v>
      </c>
      <c r="B11" s="4" t="s">
        <v>7</v>
      </c>
      <c r="C11" s="15" t="s">
        <v>96</v>
      </c>
      <c r="D11" s="4" t="s">
        <v>20</v>
      </c>
      <c r="E11" s="4">
        <v>0.32800000000000001</v>
      </c>
      <c r="F11" s="5">
        <v>85171200</v>
      </c>
      <c r="G11" s="6">
        <v>851712</v>
      </c>
      <c r="H11" s="37" t="s">
        <v>166</v>
      </c>
      <c r="I11" s="38" t="s">
        <v>131</v>
      </c>
      <c r="J11" s="4">
        <v>161.53324454547581</v>
      </c>
      <c r="K11" s="40">
        <f t="shared" si="0"/>
        <v>52.982904210916068</v>
      </c>
      <c r="L11" s="7"/>
      <c r="M11" s="43" t="s">
        <v>203</v>
      </c>
      <c r="N11" s="54" t="s">
        <v>447</v>
      </c>
    </row>
    <row r="12" spans="1:14" ht="30" customHeight="1" x14ac:dyDescent="0.25">
      <c r="A12" s="16" t="s">
        <v>67</v>
      </c>
      <c r="B12" s="4" t="s">
        <v>7</v>
      </c>
      <c r="C12" s="15" t="s">
        <v>68</v>
      </c>
      <c r="D12" s="4" t="s">
        <v>20</v>
      </c>
      <c r="E12" s="4">
        <v>1.666666666666667E-2</v>
      </c>
      <c r="F12" s="5" t="s">
        <v>211</v>
      </c>
      <c r="G12" s="6" t="s">
        <v>212</v>
      </c>
      <c r="H12" s="37" t="s">
        <v>141</v>
      </c>
      <c r="I12" s="38" t="s">
        <v>131</v>
      </c>
      <c r="J12" s="4">
        <v>68.429385150382501</v>
      </c>
      <c r="K12" s="40">
        <f t="shared" si="0"/>
        <v>1.1404897525063753</v>
      </c>
      <c r="L12" s="7"/>
      <c r="M12" s="43" t="s">
        <v>203</v>
      </c>
      <c r="N12" s="54" t="s">
        <v>447</v>
      </c>
    </row>
    <row r="13" spans="1:14" ht="30" customHeight="1" x14ac:dyDescent="0.25">
      <c r="A13" s="16" t="s">
        <v>92</v>
      </c>
      <c r="B13" s="4" t="s">
        <v>7</v>
      </c>
      <c r="C13" s="41" t="s">
        <v>93</v>
      </c>
      <c r="D13" s="4" t="s">
        <v>94</v>
      </c>
      <c r="E13" s="4">
        <v>1471.378288883393</v>
      </c>
      <c r="F13" s="5" t="s">
        <v>213</v>
      </c>
      <c r="G13" s="6" t="s">
        <v>214</v>
      </c>
      <c r="H13" s="37" t="s">
        <v>142</v>
      </c>
      <c r="I13" s="38" t="s">
        <v>215</v>
      </c>
      <c r="J13" s="4">
        <f>15.4429164573741/1000</f>
        <v>1.54429164573741E-2</v>
      </c>
      <c r="K13" s="40">
        <f t="shared" si="0"/>
        <v>22.722371992420292</v>
      </c>
      <c r="L13" s="8" t="s">
        <v>216</v>
      </c>
      <c r="M13" s="44" t="s">
        <v>217</v>
      </c>
      <c r="N13" s="54" t="s">
        <v>448</v>
      </c>
    </row>
    <row r="14" spans="1:14" ht="30" customHeight="1" x14ac:dyDescent="0.25">
      <c r="A14" s="16" t="s">
        <v>61</v>
      </c>
      <c r="B14" s="4" t="s">
        <v>22</v>
      </c>
      <c r="C14" s="15" t="s">
        <v>62</v>
      </c>
      <c r="D14" s="4" t="s">
        <v>15</v>
      </c>
      <c r="E14" s="4">
        <v>1.156750574220201E-2</v>
      </c>
      <c r="F14" s="5" t="s">
        <v>218</v>
      </c>
      <c r="G14" s="6" t="s">
        <v>219</v>
      </c>
      <c r="H14" s="37" t="s">
        <v>148</v>
      </c>
      <c r="I14" s="38" t="s">
        <v>132</v>
      </c>
      <c r="J14" s="4">
        <v>0.59022314955791433</v>
      </c>
      <c r="K14" s="40">
        <f t="shared" si="0"/>
        <v>6.8274096716917296E-3</v>
      </c>
      <c r="L14" s="13" t="s">
        <v>220</v>
      </c>
      <c r="M14" s="47" t="s">
        <v>221</v>
      </c>
      <c r="N14" s="54" t="s">
        <v>449</v>
      </c>
    </row>
    <row r="15" spans="1:14" x14ac:dyDescent="0.25">
      <c r="A15" s="16" t="s">
        <v>63</v>
      </c>
      <c r="B15" s="4" t="s">
        <v>7</v>
      </c>
      <c r="C15" s="15" t="s">
        <v>64</v>
      </c>
      <c r="D15" s="4" t="s">
        <v>15</v>
      </c>
      <c r="E15" s="4">
        <v>11.06309164166839</v>
      </c>
      <c r="F15" s="5" t="s">
        <v>222</v>
      </c>
      <c r="G15" s="10" t="s">
        <v>223</v>
      </c>
      <c r="H15" s="37" t="s">
        <v>168</v>
      </c>
      <c r="I15" s="38" t="s">
        <v>132</v>
      </c>
      <c r="J15" s="4">
        <v>0.64161625634664199</v>
      </c>
      <c r="K15" s="40">
        <f t="shared" si="0"/>
        <v>7.0982594427470982</v>
      </c>
      <c r="L15" s="7"/>
      <c r="M15" s="43" t="s">
        <v>224</v>
      </c>
      <c r="N15" s="54" t="s">
        <v>446</v>
      </c>
    </row>
    <row r="16" spans="1:14" ht="30" customHeight="1" x14ac:dyDescent="0.25">
      <c r="A16" s="16" t="s">
        <v>80</v>
      </c>
      <c r="B16" s="4" t="s">
        <v>7</v>
      </c>
      <c r="C16" s="15" t="s">
        <v>81</v>
      </c>
      <c r="D16" s="4" t="s">
        <v>20</v>
      </c>
      <c r="E16" s="4">
        <v>0</v>
      </c>
      <c r="F16" s="5" t="s">
        <v>225</v>
      </c>
      <c r="G16" s="6" t="s">
        <v>226</v>
      </c>
      <c r="H16" s="37" t="s">
        <v>153</v>
      </c>
      <c r="I16" s="38" t="s">
        <v>131</v>
      </c>
      <c r="J16" s="4">
        <v>54.921829137056932</v>
      </c>
      <c r="K16" s="40">
        <f t="shared" si="0"/>
        <v>0</v>
      </c>
      <c r="L16" s="7"/>
      <c r="M16" s="43" t="s">
        <v>203</v>
      </c>
      <c r="N16" s="54" t="s">
        <v>447</v>
      </c>
    </row>
    <row r="17" spans="1:14" x14ac:dyDescent="0.25">
      <c r="A17" s="16" t="s">
        <v>40</v>
      </c>
      <c r="B17" s="4" t="s">
        <v>22</v>
      </c>
      <c r="C17" s="15" t="s">
        <v>41</v>
      </c>
      <c r="D17" s="4" t="s">
        <v>15</v>
      </c>
      <c r="E17" s="4">
        <v>256.59500000000003</v>
      </c>
      <c r="F17" s="5" t="s">
        <v>189</v>
      </c>
      <c r="G17" s="6" t="s">
        <v>227</v>
      </c>
      <c r="H17" s="37" t="s">
        <v>157</v>
      </c>
      <c r="I17" s="38" t="s">
        <v>132</v>
      </c>
      <c r="J17" s="4">
        <v>2.3789472456434872E-2</v>
      </c>
      <c r="K17" s="40">
        <f t="shared" si="0"/>
        <v>6.1042596849589064</v>
      </c>
      <c r="L17" s="12"/>
      <c r="M17" s="43" t="s">
        <v>228</v>
      </c>
      <c r="N17" s="54" t="s">
        <v>444</v>
      </c>
    </row>
    <row r="18" spans="1:14" ht="45" customHeight="1" x14ac:dyDescent="0.25">
      <c r="A18" s="16" t="s">
        <v>44</v>
      </c>
      <c r="B18" s="4" t="s">
        <v>7</v>
      </c>
      <c r="C18" s="41" t="s">
        <v>45</v>
      </c>
      <c r="D18" s="4" t="s">
        <v>46</v>
      </c>
      <c r="E18" s="4">
        <v>142.95129547311811</v>
      </c>
      <c r="F18" s="9">
        <v>27112100</v>
      </c>
      <c r="G18" s="6" t="s">
        <v>229</v>
      </c>
      <c r="H18" s="37" t="s">
        <v>154</v>
      </c>
      <c r="I18" s="38" t="s">
        <v>210</v>
      </c>
      <c r="J18" s="4">
        <f>0.00534534452877304*86.5</f>
        <v>0.46237230173886801</v>
      </c>
      <c r="K18" s="40">
        <f t="shared" si="0"/>
        <v>66.096719524458649</v>
      </c>
      <c r="L18" s="14" t="s">
        <v>230</v>
      </c>
      <c r="M18" s="44" t="s">
        <v>231</v>
      </c>
      <c r="N18" s="54" t="s">
        <v>448</v>
      </c>
    </row>
    <row r="19" spans="1:14" x14ac:dyDescent="0.25">
      <c r="A19" s="16" t="s">
        <v>117</v>
      </c>
      <c r="B19" s="4" t="s">
        <v>7</v>
      </c>
      <c r="C19" s="15" t="s">
        <v>118</v>
      </c>
      <c r="D19" s="4" t="s">
        <v>15</v>
      </c>
      <c r="E19" s="4">
        <v>270.35430199327141</v>
      </c>
      <c r="F19" s="5" t="s">
        <v>232</v>
      </c>
      <c r="G19" s="6" t="s">
        <v>233</v>
      </c>
      <c r="H19" s="37" t="s">
        <v>169</v>
      </c>
      <c r="I19" s="38" t="s">
        <v>132</v>
      </c>
      <c r="J19" s="4">
        <v>0.25497644652161289</v>
      </c>
      <c r="K19" s="40">
        <f t="shared" si="0"/>
        <v>68.933979224075344</v>
      </c>
      <c r="L19" s="8" t="s">
        <v>234</v>
      </c>
      <c r="M19" s="43" t="s">
        <v>224</v>
      </c>
      <c r="N19" s="54" t="s">
        <v>446</v>
      </c>
    </row>
    <row r="20" spans="1:14" x14ac:dyDescent="0.25">
      <c r="A20" s="16" t="s">
        <v>108</v>
      </c>
      <c r="B20" s="4" t="s">
        <v>7</v>
      </c>
      <c r="C20" s="41" t="s">
        <v>109</v>
      </c>
      <c r="D20" s="4" t="s">
        <v>15</v>
      </c>
      <c r="E20" s="4">
        <v>22.817626510941071</v>
      </c>
      <c r="F20" s="5" t="s">
        <v>235</v>
      </c>
      <c r="G20" s="6" t="s">
        <v>236</v>
      </c>
      <c r="H20" s="37" t="s">
        <v>134</v>
      </c>
      <c r="I20" s="38" t="s">
        <v>132</v>
      </c>
      <c r="J20" s="4">
        <f>1371.55524789934/450</f>
        <v>3.0479005508874222</v>
      </c>
      <c r="K20" s="40">
        <f t="shared" si="0"/>
        <v>69.545856412640745</v>
      </c>
      <c r="L20" s="8" t="s">
        <v>237</v>
      </c>
      <c r="M20" s="43" t="s">
        <v>238</v>
      </c>
      <c r="N20" s="54" t="s">
        <v>446</v>
      </c>
    </row>
    <row r="21" spans="1:14" ht="30" customHeight="1" x14ac:dyDescent="0.25">
      <c r="A21" s="16" t="s">
        <v>30</v>
      </c>
      <c r="B21" s="4" t="s">
        <v>7</v>
      </c>
      <c r="C21" s="15" t="s">
        <v>31</v>
      </c>
      <c r="D21" s="4" t="s">
        <v>20</v>
      </c>
      <c r="E21" s="4">
        <v>2.5000000000000001E-2</v>
      </c>
      <c r="F21" s="5" t="s">
        <v>239</v>
      </c>
      <c r="G21" s="6" t="s">
        <v>240</v>
      </c>
      <c r="H21" s="37" t="s">
        <v>156</v>
      </c>
      <c r="I21" s="38" t="s">
        <v>131</v>
      </c>
      <c r="J21" s="4">
        <v>270.64930786834032</v>
      </c>
      <c r="K21" s="40">
        <f t="shared" si="0"/>
        <v>6.7662326967085082</v>
      </c>
      <c r="L21" s="7"/>
      <c r="M21" s="43" t="s">
        <v>203</v>
      </c>
      <c r="N21" s="54" t="s">
        <v>447</v>
      </c>
    </row>
    <row r="22" spans="1:14" x14ac:dyDescent="0.25">
      <c r="A22" s="16" t="s">
        <v>13</v>
      </c>
      <c r="B22" s="4" t="s">
        <v>7</v>
      </c>
      <c r="C22" s="15" t="s">
        <v>14</v>
      </c>
      <c r="D22" s="4" t="s">
        <v>15</v>
      </c>
      <c r="E22" s="4">
        <v>0</v>
      </c>
      <c r="F22" s="5" t="s">
        <v>241</v>
      </c>
      <c r="G22" s="6" t="s">
        <v>242</v>
      </c>
      <c r="H22" s="37" t="s">
        <v>138</v>
      </c>
      <c r="I22" s="38" t="s">
        <v>132</v>
      </c>
      <c r="J22" s="4">
        <v>0.50427779863599198</v>
      </c>
      <c r="K22" s="40">
        <f t="shared" si="0"/>
        <v>0</v>
      </c>
      <c r="L22" s="13" t="s">
        <v>243</v>
      </c>
      <c r="M22" s="46" t="s">
        <v>244</v>
      </c>
      <c r="N22" s="54" t="s">
        <v>450</v>
      </c>
    </row>
    <row r="23" spans="1:14" ht="45" customHeight="1" x14ac:dyDescent="0.25">
      <c r="A23" s="16" t="s">
        <v>124</v>
      </c>
      <c r="B23" s="4" t="s">
        <v>7</v>
      </c>
      <c r="C23" s="15" t="s">
        <v>125</v>
      </c>
      <c r="D23" s="4" t="s">
        <v>20</v>
      </c>
      <c r="E23" s="4">
        <v>4.1666666666666657E-2</v>
      </c>
      <c r="F23" s="5" t="s">
        <v>245</v>
      </c>
      <c r="G23" s="6" t="s">
        <v>246</v>
      </c>
      <c r="H23" s="37" t="s">
        <v>140</v>
      </c>
      <c r="I23" s="38" t="s">
        <v>131</v>
      </c>
      <c r="J23" s="4">
        <v>31.4293533730775</v>
      </c>
      <c r="K23" s="40">
        <f t="shared" si="0"/>
        <v>1.3095563905448955</v>
      </c>
      <c r="L23" s="8" t="s">
        <v>207</v>
      </c>
      <c r="M23" s="43" t="s">
        <v>247</v>
      </c>
      <c r="N23" s="54" t="s">
        <v>451</v>
      </c>
    </row>
    <row r="24" spans="1:14" ht="75" customHeight="1" x14ac:dyDescent="0.25">
      <c r="A24" s="16" t="s">
        <v>78</v>
      </c>
      <c r="B24" s="4" t="s">
        <v>22</v>
      </c>
      <c r="C24" s="15" t="s">
        <v>79</v>
      </c>
      <c r="D24" s="4" t="s">
        <v>46</v>
      </c>
      <c r="E24" s="4">
        <v>6.6970341370776634E-2</v>
      </c>
      <c r="F24" s="5" t="s">
        <v>248</v>
      </c>
      <c r="G24" s="6" t="s">
        <v>249</v>
      </c>
      <c r="H24" s="39" t="s">
        <v>176</v>
      </c>
      <c r="I24" s="38" t="s">
        <v>175</v>
      </c>
      <c r="J24" s="4">
        <v>121.938419871242</v>
      </c>
      <c r="K24" s="40">
        <f t="shared" si="0"/>
        <v>8.1662576049901698</v>
      </c>
      <c r="L24" s="8" t="s">
        <v>250</v>
      </c>
      <c r="M24" s="43" t="s">
        <v>251</v>
      </c>
      <c r="N24" s="54" t="s">
        <v>452</v>
      </c>
    </row>
    <row r="25" spans="1:14" x14ac:dyDescent="0.25">
      <c r="A25" s="16" t="s">
        <v>21</v>
      </c>
      <c r="B25" s="4" t="s">
        <v>22</v>
      </c>
      <c r="C25" s="15" t="s">
        <v>23</v>
      </c>
      <c r="D25" s="4" t="s">
        <v>15</v>
      </c>
      <c r="E25" s="4">
        <v>1</v>
      </c>
      <c r="F25" s="5" t="s">
        <v>252</v>
      </c>
      <c r="G25" s="6" t="s">
        <v>253</v>
      </c>
      <c r="H25" s="37" t="s">
        <v>177</v>
      </c>
      <c r="I25" s="38" t="s">
        <v>132</v>
      </c>
      <c r="J25" s="4">
        <v>5.5235418250376664</v>
      </c>
      <c r="K25" s="40">
        <f t="shared" si="0"/>
        <v>5.5235418250376664</v>
      </c>
      <c r="L25" s="8" t="s">
        <v>254</v>
      </c>
      <c r="M25" s="43" t="s">
        <v>255</v>
      </c>
      <c r="N25" s="54" t="s">
        <v>446</v>
      </c>
    </row>
    <row r="26" spans="1:14" x14ac:dyDescent="0.25">
      <c r="A26" s="16" t="s">
        <v>21</v>
      </c>
      <c r="B26" s="4" t="s">
        <v>22</v>
      </c>
      <c r="C26" s="41" t="s">
        <v>24</v>
      </c>
      <c r="D26" s="4" t="s">
        <v>15</v>
      </c>
      <c r="E26" s="4">
        <v>1</v>
      </c>
      <c r="F26" s="5" t="s">
        <v>256</v>
      </c>
      <c r="G26" s="6" t="s">
        <v>257</v>
      </c>
      <c r="H26" s="37" t="s">
        <v>161</v>
      </c>
      <c r="I26" s="38" t="s">
        <v>132</v>
      </c>
      <c r="J26" s="4">
        <f>60.9993335986713/45</f>
        <v>1.3555407466371401</v>
      </c>
      <c r="K26" s="40">
        <f t="shared" si="0"/>
        <v>1.3555407466371401</v>
      </c>
      <c r="L26" s="8" t="s">
        <v>238</v>
      </c>
      <c r="M26" s="47" t="s">
        <v>254</v>
      </c>
      <c r="N26" s="54" t="s">
        <v>446</v>
      </c>
    </row>
    <row r="27" spans="1:14" ht="45" customHeight="1" x14ac:dyDescent="0.25">
      <c r="A27" s="16" t="s">
        <v>110</v>
      </c>
      <c r="B27" s="4" t="s">
        <v>7</v>
      </c>
      <c r="C27" s="15" t="s">
        <v>111</v>
      </c>
      <c r="D27" s="4" t="s">
        <v>15</v>
      </c>
      <c r="E27" s="4">
        <v>18.16220011276463</v>
      </c>
      <c r="F27" s="5" t="s">
        <v>258</v>
      </c>
      <c r="G27" s="6">
        <v>720690</v>
      </c>
      <c r="H27" s="37" t="s">
        <v>146</v>
      </c>
      <c r="I27" s="38" t="s">
        <v>132</v>
      </c>
      <c r="J27" s="4">
        <v>0.62430441772757117</v>
      </c>
      <c r="K27" s="40">
        <f t="shared" si="0"/>
        <v>11.33874176605115</v>
      </c>
      <c r="L27" s="8" t="s">
        <v>259</v>
      </c>
      <c r="M27" s="43" t="s">
        <v>260</v>
      </c>
      <c r="N27" s="54" t="s">
        <v>453</v>
      </c>
    </row>
    <row r="28" spans="1:14" x14ac:dyDescent="0.25">
      <c r="A28" s="16" t="s">
        <v>112</v>
      </c>
      <c r="B28" s="4" t="s">
        <v>7</v>
      </c>
      <c r="C28" s="15" t="s">
        <v>113</v>
      </c>
      <c r="D28" s="4" t="s">
        <v>15</v>
      </c>
      <c r="E28" s="4">
        <v>31.11494524219237</v>
      </c>
      <c r="F28" s="5" t="s">
        <v>261</v>
      </c>
      <c r="G28" s="6" t="s">
        <v>262</v>
      </c>
      <c r="H28" s="37" t="s">
        <v>163</v>
      </c>
      <c r="I28" s="38" t="s">
        <v>132</v>
      </c>
      <c r="J28" s="4">
        <v>0.59192500085735433</v>
      </c>
      <c r="K28" s="40">
        <f t="shared" si="0"/>
        <v>18.417713989161253</v>
      </c>
      <c r="L28" s="8" t="s">
        <v>263</v>
      </c>
      <c r="M28" s="43" t="s">
        <v>264</v>
      </c>
      <c r="N28" s="54" t="s">
        <v>450</v>
      </c>
    </row>
    <row r="29" spans="1:14" ht="30" customHeight="1" x14ac:dyDescent="0.25">
      <c r="A29" s="16" t="s">
        <v>28</v>
      </c>
      <c r="B29" s="4" t="s">
        <v>7</v>
      </c>
      <c r="C29" s="15" t="s">
        <v>29</v>
      </c>
      <c r="D29" s="4" t="s">
        <v>15</v>
      </c>
      <c r="E29" s="4">
        <v>0.6</v>
      </c>
      <c r="F29" s="5" t="s">
        <v>265</v>
      </c>
      <c r="G29" s="6" t="s">
        <v>266</v>
      </c>
      <c r="H29" s="37" t="s">
        <v>160</v>
      </c>
      <c r="I29" s="38" t="s">
        <v>132</v>
      </c>
      <c r="J29" s="4">
        <v>1.782406364383136</v>
      </c>
      <c r="K29" s="40">
        <f t="shared" si="0"/>
        <v>1.0694438186298816</v>
      </c>
      <c r="L29" s="8" t="s">
        <v>267</v>
      </c>
      <c r="M29" s="43" t="s">
        <v>268</v>
      </c>
      <c r="N29" s="54" t="s">
        <v>454</v>
      </c>
    </row>
    <row r="30" spans="1:14" ht="45" customHeight="1" x14ac:dyDescent="0.25">
      <c r="A30" s="16" t="s">
        <v>104</v>
      </c>
      <c r="B30" s="4" t="s">
        <v>7</v>
      </c>
      <c r="C30" s="15" t="s">
        <v>105</v>
      </c>
      <c r="D30" s="4" t="s">
        <v>15</v>
      </c>
      <c r="E30" s="4">
        <v>18250</v>
      </c>
      <c r="F30" s="5" t="s">
        <v>269</v>
      </c>
      <c r="G30" s="10">
        <v>220110</v>
      </c>
      <c r="H30" s="37" t="s">
        <v>172</v>
      </c>
      <c r="I30" s="38" t="s">
        <v>173</v>
      </c>
      <c r="J30" s="49">
        <v>4.2289999999999998E-4</v>
      </c>
      <c r="K30" s="40">
        <f t="shared" si="0"/>
        <v>7.7179249999999993</v>
      </c>
      <c r="L30" s="8" t="s">
        <v>270</v>
      </c>
      <c r="M30" s="43" t="s">
        <v>271</v>
      </c>
      <c r="N30" s="54" t="s">
        <v>444</v>
      </c>
    </row>
    <row r="31" spans="1:14" x14ac:dyDescent="0.25">
      <c r="A31" s="16" t="s">
        <v>36</v>
      </c>
      <c r="B31" s="4" t="s">
        <v>7</v>
      </c>
      <c r="C31" s="15" t="s">
        <v>37</v>
      </c>
      <c r="D31" s="4" t="s">
        <v>15</v>
      </c>
      <c r="E31" s="4">
        <v>0</v>
      </c>
      <c r="F31" s="5" t="s">
        <v>272</v>
      </c>
      <c r="G31" s="6" t="s">
        <v>273</v>
      </c>
      <c r="H31" s="37" t="s">
        <v>147</v>
      </c>
      <c r="I31" s="38" t="s">
        <v>132</v>
      </c>
      <c r="J31" s="4">
        <v>0.93500832087087915</v>
      </c>
      <c r="K31" s="40">
        <f t="shared" si="0"/>
        <v>0</v>
      </c>
      <c r="L31" s="12"/>
      <c r="M31" s="43" t="s">
        <v>274</v>
      </c>
      <c r="N31" s="54" t="s">
        <v>455</v>
      </c>
    </row>
    <row r="32" spans="1:14" x14ac:dyDescent="0.25">
      <c r="A32" s="16" t="s">
        <v>88</v>
      </c>
      <c r="B32" s="4" t="s">
        <v>7</v>
      </c>
      <c r="C32" s="15" t="s">
        <v>89</v>
      </c>
      <c r="D32" s="4" t="s">
        <v>15</v>
      </c>
      <c r="E32" s="4">
        <v>0</v>
      </c>
      <c r="F32" s="5" t="s">
        <v>275</v>
      </c>
      <c r="G32" s="6" t="s">
        <v>276</v>
      </c>
      <c r="H32" s="37" t="s">
        <v>178</v>
      </c>
      <c r="I32" s="38" t="s">
        <v>132</v>
      </c>
      <c r="J32" s="4">
        <v>1.3401868980608289</v>
      </c>
      <c r="K32" s="40">
        <f t="shared" si="0"/>
        <v>0</v>
      </c>
      <c r="L32" s="12"/>
      <c r="M32" s="43" t="s">
        <v>274</v>
      </c>
      <c r="N32" s="54" t="s">
        <v>455</v>
      </c>
    </row>
    <row r="33" spans="1:14" x14ac:dyDescent="0.25">
      <c r="A33" s="16" t="s">
        <v>34</v>
      </c>
      <c r="B33" s="4" t="s">
        <v>7</v>
      </c>
      <c r="C33" s="41" t="s">
        <v>35</v>
      </c>
      <c r="D33" s="4" t="s">
        <v>15</v>
      </c>
      <c r="E33" s="4">
        <v>0.4</v>
      </c>
      <c r="F33" s="5" t="s">
        <v>277</v>
      </c>
      <c r="G33" s="6" t="s">
        <v>278</v>
      </c>
      <c r="H33" s="37" t="s">
        <v>165</v>
      </c>
      <c r="I33" s="38" t="s">
        <v>132</v>
      </c>
      <c r="J33" s="4">
        <f>3.07849109316576*5</f>
        <v>15.3924554658288</v>
      </c>
      <c r="K33" s="40">
        <f t="shared" si="0"/>
        <v>6.1569821863315202</v>
      </c>
      <c r="L33" s="8" t="s">
        <v>279</v>
      </c>
      <c r="M33" s="43" t="s">
        <v>274</v>
      </c>
      <c r="N33" s="54" t="s">
        <v>455</v>
      </c>
    </row>
    <row r="34" spans="1:14" x14ac:dyDescent="0.25">
      <c r="A34" s="16" t="s">
        <v>16</v>
      </c>
      <c r="B34" s="4" t="s">
        <v>7</v>
      </c>
      <c r="C34" s="15" t="s">
        <v>17</v>
      </c>
      <c r="D34" s="4" t="s">
        <v>15</v>
      </c>
      <c r="E34" s="4">
        <v>0</v>
      </c>
      <c r="F34" s="5" t="s">
        <v>280</v>
      </c>
      <c r="G34" s="6" t="s">
        <v>281</v>
      </c>
      <c r="H34" s="37" t="s">
        <v>151</v>
      </c>
      <c r="I34" s="38" t="s">
        <v>132</v>
      </c>
      <c r="J34" s="4">
        <v>4.6308753974226953</v>
      </c>
      <c r="K34" s="40">
        <f t="shared" si="0"/>
        <v>0</v>
      </c>
      <c r="L34" s="7"/>
      <c r="M34" s="43" t="s">
        <v>274</v>
      </c>
      <c r="N34" s="54" t="s">
        <v>455</v>
      </c>
    </row>
    <row r="35" spans="1:14" x14ac:dyDescent="0.25">
      <c r="A35" s="16" t="s">
        <v>84</v>
      </c>
      <c r="B35" s="4" t="s">
        <v>7</v>
      </c>
      <c r="C35" s="15" t="s">
        <v>85</v>
      </c>
      <c r="D35" s="4" t="s">
        <v>15</v>
      </c>
      <c r="E35" s="4">
        <v>0</v>
      </c>
      <c r="F35" s="5" t="s">
        <v>282</v>
      </c>
      <c r="G35" s="6" t="s">
        <v>283</v>
      </c>
      <c r="H35" s="37" t="s">
        <v>152</v>
      </c>
      <c r="I35" s="38" t="s">
        <v>132</v>
      </c>
      <c r="J35" s="4">
        <v>4.2515263379684489</v>
      </c>
      <c r="K35" s="40">
        <f t="shared" ref="K35:K57" si="1">J35*E35</f>
        <v>0</v>
      </c>
      <c r="L35" s="7"/>
      <c r="M35" s="43" t="s">
        <v>274</v>
      </c>
      <c r="N35" s="54" t="s">
        <v>455</v>
      </c>
    </row>
    <row r="36" spans="1:14" x14ac:dyDescent="0.25">
      <c r="A36" s="16" t="s">
        <v>106</v>
      </c>
      <c r="B36" s="4" t="s">
        <v>7</v>
      </c>
      <c r="C36" s="15" t="s">
        <v>107</v>
      </c>
      <c r="D36" s="4" t="s">
        <v>15</v>
      </c>
      <c r="E36" s="4">
        <v>0</v>
      </c>
      <c r="F36" s="5" t="s">
        <v>284</v>
      </c>
      <c r="G36" s="6" t="s">
        <v>285</v>
      </c>
      <c r="H36" s="37" t="s">
        <v>162</v>
      </c>
      <c r="I36" s="38" t="s">
        <v>132</v>
      </c>
      <c r="J36" s="4">
        <v>15.71316811705678</v>
      </c>
      <c r="K36" s="40">
        <f t="shared" si="1"/>
        <v>0</v>
      </c>
      <c r="L36" s="7"/>
      <c r="M36" s="43" t="s">
        <v>274</v>
      </c>
      <c r="N36" s="54" t="s">
        <v>455</v>
      </c>
    </row>
    <row r="37" spans="1:14" x14ac:dyDescent="0.25">
      <c r="A37" s="16" t="s">
        <v>65</v>
      </c>
      <c r="B37" s="4" t="s">
        <v>7</v>
      </c>
      <c r="C37" s="15" t="s">
        <v>66</v>
      </c>
      <c r="D37" s="4" t="s">
        <v>15</v>
      </c>
      <c r="E37" s="4">
        <v>0.4</v>
      </c>
      <c r="F37" s="5" t="s">
        <v>286</v>
      </c>
      <c r="G37" s="6" t="s">
        <v>287</v>
      </c>
      <c r="H37" s="37" t="s">
        <v>144</v>
      </c>
      <c r="I37" s="38" t="s">
        <v>132</v>
      </c>
      <c r="J37" s="4">
        <v>13.36439144599108</v>
      </c>
      <c r="K37" s="40">
        <f t="shared" si="1"/>
        <v>5.3457565783964327</v>
      </c>
      <c r="L37" s="7"/>
      <c r="M37" s="43" t="s">
        <v>274</v>
      </c>
      <c r="N37" s="54" t="s">
        <v>455</v>
      </c>
    </row>
    <row r="38" spans="1:14" x14ac:dyDescent="0.25">
      <c r="A38" s="16" t="s">
        <v>47</v>
      </c>
      <c r="B38" s="4" t="s">
        <v>7</v>
      </c>
      <c r="C38" s="15" t="s">
        <v>48</v>
      </c>
      <c r="D38" s="4" t="s">
        <v>15</v>
      </c>
      <c r="E38" s="4">
        <v>340.19006798130317</v>
      </c>
      <c r="F38" s="5" t="s">
        <v>288</v>
      </c>
      <c r="G38" s="6" t="s">
        <v>289</v>
      </c>
      <c r="H38" s="37" t="s">
        <v>170</v>
      </c>
      <c r="I38" s="38" t="s">
        <v>132</v>
      </c>
      <c r="J38" s="4">
        <v>1.141894010949037</v>
      </c>
      <c r="K38" s="40">
        <f t="shared" si="1"/>
        <v>388.46100121219581</v>
      </c>
      <c r="L38" s="8" t="s">
        <v>234</v>
      </c>
      <c r="M38" s="43" t="s">
        <v>224</v>
      </c>
      <c r="N38" s="54" t="s">
        <v>446</v>
      </c>
    </row>
    <row r="39" spans="1:14" ht="30" customHeight="1" x14ac:dyDescent="0.25">
      <c r="A39" s="16" t="s">
        <v>57</v>
      </c>
      <c r="B39" s="4" t="s">
        <v>7</v>
      </c>
      <c r="C39" s="15" t="s">
        <v>58</v>
      </c>
      <c r="D39" s="4" t="s">
        <v>15</v>
      </c>
      <c r="E39" s="4">
        <v>29.732058786983821</v>
      </c>
      <c r="F39" s="5" t="s">
        <v>290</v>
      </c>
      <c r="G39" s="6" t="s">
        <v>291</v>
      </c>
      <c r="H39" s="37" t="s">
        <v>167</v>
      </c>
      <c r="I39" s="38" t="s">
        <v>132</v>
      </c>
      <c r="J39" s="4">
        <v>1.272035432229679</v>
      </c>
      <c r="K39" s="40">
        <f t="shared" si="1"/>
        <v>37.820232250179188</v>
      </c>
      <c r="L39" s="8" t="s">
        <v>292</v>
      </c>
      <c r="M39" s="43" t="s">
        <v>293</v>
      </c>
      <c r="N39" s="54" t="s">
        <v>450</v>
      </c>
    </row>
    <row r="40" spans="1:14" ht="30" customHeight="1" x14ac:dyDescent="0.25">
      <c r="A40" s="16" t="s">
        <v>115</v>
      </c>
      <c r="B40" s="4" t="s">
        <v>7</v>
      </c>
      <c r="C40" s="15" t="s">
        <v>116</v>
      </c>
      <c r="D40" s="4" t="s">
        <v>20</v>
      </c>
      <c r="E40" s="4">
        <v>0.05</v>
      </c>
      <c r="F40" s="5" t="s">
        <v>294</v>
      </c>
      <c r="G40" s="6" t="s">
        <v>295</v>
      </c>
      <c r="H40" s="37" t="s">
        <v>171</v>
      </c>
      <c r="I40" s="38" t="s">
        <v>131</v>
      </c>
      <c r="J40" s="4">
        <v>240.85521629503361</v>
      </c>
      <c r="K40" s="40">
        <f t="shared" si="1"/>
        <v>12.042760814751681</v>
      </c>
      <c r="L40" s="7"/>
      <c r="M40" s="43" t="s">
        <v>203</v>
      </c>
      <c r="N40" s="54" t="s">
        <v>447</v>
      </c>
    </row>
    <row r="41" spans="1:14" ht="45" customHeight="1" x14ac:dyDescent="0.25">
      <c r="A41" s="16" t="s">
        <v>74</v>
      </c>
      <c r="B41" s="4" t="s">
        <v>22</v>
      </c>
      <c r="C41" s="41" t="s">
        <v>75</v>
      </c>
      <c r="D41" s="4" t="s">
        <v>46</v>
      </c>
      <c r="E41" s="4">
        <v>18.25</v>
      </c>
      <c r="F41" s="5" t="s">
        <v>296</v>
      </c>
      <c r="G41" s="6" t="s">
        <v>297</v>
      </c>
      <c r="H41" s="37" t="s">
        <v>158</v>
      </c>
      <c r="I41" s="38" t="s">
        <v>210</v>
      </c>
      <c r="J41" s="4">
        <v>2.5373999999999999</v>
      </c>
      <c r="K41" s="40">
        <f t="shared" si="1"/>
        <v>46.307549999999999</v>
      </c>
      <c r="L41" s="8" t="s">
        <v>298</v>
      </c>
      <c r="M41" s="43" t="s">
        <v>299</v>
      </c>
      <c r="N41" s="54" t="s">
        <v>444</v>
      </c>
    </row>
    <row r="42" spans="1:14" x14ac:dyDescent="0.25">
      <c r="A42" s="16" t="s">
        <v>97</v>
      </c>
      <c r="B42" s="4" t="s">
        <v>7</v>
      </c>
      <c r="C42" s="15" t="s">
        <v>98</v>
      </c>
      <c r="D42" s="4" t="s">
        <v>15</v>
      </c>
      <c r="E42" s="4">
        <v>0</v>
      </c>
      <c r="F42" s="5" t="s">
        <v>300</v>
      </c>
      <c r="G42" s="6">
        <v>100199</v>
      </c>
      <c r="H42" s="37" t="s">
        <v>139</v>
      </c>
      <c r="I42" s="38" t="s">
        <v>132</v>
      </c>
      <c r="J42" s="4">
        <v>0.24315235895979451</v>
      </c>
      <c r="K42" s="40">
        <f t="shared" si="1"/>
        <v>0</v>
      </c>
      <c r="L42" s="8" t="s">
        <v>301</v>
      </c>
      <c r="M42" s="43" t="s">
        <v>302</v>
      </c>
      <c r="N42" s="54" t="s">
        <v>446</v>
      </c>
    </row>
    <row r="43" spans="1:14" x14ac:dyDescent="0.25">
      <c r="A43" s="16" t="s">
        <v>82</v>
      </c>
      <c r="B43" s="4" t="s">
        <v>7</v>
      </c>
      <c r="C43" s="15" t="s">
        <v>83</v>
      </c>
      <c r="D43" s="4" t="s">
        <v>10</v>
      </c>
      <c r="E43" s="4">
        <v>0</v>
      </c>
      <c r="F43" s="9" t="s">
        <v>303</v>
      </c>
      <c r="G43" s="6" t="s">
        <v>303</v>
      </c>
      <c r="H43" s="32"/>
      <c r="I43" s="4"/>
      <c r="J43" s="4"/>
      <c r="K43" s="40">
        <f t="shared" si="1"/>
        <v>0</v>
      </c>
      <c r="L43" s="4"/>
      <c r="M43" s="44"/>
    </row>
    <row r="44" spans="1:14" x14ac:dyDescent="0.25">
      <c r="A44" s="16" t="s">
        <v>72</v>
      </c>
      <c r="B44" s="4" t="s">
        <v>7</v>
      </c>
      <c r="C44" s="15" t="s">
        <v>73</v>
      </c>
      <c r="D44" s="4" t="s">
        <v>10</v>
      </c>
      <c r="E44" s="4">
        <v>1649.916958043867</v>
      </c>
      <c r="F44" s="9" t="s">
        <v>303</v>
      </c>
      <c r="G44" s="6" t="s">
        <v>303</v>
      </c>
      <c r="H44" s="32"/>
      <c r="I44" s="4"/>
      <c r="J44" s="4"/>
      <c r="K44" s="40">
        <f t="shared" si="1"/>
        <v>0</v>
      </c>
      <c r="L44" s="4"/>
      <c r="M44" s="44"/>
    </row>
    <row r="45" spans="1:14" x14ac:dyDescent="0.25">
      <c r="A45" s="16" t="s">
        <v>59</v>
      </c>
      <c r="B45" s="4" t="s">
        <v>7</v>
      </c>
      <c r="C45" s="15" t="s">
        <v>60</v>
      </c>
      <c r="D45" s="4" t="s">
        <v>10</v>
      </c>
      <c r="E45" s="4">
        <v>0</v>
      </c>
      <c r="F45" s="9" t="s">
        <v>303</v>
      </c>
      <c r="G45" s="6" t="s">
        <v>303</v>
      </c>
      <c r="H45" s="32"/>
      <c r="I45" s="4"/>
      <c r="J45" s="4"/>
      <c r="K45" s="40">
        <f t="shared" si="1"/>
        <v>0</v>
      </c>
      <c r="L45" s="4"/>
      <c r="M45" s="44"/>
    </row>
    <row r="46" spans="1:14" x14ac:dyDescent="0.25">
      <c r="A46" s="16" t="s">
        <v>90</v>
      </c>
      <c r="B46" s="4" t="s">
        <v>7</v>
      </c>
      <c r="C46" s="15" t="s">
        <v>91</v>
      </c>
      <c r="D46" s="4" t="s">
        <v>10</v>
      </c>
      <c r="E46" s="4">
        <v>0</v>
      </c>
      <c r="F46" s="9" t="s">
        <v>303</v>
      </c>
      <c r="G46" s="6" t="s">
        <v>303</v>
      </c>
      <c r="H46" s="32"/>
      <c r="I46" s="4"/>
      <c r="J46" s="4"/>
      <c r="K46" s="40">
        <f t="shared" si="1"/>
        <v>0</v>
      </c>
      <c r="L46" s="4"/>
      <c r="M46" s="44"/>
    </row>
    <row r="47" spans="1:14" x14ac:dyDescent="0.25">
      <c r="A47" s="16" t="s">
        <v>55</v>
      </c>
      <c r="B47" s="4" t="s">
        <v>7</v>
      </c>
      <c r="C47" s="15" t="s">
        <v>56</v>
      </c>
      <c r="D47" s="4" t="s">
        <v>27</v>
      </c>
      <c r="E47" s="4">
        <v>0</v>
      </c>
      <c r="F47" s="9" t="s">
        <v>303</v>
      </c>
      <c r="G47" s="6" t="s">
        <v>303</v>
      </c>
      <c r="H47" s="32"/>
      <c r="I47" s="4"/>
      <c r="J47" s="4"/>
      <c r="K47" s="40">
        <f t="shared" si="1"/>
        <v>0</v>
      </c>
      <c r="L47" s="4"/>
      <c r="M47" s="44"/>
    </row>
    <row r="48" spans="1:14" x14ac:dyDescent="0.25">
      <c r="A48" s="16" t="s">
        <v>25</v>
      </c>
      <c r="B48" s="4" t="s">
        <v>7</v>
      </c>
      <c r="C48" s="15" t="s">
        <v>26</v>
      </c>
      <c r="D48" s="4" t="s">
        <v>27</v>
      </c>
      <c r="E48" s="4">
        <v>0</v>
      </c>
      <c r="F48" s="9" t="s">
        <v>303</v>
      </c>
      <c r="G48" s="6" t="s">
        <v>303</v>
      </c>
      <c r="H48" s="32"/>
      <c r="I48" s="4"/>
      <c r="J48" s="4"/>
      <c r="K48" s="40">
        <f t="shared" si="1"/>
        <v>0</v>
      </c>
      <c r="L48" s="4"/>
      <c r="M48" s="44"/>
    </row>
    <row r="49" spans="1:13" x14ac:dyDescent="0.25">
      <c r="A49" s="16" t="s">
        <v>53</v>
      </c>
      <c r="B49" s="4" t="s">
        <v>7</v>
      </c>
      <c r="C49" s="15" t="s">
        <v>54</v>
      </c>
      <c r="D49" s="4" t="s">
        <v>27</v>
      </c>
      <c r="E49" s="4">
        <v>2806.4757846078251</v>
      </c>
      <c r="F49" s="9" t="s">
        <v>303</v>
      </c>
      <c r="G49" s="6" t="s">
        <v>303</v>
      </c>
      <c r="H49" s="32"/>
      <c r="I49" s="4"/>
      <c r="J49" s="4"/>
      <c r="K49" s="40">
        <f t="shared" si="1"/>
        <v>0</v>
      </c>
      <c r="L49" s="4"/>
      <c r="M49" s="44"/>
    </row>
    <row r="50" spans="1:13" x14ac:dyDescent="0.25">
      <c r="A50" s="16" t="s">
        <v>38</v>
      </c>
      <c r="B50" s="4" t="s">
        <v>7</v>
      </c>
      <c r="C50" s="15" t="s">
        <v>39</v>
      </c>
      <c r="D50" s="4" t="s">
        <v>27</v>
      </c>
      <c r="E50" s="4">
        <v>0</v>
      </c>
      <c r="F50" s="9" t="s">
        <v>303</v>
      </c>
      <c r="G50" s="6" t="s">
        <v>303</v>
      </c>
      <c r="H50" s="32"/>
      <c r="I50" s="4"/>
      <c r="J50" s="4"/>
      <c r="K50" s="40">
        <f t="shared" si="1"/>
        <v>0</v>
      </c>
      <c r="L50" s="4"/>
      <c r="M50" s="44"/>
    </row>
    <row r="51" spans="1:13" x14ac:dyDescent="0.25">
      <c r="A51" s="16" t="s">
        <v>6</v>
      </c>
      <c r="B51" s="4" t="s">
        <v>7</v>
      </c>
      <c r="C51" s="15" t="s">
        <v>8</v>
      </c>
      <c r="D51" s="4" t="s">
        <v>10</v>
      </c>
      <c r="E51" s="4">
        <v>433.34419011118229</v>
      </c>
      <c r="F51" s="9" t="s">
        <v>303</v>
      </c>
      <c r="G51" s="6" t="s">
        <v>303</v>
      </c>
      <c r="H51" s="32"/>
      <c r="I51" s="4"/>
      <c r="J51" s="4"/>
      <c r="K51" s="40">
        <f t="shared" si="1"/>
        <v>0</v>
      </c>
      <c r="L51" s="4"/>
      <c r="M51" s="44"/>
    </row>
    <row r="52" spans="1:13" x14ac:dyDescent="0.25">
      <c r="A52" s="16" t="s">
        <v>102</v>
      </c>
      <c r="B52" s="4" t="s">
        <v>7</v>
      </c>
      <c r="C52" s="15" t="s">
        <v>103</v>
      </c>
      <c r="D52" s="4" t="s">
        <v>10</v>
      </c>
      <c r="E52" s="4">
        <v>1460</v>
      </c>
      <c r="F52" s="9" t="s">
        <v>303</v>
      </c>
      <c r="G52" s="6" t="s">
        <v>303</v>
      </c>
      <c r="H52" s="32"/>
      <c r="I52" s="4"/>
      <c r="J52" s="4"/>
      <c r="K52" s="40">
        <f t="shared" si="1"/>
        <v>0</v>
      </c>
      <c r="L52" s="4"/>
      <c r="M52" s="44"/>
    </row>
    <row r="53" spans="1:13" x14ac:dyDescent="0.25">
      <c r="A53" s="16" t="s">
        <v>121</v>
      </c>
      <c r="B53" s="4" t="s">
        <v>7</v>
      </c>
      <c r="C53" s="15" t="s">
        <v>122</v>
      </c>
      <c r="D53" s="4" t="s">
        <v>10</v>
      </c>
      <c r="E53" s="4">
        <v>0</v>
      </c>
      <c r="F53" s="9" t="s">
        <v>303</v>
      </c>
      <c r="G53" s="6" t="s">
        <v>303</v>
      </c>
      <c r="H53" s="32"/>
      <c r="I53" s="4"/>
      <c r="J53" s="4"/>
      <c r="K53" s="40">
        <f t="shared" si="1"/>
        <v>0</v>
      </c>
      <c r="L53" s="4"/>
      <c r="M53" s="44"/>
    </row>
    <row r="54" spans="1:13" x14ac:dyDescent="0.25">
      <c r="A54" s="16" t="s">
        <v>70</v>
      </c>
      <c r="B54" s="4" t="s">
        <v>7</v>
      </c>
      <c r="C54" s="15" t="s">
        <v>71</v>
      </c>
      <c r="D54" s="4" t="s">
        <v>27</v>
      </c>
      <c r="E54" s="4">
        <v>0</v>
      </c>
      <c r="F54" s="9" t="s">
        <v>303</v>
      </c>
      <c r="G54" s="6" t="s">
        <v>303</v>
      </c>
      <c r="H54" s="32"/>
      <c r="I54" s="4"/>
      <c r="J54" s="4"/>
      <c r="K54" s="40">
        <f t="shared" si="1"/>
        <v>0</v>
      </c>
      <c r="L54" s="4"/>
      <c r="M54" s="44"/>
    </row>
    <row r="55" spans="1:13" x14ac:dyDescent="0.25">
      <c r="A55" s="16" t="s">
        <v>11</v>
      </c>
      <c r="B55" s="4" t="s">
        <v>7</v>
      </c>
      <c r="C55" s="15" t="s">
        <v>12</v>
      </c>
      <c r="D55" s="4" t="s">
        <v>10</v>
      </c>
      <c r="E55" s="4">
        <v>841.0658477416232</v>
      </c>
      <c r="F55" s="9" t="s">
        <v>303</v>
      </c>
      <c r="G55" s="6" t="s">
        <v>303</v>
      </c>
      <c r="H55" s="32"/>
      <c r="I55" s="4"/>
      <c r="J55" s="4"/>
      <c r="K55" s="40">
        <f t="shared" si="1"/>
        <v>0</v>
      </c>
      <c r="L55" s="4"/>
      <c r="M55" s="44"/>
    </row>
    <row r="56" spans="1:13" x14ac:dyDescent="0.25">
      <c r="A56" s="16" t="s">
        <v>76</v>
      </c>
      <c r="B56" s="4" t="s">
        <v>7</v>
      </c>
      <c r="C56" s="15" t="s">
        <v>77</v>
      </c>
      <c r="D56" s="4" t="s">
        <v>10</v>
      </c>
      <c r="E56" s="4">
        <v>1082.8629503754171</v>
      </c>
      <c r="F56" s="9" t="s">
        <v>303</v>
      </c>
      <c r="G56" s="6" t="s">
        <v>303</v>
      </c>
      <c r="H56" s="32"/>
      <c r="I56" s="4"/>
      <c r="J56" s="4"/>
      <c r="K56" s="40">
        <f t="shared" si="1"/>
        <v>0</v>
      </c>
      <c r="L56" s="4"/>
      <c r="M56" s="44"/>
    </row>
    <row r="57" spans="1:13" ht="15.75" customHeight="1" thickBot="1" x14ac:dyDescent="0.3">
      <c r="A57" s="17" t="s">
        <v>86</v>
      </c>
      <c r="B57" s="18" t="s">
        <v>7</v>
      </c>
      <c r="C57" s="19" t="s">
        <v>87</v>
      </c>
      <c r="D57" s="18" t="s">
        <v>10</v>
      </c>
      <c r="E57" s="18">
        <v>0</v>
      </c>
      <c r="F57" s="20" t="s">
        <v>303</v>
      </c>
      <c r="G57" s="21" t="s">
        <v>303</v>
      </c>
      <c r="H57" s="33"/>
      <c r="I57" s="18"/>
      <c r="J57" s="18"/>
      <c r="K57" s="40">
        <f t="shared" si="1"/>
        <v>0</v>
      </c>
      <c r="L57" s="18"/>
      <c r="M57" s="45"/>
    </row>
    <row r="59" spans="1:13" x14ac:dyDescent="0.25">
      <c r="G59" s="2"/>
    </row>
    <row r="60" spans="1:13" ht="16.5" customHeight="1" x14ac:dyDescent="0.25">
      <c r="G60" s="3"/>
    </row>
  </sheetData>
  <mergeCells count="4">
    <mergeCell ref="A1:C1"/>
    <mergeCell ref="D1:G1"/>
    <mergeCell ref="H1:K1"/>
    <mergeCell ref="L1:N1"/>
  </mergeCells>
  <pageMargins left="0.7" right="0.7" top="0.75" bottom="0.75" header="0.3" footer="0.3"/>
  <pageSetup paperSize="9" orientation="portrait" horizontalDpi="4294967293"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4"/>
  <sheetViews>
    <sheetView workbookViewId="0">
      <selection activeCell="B2" sqref="B2"/>
    </sheetView>
  </sheetViews>
  <sheetFormatPr baseColWidth="10" defaultRowHeight="15" x14ac:dyDescent="0.25"/>
  <cols>
    <col min="2" max="2" width="120.5703125" bestFit="1" customWidth="1"/>
  </cols>
  <sheetData>
    <row r="1" spans="1:2" x14ac:dyDescent="0.25">
      <c r="B1" t="s">
        <v>304</v>
      </c>
    </row>
    <row r="2" spans="1:2" x14ac:dyDescent="0.25">
      <c r="A2">
        <v>0</v>
      </c>
      <c r="B2" t="s">
        <v>305</v>
      </c>
    </row>
    <row r="3" spans="1:2" x14ac:dyDescent="0.25">
      <c r="A3">
        <v>1</v>
      </c>
      <c r="B3" t="s">
        <v>302</v>
      </c>
    </row>
    <row r="4" spans="1:2" x14ac:dyDescent="0.25">
      <c r="A4">
        <v>2</v>
      </c>
      <c r="B4" t="s">
        <v>306</v>
      </c>
    </row>
    <row r="5" spans="1:2" x14ac:dyDescent="0.25">
      <c r="A5">
        <v>3</v>
      </c>
      <c r="B5" t="s">
        <v>224</v>
      </c>
    </row>
    <row r="6" spans="1:2" x14ac:dyDescent="0.25">
      <c r="A6">
        <v>4</v>
      </c>
      <c r="B6" t="s">
        <v>307</v>
      </c>
    </row>
    <row r="7" spans="1:2" x14ac:dyDescent="0.25">
      <c r="A7">
        <v>5</v>
      </c>
      <c r="B7" t="s">
        <v>308</v>
      </c>
    </row>
    <row r="8" spans="1:2" x14ac:dyDescent="0.25">
      <c r="A8">
        <v>6</v>
      </c>
      <c r="B8" t="s">
        <v>309</v>
      </c>
    </row>
    <row r="9" spans="1:2" x14ac:dyDescent="0.25">
      <c r="A9">
        <v>7</v>
      </c>
      <c r="B9" t="s">
        <v>310</v>
      </c>
    </row>
    <row r="10" spans="1:2" x14ac:dyDescent="0.25">
      <c r="A10">
        <v>8</v>
      </c>
      <c r="B10" t="s">
        <v>311</v>
      </c>
    </row>
    <row r="11" spans="1:2" x14ac:dyDescent="0.25">
      <c r="A11">
        <v>9</v>
      </c>
      <c r="B11" t="s">
        <v>312</v>
      </c>
    </row>
    <row r="12" spans="1:2" x14ac:dyDescent="0.25">
      <c r="A12">
        <v>10</v>
      </c>
      <c r="B12" t="s">
        <v>198</v>
      </c>
    </row>
    <row r="13" spans="1:2" x14ac:dyDescent="0.25">
      <c r="A13">
        <v>11</v>
      </c>
      <c r="B13" t="s">
        <v>238</v>
      </c>
    </row>
    <row r="14" spans="1:2" x14ac:dyDescent="0.25">
      <c r="A14">
        <v>12</v>
      </c>
      <c r="B14" t="s">
        <v>254</v>
      </c>
    </row>
    <row r="15" spans="1:2" x14ac:dyDescent="0.25">
      <c r="A15">
        <v>13</v>
      </c>
      <c r="B15" t="s">
        <v>313</v>
      </c>
    </row>
    <row r="16" spans="1:2" x14ac:dyDescent="0.25">
      <c r="A16">
        <v>14</v>
      </c>
      <c r="B16" t="s">
        <v>255</v>
      </c>
    </row>
    <row r="17" spans="1:2" x14ac:dyDescent="0.25">
      <c r="A17">
        <v>15</v>
      </c>
      <c r="B17" t="s">
        <v>314</v>
      </c>
    </row>
    <row r="18" spans="1:2" x14ac:dyDescent="0.25">
      <c r="A18">
        <v>16</v>
      </c>
      <c r="B18" t="s">
        <v>315</v>
      </c>
    </row>
    <row r="19" spans="1:2" x14ac:dyDescent="0.25">
      <c r="A19">
        <v>17</v>
      </c>
      <c r="B19" t="s">
        <v>316</v>
      </c>
    </row>
    <row r="20" spans="1:2" x14ac:dyDescent="0.25">
      <c r="A20">
        <v>18</v>
      </c>
      <c r="B20" t="s">
        <v>317</v>
      </c>
    </row>
    <row r="21" spans="1:2" x14ac:dyDescent="0.25">
      <c r="A21">
        <v>19</v>
      </c>
      <c r="B21" t="s">
        <v>318</v>
      </c>
    </row>
    <row r="22" spans="1:2" x14ac:dyDescent="0.25">
      <c r="A22">
        <v>20</v>
      </c>
      <c r="B22" t="s">
        <v>319</v>
      </c>
    </row>
    <row r="23" spans="1:2" x14ac:dyDescent="0.25">
      <c r="A23">
        <v>21</v>
      </c>
      <c r="B23" t="s">
        <v>320</v>
      </c>
    </row>
    <row r="24" spans="1:2" x14ac:dyDescent="0.25">
      <c r="A24">
        <v>22</v>
      </c>
      <c r="B24" t="s">
        <v>321</v>
      </c>
    </row>
    <row r="25" spans="1:2" x14ac:dyDescent="0.25">
      <c r="A25">
        <v>23</v>
      </c>
      <c r="B25" t="s">
        <v>322</v>
      </c>
    </row>
    <row r="26" spans="1:2" x14ac:dyDescent="0.25">
      <c r="A26">
        <v>24</v>
      </c>
      <c r="B26" t="s">
        <v>323</v>
      </c>
    </row>
    <row r="27" spans="1:2" x14ac:dyDescent="0.25">
      <c r="A27">
        <v>25</v>
      </c>
      <c r="B27" t="s">
        <v>324</v>
      </c>
    </row>
    <row r="28" spans="1:2" x14ac:dyDescent="0.25">
      <c r="A28">
        <v>26</v>
      </c>
      <c r="B28" t="s">
        <v>325</v>
      </c>
    </row>
    <row r="29" spans="1:2" x14ac:dyDescent="0.25">
      <c r="A29">
        <v>27</v>
      </c>
      <c r="B29" t="s">
        <v>326</v>
      </c>
    </row>
    <row r="30" spans="1:2" x14ac:dyDescent="0.25">
      <c r="A30">
        <v>28</v>
      </c>
      <c r="B30" t="s">
        <v>327</v>
      </c>
    </row>
    <row r="31" spans="1:2" x14ac:dyDescent="0.25">
      <c r="A31">
        <v>29</v>
      </c>
      <c r="B31" t="s">
        <v>328</v>
      </c>
    </row>
    <row r="32" spans="1:2" x14ac:dyDescent="0.25">
      <c r="A32">
        <v>30</v>
      </c>
      <c r="B32" t="s">
        <v>329</v>
      </c>
    </row>
    <row r="33" spans="1:2" x14ac:dyDescent="0.25">
      <c r="A33">
        <v>31</v>
      </c>
      <c r="B33" t="s">
        <v>330</v>
      </c>
    </row>
    <row r="34" spans="1:2" x14ac:dyDescent="0.25">
      <c r="A34">
        <v>32</v>
      </c>
      <c r="B34" t="s">
        <v>331</v>
      </c>
    </row>
    <row r="35" spans="1:2" x14ac:dyDescent="0.25">
      <c r="A35">
        <v>33</v>
      </c>
      <c r="B35" t="s">
        <v>332</v>
      </c>
    </row>
    <row r="36" spans="1:2" x14ac:dyDescent="0.25">
      <c r="A36">
        <v>34</v>
      </c>
      <c r="B36" t="s">
        <v>333</v>
      </c>
    </row>
    <row r="37" spans="1:2" x14ac:dyDescent="0.25">
      <c r="A37">
        <v>35</v>
      </c>
      <c r="B37" t="s">
        <v>334</v>
      </c>
    </row>
    <row r="38" spans="1:2" x14ac:dyDescent="0.25">
      <c r="A38">
        <v>36</v>
      </c>
      <c r="B38" t="s">
        <v>335</v>
      </c>
    </row>
    <row r="39" spans="1:2" x14ac:dyDescent="0.25">
      <c r="A39">
        <v>37</v>
      </c>
      <c r="B39" t="s">
        <v>336</v>
      </c>
    </row>
    <row r="40" spans="1:2" x14ac:dyDescent="0.25">
      <c r="A40">
        <v>38</v>
      </c>
      <c r="B40" t="s">
        <v>293</v>
      </c>
    </row>
    <row r="41" spans="1:2" x14ac:dyDescent="0.25">
      <c r="A41">
        <v>39</v>
      </c>
      <c r="B41" t="s">
        <v>337</v>
      </c>
    </row>
    <row r="42" spans="1:2" x14ac:dyDescent="0.25">
      <c r="A42">
        <v>40</v>
      </c>
      <c r="B42" t="s">
        <v>244</v>
      </c>
    </row>
    <row r="43" spans="1:2" x14ac:dyDescent="0.25">
      <c r="A43">
        <v>41</v>
      </c>
      <c r="B43" t="s">
        <v>264</v>
      </c>
    </row>
    <row r="44" spans="1:2" x14ac:dyDescent="0.25">
      <c r="A44">
        <v>42</v>
      </c>
      <c r="B44" t="s">
        <v>338</v>
      </c>
    </row>
    <row r="45" spans="1:2" x14ac:dyDescent="0.25">
      <c r="A45">
        <v>43</v>
      </c>
      <c r="B45" t="s">
        <v>339</v>
      </c>
    </row>
    <row r="46" spans="1:2" x14ac:dyDescent="0.25">
      <c r="A46">
        <v>44</v>
      </c>
      <c r="B46" t="s">
        <v>340</v>
      </c>
    </row>
    <row r="47" spans="1:2" x14ac:dyDescent="0.25">
      <c r="A47">
        <v>45</v>
      </c>
      <c r="B47" t="s">
        <v>341</v>
      </c>
    </row>
    <row r="48" spans="1:2" x14ac:dyDescent="0.25">
      <c r="A48">
        <v>46</v>
      </c>
      <c r="B48" t="s">
        <v>274</v>
      </c>
    </row>
    <row r="49" spans="1:2" x14ac:dyDescent="0.25">
      <c r="A49">
        <v>47</v>
      </c>
      <c r="B49" t="s">
        <v>342</v>
      </c>
    </row>
    <row r="50" spans="1:2" x14ac:dyDescent="0.25">
      <c r="A50">
        <v>48</v>
      </c>
      <c r="B50" t="s">
        <v>343</v>
      </c>
    </row>
    <row r="51" spans="1:2" x14ac:dyDescent="0.25">
      <c r="A51">
        <v>49</v>
      </c>
      <c r="B51" t="s">
        <v>251</v>
      </c>
    </row>
    <row r="52" spans="1:2" x14ac:dyDescent="0.25">
      <c r="A52">
        <v>50</v>
      </c>
      <c r="B52" t="s">
        <v>344</v>
      </c>
    </row>
    <row r="53" spans="1:2" x14ac:dyDescent="0.25">
      <c r="A53">
        <v>51</v>
      </c>
      <c r="B53" t="s">
        <v>345</v>
      </c>
    </row>
    <row r="54" spans="1:2" x14ac:dyDescent="0.25">
      <c r="A54">
        <v>52</v>
      </c>
      <c r="B54" t="s">
        <v>346</v>
      </c>
    </row>
    <row r="55" spans="1:2" x14ac:dyDescent="0.25">
      <c r="A55">
        <v>53</v>
      </c>
      <c r="B55" t="s">
        <v>347</v>
      </c>
    </row>
    <row r="56" spans="1:2" x14ac:dyDescent="0.25">
      <c r="A56">
        <v>54</v>
      </c>
      <c r="B56" t="s">
        <v>348</v>
      </c>
    </row>
    <row r="57" spans="1:2" x14ac:dyDescent="0.25">
      <c r="A57">
        <v>55</v>
      </c>
      <c r="B57" t="s">
        <v>349</v>
      </c>
    </row>
    <row r="58" spans="1:2" x14ac:dyDescent="0.25">
      <c r="A58">
        <v>56</v>
      </c>
      <c r="B58" t="s">
        <v>350</v>
      </c>
    </row>
    <row r="59" spans="1:2" x14ac:dyDescent="0.25">
      <c r="A59">
        <v>57</v>
      </c>
      <c r="B59" t="s">
        <v>351</v>
      </c>
    </row>
    <row r="60" spans="1:2" x14ac:dyDescent="0.25">
      <c r="A60">
        <v>58</v>
      </c>
      <c r="B60" t="s">
        <v>267</v>
      </c>
    </row>
    <row r="61" spans="1:2" x14ac:dyDescent="0.25">
      <c r="A61">
        <v>59</v>
      </c>
      <c r="B61" t="s">
        <v>352</v>
      </c>
    </row>
    <row r="62" spans="1:2" x14ac:dyDescent="0.25">
      <c r="A62">
        <v>60</v>
      </c>
      <c r="B62" t="s">
        <v>353</v>
      </c>
    </row>
    <row r="63" spans="1:2" x14ac:dyDescent="0.25">
      <c r="A63">
        <v>61</v>
      </c>
      <c r="B63" t="s">
        <v>354</v>
      </c>
    </row>
    <row r="64" spans="1:2" x14ac:dyDescent="0.25">
      <c r="A64">
        <v>62</v>
      </c>
      <c r="B64" t="s">
        <v>221</v>
      </c>
    </row>
    <row r="65" spans="1:2" x14ac:dyDescent="0.25">
      <c r="A65">
        <v>63</v>
      </c>
      <c r="B65" t="s">
        <v>268</v>
      </c>
    </row>
    <row r="66" spans="1:2" x14ac:dyDescent="0.25">
      <c r="A66">
        <v>64</v>
      </c>
      <c r="B66" t="s">
        <v>355</v>
      </c>
    </row>
    <row r="67" spans="1:2" x14ac:dyDescent="0.25">
      <c r="A67">
        <v>65</v>
      </c>
      <c r="B67" t="s">
        <v>356</v>
      </c>
    </row>
    <row r="68" spans="1:2" x14ac:dyDescent="0.25">
      <c r="A68">
        <v>66</v>
      </c>
      <c r="B68" t="s">
        <v>357</v>
      </c>
    </row>
    <row r="69" spans="1:2" x14ac:dyDescent="0.25">
      <c r="A69">
        <v>67</v>
      </c>
      <c r="B69" t="s">
        <v>201</v>
      </c>
    </row>
    <row r="70" spans="1:2" x14ac:dyDescent="0.25">
      <c r="A70">
        <v>68</v>
      </c>
      <c r="B70" t="s">
        <v>194</v>
      </c>
    </row>
    <row r="71" spans="1:2" x14ac:dyDescent="0.25">
      <c r="A71">
        <v>69</v>
      </c>
      <c r="B71" t="s">
        <v>358</v>
      </c>
    </row>
    <row r="72" spans="1:2" x14ac:dyDescent="0.25">
      <c r="A72">
        <v>70</v>
      </c>
      <c r="B72" t="s">
        <v>359</v>
      </c>
    </row>
    <row r="73" spans="1:2" x14ac:dyDescent="0.25">
      <c r="A73">
        <v>71</v>
      </c>
      <c r="B73" t="s">
        <v>260</v>
      </c>
    </row>
    <row r="74" spans="1:2" x14ac:dyDescent="0.25">
      <c r="A74">
        <v>72</v>
      </c>
      <c r="B74" t="s">
        <v>360</v>
      </c>
    </row>
    <row r="75" spans="1:2" x14ac:dyDescent="0.25">
      <c r="A75">
        <v>73</v>
      </c>
      <c r="B75" t="s">
        <v>361</v>
      </c>
    </row>
    <row r="76" spans="1:2" x14ac:dyDescent="0.25">
      <c r="A76">
        <v>74</v>
      </c>
      <c r="B76" t="s">
        <v>362</v>
      </c>
    </row>
    <row r="77" spans="1:2" x14ac:dyDescent="0.25">
      <c r="A77">
        <v>75</v>
      </c>
      <c r="B77" t="s">
        <v>363</v>
      </c>
    </row>
    <row r="78" spans="1:2" x14ac:dyDescent="0.25">
      <c r="A78">
        <v>76</v>
      </c>
      <c r="B78" t="s">
        <v>364</v>
      </c>
    </row>
    <row r="79" spans="1:2" x14ac:dyDescent="0.25">
      <c r="A79">
        <v>77</v>
      </c>
      <c r="B79" t="s">
        <v>365</v>
      </c>
    </row>
    <row r="80" spans="1:2" x14ac:dyDescent="0.25">
      <c r="A80">
        <v>78</v>
      </c>
      <c r="B80" t="s">
        <v>366</v>
      </c>
    </row>
    <row r="81" spans="1:2" x14ac:dyDescent="0.25">
      <c r="A81">
        <v>79</v>
      </c>
      <c r="B81" t="s">
        <v>367</v>
      </c>
    </row>
    <row r="82" spans="1:2" x14ac:dyDescent="0.25">
      <c r="A82">
        <v>80</v>
      </c>
      <c r="B82" t="s">
        <v>368</v>
      </c>
    </row>
    <row r="83" spans="1:2" x14ac:dyDescent="0.25">
      <c r="A83">
        <v>81</v>
      </c>
      <c r="B83" t="s">
        <v>369</v>
      </c>
    </row>
    <row r="84" spans="1:2" x14ac:dyDescent="0.25">
      <c r="A84">
        <v>82</v>
      </c>
      <c r="B84" t="s">
        <v>370</v>
      </c>
    </row>
    <row r="85" spans="1:2" x14ac:dyDescent="0.25">
      <c r="A85">
        <v>83</v>
      </c>
      <c r="B85" t="s">
        <v>371</v>
      </c>
    </row>
    <row r="86" spans="1:2" x14ac:dyDescent="0.25">
      <c r="A86">
        <v>84</v>
      </c>
      <c r="B86" t="s">
        <v>372</v>
      </c>
    </row>
    <row r="87" spans="1:2" x14ac:dyDescent="0.25">
      <c r="A87">
        <v>85</v>
      </c>
      <c r="B87" t="s">
        <v>373</v>
      </c>
    </row>
    <row r="88" spans="1:2" x14ac:dyDescent="0.25">
      <c r="A88">
        <v>86</v>
      </c>
      <c r="B88" t="s">
        <v>374</v>
      </c>
    </row>
    <row r="89" spans="1:2" x14ac:dyDescent="0.25">
      <c r="A89">
        <v>87</v>
      </c>
      <c r="B89" t="s">
        <v>203</v>
      </c>
    </row>
    <row r="90" spans="1:2" x14ac:dyDescent="0.25">
      <c r="A90">
        <v>88</v>
      </c>
      <c r="B90" t="s">
        <v>247</v>
      </c>
    </row>
    <row r="91" spans="1:2" x14ac:dyDescent="0.25">
      <c r="A91">
        <v>89</v>
      </c>
      <c r="B91" t="s">
        <v>375</v>
      </c>
    </row>
    <row r="92" spans="1:2" x14ac:dyDescent="0.25">
      <c r="A92">
        <v>90</v>
      </c>
      <c r="B92" t="s">
        <v>376</v>
      </c>
    </row>
    <row r="93" spans="1:2" x14ac:dyDescent="0.25">
      <c r="A93">
        <v>91</v>
      </c>
      <c r="B93" t="s">
        <v>377</v>
      </c>
    </row>
    <row r="94" spans="1:2" x14ac:dyDescent="0.25">
      <c r="A94">
        <v>92</v>
      </c>
      <c r="B94" t="s">
        <v>378</v>
      </c>
    </row>
    <row r="95" spans="1:2" x14ac:dyDescent="0.25">
      <c r="A95">
        <v>93</v>
      </c>
      <c r="B95" t="s">
        <v>228</v>
      </c>
    </row>
    <row r="96" spans="1:2" x14ac:dyDescent="0.25">
      <c r="A96">
        <v>94</v>
      </c>
      <c r="B96" t="s">
        <v>379</v>
      </c>
    </row>
    <row r="97" spans="1:2" x14ac:dyDescent="0.25">
      <c r="A97">
        <v>95</v>
      </c>
      <c r="B97" t="s">
        <v>380</v>
      </c>
    </row>
    <row r="98" spans="1:2" x14ac:dyDescent="0.25">
      <c r="A98">
        <v>96</v>
      </c>
      <c r="B98" t="s">
        <v>381</v>
      </c>
    </row>
    <row r="99" spans="1:2" x14ac:dyDescent="0.25">
      <c r="A99">
        <v>97</v>
      </c>
      <c r="B99" t="s">
        <v>382</v>
      </c>
    </row>
    <row r="100" spans="1:2" x14ac:dyDescent="0.25">
      <c r="A100">
        <v>98</v>
      </c>
      <c r="B100" t="s">
        <v>383</v>
      </c>
    </row>
    <row r="101" spans="1:2" x14ac:dyDescent="0.25">
      <c r="A101">
        <v>99</v>
      </c>
      <c r="B101" t="s">
        <v>384</v>
      </c>
    </row>
    <row r="102" spans="1:2" x14ac:dyDescent="0.25">
      <c r="A102">
        <v>100</v>
      </c>
      <c r="B102" t="s">
        <v>385</v>
      </c>
    </row>
    <row r="103" spans="1:2" x14ac:dyDescent="0.25">
      <c r="A103">
        <v>101</v>
      </c>
      <c r="B103" t="s">
        <v>386</v>
      </c>
    </row>
    <row r="104" spans="1:2" x14ac:dyDescent="0.25">
      <c r="A104">
        <v>102</v>
      </c>
      <c r="B104" t="s">
        <v>387</v>
      </c>
    </row>
    <row r="105" spans="1:2" x14ac:dyDescent="0.25">
      <c r="A105">
        <v>103</v>
      </c>
      <c r="B105" t="s">
        <v>388</v>
      </c>
    </row>
    <row r="106" spans="1:2" x14ac:dyDescent="0.25">
      <c r="A106">
        <v>104</v>
      </c>
      <c r="B106" t="s">
        <v>389</v>
      </c>
    </row>
    <row r="107" spans="1:2" x14ac:dyDescent="0.25">
      <c r="A107">
        <v>105</v>
      </c>
      <c r="B107" t="s">
        <v>390</v>
      </c>
    </row>
    <row r="108" spans="1:2" x14ac:dyDescent="0.25">
      <c r="A108">
        <v>106</v>
      </c>
      <c r="B108" t="s">
        <v>391</v>
      </c>
    </row>
    <row r="109" spans="1:2" x14ac:dyDescent="0.25">
      <c r="A109">
        <v>107</v>
      </c>
      <c r="B109" t="s">
        <v>392</v>
      </c>
    </row>
    <row r="110" spans="1:2" x14ac:dyDescent="0.25">
      <c r="A110">
        <v>108</v>
      </c>
      <c r="B110" t="s">
        <v>217</v>
      </c>
    </row>
    <row r="111" spans="1:2" x14ac:dyDescent="0.25">
      <c r="A111">
        <v>109</v>
      </c>
      <c r="B111" t="s">
        <v>231</v>
      </c>
    </row>
    <row r="112" spans="1:2" x14ac:dyDescent="0.25">
      <c r="A112">
        <v>110</v>
      </c>
      <c r="B112" t="s">
        <v>393</v>
      </c>
    </row>
    <row r="113" spans="1:2" x14ac:dyDescent="0.25">
      <c r="A113">
        <v>111</v>
      </c>
      <c r="B113" t="s">
        <v>271</v>
      </c>
    </row>
    <row r="114" spans="1:2" x14ac:dyDescent="0.25">
      <c r="A114">
        <v>112</v>
      </c>
      <c r="B114" t="s">
        <v>394</v>
      </c>
    </row>
    <row r="115" spans="1:2" x14ac:dyDescent="0.25">
      <c r="A115">
        <v>113</v>
      </c>
      <c r="B115" t="s">
        <v>395</v>
      </c>
    </row>
    <row r="116" spans="1:2" x14ac:dyDescent="0.25">
      <c r="A116">
        <v>114</v>
      </c>
      <c r="B116" t="s">
        <v>396</v>
      </c>
    </row>
    <row r="117" spans="1:2" x14ac:dyDescent="0.25">
      <c r="A117">
        <v>115</v>
      </c>
      <c r="B117" t="s">
        <v>397</v>
      </c>
    </row>
    <row r="118" spans="1:2" x14ac:dyDescent="0.25">
      <c r="A118">
        <v>116</v>
      </c>
      <c r="B118" t="s">
        <v>398</v>
      </c>
    </row>
    <row r="119" spans="1:2" x14ac:dyDescent="0.25">
      <c r="A119">
        <v>117</v>
      </c>
      <c r="B119" t="s">
        <v>399</v>
      </c>
    </row>
    <row r="120" spans="1:2" x14ac:dyDescent="0.25">
      <c r="A120">
        <v>118</v>
      </c>
      <c r="B120" t="s">
        <v>400</v>
      </c>
    </row>
    <row r="121" spans="1:2" x14ac:dyDescent="0.25">
      <c r="A121">
        <v>119</v>
      </c>
      <c r="B121" t="s">
        <v>401</v>
      </c>
    </row>
    <row r="122" spans="1:2" x14ac:dyDescent="0.25">
      <c r="A122">
        <v>120</v>
      </c>
      <c r="B122" t="s">
        <v>402</v>
      </c>
    </row>
    <row r="123" spans="1:2" x14ac:dyDescent="0.25">
      <c r="A123">
        <v>121</v>
      </c>
      <c r="B123" t="s">
        <v>403</v>
      </c>
    </row>
    <row r="124" spans="1:2" x14ac:dyDescent="0.25">
      <c r="A124">
        <v>122</v>
      </c>
      <c r="B124" t="s">
        <v>404</v>
      </c>
    </row>
    <row r="125" spans="1:2" x14ac:dyDescent="0.25">
      <c r="A125">
        <v>123</v>
      </c>
      <c r="B125" t="s">
        <v>405</v>
      </c>
    </row>
    <row r="126" spans="1:2" x14ac:dyDescent="0.25">
      <c r="A126">
        <v>124</v>
      </c>
      <c r="B126" t="s">
        <v>406</v>
      </c>
    </row>
    <row r="127" spans="1:2" x14ac:dyDescent="0.25">
      <c r="A127">
        <v>125</v>
      </c>
      <c r="B127" t="s">
        <v>407</v>
      </c>
    </row>
    <row r="128" spans="1:2" x14ac:dyDescent="0.25">
      <c r="A128">
        <v>126</v>
      </c>
      <c r="B128" t="s">
        <v>408</v>
      </c>
    </row>
    <row r="129" spans="1:2" x14ac:dyDescent="0.25">
      <c r="A129">
        <v>127</v>
      </c>
      <c r="B129" t="s">
        <v>409</v>
      </c>
    </row>
    <row r="130" spans="1:2" x14ac:dyDescent="0.25">
      <c r="A130">
        <v>128</v>
      </c>
      <c r="B130" t="s">
        <v>410</v>
      </c>
    </row>
    <row r="131" spans="1:2" x14ac:dyDescent="0.25">
      <c r="A131">
        <v>129</v>
      </c>
      <c r="B131" t="s">
        <v>411</v>
      </c>
    </row>
    <row r="132" spans="1:2" x14ac:dyDescent="0.25">
      <c r="A132">
        <v>130</v>
      </c>
      <c r="B132" t="s">
        <v>412</v>
      </c>
    </row>
    <row r="133" spans="1:2" x14ac:dyDescent="0.25">
      <c r="A133">
        <v>131</v>
      </c>
      <c r="B133" t="s">
        <v>413</v>
      </c>
    </row>
    <row r="134" spans="1:2" x14ac:dyDescent="0.25">
      <c r="A134">
        <v>132</v>
      </c>
      <c r="B134" t="s">
        <v>414</v>
      </c>
    </row>
    <row r="135" spans="1:2" x14ac:dyDescent="0.25">
      <c r="A135">
        <v>133</v>
      </c>
      <c r="B135" t="s">
        <v>415</v>
      </c>
    </row>
    <row r="136" spans="1:2" x14ac:dyDescent="0.25">
      <c r="A136">
        <v>134</v>
      </c>
      <c r="B136" t="s">
        <v>416</v>
      </c>
    </row>
    <row r="137" spans="1:2" x14ac:dyDescent="0.25">
      <c r="A137">
        <v>135</v>
      </c>
      <c r="B137" t="s">
        <v>417</v>
      </c>
    </row>
    <row r="138" spans="1:2" x14ac:dyDescent="0.25">
      <c r="A138">
        <v>136</v>
      </c>
      <c r="B138" t="s">
        <v>418</v>
      </c>
    </row>
    <row r="139" spans="1:2" x14ac:dyDescent="0.25">
      <c r="A139">
        <v>137</v>
      </c>
      <c r="B139" t="s">
        <v>419</v>
      </c>
    </row>
    <row r="140" spans="1:2" x14ac:dyDescent="0.25">
      <c r="A140">
        <v>138</v>
      </c>
      <c r="B140" t="s">
        <v>420</v>
      </c>
    </row>
    <row r="141" spans="1:2" x14ac:dyDescent="0.25">
      <c r="A141">
        <v>139</v>
      </c>
      <c r="B141" t="s">
        <v>421</v>
      </c>
    </row>
    <row r="142" spans="1:2" x14ac:dyDescent="0.25">
      <c r="A142">
        <v>140</v>
      </c>
      <c r="B142" t="s">
        <v>422</v>
      </c>
    </row>
    <row r="143" spans="1:2" x14ac:dyDescent="0.25">
      <c r="A143">
        <v>141</v>
      </c>
      <c r="B143" t="s">
        <v>423</v>
      </c>
    </row>
    <row r="144" spans="1:2" x14ac:dyDescent="0.25">
      <c r="A144">
        <v>142</v>
      </c>
      <c r="B144" t="s">
        <v>424</v>
      </c>
    </row>
    <row r="145" spans="1:2" x14ac:dyDescent="0.25">
      <c r="A145">
        <v>143</v>
      </c>
      <c r="B145" t="s">
        <v>425</v>
      </c>
    </row>
    <row r="146" spans="1:2" x14ac:dyDescent="0.25">
      <c r="A146">
        <v>144</v>
      </c>
      <c r="B146" t="s">
        <v>426</v>
      </c>
    </row>
    <row r="147" spans="1:2" x14ac:dyDescent="0.25">
      <c r="A147">
        <v>145</v>
      </c>
      <c r="B147" t="s">
        <v>427</v>
      </c>
    </row>
    <row r="148" spans="1:2" x14ac:dyDescent="0.25">
      <c r="A148">
        <v>146</v>
      </c>
      <c r="B148" t="s">
        <v>428</v>
      </c>
    </row>
    <row r="149" spans="1:2" x14ac:dyDescent="0.25">
      <c r="A149">
        <v>147</v>
      </c>
      <c r="B149" t="s">
        <v>429</v>
      </c>
    </row>
    <row r="150" spans="1:2" x14ac:dyDescent="0.25">
      <c r="A150">
        <v>148</v>
      </c>
      <c r="B150" t="s">
        <v>191</v>
      </c>
    </row>
    <row r="151" spans="1:2" x14ac:dyDescent="0.25">
      <c r="A151">
        <v>149</v>
      </c>
      <c r="B151" t="s">
        <v>430</v>
      </c>
    </row>
    <row r="152" spans="1:2" x14ac:dyDescent="0.25">
      <c r="A152">
        <v>150</v>
      </c>
      <c r="B152" t="s">
        <v>299</v>
      </c>
    </row>
    <row r="153" spans="1:2" x14ac:dyDescent="0.25">
      <c r="A153">
        <v>151</v>
      </c>
      <c r="B153" t="s">
        <v>431</v>
      </c>
    </row>
    <row r="154" spans="1:2" x14ac:dyDescent="0.25">
      <c r="A154">
        <v>152</v>
      </c>
      <c r="B154" t="s">
        <v>432</v>
      </c>
    </row>
    <row r="155" spans="1:2" x14ac:dyDescent="0.25">
      <c r="A155">
        <v>153</v>
      </c>
      <c r="B155" t="s">
        <v>433</v>
      </c>
    </row>
    <row r="156" spans="1:2" x14ac:dyDescent="0.25">
      <c r="A156">
        <v>154</v>
      </c>
      <c r="B156" t="s">
        <v>434</v>
      </c>
    </row>
    <row r="157" spans="1:2" x14ac:dyDescent="0.25">
      <c r="A157">
        <v>155</v>
      </c>
      <c r="B157" t="s">
        <v>435</v>
      </c>
    </row>
    <row r="158" spans="1:2" x14ac:dyDescent="0.25">
      <c r="A158">
        <v>156</v>
      </c>
      <c r="B158" t="s">
        <v>436</v>
      </c>
    </row>
    <row r="159" spans="1:2" x14ac:dyDescent="0.25">
      <c r="A159">
        <v>157</v>
      </c>
      <c r="B159" t="s">
        <v>437</v>
      </c>
    </row>
    <row r="160" spans="1:2" x14ac:dyDescent="0.25">
      <c r="A160">
        <v>158</v>
      </c>
      <c r="B160" t="s">
        <v>438</v>
      </c>
    </row>
    <row r="161" spans="1:2" x14ac:dyDescent="0.25">
      <c r="A161">
        <v>159</v>
      </c>
      <c r="B161" t="s">
        <v>439</v>
      </c>
    </row>
    <row r="162" spans="1:2" x14ac:dyDescent="0.25">
      <c r="A162">
        <v>160</v>
      </c>
      <c r="B162" t="s">
        <v>440</v>
      </c>
    </row>
    <row r="163" spans="1:2" x14ac:dyDescent="0.25">
      <c r="A163">
        <v>161</v>
      </c>
      <c r="B163" t="s">
        <v>441</v>
      </c>
    </row>
    <row r="164" spans="1:2" x14ac:dyDescent="0.25">
      <c r="A164">
        <v>162</v>
      </c>
      <c r="B164" t="s">
        <v>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Raw DLS Market-RefFlow</vt:lpstr>
      <vt:lpstr>Price</vt:lpstr>
      <vt:lpstr>DLS-Exiobase</vt:lpstr>
      <vt:lpstr>Exiobase sectors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Croué, G.P.S. (gael)</cp:lastModifiedBy>
  <dcterms:created xsi:type="dcterms:W3CDTF">2024-12-06T16:06:09Z</dcterms:created>
  <dcterms:modified xsi:type="dcterms:W3CDTF">2024-12-31T08:29:13Z</dcterms:modified>
</cp:coreProperties>
</file>