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https://ramboll-my.sharepoint.com/personal/miekj_ramboll_com/Documents/Desktop/"/>
    </mc:Choice>
  </mc:AlternateContent>
  <xr:revisionPtr revIDLastSave="0" documentId="8_{CEA130C2-222D-446B-89BB-9B666D4F28F9}" xr6:coauthVersionLast="44" xr6:coauthVersionMax="44" xr10:uidLastSave="{00000000-0000-0000-0000-000000000000}"/>
  <bookViews>
    <workbookView xWindow="-120" yWindow="-120" windowWidth="25440" windowHeight="15390" tabRatio="418" activeTab="1" xr2:uid="{D344A339-1DC9-4335-BBFA-758EBC8CD5B8}"/>
  </bookViews>
  <sheets>
    <sheet name="Manual (long list)" sheetId="5" r:id="rId1"/>
    <sheet name="Longlist CE actions" sheetId="1" r:id="rId2"/>
    <sheet name="Shortlisted for modelling" sheetId="2" r:id="rId3"/>
  </sheets>
  <definedNames>
    <definedName name="_xlnm._FilterDatabase" localSheetId="1" hidden="1">'Longlist CE actions'!$A$1:$N$54</definedName>
    <definedName name="_ftn1" localSheetId="2">'Shortlisted for modelling'!$A$21</definedName>
    <definedName name="_ftn2" localSheetId="2">'Shortlisted for modelling'!#REF!</definedName>
    <definedName name="_ftn3" localSheetId="2">'Shortlisted for modelling'!$A$10</definedName>
    <definedName name="_ftnref1" localSheetId="2">'Shortlisted for modelling'!$E$1</definedName>
    <definedName name="_ftnref2" localSheetId="2">'Shortlisted for modelling'!$A$4</definedName>
    <definedName name="_ftnref3" localSheetId="2">'Shortlisted for modelling'!$F$3</definedName>
    <definedName name="_Ref19181713" localSheetId="2">'Shortlisted for modelling'!$F$3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2" i="2" l="1"/>
  <c r="Q12" i="2"/>
  <c r="P12" i="2"/>
  <c r="O12" i="2"/>
  <c r="R13" i="2"/>
  <c r="Q13" i="2"/>
  <c r="P13" i="2"/>
  <c r="O13" i="2"/>
  <c r="P4" i="2" l="1"/>
  <c r="X4" i="2"/>
  <c r="W4" i="2"/>
  <c r="V4" i="2"/>
  <c r="U4" i="2"/>
  <c r="T4" i="2"/>
  <c r="S4" i="2"/>
  <c r="R4" i="2"/>
  <c r="Q4" i="2"/>
  <c r="O4" i="2"/>
  <c r="K4" i="5" l="1"/>
</calcChain>
</file>

<file path=xl/sharedStrings.xml><?xml version="1.0" encoding="utf-8"?>
<sst xmlns="http://schemas.openxmlformats.org/spreadsheetml/2006/main" count="504" uniqueCount="413">
  <si>
    <t>CE action and lifecycle stage</t>
  </si>
  <si>
    <t>Description</t>
  </si>
  <si>
    <t>Impact</t>
  </si>
  <si>
    <t>Score</t>
  </si>
  <si>
    <t>Applicability</t>
  </si>
  <si>
    <t>Feasibility</t>
  </si>
  <si>
    <t>Measurability</t>
  </si>
  <si>
    <t>Suggested final assessment</t>
  </si>
  <si>
    <t>Other data sources</t>
  </si>
  <si>
    <t>Data/assumption needs</t>
  </si>
  <si>
    <t>Comment</t>
  </si>
  <si>
    <t>LCA stage</t>
  </si>
  <si>
    <t>Main action / category</t>
  </si>
  <si>
    <t>The main action can also be described if no specific action is listed below or if it is scoped well enough to be analysed.</t>
  </si>
  <si>
    <t>Specific action</t>
  </si>
  <si>
    <t>Description of the mechanism of the CE action in reducing or avoiding material use and resulting carbon emissions along a product lifecycle.</t>
  </si>
  <si>
    <t>Description of the potential impact of the CE action (specifying the sources of data indicated).</t>
  </si>
  <si>
    <t>Description of the potential for the action to be applied to the sector and its products.</t>
  </si>
  <si>
    <t>Description of the technical, economic and social feasibility of implementing the CE action in the sector, including barriers.</t>
  </si>
  <si>
    <t>Description of the available data and their scope, and of missing data to conduct quantification leading to uncertainty.</t>
  </si>
  <si>
    <t>Explanation of the grading from 0 to 3.</t>
  </si>
  <si>
    <t>No impact relative to reference technology</t>
  </si>
  <si>
    <t>Not applicable</t>
  </si>
  <si>
    <t>Unfeasible before 2050</t>
  </si>
  <si>
    <t>Impossible to measure (lack of data)</t>
  </si>
  <si>
    <t xml:space="preserve">Small impact relative to reference technology </t>
  </si>
  <si>
    <t>Very limited applicability within the specific sector/applicable to very few products of the sector</t>
  </si>
  <si>
    <t>Feasible before 2050</t>
  </si>
  <si>
    <t>Measurable with many unknowns, leading to the use of several assumptions</t>
  </si>
  <si>
    <t xml:space="preserve">Significant impact relative to reference technology </t>
  </si>
  <si>
    <t>Partial applicability to the sector/applicable to some products of the sector</t>
  </si>
  <si>
    <t>Feasible after 2030</t>
  </si>
  <si>
    <t>Measurable using a few sources/with some unknowns, leading to the use of a few assumptions</t>
  </si>
  <si>
    <t xml:space="preserve">Very high impact relative to reference technology </t>
  </si>
  <si>
    <t>High degree of applicability/applicable to most products of the sector</t>
  </si>
  <si>
    <t>Feasible before 2030</t>
  </si>
  <si>
    <t>Measurable thanks to several sources and little use of assumptions</t>
  </si>
  <si>
    <t>Suggested final assessment for shortlisting</t>
  </si>
  <si>
    <t>Example</t>
  </si>
  <si>
    <t>Final suggestion on whether to shortlist the action or not, based on previous criteria. Scored 0-2
1 = DISCUSS (orange) ; 2 = YES (green); 3 = NO (red) ; 4 = promising, but more data needed to assess (yellow)</t>
  </si>
  <si>
    <t>Product design</t>
  </si>
  <si>
    <t>Design for the use of less material in buildings</t>
  </si>
  <si>
    <t>x</t>
  </si>
  <si>
    <t>Reducing use of structural steel at design stage (reducing overspecification)</t>
  </si>
  <si>
    <t>Designing and building more efficiently to enable structural steel to deliver the same service but using less of the material.</t>
  </si>
  <si>
    <t>At least 20% and up to 46% less steel use in building projects in the UK according to two studies (Moynihan and Allwood, 2014; Dunant et al., 2018)</t>
  </si>
  <si>
    <t>The action can be implemented to all buildings for which steel is used for structural purposes.</t>
  </si>
  <si>
    <t>Higher steel use is typically for economic reasons i.e. to reduce labour costs (Moynihan and Allwood, 2014); and/or by designers ”to guard against changes in requirements during the design process” (Dunant et al., 2018). The action requires automation and the use of software and information technologies at design/manufacturing stages.</t>
  </si>
  <si>
    <t>Data from two studies in the UK (Moynihan and Allwood, 2014; Dunant et al., 2018). 
Date for market entry are lacking.</t>
  </si>
  <si>
    <t>A comparison of slab construction techniques indicates overall embodied energy reductions up to 40%. (Miller, D., &amp; Doh, J.-H. (2015). Incorporating sustainable development principles into building design: a review from a structural perspective including case study)</t>
  </si>
  <si>
    <t>The action can be implemented for all buildings, which do not already differentiate between orders according to demands of the specific element.</t>
  </si>
  <si>
    <t>The reason for ordering the same concrete for the entire building is to save time on planning, however technology and knowledge are already available for this action to be implemented.</t>
  </si>
  <si>
    <t>Assumptions regarding concrete types, optimisations potentials and quantities would be neccesary.
Might be possible to make reliable assumptions based on expert interviews and thus increase the measurability of this action. It is though important to note that it is not enough for the designer to reduce overspecification, the manufacturers and contractors must also built as specifed and not increase strength due to e.g. long curring times.</t>
  </si>
  <si>
    <t>Estimated amount of over-specified materials / Estimated potential for reducing over-specification (in amount of materials)</t>
  </si>
  <si>
    <t xml:space="preserve">In pre-fabricated concrete elements it would make sense to speficy maximum cement content or strength, as the manufacturers produces too strong elements to get them out of the molds/forms. So, even if the designer manages to not overspecify, you need to secure the rest of the value chain apply. Thus one could work with min. and max. specifications. (practice/expert)
Klaus Haugsted - Contiga, CRH Concrete, Confac etc. </t>
  </si>
  <si>
    <t>LCA can be used to enable better early stage decision-making by providing feedback on the environmental impacts of building information modeling (BIM) design choices.</t>
  </si>
  <si>
    <t>Basbagill et al., 2013 report results "anywhere from a 20% to 37% reduction in the building’s total embodied impact possible depending on the design configuration". This does not take into account the effect on operational energy consumption.</t>
  </si>
  <si>
    <t>The action can be implemented for all buildings.</t>
  </si>
  <si>
    <t>The method uses software which as automated method integrates BIM, LCA, energy simulation, MRR scheduling, and sensitivity analysis software. As the study dates from 2013, the technology may have improved and become simpler.</t>
  </si>
  <si>
    <t>The findings from Basbagill et al. (2013) are limited to one case.
Another study has been added, Non-EU, suggesting 25 % reduction. S. H. Cho and C. U. Chae (2016). Looking at certification systems like LEED requireing a minimum of 10 % reduction, it would also be possible to estimate potential reductions.</t>
  </si>
  <si>
    <t>What is the state of BIM-assisted design to provide feedback on the EC of design choices?</t>
  </si>
  <si>
    <t>Design buildings which reuse existing building structures or parts</t>
  </si>
  <si>
    <t>The intended impact results from the reduced amount of new materials and components produced for new buildings.</t>
  </si>
  <si>
    <t>According to Chau et al. (2012; cited in Pomponi &amp; Moncaster, 2016) "to maintain 15-30% of the existing structural and non-structural building elements […] can reduce the CO2 footprint by 17.3%"</t>
  </si>
  <si>
    <t>Amount of structural materials used for existing buildings.
Amount of structural materials that could be saved from reusing existing structures.</t>
  </si>
  <si>
    <t>Use reused bricks originally built with lime mortar instead of newly produced bricks</t>
  </si>
  <si>
    <t>Saves up to 95% of the CO2 emitted in production (Bygtek.dk. (2017). Genbrug af gode gamle mursten. Retrieved from https://bygtek.dk/artikel/facader/genbrug-af-gode-gamle-mursten). The company Rebrick claims to save 0,5 kilo of CO2-emissions per reused brick compared to building with new bricks. Gamlemursten. (2013))
Relative to other materials, bricks have a little share in total buildings' CO2 footprint.</t>
  </si>
  <si>
    <t>The action can be completed for all bricks which are previously built with lime mortar but not cement mortar. In the UK brickworks built before 1930ties were built with lime motar (David Eveleigh. (2009). Evolution of Building Elements. Retrieved October 1, 2019, from University of West of England, Bristol) In Denmark this counts for buildings built before 1955. There are 42,8 million tons of bricks in danish buildings built before 1955, which have the potential of being reused (Jordal-Jørgensen, J., &amp; Karup Pedersen, J. (2016). Samfundsøkonomisk analyse af genbrug afmursten. Miljøstyrelsen)</t>
  </si>
  <si>
    <t>Highly feasible. A company called "Gamle Mursten" (="Old bricks") has the capacity of manufacturing between 5,500 and 8,500 stones per day. The company had a turnover of approx. 5 million DKK in 2013.</t>
  </si>
  <si>
    <t>Data on the use of bricks in EU buildings 
Potential amount of used bricks which could be harvested from building demolition.</t>
  </si>
  <si>
    <t>Need building stock age + knowledge of chalk mortar use throughout europe + estimation of how many of these old buildings that is ready for demolition
Building stock data + Ramboll practice (Jan-Erik?)</t>
  </si>
  <si>
    <t xml:space="preserve">Reuse structural steel </t>
  </si>
  <si>
    <t>A report from Bioregional (unknown date) highlights the environmental benefits of reuse, explaining that there is a 96% environmental impact saving from reusing steel sections compared to procuring new steel. Tingley and Allwood, 2014.</t>
  </si>
  <si>
    <t>How much steel could be reused?</t>
  </si>
  <si>
    <t>Requires careful dismantling from the building + knowledge of the material quality (classification) and the previous use (which can be aided by building / material passport). If steel is to be reused, someone must take responsibility for certifying its suitability. Allwood et al., 2010.</t>
  </si>
  <si>
    <t xml:space="preserve">around 4% of all steel in buildings is reused against 92% recycled. Hopkinson, P; Chen, H-M; Zhou, K; et al 2019
Need data on buildings with structural steel ready for demolition. e.g. typical large scale buildings - mainly highrise e.g. offices/hotels and also industrial buildings._x000D_
</t>
  </si>
  <si>
    <t>Amount of steel which could be feasibly reused.</t>
  </si>
  <si>
    <t>Need data on buildings with structural steel ready for demolition. e.g. typical large scale buildings - mainly highrise e.g. offices/hotels and also industrial buildings.
Building stock data + Ramboll practice (Dan Jensen)</t>
  </si>
  <si>
    <t>Use construction technology which can minimise waste</t>
  </si>
  <si>
    <t>3D printed building elements</t>
  </si>
  <si>
    <t>A high-tech company has claimed 30–60% material savings can be obtained by using 3D printing technology. (Che Y, M. Y. (2015). A brief introduction to 3D printing technology. GRC 2015 Dubai, 4.)</t>
  </si>
  <si>
    <t>By 2035, 3D printing could grow to a sizable share of the market, addressing up to 25% of all building components. (Ellen MacArthur Foundation. (2014). Potential for Denmark As a Circular Economy)</t>
  </si>
  <si>
    <t>The indoor environmental consequences of the materials from the high-tech company still need to be tested in order for the 3Dprinted buildings to be scalable. (Ellen MacArthur Foundation. (2014). Potential for Denmark As a Circular Economy). Building regulations currently hinder 3D printing for buildings.</t>
  </si>
  <si>
    <t xml:space="preserve">Assumptions regarding technology, materials and quantites would be neccesary in order for this to be measurable </t>
  </si>
  <si>
    <t>Design for building disassembly, and make standardised building elements</t>
  </si>
  <si>
    <t>From a case of a DFD in Denmark: Reuse of the concrete structure two and three times results in potential CO2 emissions savings of 15% and 21%. Substitution of concrete with different material choices such as steel, wood and glass in O (optimisation scenario, with different % of building materials used) reveals higher CO2 emissions saving potentials compared with Design for Disassembly (Leonora, C. et.al. (2019). In a different study for a case  in Portugal: A low 14% diversion rate from landfill was achieved, but the materials reused amounted to almost 40% of the total embodied energy (Santos, A &amp; Brito, J. (2007)
The impacts only occur at the end of life of a building, and are therefore beyond the period of scope (2050). Similar actions that reuse buildings' parts can be found above.</t>
  </si>
  <si>
    <t>The action can be applied and adapted to all buildings.</t>
  </si>
  <si>
    <t>Overall where building habits are more developed, more sophisticated building techniques are available and transport networks are more dense, it may prove profitable on all dimensions to design all steel structure buildings that
allow disassembly and transfer, therefore obtaining a higher construction material usage efficiency, and ultimately a more sustainable construction (Santos &amp; Brito, 2007).</t>
  </si>
  <si>
    <t>A lot of assumptions are needed to make EU-level estimates about the amount of materials potentially saved from design-for-dissassembly, as the data available is highly case-specific.</t>
  </si>
  <si>
    <t>Current amount of materials which can be dissassembled from existing buildings, or in new consutrction. 
Assumption about the amount of materials that would be reused from a DfD building (100%?).
Assumption about the lifespan of a building and how many times its parts are reused, as this is a key variable of impact (Eberhardt, Birgisdóttir &amp; Birkved, 2019)</t>
  </si>
  <si>
    <t xml:space="preserve">Use a construction technique with prefabricated modularised elements, which are then erected on-site. </t>
  </si>
  <si>
    <t xml:space="preserve">Using a construction technique with prefabricated modularised elements, which are then erected on-site. </t>
  </si>
  <si>
    <t>A market share of 50% would lead to 15% material savings (Ellen MacArthur Foundation. (2014). Potential for Denmark As a Circular Economy). The construction technique minimises construction waste on site and enables recycling instead of the wastage material becoming landfill. An article claims that modular construction
reduces landfill by at least 70% (Lawson, R. M., &amp; Ogden, R. G. (2010). Sustainability and Process Benefits of Modular Construction. 8th CIB World Building Congress, 38.).
The impacts only occur at the end of life of a building, and are therefore beyond the period of scope (2050). Similar actions that reuse buildings' parts can be found above.</t>
  </si>
  <si>
    <t>By 2035, industrialised production of modular building components could have taken as much as 50% of the total market. (Ellen MacArthur Foundation. (2014). Potential for Denmark As a Circular Economy). This technology claims to be able to built up to 15 atoreys or more (Lawson, R. M., &amp; Ogden, R. G. (2010). Sustainability and Process Benefits of Modular Construction. 8th CIB World Building Congress, 38.)</t>
  </si>
  <si>
    <t>It will take time to scale this, however it is already feasible. Plants need to be developed, built etc.</t>
  </si>
  <si>
    <t xml:space="preserve">Make concrete structures with design for disassembly </t>
  </si>
  <si>
    <t>Concrete structures are estimated to have technical service lives for 2 or 3 building life cycles. Design for disassembly could enable the elements to be reused. (Eberhardt, L. C. M., Birgisdóttir, H., &amp; Birkved, M. (2019). Life cycle assessment of a Danish office building designed for disassembly).</t>
  </si>
  <si>
    <t>A case study of an office building with 82% concrete material share showed that there was a potential of the overall building impact of 15% CO2 reduction if concrete elements were reused for 2 building cycles, and 21% if reused for 3 cycles. The study assumes building life spans of 80 years, and a potential of 60-90% suitablility for reuse of structural concrete elements at buildings EoL. (Eberhardt, L. C. M., Birgisdóttir, H., &amp; Birkved, M. (2019). Life cycle assessment of a Danish office building designed for disassembly).
The impacts only occur at the end of life of a building, and are therefore beyond the period of scope (2050). Similar actions that reuse buildings' parts can be found above.</t>
  </si>
  <si>
    <t>The action can be implemented to standard concrete structures.</t>
  </si>
  <si>
    <t>As this action has a long time perspective, the potential saving would also be in 80 and 160 years.</t>
  </si>
  <si>
    <t>A study has already measured the impact, however many assumptions are needed to estimate future use as the study will span over potentially 240 years.</t>
  </si>
  <si>
    <t>Strong candidate for the discussed secodn tier of actions that are not included in the model per se but assessed qualitatively in the report.</t>
  </si>
  <si>
    <t>Design to extend buildings’ lifetime</t>
  </si>
  <si>
    <t>The intended impact is to reduce the need for new buildings and materials from extending existing buildings' lifetime.</t>
  </si>
  <si>
    <t>https://www.sciencedirect.com/science/article/pii/S2212609016301741</t>
  </si>
  <si>
    <t>Estimated lifetime extension (time) of building components from measures.
Amount of material typically wasted from obsolescence of the components,</t>
  </si>
  <si>
    <t>We could focus on specific building components, if whole building data isn't available</t>
  </si>
  <si>
    <t>Use “building in layers” principles to ensure entire service lives are utilised. The materials that are expected to live the longest must be placed on the inside of the skeleton and vice versa. (Hierarchical assembly according to component lifetime)</t>
  </si>
  <si>
    <t>The impacts only occur at the end of life of a building, and are therefore beyond the period of scope (2050). Similar actions that reuse buildings' parts can be found above.</t>
  </si>
  <si>
    <t>Strong candidate for the discussed second tier of actions that are not included in the model per se but assessed qualitatively in the report.</t>
  </si>
  <si>
    <t>Use existing concrete as aggregates in new concrete instead of rocks</t>
  </si>
  <si>
    <t>Use crushed concrete from existing structures as aggregates in new concrete</t>
  </si>
  <si>
    <t>Low impact compared to cement substitution as aggregates account for 2-14 % of the CO2 emissions related to concrete, whereas cement accounts for around 57-86 %. Jiménez et al., 2018; Nielsen, 2008.</t>
  </si>
  <si>
    <t>The applicability depends on the existing building stock where the 'raw material' is extracted from.</t>
  </si>
  <si>
    <t>It is feasible but at the moment comes with higher cost as it is a new practice in many countries. Examples are seen in Denmark and especially The Netherlands. FIR, Technical Factsheets Construction &amp; Demolition Waste, 2018.</t>
  </si>
  <si>
    <t>Not assessed: Initial screening indicates that the action has too low impact to be measured.</t>
  </si>
  <si>
    <t>For over 15 years demonstration projects have been carried out in the Netherlands. Concretes with varying levels and types of recycled aggregates have been produced. A recent survey confirms that a replacement level of 20% (v/v) of recycled concrete- or mixed aggregates, for common strength
classes such as B15 or B25, and likely up to B35, is very well possible without any  performance loss.
Fraaij, et al. Performance of Concrete With Recycled Aggregates, 2002.</t>
  </si>
  <si>
    <t>Design buildings with recycled materials</t>
  </si>
  <si>
    <t>Recycle polystyrene (PS) foam</t>
  </si>
  <si>
    <t>Recycle polystyrene (PS) foam - diverting the waste from incineration to recycling instead.</t>
  </si>
  <si>
    <t>Potentially 47% lower CO2 eq emissions compared to conventional production of polystyrene
Demacsek et al., 2019.</t>
  </si>
  <si>
    <t>Possible to recycle all PS from existing building stock. PS has been widely used for insulaton between 1960 and 2017, it is estimated that around 720 million m2 of EPS has been installed in Germany since 1960. Demacsek et al., 2019.
XPS and EPS account for around 33 % of the insulation market in 2014. Pavel and Blagoeva, 2018.</t>
  </si>
  <si>
    <t>Demonstration plant built in 2019. In some countries it is required to pay to dispose EPS waste.
Environmental feasibility: 47% lower GWP
Demacsek et al., 2019.</t>
  </si>
  <si>
    <t>Environmental data can be found from EPDs or Oekobaudat.de
92,61 kg CO2 per m3 XPS (A1-A3)
52,5 kg CO2 per m3 EPS (A1-A3)
(oekobaudat.de)</t>
  </si>
  <si>
    <t>Total amount of PS used in buildings in the EU.</t>
  </si>
  <si>
    <t>Recycle plastic PET bottles into insulation material</t>
  </si>
  <si>
    <t>The technique can be applied to thermalinsulation panels made of polyester fiber.</t>
  </si>
  <si>
    <t>Intini and Kuehtz (Intini
and Kuehtz, 2011; cited in Pomponi &amp; Moncaster, 2016) "investigated the use of recycled plastic bottles to manufacture thermal insulation in Italy and concluded that recycled polyethylene terephthalate (PET) can reduce environmental impact as much as 46% with respect to GWP."</t>
  </si>
  <si>
    <t>The volume of PET that could be recycled for construction needs be assessed.</t>
  </si>
  <si>
    <t>Share of recycled PET material that could be used for the building sector, without inducing negative effects on the use of recycled PET in other sectors.</t>
  </si>
  <si>
    <t>Design buildings and their components to enable local material-sourcing and manufacturing</t>
  </si>
  <si>
    <t>The intended impact is to reduce transport demand.</t>
  </si>
  <si>
    <t>Impact depends on the materials used, their weight, the distance travelled.</t>
  </si>
  <si>
    <t>Local material sourcing reduces the range of materials used, raising social barriers regarding acceptance of having a more limited choice.</t>
  </si>
  <si>
    <t>Highly dependent on specific projects.</t>
  </si>
  <si>
    <t>https://www.sciencedirect.com/science/article/abs/pii/S0360132300000548</t>
  </si>
  <si>
    <t>Distance which different materials typically travel. 
Estimated potential distance saved from local sourcing of materials.</t>
  </si>
  <si>
    <t>The intended impact is to reduce transport demand from improting stone.</t>
  </si>
  <si>
    <t>Cited in Pomponi &amp; Moncaster (2016): "In a detailed assessment of stone production carried out in
accordance to PAS2050 guidelines, Crishna and colleagues (Crishna
et al., 2011) argued that depending on the stone type and the
country of origin, the use of UK-based stones can save between 2%
and 84% of the EC of stones sourced from abroad." "The impact of transport increases with distance from the country of origin, with transport from China resulting in an over 550% increase while transport from Spain increases the embodied CO2 by 7% for slate and 2% for granite which is equivalent to transporting stone end to end in the UK."
The impact of transport in the building sector are relatively small however.</t>
  </si>
  <si>
    <t>The technique applies to buildings made of stone. The share of buildings for which stone is used needs to be found to assess applicability.</t>
  </si>
  <si>
    <t>The technique is feasible where stone can be locally sourced, the impact will vary based on the distance from which stone can be sourced.</t>
  </si>
  <si>
    <t>Based one one study considering transport from 4 importing countries (Spain, Poland, India, China) to the UK and for 3 types of stone: sandstone, granite, slate.</t>
  </si>
  <si>
    <t>Substitute abiotic with bio-based materials, for instance wood as the structural material and fungus as the insulation material</t>
  </si>
  <si>
    <t>The intended impact results from sustituting abiotic with bio-based materials.</t>
  </si>
  <si>
    <t>Timber products such as cross-laminated timber (CLT) offers sufficient technical properties to be used as a structural material to build tall buildings (depending on the design). Trees used to build have absorbed CO2 over their lifetime, making timber as a construction material a negative CO2 emitter.</t>
  </si>
  <si>
    <t>When substituting multi-storey steel and concrete building structures with timber structures there is a 34-84% lower climate change impact (focusing on load bearing structure and the foundations) in a Nordic market according to Skullestad, Bohne &amp; Lohne (2016).</t>
  </si>
  <si>
    <t>Missing</t>
  </si>
  <si>
    <t>Timber designs exist today proving their technical viability. Timber requires different design practices to be structurally comparable to steel. Building height is more limited than in steel and concrete structures. Timber is flammable and must be harvested sustainably to ensure that environmental benefits are achieved.</t>
  </si>
  <si>
    <t>Missing data to generalise case findings to the EU.
13,2% emissions savings when CLT substitutes Reinforced Concrete. Haibo Guo, 2017.</t>
  </si>
  <si>
    <t>Number of multi-storey buildings in the EU (3+ storeys up to 21 storeys or more depending on assumed feasibility of building taller timber-framed buildings).</t>
  </si>
  <si>
    <t>How much concrete and steel designs could be replaced by timber?</t>
  </si>
  <si>
    <t>Use of timber in residential buildings.</t>
  </si>
  <si>
    <t xml:space="preserve">According to Kalt (2018) citing Hafner and Schäfer (2017) referring to buildings constructed in Austria and Germany, "For single- and two-family buildings, GHG savings according to Hafner and Schäfer range from 77 to 207 kg CO2-eq./m2, corresponding to relative savings between 35 and 56%."
According to a US study by Upton et al. (2008) on the use of timber in housing, "Over a 100-year period, net greenhouse gas emissions associated with wood-based houses are 20–50% lower than emissions associated with thermally comparable houses employing steel- or concrete-based building systems". 
</t>
  </si>
  <si>
    <t>Timber can be used for any dwelling. Between 2011-2014, annual construction of dwellings in the EU was between 1 627 000 and 1 286 000 per year. (EU building stock database)
"The market share of wood construction in the detached house construction markets has remained at around 8–10 % in Europe on average over the past decades" (Alderman 2013; cited in Hurmekoski, 2016).
"In the multi-family residential construction markets, Sathre and Gustavsson (2009) assume the market share of wood to be 5 % on average, most of which in buildings with two storeys or less." (Hurmekoski, 2016)</t>
  </si>
  <si>
    <t>Important barriers lie in the perception of wood construction in the EU. Hurmekoski (2016) suggests that market potential depends on different regions of Europe's local culture and structure of the construction sector (p24).
The action is also limited by the availability of (sustainably sourced) timber.</t>
  </si>
  <si>
    <t>The available study is for Austria, and one other study for the US.
Data needed on material substitutions, as currently only GWI could be collected.</t>
  </si>
  <si>
    <t>Renovate existing buildings rather than build anew</t>
  </si>
  <si>
    <t>Building renovation and refurbishing rather than new construction helps save emissions from demolition and from the use of materials for the new construction.</t>
  </si>
  <si>
    <t>Number/share of buildings which could be feasibly renovated until 2050 rather than destroyed for rebuilding.
Amount of materials saved from not building anew.</t>
  </si>
  <si>
    <t>Production Processes</t>
  </si>
  <si>
    <t>Cement can be blended with industrial by-products to reduce the use of newly produced cement and associated CO2 emissions from the manufacturing process.</t>
  </si>
  <si>
    <t>A Spanish study from Garcia-Segura et al. (2014; cited in Pomponi &amp; Moncaster, 2016) "assessed the reduction of GHG emissions due to a reduced use of Portland cement and its substitution with blended cement, which has a higher content of fly ash (FA) and blast furnace slag (BFS) [for producing CEM III/B, which is 80% blast furnace slag]. Such an approach promises to lead to 7%-20% fewer emissions". 20% is achieved in the case of CEMIII/B. The study takes into account that Portland cement has a higher carbonation effect than blended cement, but still shows that blended cement can perform better.</t>
  </si>
  <si>
    <t xml:space="preserve">The action can be implemented to all buildings for which cement is used.
</t>
  </si>
  <si>
    <t>The action is limited by the availability of industry by-products and wastes.
How much cement can be produced thanks to this technique?</t>
  </si>
  <si>
    <t>One study from Spain.</t>
  </si>
  <si>
    <t>Use different binding agents in cement production</t>
  </si>
  <si>
    <t>Using calcium sulfoaluminate (CSA) based cements and geopolymer cements as a replacement for Portland Cement</t>
  </si>
  <si>
    <t>Use of calcium sulfoaminate (CSA) based cements as a substitute for ordinary cement with reduced CO2 emission during production process</t>
  </si>
  <si>
    <t>Calcium sulfoaluminate (CSA) based cements and geopolymer cements offer a potential reduction in CO2 emissions of approximately 30% when compared to Portland Cement due to their lower energy, temperature, and limestone requirements. (Hanein, Provis and Kinoshita. 2018)</t>
  </si>
  <si>
    <t>These two types of cement are already in use across the world, however their use is more specialised due to the lack of raw materials. 
How much CSA could be produced to replace Portland cement?</t>
  </si>
  <si>
    <t xml:space="preserve">Market uptake of alternative binders to be used in general construction applications is hindered by the cost of input raw materials and, in some cases, the lack of standardisation which delays the subsequent use of these new binders by the construction industry. (Hanein, Provis and Kinoshita. 2018) </t>
  </si>
  <si>
    <t>No specifc data field available</t>
  </si>
  <si>
    <t>Use of Celitement as a substitute for ordinary cement</t>
  </si>
  <si>
    <t>Use of celitement as a substitute for ordinary cement as celitement has reduced CO2 emission during production process</t>
  </si>
  <si>
    <t>Would save up to 50% of the CO2 emissions in production. (P. Stemmermann, G. Beuchle, K. Garbev, and U. Schweike, 2011.) "However, despite the reported CO2-savings, various researchers (e.g. (Lehne und Preston 2018), Scrivener et al. 2018 and (Gartner und Sui 2017) claim that Celitement's overall CO2-emissions are much lower and that they are comparable to those of belite rich Portland Cements (that emit just 10% less CO2 than OPC)." (ICF &amp; Fraunhofer, 2017).</t>
  </si>
  <si>
    <t>The action can be implemented to all buildings for which concrete is used.
How much Celitement could replace Portland cement?</t>
  </si>
  <si>
    <t xml:space="preserve">First batches of the material are on the market from a pilot plant since 2011. ICF &amp; Fraunhofer (2017) estimate its market entry in 2020.
Celitement is significantly more expensive to produce compared to Portland cement (about 1:3 in dollars according to https://www.kompasiana.com/mercifourte/5a37577dab12ae173d1b66c4/celitement-a-new-green-cement-innovation). </t>
  </si>
  <si>
    <t xml:space="preserve">Data from a few studies (K. Garbev, 2014; B. Dutta and F. H. Froes, 2016;  P. Stemmermann, U. Schweike, K. Garbev, and G. Beuchle, 2010.) </t>
  </si>
  <si>
    <t>Use of Solidia as a substitute for ordinary cement</t>
  </si>
  <si>
    <t>Use Solidia as a substitute for ordinary cement. Solidia has reduced CO2 emission during production process, which can be combined to concrete curing to increase the amount of avoided CO2.</t>
  </si>
  <si>
    <t>Would save up to 70% of the CO2 emissions per tonne compared to Portland cement thanks to the use of low-lime calcium silicate minerals and a low-temperature concrete curing process used to inject CO2 into the concrete (up to 300kg CO2/tonne cement). (ICF &amp; Fraunhofer, 2017)</t>
  </si>
  <si>
    <t>Solidia can only be used for precast concrete components due to the need for using concrete curing chambers at the plant.
How much Solidia could replace Portland cement?</t>
  </si>
  <si>
    <t>"The TRL is estimated at 8 to 9, as industrial demonstration has taken place in 2014 (Solid Life Project 2018). The economic viability of Solidia depends on the CO2 price and whether a circular economy for CO2 develops, i.e. that CO2 from industrial processes can be supplied at low prices." (ICF &amp; Fraunhofer, 2017)</t>
  </si>
  <si>
    <t>Data is needed on the use of precast components, as this is what determines applicability of the action.</t>
  </si>
  <si>
    <t>We do have data on delivery form of cement, including pre-cast and transport-cement. These are German data only by now but we are screening other national cement associations's annual reports for confirmatory data. If those are not presented in a useable way, we would assume similar share in the EU28 as in Germany (30%, VDZ Facts and Figures 2018, in German) and use this as market potential estimate for this product.</t>
  </si>
  <si>
    <t>Use innovative production processes</t>
  </si>
  <si>
    <t>Enable/enhance concrete carbonation during recycling</t>
  </si>
  <si>
    <t>Crushed concrete absorbs CO2 if exposed to the atmosphere. This process best occurs if the concrete is recycled as gravel filling material. The carbonation process is quicker/more effective if the crushed concrete is fully exposed to the atmosphere and is not wet. It also depends on the composition of the concrete (in particular the type of cement blends used).</t>
  </si>
  <si>
    <t>"If the demolished concrete is crushed and recycled as gravel filling material, concrete made with Portland cement, FA blended cement (35% FA) and BFS blended cement (80% BFS) captures 47%, 41% and 20% of the CO2 emissions, respectively."</t>
  </si>
  <si>
    <t>In order to capture the optimal amount of CO2, concrete needs to be crushed into gravel and remain exposed to the air and dry for at least 6.25 years (at minimum).
The volume of concrete that can reasonably be estimated to be processed in this way is difficult to estimate.</t>
  </si>
  <si>
    <t>The action is feasible, but limited by the need for concrete to be processed as previously described to reach optimal results.</t>
  </si>
  <si>
    <t>Measurability is hindered by lack of data on the use of concrete as gravel.</t>
  </si>
  <si>
    <t>We could amke assumptions on the time iven for the product to recarbonate, all other data is available and already included in the model. However, the impact is low, as the time span for meaningful recarbonation is long. May be included in the short list but not if it replaces other actions (it is being discussed in the industry and often promoted as relevant saving so we might want to mention it).</t>
  </si>
  <si>
    <t>Improve the resource-efficiency of production processes (steel, cement, other)</t>
  </si>
  <si>
    <t>EU steel and cement industries tend to already be highly efficient.</t>
  </si>
  <si>
    <t>The intended impact is to reduce the amount of concrete used in building structures through new innovative cement types.</t>
  </si>
  <si>
    <t>Particle packing technology can be effective to lower cement contents, without changing concrete properties
in a negative way. Concrete mixtures containing fly ash, quartz powder and ground incinerator bottom ash, thereby saving up to 57% of Portland
cement and reducing the CO2-emission of concrete with 25%. The experimental program showed that it is possible to design ecological concrete in which 50% of the cement is saved by using particle packing technology in concrete mixture optimization (Fennis, 2011; Fennis &amp; Walraven, 2012).</t>
  </si>
  <si>
    <t>The action can be implemented to all new building structures that are using concrete.</t>
  </si>
  <si>
    <t xml:space="preserve">Economically, the concrete mixtures containing limestone powder and fly ash give the best results, with an increase of only 2 to 3 % in costs. This technology is still in the deisgn stages so application and comparable results are not yet available.
To what extent could it be scaled up? What are barriers to the technology? </t>
  </si>
  <si>
    <t>Consumption models</t>
  </si>
  <si>
    <t xml:space="preserve">Intensify the use of existing building space or reduce idle time to reduce the need for new buildings, such as via buildings-as-a-service and other means of increasing the density of users for the available space </t>
  </si>
  <si>
    <t>Reduce space per inhabitant in residential buildings</t>
  </si>
  <si>
    <t>Optimise the use of space in office buildings</t>
  </si>
  <si>
    <t>Increase the number of person in a working space.</t>
  </si>
  <si>
    <t xml:space="preserve">By increasing the number of workers in office spaces, unknown gains could theoretically be made reducing the need for new office space.
</t>
  </si>
  <si>
    <t>The action is applicable where working space per capita is high and could be reduced without creating a risk for workers.
According to BPIE (2011, Europe's buildings under the microscope, p29), average floor space per capita in offices in Eastern EU is 8m2; 15m2 in Central &amp; North EU; 9m2 in Southern EU.</t>
  </si>
  <si>
    <t>Technically feasible, with important social/cultural implications the more space is reduced per person.</t>
  </si>
  <si>
    <t>No study could be found thus far linking space optimisation to the reduction of construction/material uses. Many assumptions need to be made, also regarding applicability.</t>
  </si>
  <si>
    <t>Average m2 per building user.
Assumption about average m2 which would be used in the action quantification.
Spatial surface that could be gained in office buildings.
Data about the share of office buildings which make inefficient use of space, and assumptions about what can be deemed "inefficient".
Average CO2/m2 of office buildings in region of scope.</t>
  </si>
  <si>
    <t>Create shared office space</t>
  </si>
  <si>
    <t>Intensify the use of existing or planned office space by allowing for sharing of the space.</t>
  </si>
  <si>
    <t>Increasing the utilisation rate of office buildings could reduce the need for new office space.</t>
  </si>
  <si>
    <t xml:space="preserve">A study of the potential for increasing the use of shared office space would be needed. The action is applicable to existing or planned office space for sectors and companies for whom sharing office space presents advantages (e.g. SMEs, start-ups, other types of organisations). </t>
  </si>
  <si>
    <t>Technically feasible, with social/cultural implications regarding the use of shared office space.</t>
  </si>
  <si>
    <t>Measurable using assumptions regarding the share of office space that is shared vs. not shared.</t>
  </si>
  <si>
    <t>Make reuse, repair, refurbishment and remanufacture a business model for specific building products</t>
  </si>
  <si>
    <t>The purpose of the action is to increase the availability of used building products for reuse, or to extend buildings' or products' lifetime.</t>
  </si>
  <si>
    <t xml:space="preserve">Improve maintenance of buildings to extend life-time </t>
  </si>
  <si>
    <t>Very limited data on emissions related to maintenance 
A review of commercial facilities concluded that the field of facility management could impact up to 89%
of a facility’s operating and embodied energy use. C. H. Culp and J. L. Fernandez-solis, 2014.
In the non-domestic construction sector in Europe new build represents annually less than 1.5% of the building stock.
Refurbishment, therefore, presents a significant opportunity for reductions in environmental impacts. In the UK domestic market 87% of the existing stock (2008) is predicted to still be standing in 2050, according to a research report of the University of Oxford’s Environmental Change Institute. Home truths: a low-carbon strategy to reduce UK housing emissions by 80% by 2050, Brenda Boardman, 2007
http://www.foe.co.uk/sites/default/files/downloads/home_truths.pdf, accessed on 22 April 2015</t>
  </si>
  <si>
    <t>Waste management in companies</t>
  </si>
  <si>
    <t>Use take back systems of waste from construction site for reuse or recycling</t>
  </si>
  <si>
    <t>Takeback systems of waste material on construction site. Waste is inevitable at constructions site, as the products need to be cut of and fittet, extra material is ordered to secure construction time is not stalled because of material lack aso.</t>
  </si>
  <si>
    <t>Use take back systems of insulation waste from construction sites for recycling</t>
  </si>
  <si>
    <t xml:space="preserve">Kingspan insulation has piloted a takeback scheme of construction waste (cut-offs etc.) and 3% of new kingspan can comprise recycled products. Kingspan Insulation says 3-7% of insulation on site ends up as waste. (Lane, T. (2012). Kingspan insulation collection scheme: Waste away. Retrieved from Building.co.uk website). </t>
  </si>
  <si>
    <t>This collection scheme is applcicable to most of the major building components. A UK statistics report that 13% of products delivered to construction sites are sent directly to landfill without being used. (Designing Buildings Wiki. (n.d.). Construction Waste Disposal. Retrieved from 2019)</t>
  </si>
  <si>
    <t>Feasible before 2030. Logistics are the major barrier for carrying out this action. If the productions plant is far away from site, the impacts from transport, should be held against potential savings from material recovery. </t>
  </si>
  <si>
    <t>It would be possible to measure the potential savings on the 3% material waste in new material, but we have not found any available data on the take back system</t>
  </si>
  <si>
    <t>Close the loop for building materials (Reuse building materials)</t>
  </si>
  <si>
    <t>Use material passports</t>
  </si>
  <si>
    <t>Material passports will provide the necessary information about materials, products and components for their circular use and the support of reversible building design. 
BAMB: Within the project, 300
Materials Passports for various products, components or materials
will be developed together with a software solution.</t>
  </si>
  <si>
    <t>Depends on the specific material, the conventional waste handeling process (baseline) and the impact of the substituted product (in case of a product with reuse potential instead of producing a new product)</t>
  </si>
  <si>
    <t>Applicable to all building materials which still comply with building regulations.</t>
  </si>
  <si>
    <t>The EU funded BAMB (Buildings as Material Banks) has brought 15 parties together throughout Europe to enable the building sector to create circular solutions through eliminating construction waste (Heinrich, M., &amp; Lang, W. (2019). Materials Passports - Best Practice.)</t>
  </si>
  <si>
    <t>Several assumptions regarding potentials of recycling materials, quantities and substituted products could make it possible to measure.</t>
  </si>
  <si>
    <t>Resale of used materials and building components</t>
  </si>
  <si>
    <t>Webshops reselling materials with reuse potentials. Examples: ebay.co.uk, genbyg.dk, planetreuse.com</t>
  </si>
  <si>
    <t>Applicable to all building materials, which still comply with building regulations and still have aesthestic, technical etc. value.</t>
  </si>
  <si>
    <t>Already in implemented in some countries in small scale compared to the entire potential.</t>
  </si>
  <si>
    <t>Several assumptions regarding potentials of recycling materials, quantities and substitued products could make it possible to measure.</t>
  </si>
  <si>
    <t>Develop resource mapping strategies</t>
  </si>
  <si>
    <t>A holistic resource plan which calculates the most feasible solution for reuse/recycle of a potential waste product. In the future, there will be a need for tools and models which can very accurately and flexibly calculate, which recycling strategy is the most feasible for a specific material in that specific region.</t>
  </si>
  <si>
    <t>Applicable to the most common building materials.</t>
  </si>
  <si>
    <t>Software still needs to be developed.</t>
  </si>
  <si>
    <t>The intended impact of this action is to increase availability of recycled material.</t>
  </si>
  <si>
    <t>Steel is already a highly recycled material, so we propose not to include it.</t>
  </si>
  <si>
    <t>Use the SmartCrusher technology for concrete recycling</t>
  </si>
  <si>
    <t>The Smart Crusher or Smart Liberator technology releases cement from concrete rubble on building demolition sites. The cement can be reused or reprocessed as a binder or limestone improver (Freement.nl).
CE Delft estimated the potential CO2 emission reduction of SmartCrusher at 1.4 Mtonne/year for the Netherlands (Shiftingparadigms.nl).</t>
  </si>
  <si>
    <t>TU Delft calculated that Smart Crusher recycled concrete emits 25% of the GHG that conventional concrete emits (data from the Netherlands).
Freement.nl suggest that up to 50% of the cement contained in concrete is still reactive and can be released (for Portland cement; actual yield depends on concrete type) to be recycled after further processing. The amount of recovered cement is 7.5 times higher than a conventional jaw crusher process (TU Delft, 2015).
Sand obtained from SmartCrusher has properties that allow to use less cement to make new concrete (25% less according to the company).
Other recycling techniques have shown a higher carbon footprint than the use of virgin aggregates  (Huuhka et al., 2015; cited in Salama, 2017): When compared with traditional crushers, SmartCrusher uses about 85% less energy for each processed tonne of concrete rubble (slimbreker.nl).</t>
  </si>
  <si>
    <t>The process can be applied to all concretes. 
"According to Müller (2006) in the second half of the 21st century the amount of concrete used is going to be equalled by the amount of EoL concrete from the housing stock. Therefore we will assume that by 2050 the amount of EoL concrete will
approximately equal the demand for new concrete. Therefore based on the different technologies described in the technology assessment it will be assumed that 90% of the sand and gravel fraction of the EoL concrete can be recovered and thus 90% of
these natural inputs to the new concrete can be replaced by their recycled counterparts." (TU Delft, 2015)</t>
  </si>
  <si>
    <t>The technology has been tested and is being placed on the market.
Shiftingparadigms.nl suggests cost savings from not having to dispose the granulate, and saving on the purchase and transport of virgin materials.</t>
  </si>
  <si>
    <t>This action could in theory be assessed a) comparing cement production processes with production from recycled cement (25.5% emission saving per tonne, and possibility to reduce cement content in new concrete by another 25%), OR b) comparing conventional concrete recycling process with Smart Crusher process (85% energy saving).
Data is restricted to the Netherlands. Some data comes from the company itself, other data comes from TU Delft.</t>
  </si>
  <si>
    <t>CE action</t>
  </si>
  <si>
    <t>Sector</t>
  </si>
  <si>
    <t>Material flow stage / product</t>
  </si>
  <si>
    <t xml:space="preserve">LCA stage </t>
  </si>
  <si>
    <t>TRL</t>
  </si>
  <si>
    <t>Change in (material) demand compared to reference situation (%)</t>
  </si>
  <si>
    <t>Indicator demand/material change</t>
  </si>
  <si>
    <t>Applicability (Maximum)</t>
  </si>
  <si>
    <t>Indicator for applicability</t>
  </si>
  <si>
    <t>Reference situation</t>
  </si>
  <si>
    <t xml:space="preserve">Ref Techn. direct GHG/t </t>
  </si>
  <si>
    <t>Actors involved</t>
  </si>
  <si>
    <t>Comments</t>
  </si>
  <si>
    <t>Material, transport, etc.</t>
  </si>
  <si>
    <t>Based on Figure 3.3 (see Inception note).</t>
  </si>
  <si>
    <t>Product, Construction process, Use, End-of-life.</t>
  </si>
  <si>
    <t>TRL 1-9</t>
  </si>
  <si>
    <t>Filled in from modelling or literature</t>
  </si>
  <si>
    <t>The subject of demand change</t>
  </si>
  <si>
    <t>Share of buildings/material/ process to which the action applies</t>
  </si>
  <si>
    <t>Steel</t>
  </si>
  <si>
    <t>End use</t>
  </si>
  <si>
    <t>Product stage</t>
  </si>
  <si>
    <t>9</t>
  </si>
  <si>
    <t>N/A</t>
  </si>
  <si>
    <t>Steel use in buildings</t>
  </si>
  <si>
    <t>Conventional structural steel design</t>
  </si>
  <si>
    <t>Building designers, construction industry</t>
  </si>
  <si>
    <t>Reducing use of concrete at design stage (reducing over specification)</t>
  </si>
  <si>
    <t xml:space="preserve">Non-metallic minerals </t>
  </si>
  <si>
    <t>Fabrication, End use</t>
  </si>
  <si>
    <t>Concrete use in buildings</t>
  </si>
  <si>
    <t>New non-residential buildings and multi-family residential buildings</t>
  </si>
  <si>
    <t>Conventional structural concrete design</t>
  </si>
  <si>
    <t>Building designers, contractors and manufacturers</t>
  </si>
  <si>
    <t>Reuse structural steel</t>
  </si>
  <si>
    <t>End-of-life</t>
  </si>
  <si>
    <t>End-of-life / product stage</t>
  </si>
  <si>
    <t>7</t>
  </si>
  <si>
    <t>Virgin steel use in buildings</t>
  </si>
  <si>
    <t>Existing non-residential buildings after 1945, Assumed weight of steel for a building: 65-85kg/m2 GIFA</t>
  </si>
  <si>
    <t>Virgin structural steel</t>
  </si>
  <si>
    <t>Building designers, contractors, demolition company</t>
  </si>
  <si>
    <t>Only 50 % will have equal value to new steel</t>
  </si>
  <si>
    <t>Reuse structural concrete elements</t>
  </si>
  <si>
    <t>Concrete</t>
  </si>
  <si>
    <t>50% reduction in need for new prefab concrete elements pr. building. (Dependent on existing building for demolition)</t>
  </si>
  <si>
    <t>Conventional prefab structural concrete elements</t>
  </si>
  <si>
    <t>Non-metallic minerals 
Cementitious material (amorphous hydraulic calcium hydrosilicates)</t>
  </si>
  <si>
    <t>Basic material production</t>
  </si>
  <si>
    <t>7*</t>
  </si>
  <si>
    <t>Up to 50%</t>
  </si>
  <si>
    <t>Using hydraulic calcium hydrosilicates instead of ordinary portland cement (OPC).</t>
  </si>
  <si>
    <t>Conventional cement (OPC)</t>
  </si>
  <si>
    <t>745 kg (Aalborg Portland Basis A1-3.)</t>
  </si>
  <si>
    <t>Reference product: Celitement</t>
  </si>
  <si>
    <t>- low-lime calcium silicate minerals 
- low-temperature concrete curing process used to inject CO2 into the concrete</t>
  </si>
  <si>
    <t>8-9</t>
  </si>
  <si>
    <t>Using low-lime calcium silicate minerals instead of ordinary portland cement (OPC) and and a low-temperature concrete curing process used to inject CO2 into the concrete</t>
  </si>
  <si>
    <t>Cement use in Europe</t>
  </si>
  <si>
    <t>Reference product: Solidia</t>
  </si>
  <si>
    <t xml:space="preserve">Use industry by-products in cement production </t>
  </si>
  <si>
    <t>Cement</t>
  </si>
  <si>
    <t>Timber</t>
  </si>
  <si>
    <t>All residential buildings</t>
  </si>
  <si>
    <t>Conventional concrete and steel design</t>
  </si>
  <si>
    <t>Non-metallic minerals</t>
  </si>
  <si>
    <t>Raw material preparation (recycling)</t>
  </si>
  <si>
    <t>Recycling / Product stage</t>
  </si>
  <si>
    <t>Cement use in new concrete production</t>
  </si>
  <si>
    <t>All concrete waste</t>
  </si>
  <si>
    <t>Conventional concrete recycling / Conventional cement production</t>
  </si>
  <si>
    <t>This action could in theory be assessed a) comparing cement production processes with production from recycled cement (25.5% emission saving per tonne, and possibility to reduce cement content in new concrete by another 25% thanks to recycled product's properties), OR b) comparing conventional concrete recycling process with Smart Crusher process (85% energy saving).</t>
  </si>
  <si>
    <t>Non-residential area</t>
  </si>
  <si>
    <t>End-use</t>
  </si>
  <si>
    <t>Use</t>
  </si>
  <si>
    <t>Use office space more effeciently</t>
  </si>
  <si>
    <t>Total non-residential floor area, Europe</t>
  </si>
  <si>
    <t>Average workplace is 10,9 m2 and average office has a GWP (A1-A3 only) of 400 kgCO2/m2</t>
  </si>
  <si>
    <t>Building owners/users</t>
  </si>
  <si>
    <t>Optimise the use of space in residential buildings</t>
  </si>
  <si>
    <t>Residential area</t>
  </si>
  <si>
    <t>Residential buildings</t>
  </si>
  <si>
    <t>End-Use</t>
  </si>
  <si>
    <t>Renovate instead of building new</t>
  </si>
  <si>
    <t>Demolishing and building new. Ref. situation is average building service life 80 years.</t>
  </si>
  <si>
    <t>Building owners</t>
  </si>
  <si>
    <t>Calculate avoided new buildings as a result of renovation</t>
  </si>
  <si>
    <t>End of Life</t>
  </si>
  <si>
    <t>End-of-life / Product stage</t>
  </si>
  <si>
    <t>Design for disassembly in precast concrete elements</t>
  </si>
  <si>
    <t>Concrete buildings</t>
  </si>
  <si>
    <t>* Estimated</t>
  </si>
  <si>
    <t>*ETH Zurich, E. (2019)</t>
  </si>
  <si>
    <t>**Estimated from piechart in ETH Zurich, E. (2019)</t>
  </si>
  <si>
    <t xml:space="preserve">List of TRL: </t>
  </si>
  <si>
    <t>https://ec.europa.eu/research/participants/data/ref/h2020/wp/2014_2015/annexes/h2020-wp1415-annex-g-trl_en.pdf</t>
  </si>
  <si>
    <t>TRL 1 – basic principles observed</t>
  </si>
  <si>
    <t xml:space="preserve">TRL 2 – technology concept formulated </t>
  </si>
  <si>
    <t xml:space="preserve">TRL 3 – experimental proof of concept </t>
  </si>
  <si>
    <t xml:space="preserve">TRL 4 – technology validated in lab </t>
  </si>
  <si>
    <t>TRL 5 – technology validated in relevant environment (industrially relevant environment in the case of key enabling technologies)</t>
  </si>
  <si>
    <t xml:space="preserve">TRL 6 – technology demonstrated in relevant environment (industrially relevant environment in the case of key enabling technologies) </t>
  </si>
  <si>
    <t xml:space="preserve">TRL 7 – system prototype demonstration in operational environment </t>
  </si>
  <si>
    <t xml:space="preserve">TRL 8 – system complete and qualified </t>
  </si>
  <si>
    <t>TRL 9 – actual system proven in operational environment (competitive manufacturing in the case of key enabling technologies; or in space)</t>
  </si>
  <si>
    <t>25% reduction</t>
  </si>
  <si>
    <t>https://www.tandfonline.com/doi/pdf/10.1080/09613218.2018.1517458?needAccess=true</t>
  </si>
  <si>
    <t>based on the UN example (mid‐rise and high‐rise commercial structures, fabricated primarily from concrete and steel) thie deomlishion impact is expected to be in the range of 40‐45 pounds of CO2e/GSF. M. Adlerstein, 2016.
Retrofitting a building generally saves 50—75 percent of embodied carbon. https://www.imt.org/should-i-stay-or-should-i-go-the-embodied-carbon-of-new-and-existing-buildings/
It would take approximately 126 years before the new building had equal cumulative climate impact as the renovated building.
 P. Eskilsson, 2015.</t>
  </si>
  <si>
    <t>Improve waste processing</t>
  </si>
  <si>
    <t>Holistic resource planning</t>
  </si>
  <si>
    <t>Reduce use of concrete at design stage (reducing overspecification)</t>
  </si>
  <si>
    <t>Reduce use of structural steel at design stage (reducing overspecification)</t>
  </si>
  <si>
    <t>Reduce the impact of materials in a building by focusing on material choice and thickness of materials at early design stage using BIM-enabled embodied impact feedback method</t>
  </si>
  <si>
    <t>Source stones locally for construction</t>
  </si>
  <si>
    <t>Use timber as the structural material in multi-story buildings instead of concrete and steel</t>
  </si>
  <si>
    <t>Use timber as the structural material in residential buildings instead of mineral materials</t>
  </si>
  <si>
    <t>Use Particle Packing technology to reduce the amount of cement in concrete mixes.</t>
  </si>
  <si>
    <t>Introducing a higher differentiation between the orders on concrete. There is a tendency that entrepreneurs choose the concrete which complies with the most strict demands for the entire building.</t>
  </si>
  <si>
    <t>New concrete and steel buildings</t>
  </si>
  <si>
    <t>Assumption that reduction of steel use can be reduced by 36-46 % throughout Europe, due to the same underlying standards for structural calculations.
Around 20% of the non-residential building stock in Europe by 2017 was structural steel buildings. Possible to assume the trend will continue.</t>
  </si>
  <si>
    <t xml:space="preserve">10-12% reduction of concrete and rebar (steel) and 1-2 strength class lower corresponding to 29% less cement content  </t>
  </si>
  <si>
    <t>50-80% virgin structural steel reduction pr. building. (Dependent on existing building for demolition)</t>
  </si>
  <si>
    <t>Design for disassembly facilitates the dissassembly of building elements for their reuse or recycling.
Standardisation of building elements facilitates their reuse after dissassembly, thus making more reusable elements available at end-of-life.</t>
  </si>
  <si>
    <t>The German study ‘Resource efficient pathways towards Greenhouse-Gas-Neutrality-RESCUE’ assumes a decrease in living space from 49.4 to 41.2 m² floor space per inhabitant in Germany for their most ambitious scenario by 2050, a reduction of 16.6%.</t>
  </si>
  <si>
    <t>All buildings</t>
  </si>
  <si>
    <t>Use innovative pre-cast concrete as a substitute for ordinary cement</t>
  </si>
  <si>
    <t>Use timber as the structural material in buildings instead of mineral materials in residential buildings</t>
  </si>
  <si>
    <t>Recycle cement in concrete waste using innovative technology</t>
  </si>
  <si>
    <t>Design buildings for disassembly</t>
  </si>
  <si>
    <t>Renovate instead of building anew</t>
  </si>
  <si>
    <t>Suggestion for scenarios: (possibility for variations within each scenario as well)
1) Reduction of concrete of 10-12 % 
2) Reduction of concrete and rebar of 10-12 % 
3) Reduction of concrete and rebar of 10-12 % and strength class, equal to 6-24 % reduction in cement content (kg/m3)
T. Hirschi, H. Knauber, M. Lanz, J. Schrabback, C. Spirig, and U. Waeber, “Sika ® Concrete Handbook,” 2005.</t>
  </si>
  <si>
    <r>
      <t xml:space="preserve">36% reduction according to (Dunant </t>
    </r>
    <r>
      <rPr>
        <i/>
        <sz val="8"/>
        <rFont val="Verdana"/>
        <family val="2"/>
      </rPr>
      <t>et al.</t>
    </r>
    <r>
      <rPr>
        <sz val="8"/>
        <rFont val="Verdana"/>
        <family val="2"/>
      </rPr>
      <t xml:space="preserve">, 2018); 46% reduction according to (Moynihan and Allwood, 2014)
36-46% reduction </t>
    </r>
  </si>
  <si>
    <t>There is an EPD on reused bricks from the company "Gamle Mursten". (EPDdanmark. (2017). EPD Gamle Mursten).
The study team does not have the necessary modelling capacity.</t>
  </si>
  <si>
    <t>Use by-products from industry (e.g. fly ash, electric arc furnace slag, blast furnace slag, silica fume) and construction waste aggregates in cement mixes as a substitute for part of the cement</t>
  </si>
  <si>
    <t>Insulating aggregates, fibrous concrete, tile adhesive, solid components, mortar, plaster, pigmented concrete goods, high quality finished parts and white cement</t>
  </si>
  <si>
    <t>Use other types of cement as a substitute for ordinary cement</t>
  </si>
  <si>
    <t>No impact relative to reference situation</t>
  </si>
  <si>
    <t xml:space="preserve">Small impact relative to reference situation </t>
  </si>
  <si>
    <t xml:space="preserve">Significant impact relative to reference situation </t>
  </si>
  <si>
    <t xml:space="preserve">Very high impact relative to reference situation </t>
  </si>
  <si>
    <r>
      <t xml:space="preserve">35-56% reduction for single/two family homes of </t>
    </r>
    <r>
      <rPr>
        <b/>
        <sz val="8"/>
        <rFont val="Verdana"/>
        <family val="2"/>
      </rPr>
      <t>concrete</t>
    </r>
    <r>
      <rPr>
        <sz val="8"/>
        <rFont val="Verdana"/>
        <family val="2"/>
      </rPr>
      <t xml:space="preserve">
9-48% reduction for multi-story residential buildings of </t>
    </r>
    <r>
      <rPr>
        <b/>
        <sz val="8"/>
        <rFont val="Verdana"/>
        <family val="2"/>
      </rPr>
      <t>concrete</t>
    </r>
    <r>
      <rPr>
        <sz val="8"/>
        <rFont val="Verdana"/>
        <family val="2"/>
      </rPr>
      <t xml:space="preserve">
25% reduction for residential</t>
    </r>
    <r>
      <rPr>
        <b/>
        <sz val="8"/>
        <rFont val="Verdana"/>
        <family val="2"/>
      </rPr>
      <t xml:space="preserve"> </t>
    </r>
    <r>
      <rPr>
        <sz val="8"/>
        <rFont val="Verdana"/>
        <family val="2"/>
      </rPr>
      <t>buildings of</t>
    </r>
    <r>
      <rPr>
        <b/>
        <sz val="8"/>
        <rFont val="Verdana"/>
        <family val="2"/>
      </rPr>
      <t xml:space="preserve"> steel </t>
    </r>
  </si>
  <si>
    <t>Example / explanation</t>
  </si>
  <si>
    <t xml:space="preserve">Use living space more efficiently
</t>
  </si>
  <si>
    <t>4-11% reduction in residential area needed.</t>
  </si>
  <si>
    <t>Decrease in living space from 46.2 to 41.2 m² floor space per inhabitant in Germany from 2030 to 2050 and on average for Europe from 43m2 to 41.2 m2</t>
  </si>
  <si>
    <t>1% of the building stock per year until 2050</t>
  </si>
  <si>
    <t>Very limited data on the building stock - perhaps make several scenarios with assumptions varying from 10-50 %.</t>
  </si>
  <si>
    <t>New non-residential buildings</t>
  </si>
  <si>
    <t>36% reduction in workspace needed</t>
  </si>
  <si>
    <t>35-56% (Hafner and Schäfer (2017)
Average used in modelling: 45%</t>
  </si>
  <si>
    <t>All precast concrete elements used in buildings</t>
  </si>
  <si>
    <t>70-90% reduction (second life)
70% used in modelling</t>
  </si>
  <si>
    <t>28%*
OR
100%</t>
  </si>
  <si>
    <t>Cement use in Europe
OR
All precast concrete use in Europe</t>
  </si>
  <si>
    <t xml:space="preserve">Use CEM III/B indstead of CEM-I (ordinary Portland cement), where 80% of clinker is replaced with blast furnace slag (BFS							</t>
  </si>
  <si>
    <t>Maximum 30%**, 15% used in modelling</t>
  </si>
  <si>
    <t>25% (TU Delft, 2015)</t>
  </si>
  <si>
    <t>Maximum emission reduction from reference situation (%)</t>
  </si>
  <si>
    <t>Total residential floor area, Europe</t>
  </si>
  <si>
    <t>Up to 70%</t>
  </si>
  <si>
    <t>7.5% reduction in new buildings thanks to renovated buildings' longer lifetime to 100yrs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</si>
</sst>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8"/>
      <color theme="1"/>
      <name val="Verdana"/>
      <family val="2"/>
    </font>
    <font>
      <sz val="8"/>
      <color theme="1"/>
      <name val="Verdana"/>
      <family val="2"/>
    </font>
    <font>
      <u/>
      <sz val="11"/>
      <color theme="10"/>
      <name val="Calibri"/>
      <family val="2"/>
      <scheme val="minor"/>
    </font>
    <font>
      <b/>
      <sz val="8"/>
      <color rgb="FFFFFFFF"/>
      <name val="Verdana"/>
      <family val="2"/>
    </font>
    <font>
      <b/>
      <sz val="8"/>
      <name val="Verdana"/>
      <family val="2"/>
    </font>
    <font>
      <b/>
      <sz val="8"/>
      <color rgb="FF000000"/>
      <name val="Verdana"/>
      <family val="2"/>
    </font>
    <font>
      <sz val="8"/>
      <color rgb="FF000000"/>
      <name val="Verdana"/>
      <family val="2"/>
    </font>
    <font>
      <sz val="8"/>
      <color theme="1"/>
      <name val="Calibri"/>
      <family val="2"/>
      <scheme val="minor"/>
    </font>
    <font>
      <i/>
      <sz val="8"/>
      <color rgb="FF000000"/>
      <name val="Verdana"/>
      <family val="2"/>
    </font>
    <font>
      <b/>
      <sz val="11"/>
      <color theme="0"/>
      <name val="Calibri"/>
      <family val="2"/>
      <scheme val="minor"/>
    </font>
    <font>
      <sz val="11"/>
      <color theme="10"/>
      <name val="Calibri"/>
      <family val="2"/>
      <scheme val="minor"/>
    </font>
    <font>
      <sz val="8"/>
      <color rgb="FFFF0000"/>
      <name val="Verdana"/>
      <family val="2"/>
    </font>
    <font>
      <sz val="11"/>
      <color theme="1"/>
      <name val="Calibri"/>
      <family val="2"/>
      <scheme val="minor"/>
    </font>
    <font>
      <sz val="8"/>
      <name val="Verdana"/>
      <family val="2"/>
    </font>
    <font>
      <i/>
      <sz val="8"/>
      <name val="Verdana"/>
      <family val="2"/>
    </font>
  </fonts>
  <fills count="10">
    <fill>
      <patternFill patternType="none"/>
    </fill>
    <fill>
      <patternFill patternType="gray125"/>
    </fill>
    <fill>
      <patternFill patternType="solid">
        <fgColor rgb="FFF1F1ED"/>
        <bgColor indexed="64"/>
      </patternFill>
    </fill>
    <fill>
      <patternFill patternType="solid">
        <fgColor rgb="FF009DF0"/>
        <bgColor indexed="64"/>
      </patternFill>
    </fill>
    <fill>
      <patternFill patternType="solid">
        <fgColor rgb="FFD9D9D9"/>
        <bgColor indexed="64"/>
      </patternFill>
    </fill>
    <fill>
      <patternFill patternType="solid">
        <fgColor rgb="FFFFFF00"/>
        <bgColor indexed="64"/>
      </patternFill>
    </fill>
    <fill>
      <patternFill patternType="solid">
        <fgColor theme="8" tint="0.79998168889431442"/>
        <bgColor indexed="64"/>
      </patternFill>
    </fill>
    <fill>
      <patternFill patternType="solid">
        <fgColor rgb="FFA5A5A5"/>
      </patternFill>
    </fill>
    <fill>
      <patternFill patternType="solid">
        <fgColor theme="0"/>
        <bgColor indexed="64"/>
      </patternFill>
    </fill>
    <fill>
      <patternFill patternType="solid">
        <fgColor theme="7"/>
        <bgColor indexed="64"/>
      </patternFill>
    </fill>
  </fills>
  <borders count="26">
    <border>
      <left/>
      <right/>
      <top/>
      <bottom/>
      <diagonal/>
    </border>
    <border>
      <left/>
      <right/>
      <top/>
      <bottom style="medium">
        <color rgb="FF000000"/>
      </bottom>
      <diagonal/>
    </border>
    <border>
      <left style="dotted">
        <color rgb="FF000000"/>
      </left>
      <right style="dotted">
        <color rgb="FF000000"/>
      </right>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medium">
        <color rgb="FF000000"/>
      </bottom>
      <diagonal/>
    </border>
    <border>
      <left/>
      <right style="dotted">
        <color rgb="FF000000"/>
      </right>
      <top/>
      <bottom style="medium">
        <color rgb="FF000000"/>
      </bottom>
      <diagonal/>
    </border>
    <border>
      <left style="medium">
        <color rgb="FF4472C4"/>
      </left>
      <right/>
      <top style="medium">
        <color rgb="FF4472C4"/>
      </top>
      <bottom/>
      <diagonal/>
    </border>
    <border>
      <left/>
      <right/>
      <top style="medium">
        <color rgb="FF4472C4"/>
      </top>
      <bottom/>
      <diagonal/>
    </border>
    <border>
      <left/>
      <right style="medium">
        <color rgb="FF4472C4"/>
      </right>
      <top style="medium">
        <color rgb="FF4472C4"/>
      </top>
      <bottom/>
      <diagonal/>
    </border>
    <border>
      <left style="medium">
        <color rgb="FF4472C4"/>
      </left>
      <right/>
      <top style="medium">
        <color rgb="FF4472C4"/>
      </top>
      <bottom style="thin">
        <color rgb="FF4472C4"/>
      </bottom>
      <diagonal/>
    </border>
    <border>
      <left/>
      <right/>
      <top style="medium">
        <color rgb="FF4472C4"/>
      </top>
      <bottom style="thin">
        <color rgb="FF4472C4"/>
      </bottom>
      <diagonal/>
    </border>
    <border>
      <left/>
      <right style="medium">
        <color rgb="FF4472C4"/>
      </right>
      <top style="medium">
        <color rgb="FF4472C4"/>
      </top>
      <bottom style="thin">
        <color rgb="FF4472C4"/>
      </bottom>
      <diagonal/>
    </border>
    <border>
      <left style="medium">
        <color rgb="FF4472C4"/>
      </left>
      <right/>
      <top style="thin">
        <color rgb="FF4472C4"/>
      </top>
      <bottom style="thin">
        <color rgb="FF4472C4"/>
      </bottom>
      <diagonal/>
    </border>
    <border>
      <left/>
      <right/>
      <top style="thin">
        <color rgb="FF4472C4"/>
      </top>
      <bottom style="thin">
        <color rgb="FF4472C4"/>
      </bottom>
      <diagonal/>
    </border>
    <border>
      <left/>
      <right style="medium">
        <color rgb="FF4472C4"/>
      </right>
      <top style="thin">
        <color rgb="FF4472C4"/>
      </top>
      <bottom style="thin">
        <color rgb="FF4472C4"/>
      </bottom>
      <diagonal/>
    </border>
    <border>
      <left/>
      <right/>
      <top/>
      <bottom style="dotted">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tted">
        <color rgb="FF000000"/>
      </right>
      <top/>
      <bottom/>
      <diagonal/>
    </border>
    <border>
      <left/>
      <right/>
      <top style="thin">
        <color rgb="FF000000"/>
      </top>
      <bottom style="medium">
        <color rgb="FF000000"/>
      </bottom>
      <diagonal/>
    </border>
    <border>
      <left style="double">
        <color rgb="FF3F3F3F"/>
      </left>
      <right style="double">
        <color rgb="FF3F3F3F"/>
      </right>
      <top style="double">
        <color rgb="FF3F3F3F"/>
      </top>
      <bottom style="double">
        <color rgb="FF3F3F3F"/>
      </bottom>
      <diagonal/>
    </border>
    <border>
      <left style="dotted">
        <color rgb="FF000000"/>
      </left>
      <right style="dotted">
        <color rgb="FF000000"/>
      </right>
      <top style="dotted">
        <color rgb="FF000000"/>
      </top>
      <bottom style="dotted">
        <color indexed="64"/>
      </bottom>
      <diagonal/>
    </border>
    <border>
      <left style="dotted">
        <color rgb="FF000000"/>
      </left>
      <right style="dotted">
        <color rgb="FF000000"/>
      </right>
      <top/>
      <bottom/>
      <diagonal/>
    </border>
    <border>
      <left/>
      <right/>
      <top style="medium">
        <color rgb="FF000000"/>
      </top>
      <bottom style="medium">
        <color rgb="FF000000"/>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0" fillId="7" borderId="20" applyNumberFormat="0" applyAlignment="0" applyProtection="0"/>
    <xf numFmtId="9" fontId="13" fillId="0" borderId="0" applyFont="0" applyFill="0" applyBorder="0" applyAlignment="0" applyProtection="0"/>
  </cellStyleXfs>
  <cellXfs count="115">
    <xf numFmtId="0" fontId="0" fillId="0" borderId="0" xfId="0"/>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49" fontId="0" fillId="0" borderId="0" xfId="0" applyNumberFormat="1"/>
    <xf numFmtId="0" fontId="1" fillId="4" borderId="9" xfId="0" applyFont="1" applyFill="1" applyBorder="1" applyAlignment="1">
      <alignment vertical="center" wrapText="1"/>
    </xf>
    <xf numFmtId="0" fontId="2" fillId="4" borderId="10" xfId="0" applyFont="1" applyFill="1" applyBorder="1" applyAlignment="1">
      <alignment vertical="center" wrapText="1"/>
    </xf>
    <xf numFmtId="49" fontId="2" fillId="4" borderId="10" xfId="0" applyNumberFormat="1" applyFont="1" applyFill="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0" fontId="5" fillId="0" borderId="0" xfId="0" applyFont="1" applyAlignment="1">
      <alignment vertical="center"/>
    </xf>
    <xf numFmtId="0" fontId="2" fillId="0" borderId="13" xfId="0" applyFont="1" applyBorder="1" applyAlignment="1">
      <alignment horizontal="left" vertical="center" wrapText="1"/>
    </xf>
    <xf numFmtId="49" fontId="2" fillId="0" borderId="13" xfId="0" applyNumberFormat="1" applyFont="1" applyBorder="1" applyAlignment="1">
      <alignment horizontal="left" vertical="center" wrapText="1"/>
    </xf>
    <xf numFmtId="9" fontId="2" fillId="0" borderId="13" xfId="0" applyNumberFormat="1" applyFont="1" applyBorder="1" applyAlignment="1">
      <alignment horizontal="left" vertical="center" wrapText="1"/>
    </xf>
    <xf numFmtId="0" fontId="2" fillId="0" borderId="14" xfId="0" applyFont="1" applyBorder="1" applyAlignment="1">
      <alignment horizontal="left" vertical="center" wrapText="1"/>
    </xf>
    <xf numFmtId="0" fontId="0" fillId="0" borderId="0" xfId="0" applyFont="1"/>
    <xf numFmtId="0" fontId="6" fillId="2" borderId="1" xfId="0" applyFont="1" applyFill="1" applyBorder="1" applyAlignment="1">
      <alignment horizontal="left" vertical="center" wrapText="1"/>
    </xf>
    <xf numFmtId="0" fontId="7" fillId="2" borderId="3" xfId="0" applyFont="1" applyFill="1" applyBorder="1" applyAlignment="1">
      <alignment horizontal="left" vertical="top" wrapText="1"/>
    </xf>
    <xf numFmtId="0" fontId="7" fillId="2" borderId="3" xfId="0" applyFont="1" applyFill="1" applyBorder="1" applyAlignment="1">
      <alignment vertical="top" wrapText="1"/>
    </xf>
    <xf numFmtId="0" fontId="7" fillId="2" borderId="3" xfId="0" applyFont="1" applyFill="1" applyBorder="1" applyAlignment="1">
      <alignment horizontal="justify" vertical="top" wrapText="1"/>
    </xf>
    <xf numFmtId="0" fontId="7" fillId="2" borderId="5" xfId="0" applyFont="1" applyFill="1" applyBorder="1" applyAlignment="1">
      <alignment horizontal="left" vertical="top" wrapText="1"/>
    </xf>
    <xf numFmtId="0" fontId="7" fillId="2" borderId="5" xfId="0" applyFont="1" applyFill="1" applyBorder="1" applyAlignment="1">
      <alignment vertical="top" wrapText="1"/>
    </xf>
    <xf numFmtId="0" fontId="0" fillId="0" borderId="0" xfId="0" applyFill="1"/>
    <xf numFmtId="0" fontId="3" fillId="0" borderId="0" xfId="1"/>
    <xf numFmtId="0" fontId="0" fillId="0" borderId="0" xfId="0" applyAlignment="1"/>
    <xf numFmtId="0" fontId="0" fillId="0" borderId="0" xfId="0" applyAlignment="1">
      <alignment wrapText="1"/>
    </xf>
    <xf numFmtId="0" fontId="7" fillId="2" borderId="15" xfId="0" applyFont="1" applyFill="1" applyBorder="1" applyAlignment="1">
      <alignment vertical="top" wrapText="1"/>
    </xf>
    <xf numFmtId="0" fontId="7" fillId="2" borderId="1" xfId="0" applyFont="1" applyFill="1" applyBorder="1" applyAlignment="1">
      <alignment vertical="top" wrapText="1"/>
    </xf>
    <xf numFmtId="0" fontId="0" fillId="0" borderId="0" xfId="0" applyBorder="1"/>
    <xf numFmtId="0" fontId="7" fillId="2" borderId="15" xfId="0" applyFont="1" applyFill="1" applyBorder="1" applyAlignment="1">
      <alignment horizontal="left" vertical="top" wrapText="1"/>
    </xf>
    <xf numFmtId="0" fontId="7" fillId="2" borderId="15" xfId="0" applyFont="1" applyFill="1" applyBorder="1" applyAlignment="1">
      <alignment horizontal="justify" vertical="top" wrapText="1"/>
    </xf>
    <xf numFmtId="0" fontId="7" fillId="2" borderId="1" xfId="0" applyFont="1" applyFill="1" applyBorder="1" applyAlignment="1">
      <alignment horizontal="left" vertical="top" wrapText="1"/>
    </xf>
    <xf numFmtId="0" fontId="7" fillId="6" borderId="3"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0" fillId="6" borderId="0" xfId="0" applyFill="1" applyBorder="1" applyAlignment="1">
      <alignment horizontal="center" vertical="center"/>
    </xf>
    <xf numFmtId="0" fontId="6" fillId="6" borderId="1" xfId="0" applyFont="1" applyFill="1" applyBorder="1" applyAlignment="1">
      <alignment horizontal="center" vertical="center" textRotation="180"/>
    </xf>
    <xf numFmtId="0" fontId="7" fillId="2" borderId="18" xfId="0" applyFont="1" applyFill="1" applyBorder="1" applyAlignment="1">
      <alignment vertical="top" wrapText="1"/>
    </xf>
    <xf numFmtId="0" fontId="9" fillId="2" borderId="15" xfId="0" applyFont="1" applyFill="1" applyBorder="1" applyAlignment="1">
      <alignment vertical="top" wrapText="1"/>
    </xf>
    <xf numFmtId="0" fontId="7" fillId="5" borderId="18" xfId="0" applyFont="1" applyFill="1" applyBorder="1" applyAlignment="1">
      <alignment horizontal="left" vertical="center" wrapText="1"/>
    </xf>
    <xf numFmtId="0" fontId="7" fillId="5" borderId="18" xfId="0" applyFont="1" applyFill="1" applyBorder="1" applyAlignment="1">
      <alignment horizontal="left" vertical="top" wrapText="1"/>
    </xf>
    <xf numFmtId="0" fontId="7" fillId="5" borderId="0" xfId="0" applyFont="1" applyFill="1" applyBorder="1" applyAlignment="1">
      <alignment vertical="top" wrapText="1"/>
    </xf>
    <xf numFmtId="0" fontId="7" fillId="6" borderId="18" xfId="0" applyFont="1" applyFill="1" applyBorder="1" applyAlignment="1">
      <alignment horizontal="center" vertical="center" wrapText="1"/>
    </xf>
    <xf numFmtId="0" fontId="7" fillId="5" borderId="0" xfId="0" applyFont="1" applyFill="1" applyBorder="1" applyAlignment="1">
      <alignment horizontal="left" vertical="top" wrapText="1"/>
    </xf>
    <xf numFmtId="0" fontId="7" fillId="5" borderId="18" xfId="0" applyFont="1" applyFill="1" applyBorder="1" applyAlignment="1">
      <alignment vertical="top" wrapText="1"/>
    </xf>
    <xf numFmtId="0" fontId="7" fillId="2" borderId="0" xfId="0" applyFont="1" applyFill="1" applyBorder="1" applyAlignment="1">
      <alignment vertical="top" wrapText="1"/>
    </xf>
    <xf numFmtId="0" fontId="3" fillId="2" borderId="3" xfId="1" applyFill="1" applyBorder="1" applyAlignment="1">
      <alignment vertical="top" wrapText="1"/>
    </xf>
    <xf numFmtId="0" fontId="7" fillId="2" borderId="3" xfId="0" applyFont="1" applyFill="1" applyBorder="1" applyAlignment="1">
      <alignment horizontal="left" vertical="center" wrapText="1" indent="1"/>
    </xf>
    <xf numFmtId="0" fontId="7" fillId="2" borderId="2" xfId="0" applyFont="1" applyFill="1" applyBorder="1" applyAlignment="1">
      <alignment horizontal="left" vertical="center" wrapText="1" indent="1"/>
    </xf>
    <xf numFmtId="0" fontId="7" fillId="2" borderId="4" xfId="0" applyFont="1" applyFill="1" applyBorder="1" applyAlignment="1">
      <alignment horizontal="left" vertical="center" wrapText="1" indent="1"/>
    </xf>
    <xf numFmtId="0" fontId="9" fillId="2" borderId="15" xfId="0" applyFont="1" applyFill="1" applyBorder="1" applyAlignment="1">
      <alignment horizontal="justify" vertical="top" wrapText="1"/>
    </xf>
    <xf numFmtId="0" fontId="6" fillId="2" borderId="3"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2" xfId="0" applyFont="1" applyFill="1" applyBorder="1" applyAlignment="1">
      <alignment horizontal="justify" vertical="center" wrapText="1"/>
    </xf>
    <xf numFmtId="0" fontId="7" fillId="2" borderId="3" xfId="0" applyFont="1" applyFill="1" applyBorder="1" applyAlignment="1">
      <alignment horizontal="left" vertical="center" wrapText="1"/>
    </xf>
    <xf numFmtId="0" fontId="7" fillId="2" borderId="3" xfId="0" applyFont="1" applyFill="1" applyBorder="1" applyAlignment="1">
      <alignment horizontal="left" vertical="top" wrapText="1" indent="1"/>
    </xf>
    <xf numFmtId="0" fontId="10" fillId="7" borderId="20" xfId="2"/>
    <xf numFmtId="0" fontId="7" fillId="2" borderId="21" xfId="0" applyFont="1" applyFill="1" applyBorder="1" applyAlignment="1">
      <alignment vertical="top" wrapText="1"/>
    </xf>
    <xf numFmtId="0" fontId="7" fillId="2" borderId="18" xfId="0" applyFont="1" applyFill="1" applyBorder="1" applyAlignment="1">
      <alignment horizontal="left" vertical="top" wrapText="1"/>
    </xf>
    <xf numFmtId="0" fontId="7" fillId="2" borderId="0" xfId="0" applyFont="1" applyFill="1" applyBorder="1" applyAlignment="1">
      <alignment horizontal="left" vertical="top" wrapText="1"/>
    </xf>
    <xf numFmtId="0" fontId="11" fillId="2" borderId="3" xfId="1" applyFont="1" applyFill="1" applyBorder="1" applyAlignment="1">
      <alignment vertical="top" wrapText="1"/>
    </xf>
    <xf numFmtId="0" fontId="9" fillId="2" borderId="3" xfId="0" applyFont="1" applyFill="1" applyBorder="1" applyAlignment="1">
      <alignment horizontal="left" vertical="top" wrapText="1"/>
    </xf>
    <xf numFmtId="0" fontId="0" fillId="0" borderId="0" xfId="0" applyFill="1" applyBorder="1"/>
    <xf numFmtId="0" fontId="0" fillId="0" borderId="0" xfId="0" applyFill="1" applyBorder="1" applyAlignment="1">
      <alignment horizontal="center" vertical="center"/>
    </xf>
    <xf numFmtId="0" fontId="8" fillId="0" borderId="0" xfId="0" applyFont="1" applyFill="1" applyBorder="1"/>
    <xf numFmtId="0" fontId="8" fillId="0" borderId="0" xfId="0" applyFont="1" applyFill="1" applyBorder="1" applyAlignment="1">
      <alignment horizontal="center" vertical="center"/>
    </xf>
    <xf numFmtId="0" fontId="1" fillId="8" borderId="16" xfId="0" applyFont="1" applyFill="1" applyBorder="1" applyAlignment="1">
      <alignment horizontal="center" vertical="center" wrapText="1"/>
    </xf>
    <xf numFmtId="0" fontId="1" fillId="8" borderId="17" xfId="0" applyFont="1" applyFill="1" applyBorder="1" applyAlignment="1">
      <alignment horizontal="center" vertical="center" wrapText="1"/>
    </xf>
    <xf numFmtId="0" fontId="2" fillId="8" borderId="16" xfId="0" applyFont="1" applyFill="1" applyBorder="1" applyAlignment="1">
      <alignment vertical="center" wrapText="1"/>
    </xf>
    <xf numFmtId="0" fontId="0" fillId="0" borderId="0" xfId="0" applyFill="1" applyAlignment="1"/>
    <xf numFmtId="0" fontId="1" fillId="8" borderId="16" xfId="0" applyFont="1" applyFill="1" applyBorder="1" applyAlignment="1">
      <alignment horizontal="center" vertical="center"/>
    </xf>
    <xf numFmtId="0" fontId="2" fillId="8" borderId="17" xfId="0" applyFont="1" applyFill="1" applyBorder="1" applyAlignment="1">
      <alignment vertical="center" wrapText="1"/>
    </xf>
    <xf numFmtId="0" fontId="0" fillId="8" borderId="24" xfId="0" applyFill="1" applyBorder="1" applyAlignment="1">
      <alignment wrapText="1"/>
    </xf>
    <xf numFmtId="0" fontId="0" fillId="8" borderId="17" xfId="0" applyFill="1" applyBorder="1" applyAlignment="1">
      <alignment wrapText="1"/>
    </xf>
    <xf numFmtId="0" fontId="6" fillId="9" borderId="19" xfId="0" applyFont="1" applyFill="1" applyBorder="1" applyAlignment="1">
      <alignment horizontal="left" vertical="center" wrapText="1"/>
    </xf>
    <xf numFmtId="0" fontId="6" fillId="9" borderId="19" xfId="0" applyFont="1" applyFill="1" applyBorder="1" applyAlignment="1">
      <alignment horizontal="left" vertical="top" wrapText="1"/>
    </xf>
    <xf numFmtId="0" fontId="6" fillId="9" borderId="19" xfId="0" applyFont="1" applyFill="1" applyBorder="1" applyAlignment="1">
      <alignment vertical="top" wrapText="1"/>
    </xf>
    <xf numFmtId="0" fontId="6" fillId="9" borderId="19" xfId="0" applyFont="1" applyFill="1" applyBorder="1" applyAlignment="1">
      <alignment horizontal="center" vertical="center" wrapText="1"/>
    </xf>
    <xf numFmtId="0" fontId="6" fillId="9" borderId="1" xfId="0" applyFont="1" applyFill="1" applyBorder="1" applyAlignment="1">
      <alignment horizontal="left" vertical="center" wrapText="1"/>
    </xf>
    <xf numFmtId="0" fontId="6" fillId="9" borderId="1" xfId="0" applyFont="1" applyFill="1" applyBorder="1" applyAlignment="1">
      <alignment horizontal="left" vertical="top" wrapText="1"/>
    </xf>
    <xf numFmtId="0" fontId="6" fillId="9" borderId="1" xfId="0" applyFont="1" applyFill="1" applyBorder="1" applyAlignment="1">
      <alignment vertical="top" wrapText="1"/>
    </xf>
    <xf numFmtId="0" fontId="6" fillId="9" borderId="1" xfId="0" applyFont="1" applyFill="1" applyBorder="1" applyAlignment="1">
      <alignment horizontal="center" vertical="center" wrapText="1"/>
    </xf>
    <xf numFmtId="0" fontId="6" fillId="9" borderId="23" xfId="0" applyFont="1" applyFill="1" applyBorder="1" applyAlignment="1">
      <alignment horizontal="left" vertical="center" wrapText="1"/>
    </xf>
    <xf numFmtId="0" fontId="6" fillId="9" borderId="23" xfId="0" applyFont="1" applyFill="1" applyBorder="1" applyAlignment="1">
      <alignment horizontal="left" vertical="top" wrapText="1"/>
    </xf>
    <xf numFmtId="0" fontId="6" fillId="9" borderId="23" xfId="0" applyFont="1" applyFill="1" applyBorder="1" applyAlignment="1">
      <alignment vertical="top" wrapText="1"/>
    </xf>
    <xf numFmtId="0" fontId="6" fillId="9" borderId="23" xfId="0" applyFont="1" applyFill="1" applyBorder="1" applyAlignment="1">
      <alignment horizontal="center" vertical="center" wrapText="1"/>
    </xf>
    <xf numFmtId="0" fontId="0" fillId="8" borderId="0" xfId="0" applyFill="1"/>
    <xf numFmtId="0" fontId="0" fillId="8" borderId="0" xfId="0" applyFill="1" applyBorder="1"/>
    <xf numFmtId="0" fontId="0" fillId="8" borderId="0" xfId="0" applyFill="1" applyBorder="1" applyAlignment="1">
      <alignment horizontal="center" vertical="center"/>
    </xf>
    <xf numFmtId="0" fontId="5" fillId="8" borderId="0" xfId="0" applyFont="1" applyFill="1" applyAlignment="1">
      <alignment vertical="center"/>
    </xf>
    <xf numFmtId="0" fontId="8" fillId="8" borderId="0" xfId="0" applyFont="1" applyFill="1" applyBorder="1"/>
    <xf numFmtId="0" fontId="8" fillId="8" borderId="0" xfId="0" applyFont="1" applyFill="1" applyBorder="1" applyAlignment="1">
      <alignment horizontal="center" vertical="center"/>
    </xf>
    <xf numFmtId="0" fontId="0" fillId="8" borderId="0" xfId="0" applyFill="1" applyAlignment="1"/>
    <xf numFmtId="0" fontId="7" fillId="2" borderId="22" xfId="0" applyFont="1" applyFill="1" applyBorder="1" applyAlignment="1">
      <alignment horizontal="left" vertical="center" wrapText="1" indent="1"/>
    </xf>
    <xf numFmtId="0" fontId="4" fillId="3" borderId="0" xfId="0" applyFont="1" applyFill="1" applyBorder="1" applyAlignment="1">
      <alignment vertical="center" wrapText="1"/>
    </xf>
    <xf numFmtId="0" fontId="1" fillId="0" borderId="25" xfId="0" applyFont="1" applyFill="1" applyBorder="1" applyAlignment="1">
      <alignment horizontal="center" vertical="center"/>
    </xf>
    <xf numFmtId="0" fontId="1" fillId="8" borderId="25" xfId="0" applyFont="1" applyFill="1" applyBorder="1" applyAlignment="1">
      <alignment horizontal="center" vertical="center"/>
    </xf>
    <xf numFmtId="0" fontId="12" fillId="2" borderId="3" xfId="0" applyFont="1" applyFill="1" applyBorder="1" applyAlignment="1">
      <alignment vertical="top" wrapText="1"/>
    </xf>
    <xf numFmtId="0" fontId="12" fillId="2" borderId="21" xfId="0" applyFont="1" applyFill="1" applyBorder="1" applyAlignment="1">
      <alignment vertical="top" wrapText="1"/>
    </xf>
    <xf numFmtId="9" fontId="0" fillId="0" borderId="0" xfId="0" applyNumberFormat="1"/>
    <xf numFmtId="0" fontId="2" fillId="0" borderId="0" xfId="0" applyFont="1"/>
    <xf numFmtId="9" fontId="2" fillId="0" borderId="0" xfId="3" applyFont="1"/>
    <xf numFmtId="0" fontId="2" fillId="0" borderId="0" xfId="0" applyFont="1" applyAlignment="1">
      <alignment wrapText="1"/>
    </xf>
    <xf numFmtId="0" fontId="14" fillId="0" borderId="13" xfId="0" quotePrefix="1" applyFont="1" applyBorder="1" applyAlignment="1">
      <alignment horizontal="left" vertical="center" wrapText="1"/>
    </xf>
    <xf numFmtId="0" fontId="14" fillId="0" borderId="13" xfId="0" applyFont="1" applyBorder="1" applyAlignment="1">
      <alignment horizontal="left" vertical="center" wrapText="1"/>
    </xf>
    <xf numFmtId="9" fontId="14" fillId="0" borderId="13" xfId="0" applyNumberFormat="1" applyFont="1" applyBorder="1" applyAlignment="1">
      <alignment horizontal="left" vertical="center" wrapText="1"/>
    </xf>
    <xf numFmtId="0" fontId="14" fillId="0" borderId="14" xfId="0" applyFont="1" applyBorder="1" applyAlignment="1">
      <alignment horizontal="left" vertical="center" wrapText="1"/>
    </xf>
    <xf numFmtId="9" fontId="14" fillId="0" borderId="13" xfId="0" quotePrefix="1" applyNumberFormat="1" applyFont="1" applyBorder="1" applyAlignment="1">
      <alignment horizontal="left" vertical="center" wrapText="1"/>
    </xf>
    <xf numFmtId="0" fontId="14" fillId="0" borderId="13" xfId="0" applyFont="1" applyFill="1" applyBorder="1" applyAlignment="1">
      <alignment horizontal="left" vertical="center" wrapText="1"/>
    </xf>
    <xf numFmtId="9" fontId="14" fillId="0" borderId="13" xfId="0" applyNumberFormat="1" applyFont="1" applyFill="1" applyBorder="1" applyAlignment="1">
      <alignment horizontal="left" vertical="center" wrapText="1"/>
    </xf>
    <xf numFmtId="49" fontId="2" fillId="0" borderId="13" xfId="0" applyNumberFormat="1" applyFont="1" applyFill="1" applyBorder="1" applyAlignment="1">
      <alignment horizontal="left" vertical="center" wrapText="1"/>
    </xf>
    <xf numFmtId="0" fontId="2" fillId="0" borderId="13" xfId="0" applyFont="1" applyFill="1" applyBorder="1" applyAlignment="1">
      <alignment horizontal="left" vertical="center" wrapText="1"/>
    </xf>
    <xf numFmtId="9" fontId="14" fillId="0" borderId="13" xfId="0" quotePrefix="1" applyNumberFormat="1" applyFont="1" applyFill="1" applyBorder="1" applyAlignment="1">
      <alignment horizontal="left" vertical="center" wrapText="1"/>
    </xf>
    <xf numFmtId="0" fontId="14" fillId="0" borderId="13" xfId="0" quotePrefix="1" applyFont="1" applyFill="1" applyBorder="1" applyAlignment="1">
      <alignment horizontal="left" vertical="center" wrapText="1"/>
    </xf>
    <xf numFmtId="0" fontId="2" fillId="0" borderId="0" xfId="0" applyFont="1" applyFill="1" applyAlignment="1">
      <alignment wrapText="1"/>
    </xf>
    <xf numFmtId="9" fontId="2" fillId="0" borderId="13" xfId="0" applyNumberFormat="1" applyFont="1" applyFill="1" applyBorder="1" applyAlignment="1">
      <alignment horizontal="left" vertical="center" wrapText="1"/>
    </xf>
  </cellXfs>
  <cellStyles count="4">
    <cellStyle name="Check Cell" xfId="2" builtinId="23"/>
    <cellStyle name="Hyperlink" xfId="1" builtinId="8"/>
    <cellStyle name="Normal" xfId="0" builtinId="0"/>
    <cellStyle name="Percent" xfId="3" builtinId="5"/>
  </cellStyles>
  <dxfs count="70">
    <dxf>
      <fill>
        <patternFill>
          <bgColor theme="7" tint="0.59996337778862885"/>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ill>
        <patternFill>
          <bgColor theme="7" tint="0.59996337778862885"/>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ill>
        <patternFill>
          <bgColor theme="7" tint="0.59996337778862885"/>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ill>
        <patternFill>
          <bgColor theme="7" tint="0.59996337778862885"/>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ill>
        <patternFill>
          <bgColor theme="7" tint="0.59996337778862885"/>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ill>
        <patternFill>
          <bgColor theme="7" tint="0.59996337778862885"/>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ill>
        <patternFill>
          <bgColor theme="7" tint="0.59996337778862885"/>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ill>
        <patternFill>
          <bgColor theme="7" tint="0.59996337778862885"/>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ont>
        <color theme="2"/>
      </font>
    </dxf>
    <dxf>
      <fill>
        <patternFill>
          <bgColor theme="4" tint="0.79998168889431442"/>
        </patternFill>
      </fill>
    </dxf>
    <dxf>
      <fill>
        <patternFill>
          <bgColor theme="5" tint="0.59996337778862885"/>
        </patternFill>
      </fill>
    </dxf>
    <dxf>
      <fill>
        <patternFill>
          <bgColor theme="9" tint="0.39994506668294322"/>
        </patternFill>
      </fill>
    </dxf>
    <dxf>
      <fill>
        <patternFill>
          <bgColor theme="4" tint="0.79998168889431442"/>
        </patternFill>
      </fill>
    </dxf>
    <dxf>
      <fill>
        <patternFill>
          <bgColor theme="5" tint="0.59996337778862885"/>
        </patternFill>
      </fill>
    </dxf>
    <dxf>
      <fill>
        <patternFill>
          <bgColor theme="9" tint="0.39994506668294322"/>
        </patternFill>
      </fill>
    </dxf>
    <dxf>
      <fill>
        <patternFill>
          <bgColor theme="4" tint="0.79998168889431442"/>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F18B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tandfonline.com/doi/pdf/10.1080/09613218.2018.1517458?needAccess=true" TargetMode="External"/><Relationship Id="rId2" Type="http://schemas.openxmlformats.org/officeDocument/2006/relationships/hyperlink" Target="https://www.sciencedirect.com/science/article/abs/pii/S0360132300000548" TargetMode="External"/><Relationship Id="rId1" Type="http://schemas.openxmlformats.org/officeDocument/2006/relationships/hyperlink" Target="https://www.sciencedirect.com/science/article/pii/S2212609016301741"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c.europa.eu/research/participants/data/ref/h2020/wp/2014_2015/annexes/h2020-wp1415-annex-g-trl_e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FE8A7-7FD1-4DF1-BC33-2B5CA5052D1F}">
  <sheetPr>
    <tabColor theme="0" tint="-0.14999847407452621"/>
  </sheetPr>
  <dimension ref="A1:N81"/>
  <sheetViews>
    <sheetView zoomScaleNormal="100" workbookViewId="0">
      <pane xSplit="1" ySplit="1" topLeftCell="B2" activePane="bottomRight" state="frozen"/>
      <selection activeCell="D13" sqref="D13"/>
      <selection pane="topRight" activeCell="D13" sqref="D13"/>
      <selection pane="bottomLeft" activeCell="D13" sqref="D13"/>
      <selection pane="bottomRight" activeCell="K11" sqref="K11"/>
    </sheetView>
  </sheetViews>
  <sheetFormatPr defaultRowHeight="15" x14ac:dyDescent="0.25"/>
  <cols>
    <col min="1" max="1" width="36" customWidth="1"/>
    <col min="2" max="2" width="34.42578125" customWidth="1"/>
    <col min="3" max="3" width="32" style="28" customWidth="1"/>
    <col min="4" max="4" width="2.42578125" style="34" customWidth="1"/>
    <col min="5" max="5" width="32" style="28" customWidth="1"/>
    <col min="6" max="6" width="2.42578125" style="34" customWidth="1"/>
    <col min="7" max="7" width="32" style="28" customWidth="1"/>
    <col min="8" max="8" width="2.42578125" style="34" customWidth="1"/>
    <col min="9" max="9" width="32" style="28" customWidth="1"/>
    <col min="10" max="10" width="2.42578125" style="34" customWidth="1"/>
    <col min="11" max="13" width="30.5703125" customWidth="1"/>
    <col min="14" max="14" width="35.140625" customWidth="1"/>
  </cols>
  <sheetData>
    <row r="1" spans="1:14" ht="33.75" thickBot="1" x14ac:dyDescent="0.3">
      <c r="A1" s="16" t="s">
        <v>0</v>
      </c>
      <c r="B1" s="16" t="s">
        <v>1</v>
      </c>
      <c r="C1" s="16" t="s">
        <v>2</v>
      </c>
      <c r="D1" s="35" t="s">
        <v>3</v>
      </c>
      <c r="E1" s="16" t="s">
        <v>4</v>
      </c>
      <c r="F1" s="35" t="s">
        <v>3</v>
      </c>
      <c r="G1" s="16" t="s">
        <v>5</v>
      </c>
      <c r="H1" s="35" t="s">
        <v>3</v>
      </c>
      <c r="I1" s="16" t="s">
        <v>6</v>
      </c>
      <c r="J1" s="35" t="s">
        <v>3</v>
      </c>
      <c r="K1" s="16" t="s">
        <v>7</v>
      </c>
      <c r="L1" s="16" t="s">
        <v>8</v>
      </c>
      <c r="M1" s="16" t="s">
        <v>9</v>
      </c>
      <c r="N1" s="16" t="s">
        <v>10</v>
      </c>
    </row>
    <row r="2" spans="1:14" ht="15.75" thickBot="1" x14ac:dyDescent="0.3">
      <c r="A2" s="73" t="s">
        <v>11</v>
      </c>
      <c r="B2" s="74"/>
      <c r="C2" s="75"/>
      <c r="D2" s="76"/>
      <c r="E2" s="74"/>
      <c r="F2" s="76"/>
      <c r="G2" s="75"/>
      <c r="H2" s="76"/>
      <c r="I2" s="75"/>
      <c r="J2" s="76"/>
      <c r="K2" s="75"/>
      <c r="L2" s="75"/>
      <c r="M2" s="75"/>
      <c r="N2" s="75"/>
    </row>
    <row r="3" spans="1:14" ht="42" x14ac:dyDescent="0.25">
      <c r="A3" s="50" t="s">
        <v>12</v>
      </c>
      <c r="B3" s="60" t="s">
        <v>13</v>
      </c>
      <c r="C3" s="26"/>
      <c r="D3" s="32"/>
      <c r="E3" s="29"/>
      <c r="F3" s="32"/>
      <c r="G3" s="26"/>
      <c r="H3" s="32"/>
      <c r="I3" s="26"/>
      <c r="J3" s="32"/>
      <c r="K3" s="26"/>
      <c r="L3" s="18"/>
      <c r="M3" s="18"/>
      <c r="N3" s="18"/>
    </row>
    <row r="4" spans="1:14" ht="73.5" x14ac:dyDescent="0.25">
      <c r="A4" s="46" t="s">
        <v>14</v>
      </c>
      <c r="B4" s="17" t="s">
        <v>15</v>
      </c>
      <c r="C4" s="26" t="s">
        <v>16</v>
      </c>
      <c r="D4" s="32">
        <v>2</v>
      </c>
      <c r="E4" s="29" t="s">
        <v>17</v>
      </c>
      <c r="F4" s="32">
        <v>2</v>
      </c>
      <c r="G4" s="26" t="s">
        <v>18</v>
      </c>
      <c r="H4" s="32">
        <v>1</v>
      </c>
      <c r="I4" s="26" t="s">
        <v>19</v>
      </c>
      <c r="J4" s="32">
        <v>3</v>
      </c>
      <c r="K4" s="18" t="str">
        <f>'Longlist CE actions'!$K$2</f>
        <v>Final suggestion on whether to shortlist the action or not, based on previous criteria. Scored 0-2
1 = DISCUSS (orange) ; 2 = YES (green); 3 = NO (red) ; 4 = promising, but more data needed to assess (yellow)</v>
      </c>
      <c r="L4" s="18"/>
      <c r="M4" s="18"/>
      <c r="N4" s="18"/>
    </row>
    <row r="5" spans="1:14" x14ac:dyDescent="0.25">
      <c r="B5" s="22"/>
      <c r="C5" s="61"/>
      <c r="D5" s="62"/>
      <c r="E5" s="61"/>
      <c r="F5" s="62"/>
      <c r="G5" s="61"/>
      <c r="H5" s="62"/>
      <c r="I5" s="61"/>
      <c r="J5" s="62"/>
      <c r="K5" s="22"/>
      <c r="L5" s="22"/>
    </row>
    <row r="6" spans="1:14" x14ac:dyDescent="0.25">
      <c r="B6" s="10" t="s">
        <v>20</v>
      </c>
      <c r="C6" s="63"/>
      <c r="D6" s="64"/>
      <c r="E6" s="63"/>
      <c r="F6" s="64"/>
      <c r="G6" s="63"/>
      <c r="H6" s="64"/>
      <c r="I6" s="63"/>
      <c r="J6" s="62"/>
      <c r="K6" s="22"/>
      <c r="L6" s="22"/>
    </row>
    <row r="7" spans="1:14" s="24" customFormat="1" x14ac:dyDescent="0.25">
      <c r="C7" s="65" t="s">
        <v>2</v>
      </c>
      <c r="D7" s="71"/>
      <c r="E7" s="65" t="s">
        <v>4</v>
      </c>
      <c r="F7" s="72"/>
      <c r="G7" s="65" t="s">
        <v>5</v>
      </c>
      <c r="H7" s="72"/>
      <c r="I7" s="66" t="s">
        <v>6</v>
      </c>
      <c r="J7" s="62"/>
      <c r="K7" s="68"/>
      <c r="L7" s="68"/>
    </row>
    <row r="8" spans="1:14" s="24" customFormat="1" ht="21" x14ac:dyDescent="0.25">
      <c r="B8" s="94">
        <v>0</v>
      </c>
      <c r="C8" s="67" t="s">
        <v>388</v>
      </c>
      <c r="D8" s="71"/>
      <c r="E8" s="67" t="s">
        <v>22</v>
      </c>
      <c r="F8" s="72"/>
      <c r="G8" s="67" t="s">
        <v>23</v>
      </c>
      <c r="H8" s="72"/>
      <c r="I8" s="70" t="s">
        <v>24</v>
      </c>
      <c r="J8" s="62"/>
      <c r="K8" s="68"/>
      <c r="L8" s="68"/>
    </row>
    <row r="9" spans="1:14" s="24" customFormat="1" ht="31.5" x14ac:dyDescent="0.25">
      <c r="B9" s="95">
        <v>1</v>
      </c>
      <c r="C9" s="67" t="s">
        <v>389</v>
      </c>
      <c r="D9" s="71"/>
      <c r="E9" s="67" t="s">
        <v>26</v>
      </c>
      <c r="F9" s="72"/>
      <c r="G9" s="67" t="s">
        <v>27</v>
      </c>
      <c r="H9" s="72"/>
      <c r="I9" s="70" t="s">
        <v>28</v>
      </c>
      <c r="J9" s="62"/>
      <c r="K9" s="68"/>
      <c r="L9" s="68"/>
    </row>
    <row r="10" spans="1:14" s="24" customFormat="1" ht="31.5" x14ac:dyDescent="0.25">
      <c r="B10" s="95">
        <v>2</v>
      </c>
      <c r="C10" s="67" t="s">
        <v>390</v>
      </c>
      <c r="D10" s="71"/>
      <c r="E10" s="67" t="s">
        <v>30</v>
      </c>
      <c r="F10" s="72"/>
      <c r="G10" s="67" t="s">
        <v>31</v>
      </c>
      <c r="H10" s="72"/>
      <c r="I10" s="70" t="s">
        <v>32</v>
      </c>
      <c r="J10" s="62"/>
      <c r="K10" s="68"/>
      <c r="L10" s="68"/>
    </row>
    <row r="11" spans="1:14" s="24" customFormat="1" ht="31.5" x14ac:dyDescent="0.25">
      <c r="B11" s="95">
        <v>3</v>
      </c>
      <c r="C11" s="67" t="s">
        <v>391</v>
      </c>
      <c r="D11" s="71"/>
      <c r="E11" s="67" t="s">
        <v>34</v>
      </c>
      <c r="F11" s="72"/>
      <c r="G11" s="67" t="s">
        <v>35</v>
      </c>
      <c r="H11" s="72"/>
      <c r="I11" s="70" t="s">
        <v>36</v>
      </c>
      <c r="J11" s="62"/>
      <c r="K11" s="68"/>
      <c r="L11" s="68"/>
    </row>
    <row r="12" spans="1:14" s="24" customFormat="1" x14ac:dyDescent="0.25">
      <c r="C12" s="61"/>
      <c r="D12" s="62"/>
      <c r="E12" s="61"/>
      <c r="F12" s="62"/>
      <c r="G12" s="61"/>
      <c r="H12" s="62"/>
      <c r="I12" s="61"/>
      <c r="J12" s="62"/>
      <c r="K12" s="68"/>
      <c r="L12" s="68"/>
    </row>
    <row r="13" spans="1:14" s="24" customFormat="1" x14ac:dyDescent="0.25">
      <c r="C13" s="61"/>
      <c r="D13" s="62"/>
      <c r="E13" s="61"/>
      <c r="F13" s="62"/>
      <c r="G13" s="61"/>
      <c r="H13" s="62"/>
      <c r="I13" s="61"/>
      <c r="J13" s="62"/>
      <c r="K13" s="68"/>
      <c r="L13" s="68"/>
    </row>
    <row r="14" spans="1:14" x14ac:dyDescent="0.25">
      <c r="B14" s="22"/>
      <c r="C14" s="61"/>
      <c r="D14" s="62"/>
      <c r="E14" s="61"/>
      <c r="F14" s="62"/>
      <c r="G14" s="61"/>
      <c r="H14" s="62"/>
      <c r="I14" s="61"/>
      <c r="J14" s="62"/>
      <c r="K14" s="22"/>
      <c r="L14" s="22"/>
    </row>
    <row r="15" spans="1:14" x14ac:dyDescent="0.25">
      <c r="B15" s="22"/>
      <c r="C15" s="61"/>
      <c r="D15" s="62"/>
      <c r="E15" s="61"/>
      <c r="F15" s="62"/>
      <c r="G15" s="61"/>
      <c r="H15" s="62"/>
      <c r="I15" s="61"/>
      <c r="J15" s="62"/>
      <c r="K15" s="22"/>
      <c r="L15" s="22"/>
    </row>
    <row r="16" spans="1:14" x14ac:dyDescent="0.25">
      <c r="B16" s="22"/>
      <c r="C16" s="61"/>
      <c r="D16" s="62"/>
      <c r="E16" s="61"/>
      <c r="F16" s="62"/>
      <c r="G16" s="61"/>
      <c r="H16" s="62"/>
      <c r="I16" s="61"/>
      <c r="J16" s="62"/>
      <c r="K16" s="22"/>
      <c r="L16" s="22"/>
    </row>
    <row r="17" spans="2:12" x14ac:dyDescent="0.25">
      <c r="B17" s="22"/>
      <c r="C17" s="61"/>
      <c r="D17" s="62"/>
      <c r="E17" s="61"/>
      <c r="F17" s="62"/>
      <c r="G17" s="61"/>
      <c r="H17" s="62"/>
      <c r="I17" s="61"/>
      <c r="J17" s="62"/>
      <c r="K17" s="22"/>
      <c r="L17" s="22"/>
    </row>
    <row r="18" spans="2:12" x14ac:dyDescent="0.25">
      <c r="B18" s="22"/>
      <c r="C18" s="61"/>
      <c r="D18" s="62"/>
      <c r="E18" s="61"/>
      <c r="F18" s="62"/>
      <c r="G18" s="61"/>
      <c r="H18" s="62"/>
      <c r="I18" s="61"/>
      <c r="J18" s="62"/>
      <c r="K18" s="22"/>
      <c r="L18" s="22"/>
    </row>
    <row r="19" spans="2:12" x14ac:dyDescent="0.25">
      <c r="B19" s="22"/>
      <c r="C19" s="61"/>
      <c r="D19" s="62"/>
      <c r="E19" s="61"/>
      <c r="F19" s="62"/>
      <c r="G19" s="61"/>
      <c r="H19" s="62"/>
      <c r="I19" s="61"/>
      <c r="J19" s="62"/>
      <c r="K19" s="22"/>
      <c r="L19" s="22"/>
    </row>
    <row r="20" spans="2:12" x14ac:dyDescent="0.25">
      <c r="B20" s="22"/>
      <c r="C20" s="61"/>
      <c r="D20" s="62"/>
      <c r="E20" s="61"/>
      <c r="F20" s="62"/>
      <c r="G20" s="61"/>
      <c r="H20" s="62"/>
      <c r="I20" s="61"/>
      <c r="J20" s="62"/>
      <c r="K20" s="22"/>
      <c r="L20" s="22"/>
    </row>
    <row r="21" spans="2:12" x14ac:dyDescent="0.25">
      <c r="B21" s="22"/>
      <c r="C21" s="61"/>
      <c r="D21" s="62"/>
      <c r="E21" s="61"/>
      <c r="F21" s="62"/>
      <c r="G21" s="61"/>
      <c r="H21" s="62"/>
      <c r="I21" s="61"/>
      <c r="J21" s="62"/>
      <c r="K21" s="22"/>
      <c r="L21" s="22"/>
    </row>
    <row r="22" spans="2:12" x14ac:dyDescent="0.25">
      <c r="B22" s="22"/>
      <c r="C22" s="61"/>
      <c r="D22" s="62"/>
      <c r="E22" s="61"/>
      <c r="F22" s="62"/>
      <c r="G22" s="61"/>
      <c r="H22" s="62"/>
      <c r="I22" s="61"/>
      <c r="J22" s="62"/>
      <c r="K22" s="22"/>
      <c r="L22" s="22"/>
    </row>
    <row r="23" spans="2:12" x14ac:dyDescent="0.25">
      <c r="B23" s="22"/>
      <c r="C23" s="61"/>
      <c r="D23" s="62"/>
      <c r="E23" s="61"/>
      <c r="F23" s="62"/>
      <c r="G23" s="61"/>
      <c r="H23" s="62"/>
      <c r="I23" s="61"/>
      <c r="J23" s="62"/>
      <c r="K23" s="22"/>
      <c r="L23" s="22"/>
    </row>
    <row r="24" spans="2:12" x14ac:dyDescent="0.25">
      <c r="B24" s="22"/>
      <c r="C24" s="61"/>
      <c r="D24" s="62"/>
      <c r="E24" s="61"/>
      <c r="F24" s="62"/>
      <c r="G24" s="61"/>
      <c r="H24" s="62"/>
      <c r="I24" s="61"/>
      <c r="J24" s="62"/>
      <c r="K24" s="22"/>
      <c r="L24" s="22"/>
    </row>
    <row r="25" spans="2:12" x14ac:dyDescent="0.25">
      <c r="B25" s="22"/>
      <c r="C25" s="61"/>
      <c r="D25" s="62"/>
      <c r="E25" s="61"/>
      <c r="F25" s="62"/>
      <c r="G25" s="61"/>
      <c r="H25" s="62"/>
      <c r="I25" s="61"/>
      <c r="J25" s="62"/>
      <c r="K25" s="22"/>
      <c r="L25" s="22"/>
    </row>
    <row r="26" spans="2:12" x14ac:dyDescent="0.25">
      <c r="B26" s="22"/>
      <c r="C26" s="61"/>
      <c r="D26" s="62"/>
      <c r="E26" s="61"/>
      <c r="F26" s="62"/>
      <c r="G26" s="61"/>
      <c r="H26" s="62"/>
      <c r="I26" s="61"/>
      <c r="J26" s="62"/>
      <c r="K26" s="22"/>
      <c r="L26" s="22"/>
    </row>
    <row r="27" spans="2:12" x14ac:dyDescent="0.25">
      <c r="B27" s="22"/>
      <c r="C27" s="61"/>
      <c r="D27" s="62"/>
      <c r="E27" s="61"/>
      <c r="F27" s="62"/>
      <c r="G27" s="61"/>
      <c r="H27" s="62"/>
      <c r="I27" s="61"/>
      <c r="J27" s="62"/>
      <c r="K27" s="22"/>
      <c r="L27" s="22"/>
    </row>
    <row r="28" spans="2:12" x14ac:dyDescent="0.25">
      <c r="B28" s="22"/>
      <c r="C28" s="61"/>
      <c r="D28" s="62"/>
      <c r="E28" s="61"/>
      <c r="F28" s="62"/>
      <c r="G28" s="61"/>
      <c r="H28" s="62"/>
      <c r="I28" s="61"/>
      <c r="J28" s="62"/>
      <c r="K28" s="22"/>
      <c r="L28" s="22"/>
    </row>
    <row r="29" spans="2:12" x14ac:dyDescent="0.25">
      <c r="B29" s="22"/>
      <c r="C29" s="61"/>
      <c r="D29" s="62"/>
      <c r="E29" s="61"/>
      <c r="F29" s="62"/>
      <c r="G29" s="61"/>
      <c r="H29" s="62"/>
      <c r="I29" s="61"/>
      <c r="J29" s="62"/>
      <c r="K29" s="22"/>
      <c r="L29" s="22"/>
    </row>
    <row r="30" spans="2:12" x14ac:dyDescent="0.25">
      <c r="B30" s="22"/>
      <c r="C30" s="61"/>
      <c r="D30" s="62"/>
      <c r="E30" s="61"/>
      <c r="F30" s="62"/>
      <c r="G30" s="61"/>
      <c r="H30" s="62"/>
      <c r="I30" s="61"/>
      <c r="J30" s="62"/>
      <c r="K30" s="22"/>
      <c r="L30" s="22"/>
    </row>
    <row r="31" spans="2:12" x14ac:dyDescent="0.25">
      <c r="B31" s="22"/>
      <c r="C31" s="61"/>
      <c r="D31" s="62"/>
      <c r="E31" s="61"/>
      <c r="F31" s="62"/>
      <c r="G31" s="61"/>
      <c r="H31" s="62"/>
      <c r="I31" s="61"/>
      <c r="J31" s="62"/>
      <c r="K31" s="22"/>
      <c r="L31" s="22"/>
    </row>
    <row r="32" spans="2:12" x14ac:dyDescent="0.25">
      <c r="B32" s="22"/>
      <c r="C32" s="61"/>
      <c r="D32" s="62"/>
      <c r="E32" s="61"/>
      <c r="F32" s="62"/>
      <c r="G32" s="61"/>
      <c r="H32" s="62"/>
      <c r="I32" s="61"/>
      <c r="J32" s="62"/>
      <c r="K32" s="22"/>
      <c r="L32" s="22"/>
    </row>
    <row r="33" spans="2:12" x14ac:dyDescent="0.25">
      <c r="B33" s="22"/>
      <c r="C33" s="61"/>
      <c r="D33" s="62"/>
      <c r="E33" s="61"/>
      <c r="F33" s="62"/>
      <c r="G33" s="61"/>
      <c r="H33" s="62"/>
      <c r="I33" s="61"/>
      <c r="J33" s="62"/>
      <c r="K33" s="22"/>
      <c r="L33" s="22"/>
    </row>
    <row r="34" spans="2:12" x14ac:dyDescent="0.25">
      <c r="B34" s="22"/>
      <c r="C34" s="61"/>
      <c r="D34" s="62"/>
      <c r="E34" s="61"/>
      <c r="F34" s="62"/>
      <c r="G34" s="61"/>
      <c r="H34" s="62"/>
      <c r="I34" s="61"/>
      <c r="J34" s="62"/>
      <c r="K34" s="22"/>
      <c r="L34" s="22"/>
    </row>
    <row r="35" spans="2:12" x14ac:dyDescent="0.25">
      <c r="B35" s="22"/>
      <c r="C35" s="61"/>
      <c r="D35" s="62"/>
      <c r="E35" s="61"/>
      <c r="F35" s="62"/>
      <c r="G35" s="61"/>
      <c r="H35" s="62"/>
      <c r="I35" s="61"/>
      <c r="J35" s="62"/>
      <c r="K35" s="22"/>
      <c r="L35" s="22"/>
    </row>
    <row r="36" spans="2:12" x14ac:dyDescent="0.25">
      <c r="B36" s="22"/>
      <c r="C36" s="61"/>
      <c r="D36" s="62"/>
      <c r="E36" s="61"/>
      <c r="F36" s="62"/>
      <c r="G36" s="61"/>
      <c r="H36" s="62"/>
      <c r="I36" s="61"/>
      <c r="J36" s="62"/>
      <c r="K36" s="22"/>
      <c r="L36" s="22"/>
    </row>
    <row r="37" spans="2:12" x14ac:dyDescent="0.25">
      <c r="B37" s="22"/>
      <c r="C37" s="61"/>
      <c r="D37" s="62"/>
      <c r="E37" s="61"/>
      <c r="F37" s="62"/>
      <c r="G37" s="61"/>
      <c r="H37" s="62"/>
      <c r="I37" s="61"/>
      <c r="J37" s="62"/>
      <c r="K37" s="22"/>
      <c r="L37" s="22"/>
    </row>
    <row r="38" spans="2:12" x14ac:dyDescent="0.25">
      <c r="B38" s="22"/>
      <c r="C38" s="61"/>
      <c r="D38" s="62"/>
      <c r="E38" s="61"/>
      <c r="F38" s="62"/>
      <c r="G38" s="61"/>
      <c r="H38" s="62"/>
      <c r="I38" s="61"/>
      <c r="J38" s="62"/>
      <c r="K38" s="22"/>
      <c r="L38" s="22"/>
    </row>
    <row r="39" spans="2:12" x14ac:dyDescent="0.25">
      <c r="B39" s="22"/>
      <c r="C39" s="61"/>
      <c r="D39" s="62"/>
      <c r="E39" s="61"/>
      <c r="F39" s="62"/>
      <c r="G39" s="61"/>
      <c r="H39" s="62"/>
      <c r="I39" s="61"/>
      <c r="J39" s="62"/>
      <c r="K39" s="22"/>
      <c r="L39" s="22"/>
    </row>
    <row r="40" spans="2:12" x14ac:dyDescent="0.25">
      <c r="B40" s="22"/>
      <c r="C40" s="61"/>
      <c r="D40" s="62"/>
      <c r="E40" s="61"/>
      <c r="F40" s="62"/>
      <c r="G40" s="61"/>
      <c r="H40" s="62"/>
      <c r="I40" s="61"/>
      <c r="J40" s="62"/>
      <c r="K40" s="22"/>
      <c r="L40" s="22"/>
    </row>
    <row r="41" spans="2:12" x14ac:dyDescent="0.25">
      <c r="B41" s="22"/>
      <c r="C41" s="61"/>
      <c r="D41" s="62"/>
      <c r="E41" s="61"/>
      <c r="F41" s="62"/>
      <c r="G41" s="61"/>
      <c r="H41" s="62"/>
      <c r="I41" s="61"/>
      <c r="J41" s="62"/>
      <c r="K41" s="22"/>
      <c r="L41" s="22"/>
    </row>
    <row r="42" spans="2:12" x14ac:dyDescent="0.25">
      <c r="B42" s="22"/>
      <c r="C42" s="61"/>
      <c r="D42" s="62"/>
      <c r="E42" s="61"/>
      <c r="F42" s="62"/>
      <c r="G42" s="61"/>
      <c r="H42" s="62"/>
      <c r="I42" s="61"/>
      <c r="J42" s="62"/>
      <c r="K42" s="22"/>
      <c r="L42" s="22"/>
    </row>
    <row r="43" spans="2:12" x14ac:dyDescent="0.25">
      <c r="B43" s="22"/>
      <c r="C43" s="61"/>
      <c r="D43" s="62"/>
      <c r="E43" s="61"/>
      <c r="F43" s="62"/>
      <c r="G43" s="61"/>
      <c r="H43" s="62"/>
      <c r="I43" s="61"/>
      <c r="J43" s="62"/>
      <c r="K43" s="22"/>
      <c r="L43" s="22"/>
    </row>
    <row r="44" spans="2:12" x14ac:dyDescent="0.25">
      <c r="B44" s="22"/>
      <c r="C44" s="61"/>
      <c r="D44" s="62"/>
      <c r="E44" s="61"/>
      <c r="F44" s="62"/>
      <c r="G44" s="61"/>
      <c r="H44" s="62"/>
      <c r="I44" s="61"/>
      <c r="J44" s="62"/>
      <c r="K44" s="22"/>
      <c r="L44" s="22"/>
    </row>
    <row r="45" spans="2:12" x14ac:dyDescent="0.25">
      <c r="B45" s="22"/>
      <c r="C45" s="61"/>
      <c r="D45" s="62"/>
      <c r="E45" s="61"/>
      <c r="F45" s="62"/>
      <c r="G45" s="61"/>
      <c r="H45" s="62"/>
      <c r="I45" s="61"/>
      <c r="J45" s="62"/>
      <c r="K45" s="22"/>
      <c r="L45" s="22"/>
    </row>
    <row r="46" spans="2:12" x14ac:dyDescent="0.25">
      <c r="B46" s="22"/>
      <c r="C46" s="61"/>
      <c r="D46" s="62"/>
      <c r="E46" s="61"/>
      <c r="F46" s="62"/>
      <c r="G46" s="61"/>
      <c r="H46" s="62"/>
      <c r="I46" s="61"/>
      <c r="J46" s="62"/>
      <c r="K46" s="22"/>
      <c r="L46" s="22"/>
    </row>
    <row r="47" spans="2:12" x14ac:dyDescent="0.25">
      <c r="B47" s="22"/>
      <c r="C47" s="61"/>
      <c r="D47" s="62"/>
      <c r="E47" s="61"/>
      <c r="F47" s="62"/>
      <c r="G47" s="61"/>
      <c r="H47" s="62"/>
      <c r="I47" s="61"/>
      <c r="J47" s="62"/>
      <c r="K47" s="22"/>
      <c r="L47" s="22"/>
    </row>
    <row r="48" spans="2:12" x14ac:dyDescent="0.25">
      <c r="B48" s="22"/>
      <c r="C48" s="61"/>
      <c r="D48" s="62"/>
      <c r="E48" s="61"/>
      <c r="F48" s="62"/>
      <c r="G48" s="61"/>
      <c r="H48" s="62"/>
      <c r="I48" s="61"/>
      <c r="J48" s="62"/>
      <c r="K48" s="22"/>
      <c r="L48" s="22"/>
    </row>
    <row r="49" spans="2:12" x14ac:dyDescent="0.25">
      <c r="B49" s="22"/>
      <c r="C49" s="61"/>
      <c r="D49" s="62"/>
      <c r="E49" s="61"/>
      <c r="F49" s="62"/>
      <c r="G49" s="61"/>
      <c r="H49" s="62"/>
      <c r="I49" s="61"/>
      <c r="J49" s="62"/>
      <c r="K49" s="22"/>
      <c r="L49" s="22"/>
    </row>
    <row r="50" spans="2:12" x14ac:dyDescent="0.25">
      <c r="B50" s="22"/>
      <c r="C50" s="61"/>
      <c r="D50" s="62"/>
      <c r="E50" s="61"/>
      <c r="F50" s="62"/>
      <c r="G50" s="61"/>
      <c r="H50" s="62"/>
      <c r="I50" s="61"/>
      <c r="J50" s="62"/>
      <c r="K50" s="22"/>
      <c r="L50" s="22"/>
    </row>
    <row r="51" spans="2:12" x14ac:dyDescent="0.25">
      <c r="B51" s="22"/>
      <c r="C51" s="61"/>
      <c r="D51" s="62"/>
      <c r="E51" s="61"/>
      <c r="F51" s="62"/>
      <c r="G51" s="61"/>
      <c r="H51" s="62"/>
      <c r="I51" s="61"/>
      <c r="J51" s="62"/>
      <c r="K51" s="22"/>
      <c r="L51" s="22"/>
    </row>
    <row r="52" spans="2:12" x14ac:dyDescent="0.25">
      <c r="B52" s="22"/>
      <c r="C52" s="61"/>
      <c r="D52" s="62"/>
      <c r="E52" s="61"/>
      <c r="F52" s="62"/>
      <c r="G52" s="61"/>
      <c r="H52" s="62"/>
      <c r="I52" s="61"/>
      <c r="J52" s="62"/>
      <c r="K52" s="22"/>
      <c r="L52" s="22"/>
    </row>
    <row r="53" spans="2:12" x14ac:dyDescent="0.25">
      <c r="B53" s="22"/>
      <c r="C53" s="61"/>
      <c r="D53" s="62"/>
      <c r="E53" s="61"/>
      <c r="F53" s="62"/>
      <c r="G53" s="61"/>
      <c r="H53" s="62"/>
      <c r="I53" s="61"/>
      <c r="J53" s="62"/>
      <c r="K53" s="22"/>
      <c r="L53" s="22"/>
    </row>
    <row r="54" spans="2:12" x14ac:dyDescent="0.25">
      <c r="B54" s="22"/>
      <c r="C54" s="61"/>
      <c r="D54" s="62"/>
      <c r="E54" s="61"/>
      <c r="F54" s="62"/>
      <c r="G54" s="61"/>
      <c r="H54" s="62"/>
      <c r="I54" s="61"/>
      <c r="J54" s="62"/>
      <c r="K54" s="22"/>
      <c r="L54" s="22"/>
    </row>
    <row r="55" spans="2:12" x14ac:dyDescent="0.25">
      <c r="B55" s="22"/>
      <c r="C55" s="61"/>
      <c r="D55" s="62"/>
      <c r="E55" s="61"/>
      <c r="F55" s="62"/>
      <c r="G55" s="61"/>
      <c r="H55" s="62"/>
      <c r="I55" s="61"/>
      <c r="J55" s="62"/>
      <c r="K55" s="22"/>
      <c r="L55" s="22"/>
    </row>
    <row r="56" spans="2:12" x14ac:dyDescent="0.25">
      <c r="B56" s="22"/>
      <c r="C56" s="61"/>
      <c r="D56" s="62"/>
      <c r="E56" s="61"/>
      <c r="F56" s="62"/>
      <c r="G56" s="61"/>
      <c r="H56" s="62"/>
      <c r="I56" s="61"/>
      <c r="J56" s="62"/>
      <c r="K56" s="22"/>
      <c r="L56" s="22"/>
    </row>
    <row r="57" spans="2:12" x14ac:dyDescent="0.25">
      <c r="B57" s="22"/>
      <c r="C57" s="61"/>
      <c r="D57" s="62"/>
      <c r="E57" s="61"/>
      <c r="F57" s="62"/>
      <c r="G57" s="61"/>
      <c r="H57" s="62"/>
      <c r="I57" s="61"/>
      <c r="J57" s="62"/>
      <c r="K57" s="22"/>
      <c r="L57" s="22"/>
    </row>
    <row r="58" spans="2:12" x14ac:dyDescent="0.25">
      <c r="B58" s="22"/>
      <c r="C58" s="61"/>
      <c r="D58" s="62"/>
      <c r="E58" s="61"/>
      <c r="F58" s="62"/>
      <c r="G58" s="61"/>
      <c r="H58" s="62"/>
      <c r="I58" s="61"/>
      <c r="J58" s="62"/>
      <c r="K58" s="22"/>
      <c r="L58" s="22"/>
    </row>
    <row r="59" spans="2:12" x14ac:dyDescent="0.25">
      <c r="B59" s="22"/>
      <c r="C59" s="61"/>
      <c r="D59" s="62"/>
      <c r="E59" s="61"/>
      <c r="F59" s="62"/>
      <c r="G59" s="61"/>
      <c r="H59" s="62"/>
      <c r="I59" s="61"/>
      <c r="J59" s="62"/>
      <c r="K59" s="22"/>
      <c r="L59" s="22"/>
    </row>
    <row r="60" spans="2:12" x14ac:dyDescent="0.25">
      <c r="B60" s="22"/>
      <c r="C60" s="61"/>
      <c r="D60" s="62"/>
      <c r="E60" s="61"/>
      <c r="F60" s="62"/>
      <c r="G60" s="61"/>
      <c r="H60" s="62"/>
      <c r="I60" s="61"/>
      <c r="J60" s="62"/>
      <c r="K60" s="22"/>
      <c r="L60" s="22"/>
    </row>
    <row r="61" spans="2:12" x14ac:dyDescent="0.25">
      <c r="B61" s="22"/>
      <c r="C61" s="61"/>
      <c r="D61" s="62"/>
      <c r="E61" s="61"/>
      <c r="F61" s="62"/>
      <c r="G61" s="61"/>
      <c r="H61" s="62"/>
      <c r="I61" s="61"/>
      <c r="J61" s="62"/>
      <c r="K61" s="22"/>
      <c r="L61" s="22"/>
    </row>
    <row r="62" spans="2:12" x14ac:dyDescent="0.25">
      <c r="B62" s="22"/>
      <c r="C62" s="61"/>
      <c r="D62" s="62"/>
      <c r="E62" s="61"/>
      <c r="F62" s="62"/>
      <c r="G62" s="61"/>
      <c r="H62" s="62"/>
      <c r="I62" s="61"/>
      <c r="J62" s="62"/>
      <c r="K62" s="22"/>
      <c r="L62" s="22"/>
    </row>
    <row r="63" spans="2:12" x14ac:dyDescent="0.25">
      <c r="B63" s="22"/>
      <c r="C63" s="61"/>
      <c r="D63" s="62"/>
      <c r="E63" s="61"/>
      <c r="F63" s="62"/>
      <c r="G63" s="61"/>
      <c r="H63" s="62"/>
      <c r="I63" s="61"/>
      <c r="J63" s="62"/>
      <c r="K63" s="22"/>
      <c r="L63" s="22"/>
    </row>
    <row r="64" spans="2:12" x14ac:dyDescent="0.25">
      <c r="B64" s="22"/>
      <c r="C64" s="61"/>
      <c r="D64" s="62"/>
      <c r="E64" s="61"/>
      <c r="F64" s="62"/>
      <c r="G64" s="61"/>
      <c r="H64" s="62"/>
      <c r="I64" s="61"/>
      <c r="J64" s="62"/>
      <c r="K64" s="22"/>
      <c r="L64" s="22"/>
    </row>
    <row r="65" spans="2:12" x14ac:dyDescent="0.25">
      <c r="B65" s="22"/>
      <c r="C65" s="61"/>
      <c r="D65" s="62"/>
      <c r="E65" s="61"/>
      <c r="F65" s="62"/>
      <c r="G65" s="61"/>
      <c r="H65" s="62"/>
      <c r="I65" s="61"/>
      <c r="J65" s="62"/>
      <c r="K65" s="22"/>
      <c r="L65" s="22"/>
    </row>
    <row r="66" spans="2:12" x14ac:dyDescent="0.25">
      <c r="B66" s="22"/>
      <c r="C66" s="61"/>
      <c r="D66" s="62"/>
      <c r="E66" s="61"/>
      <c r="F66" s="62"/>
      <c r="G66" s="61"/>
      <c r="H66" s="62"/>
      <c r="I66" s="61"/>
      <c r="J66" s="62"/>
      <c r="K66" s="22"/>
      <c r="L66" s="22"/>
    </row>
    <row r="67" spans="2:12" x14ac:dyDescent="0.25">
      <c r="B67" s="22"/>
      <c r="C67" s="61"/>
      <c r="D67" s="62"/>
      <c r="E67" s="61"/>
      <c r="F67" s="62"/>
      <c r="G67" s="61"/>
      <c r="H67" s="62"/>
      <c r="I67" s="61"/>
      <c r="J67" s="62"/>
      <c r="K67" s="22"/>
      <c r="L67" s="22"/>
    </row>
    <row r="68" spans="2:12" x14ac:dyDescent="0.25">
      <c r="B68" s="22"/>
      <c r="C68" s="61"/>
      <c r="D68" s="62"/>
      <c r="E68" s="61"/>
      <c r="F68" s="62"/>
      <c r="G68" s="61"/>
      <c r="H68" s="62"/>
      <c r="I68" s="61"/>
      <c r="J68" s="62"/>
      <c r="K68" s="22"/>
      <c r="L68" s="22"/>
    </row>
    <row r="69" spans="2:12" x14ac:dyDescent="0.25">
      <c r="B69" s="22"/>
      <c r="C69" s="61"/>
      <c r="D69" s="62"/>
      <c r="E69" s="61"/>
      <c r="F69" s="62"/>
      <c r="G69" s="61"/>
      <c r="H69" s="62"/>
      <c r="I69" s="61"/>
      <c r="J69" s="62"/>
      <c r="K69" s="22"/>
      <c r="L69" s="22"/>
    </row>
    <row r="70" spans="2:12" x14ac:dyDescent="0.25">
      <c r="B70" s="22"/>
      <c r="C70" s="61"/>
      <c r="D70" s="62"/>
      <c r="E70" s="61"/>
      <c r="F70" s="62"/>
      <c r="G70" s="61"/>
      <c r="H70" s="62"/>
      <c r="I70" s="61"/>
      <c r="J70" s="62"/>
      <c r="K70" s="22"/>
      <c r="L70" s="22"/>
    </row>
    <row r="71" spans="2:12" x14ac:dyDescent="0.25">
      <c r="B71" s="22"/>
      <c r="C71" s="61"/>
      <c r="D71" s="62"/>
      <c r="E71" s="61"/>
      <c r="F71" s="62"/>
      <c r="G71" s="61"/>
      <c r="H71" s="62"/>
      <c r="I71" s="61"/>
      <c r="J71" s="62"/>
      <c r="K71" s="22"/>
      <c r="L71" s="22"/>
    </row>
    <row r="72" spans="2:12" x14ac:dyDescent="0.25">
      <c r="B72" s="22"/>
      <c r="C72" s="61"/>
      <c r="D72" s="62"/>
      <c r="E72" s="61"/>
      <c r="F72" s="62"/>
      <c r="G72" s="61"/>
      <c r="H72" s="62"/>
      <c r="I72" s="61"/>
      <c r="J72" s="62"/>
      <c r="K72" s="22"/>
      <c r="L72" s="22"/>
    </row>
    <row r="73" spans="2:12" x14ac:dyDescent="0.25">
      <c r="B73" s="22"/>
      <c r="C73" s="61"/>
      <c r="D73" s="62"/>
      <c r="E73" s="61"/>
      <c r="F73" s="62"/>
      <c r="G73" s="61"/>
      <c r="H73" s="62"/>
      <c r="I73" s="61"/>
      <c r="J73" s="62"/>
      <c r="K73" s="22"/>
      <c r="L73" s="22"/>
    </row>
    <row r="74" spans="2:12" x14ac:dyDescent="0.25">
      <c r="B74" s="22"/>
      <c r="C74" s="61"/>
      <c r="D74" s="62"/>
      <c r="E74" s="61"/>
      <c r="F74" s="62"/>
      <c r="G74" s="61"/>
      <c r="H74" s="62"/>
      <c r="I74" s="61"/>
      <c r="J74" s="62"/>
      <c r="K74" s="22"/>
      <c r="L74" s="22"/>
    </row>
    <row r="75" spans="2:12" x14ac:dyDescent="0.25">
      <c r="B75" s="22"/>
      <c r="C75" s="61"/>
      <c r="D75" s="62"/>
      <c r="E75" s="61"/>
      <c r="F75" s="62"/>
      <c r="G75" s="61"/>
      <c r="H75" s="62"/>
      <c r="I75" s="61"/>
      <c r="J75" s="62"/>
      <c r="K75" s="22"/>
      <c r="L75" s="22"/>
    </row>
    <row r="76" spans="2:12" x14ac:dyDescent="0.25">
      <c r="B76" s="22"/>
      <c r="C76" s="61"/>
      <c r="D76" s="62"/>
      <c r="E76" s="61"/>
      <c r="F76" s="62"/>
      <c r="G76" s="61"/>
      <c r="H76" s="62"/>
      <c r="I76" s="61"/>
      <c r="J76" s="62"/>
      <c r="K76" s="22"/>
      <c r="L76" s="22"/>
    </row>
    <row r="77" spans="2:12" x14ac:dyDescent="0.25">
      <c r="B77" s="22"/>
      <c r="C77" s="61"/>
      <c r="D77" s="62"/>
      <c r="E77" s="61"/>
      <c r="F77" s="62"/>
      <c r="G77" s="61"/>
      <c r="H77" s="62"/>
      <c r="I77" s="61"/>
      <c r="J77" s="62"/>
      <c r="K77" s="22"/>
      <c r="L77" s="22"/>
    </row>
    <row r="78" spans="2:12" x14ac:dyDescent="0.25">
      <c r="B78" s="22"/>
      <c r="C78" s="61"/>
      <c r="D78" s="62"/>
      <c r="E78" s="61"/>
      <c r="F78" s="62"/>
      <c r="G78" s="61"/>
      <c r="H78" s="62"/>
      <c r="I78" s="61"/>
      <c r="J78" s="62"/>
      <c r="K78" s="22"/>
      <c r="L78" s="22"/>
    </row>
    <row r="79" spans="2:12" x14ac:dyDescent="0.25">
      <c r="B79" s="22"/>
      <c r="C79" s="61"/>
      <c r="D79" s="62"/>
      <c r="E79" s="61"/>
      <c r="F79" s="62"/>
      <c r="G79" s="61"/>
      <c r="H79" s="62"/>
      <c r="I79" s="61"/>
      <c r="J79" s="62"/>
      <c r="K79" s="22"/>
      <c r="L79" s="22"/>
    </row>
    <row r="80" spans="2:12" x14ac:dyDescent="0.25">
      <c r="B80" s="22"/>
      <c r="J80" s="62"/>
      <c r="K80" s="22"/>
      <c r="L80" s="22"/>
    </row>
    <row r="81" spans="2:12" x14ac:dyDescent="0.25">
      <c r="B81" s="22"/>
      <c r="J81" s="62"/>
      <c r="K81" s="22"/>
      <c r="L81" s="22"/>
    </row>
  </sheetData>
  <conditionalFormatting sqref="K4">
    <cfRule type="cellIs" dxfId="69" priority="4" operator="equal">
      <formula>2</formula>
    </cfRule>
    <cfRule type="cellIs" dxfId="68" priority="5" operator="equal">
      <formula>0</formula>
    </cfRule>
    <cfRule type="cellIs" dxfId="67" priority="6" operator="equal">
      <formula>1</formula>
    </cfRule>
  </conditionalFormatting>
  <pageMargins left="0.7" right="0.7" top="0.75" bottom="0.75" header="0.3" footer="0.3"/>
  <pageSetup paperSize="9" orientation="portrait" r:id="rId1"/>
  <headerFooter>
    <oddHeader>&amp;C&amp;"Verdana,Bold"&amp;9Scoping of existing measures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BA362-5011-4E04-9280-52DDA6C3A42D}">
  <dimension ref="A1:O290"/>
  <sheetViews>
    <sheetView tabSelected="1" zoomScaleNormal="100" workbookViewId="0">
      <pane xSplit="1" ySplit="1" topLeftCell="B2" activePane="bottomRight" state="frozen"/>
      <selection activeCell="D13" sqref="D13"/>
      <selection pane="topRight" activeCell="D13" sqref="D13"/>
      <selection pane="bottomLeft" activeCell="D13" sqref="D13"/>
      <selection pane="bottomRight" activeCell="A5" sqref="A5:XFD5"/>
    </sheetView>
  </sheetViews>
  <sheetFormatPr defaultRowHeight="15" x14ac:dyDescent="0.25"/>
  <cols>
    <col min="1" max="1" width="31.140625" customWidth="1"/>
    <col min="2" max="2" width="34.42578125" customWidth="1"/>
    <col min="3" max="3" width="32" style="28" customWidth="1"/>
    <col min="4" max="4" width="2.42578125" style="34" customWidth="1"/>
    <col min="5" max="5" width="32" style="28" customWidth="1"/>
    <col min="6" max="6" width="2.42578125" style="34" customWidth="1"/>
    <col min="7" max="7" width="32" style="28" customWidth="1"/>
    <col min="8" max="8" width="2.42578125" style="34" customWidth="1"/>
    <col min="9" max="9" width="32" style="28" customWidth="1"/>
    <col min="10" max="10" width="2.42578125" style="34" customWidth="1"/>
    <col min="11" max="13" width="30.5703125" customWidth="1"/>
    <col min="14" max="14" width="35.140625" customWidth="1"/>
  </cols>
  <sheetData>
    <row r="1" spans="1:15" ht="33.75" thickBot="1" x14ac:dyDescent="0.3">
      <c r="A1" s="16" t="s">
        <v>0</v>
      </c>
      <c r="B1" s="16" t="s">
        <v>1</v>
      </c>
      <c r="C1" s="16" t="s">
        <v>2</v>
      </c>
      <c r="D1" s="35" t="s">
        <v>3</v>
      </c>
      <c r="E1" s="16" t="s">
        <v>4</v>
      </c>
      <c r="F1" s="35" t="s">
        <v>3</v>
      </c>
      <c r="G1" s="16" t="s">
        <v>5</v>
      </c>
      <c r="H1" s="35" t="s">
        <v>3</v>
      </c>
      <c r="I1" s="16" t="s">
        <v>6</v>
      </c>
      <c r="J1" s="35" t="s">
        <v>3</v>
      </c>
      <c r="K1" s="16" t="s">
        <v>37</v>
      </c>
      <c r="L1" s="16" t="s">
        <v>8</v>
      </c>
      <c r="M1" s="16" t="s">
        <v>9</v>
      </c>
      <c r="N1" s="16" t="s">
        <v>10</v>
      </c>
    </row>
    <row r="2" spans="1:15" s="15" customFormat="1" ht="73.5" x14ac:dyDescent="0.25">
      <c r="A2" s="38" t="s">
        <v>38</v>
      </c>
      <c r="B2" s="39" t="s">
        <v>15</v>
      </c>
      <c r="C2" s="40" t="s">
        <v>16</v>
      </c>
      <c r="D2" s="41">
        <v>2</v>
      </c>
      <c r="E2" s="42" t="s">
        <v>17</v>
      </c>
      <c r="F2" s="41">
        <v>2</v>
      </c>
      <c r="G2" s="40" t="s">
        <v>18</v>
      </c>
      <c r="H2" s="41">
        <v>1</v>
      </c>
      <c r="I2" s="40" t="s">
        <v>19</v>
      </c>
      <c r="J2" s="41">
        <v>3</v>
      </c>
      <c r="K2" s="43" t="s">
        <v>39</v>
      </c>
      <c r="L2" s="43"/>
      <c r="M2" s="43"/>
      <c r="N2" s="43"/>
    </row>
    <row r="3" spans="1:15" ht="15.75" thickBot="1" x14ac:dyDescent="0.3">
      <c r="A3" s="73" t="s">
        <v>40</v>
      </c>
      <c r="B3" s="74"/>
      <c r="C3" s="75"/>
      <c r="D3" s="76"/>
      <c r="E3" s="74"/>
      <c r="F3" s="76"/>
      <c r="G3" s="75"/>
      <c r="H3" s="76"/>
      <c r="I3" s="75"/>
      <c r="J3" s="76"/>
      <c r="K3" s="75"/>
      <c r="L3" s="75"/>
      <c r="M3" s="75"/>
      <c r="N3" s="75"/>
    </row>
    <row r="4" spans="1:15" ht="21" x14ac:dyDescent="0.25">
      <c r="A4" s="50" t="s">
        <v>41</v>
      </c>
      <c r="B4" s="17"/>
      <c r="C4" s="26"/>
      <c r="D4" s="32"/>
      <c r="E4" s="29"/>
      <c r="F4" s="32"/>
      <c r="G4" s="26"/>
      <c r="H4" s="32"/>
      <c r="I4" s="26"/>
      <c r="J4" s="32"/>
      <c r="K4" s="18" t="s">
        <v>42</v>
      </c>
      <c r="L4" s="18"/>
      <c r="M4" s="18"/>
      <c r="N4" s="18"/>
    </row>
    <row r="5" spans="1:15" ht="115.5" x14ac:dyDescent="0.25">
      <c r="A5" s="46" t="s">
        <v>363</v>
      </c>
      <c r="B5" s="17" t="s">
        <v>44</v>
      </c>
      <c r="C5" s="26" t="s">
        <v>45</v>
      </c>
      <c r="D5" s="32">
        <v>3</v>
      </c>
      <c r="E5" s="29" t="s">
        <v>46</v>
      </c>
      <c r="F5" s="32">
        <v>2</v>
      </c>
      <c r="G5" s="26" t="s">
        <v>47</v>
      </c>
      <c r="H5" s="32">
        <v>3</v>
      </c>
      <c r="I5" s="26" t="s">
        <v>48</v>
      </c>
      <c r="J5" s="32">
        <v>2</v>
      </c>
      <c r="K5" s="18">
        <v>2</v>
      </c>
      <c r="L5" s="18"/>
      <c r="M5" s="18"/>
      <c r="N5" s="18"/>
    </row>
    <row r="6" spans="1:15" ht="157.5" x14ac:dyDescent="0.25">
      <c r="A6" s="46" t="s">
        <v>362</v>
      </c>
      <c r="B6" s="17" t="s">
        <v>369</v>
      </c>
      <c r="C6" s="26" t="s">
        <v>49</v>
      </c>
      <c r="D6" s="32">
        <v>3</v>
      </c>
      <c r="E6" s="29" t="s">
        <v>50</v>
      </c>
      <c r="F6" s="32">
        <v>2</v>
      </c>
      <c r="G6" s="26" t="s">
        <v>51</v>
      </c>
      <c r="H6" s="32">
        <v>3</v>
      </c>
      <c r="I6" s="26" t="s">
        <v>52</v>
      </c>
      <c r="J6" s="32">
        <v>1</v>
      </c>
      <c r="K6" s="18">
        <v>2</v>
      </c>
      <c r="L6" s="18"/>
      <c r="M6" s="18" t="s">
        <v>53</v>
      </c>
      <c r="N6" s="18" t="s">
        <v>54</v>
      </c>
    </row>
    <row r="7" spans="1:15" ht="94.5" x14ac:dyDescent="0.25">
      <c r="A7" s="46" t="s">
        <v>364</v>
      </c>
      <c r="B7" s="17" t="s">
        <v>55</v>
      </c>
      <c r="C7" s="26" t="s">
        <v>56</v>
      </c>
      <c r="D7" s="32">
        <v>3</v>
      </c>
      <c r="E7" s="29" t="s">
        <v>57</v>
      </c>
      <c r="F7" s="32">
        <v>3</v>
      </c>
      <c r="G7" s="26" t="s">
        <v>58</v>
      </c>
      <c r="H7" s="32">
        <v>3</v>
      </c>
      <c r="I7" s="26" t="s">
        <v>59</v>
      </c>
      <c r="J7" s="32">
        <v>1</v>
      </c>
      <c r="K7" s="18">
        <v>3</v>
      </c>
      <c r="L7" s="18"/>
      <c r="M7" s="18"/>
      <c r="N7" s="18" t="s">
        <v>60</v>
      </c>
    </row>
    <row r="8" spans="1:15" ht="63" x14ac:dyDescent="0.25">
      <c r="A8" s="51" t="s">
        <v>61</v>
      </c>
      <c r="B8" s="17" t="s">
        <v>62</v>
      </c>
      <c r="C8" s="26" t="s">
        <v>63</v>
      </c>
      <c r="D8" s="32"/>
      <c r="E8" s="29"/>
      <c r="F8" s="32"/>
      <c r="G8" s="26"/>
      <c r="H8" s="32"/>
      <c r="I8" s="26"/>
      <c r="J8" s="32"/>
      <c r="K8" s="18" t="s">
        <v>42</v>
      </c>
      <c r="L8" s="18"/>
      <c r="M8" s="18" t="s">
        <v>64</v>
      </c>
      <c r="N8" s="18"/>
    </row>
    <row r="9" spans="1:15" ht="369.75" customHeight="1" x14ac:dyDescent="0.25">
      <c r="A9" s="54" t="s">
        <v>65</v>
      </c>
      <c r="B9" s="17" t="s">
        <v>65</v>
      </c>
      <c r="C9" s="26" t="s">
        <v>66</v>
      </c>
      <c r="D9" s="32">
        <v>2</v>
      </c>
      <c r="E9" s="29" t="s">
        <v>67</v>
      </c>
      <c r="F9" s="32">
        <v>3</v>
      </c>
      <c r="G9" s="26" t="s">
        <v>68</v>
      </c>
      <c r="H9" s="32">
        <v>3</v>
      </c>
      <c r="I9" s="26" t="s">
        <v>384</v>
      </c>
      <c r="J9" s="32">
        <v>1</v>
      </c>
      <c r="K9" s="18">
        <v>3</v>
      </c>
      <c r="L9" s="18"/>
      <c r="M9" s="36" t="s">
        <v>69</v>
      </c>
      <c r="N9" s="36" t="s">
        <v>70</v>
      </c>
    </row>
    <row r="10" spans="1:15" ht="115.5" x14ac:dyDescent="0.25">
      <c r="A10" s="54" t="s">
        <v>71</v>
      </c>
      <c r="B10" s="17" t="s">
        <v>71</v>
      </c>
      <c r="C10" s="26" t="s">
        <v>72</v>
      </c>
      <c r="D10" s="32"/>
      <c r="E10" s="29" t="s">
        <v>73</v>
      </c>
      <c r="F10" s="32"/>
      <c r="G10" s="26" t="s">
        <v>74</v>
      </c>
      <c r="H10" s="32"/>
      <c r="I10" s="26" t="s">
        <v>75</v>
      </c>
      <c r="J10" s="32">
        <v>1</v>
      </c>
      <c r="K10" s="18">
        <v>2</v>
      </c>
      <c r="L10" s="18"/>
      <c r="M10" s="36" t="s">
        <v>76</v>
      </c>
      <c r="N10" s="36" t="s">
        <v>77</v>
      </c>
    </row>
    <row r="11" spans="1:15" ht="21" x14ac:dyDescent="0.25">
      <c r="A11" s="50" t="s">
        <v>78</v>
      </c>
      <c r="B11" s="53"/>
      <c r="C11" s="26"/>
      <c r="D11" s="32"/>
      <c r="E11" s="29"/>
      <c r="F11" s="32"/>
      <c r="G11" s="26"/>
      <c r="H11" s="32"/>
      <c r="I11" s="26"/>
      <c r="J11" s="32"/>
      <c r="K11" s="18"/>
      <c r="L11" s="18"/>
      <c r="M11" s="18"/>
      <c r="N11" s="18"/>
    </row>
    <row r="12" spans="1:15" ht="105.75" thickBot="1" x14ac:dyDescent="0.3">
      <c r="A12" s="53" t="s">
        <v>79</v>
      </c>
      <c r="B12" s="53" t="s">
        <v>79</v>
      </c>
      <c r="C12" s="26" t="s">
        <v>80</v>
      </c>
      <c r="D12" s="32">
        <v>2</v>
      </c>
      <c r="E12" s="29" t="s">
        <v>81</v>
      </c>
      <c r="F12" s="32">
        <v>2</v>
      </c>
      <c r="G12" s="26" t="s">
        <v>82</v>
      </c>
      <c r="H12" s="32">
        <v>3</v>
      </c>
      <c r="I12" s="26" t="s">
        <v>83</v>
      </c>
      <c r="J12" s="32">
        <v>1</v>
      </c>
      <c r="K12" s="18">
        <v>3</v>
      </c>
      <c r="L12" s="18"/>
      <c r="M12" s="18"/>
      <c r="N12" s="18"/>
    </row>
    <row r="13" spans="1:15" ht="253.5" thickTop="1" thickBot="1" x14ac:dyDescent="0.3">
      <c r="A13" s="50" t="s">
        <v>84</v>
      </c>
      <c r="B13" s="17" t="s">
        <v>374</v>
      </c>
      <c r="C13" s="26" t="s">
        <v>85</v>
      </c>
      <c r="D13" s="32">
        <v>2</v>
      </c>
      <c r="E13" s="29" t="s">
        <v>86</v>
      </c>
      <c r="F13" s="32">
        <v>2</v>
      </c>
      <c r="G13" s="26" t="s">
        <v>87</v>
      </c>
      <c r="H13" s="32">
        <v>3</v>
      </c>
      <c r="I13" s="18" t="s">
        <v>88</v>
      </c>
      <c r="J13" s="32">
        <v>2</v>
      </c>
      <c r="K13" s="18">
        <v>2</v>
      </c>
      <c r="L13" s="45" t="s">
        <v>358</v>
      </c>
      <c r="M13" s="18" t="s">
        <v>89</v>
      </c>
      <c r="N13" s="18"/>
      <c r="O13" s="55"/>
    </row>
    <row r="14" spans="1:15" ht="210.75" thickTop="1" x14ac:dyDescent="0.25">
      <c r="A14" s="54" t="s">
        <v>90</v>
      </c>
      <c r="B14" s="17" t="s">
        <v>91</v>
      </c>
      <c r="C14" s="26" t="s">
        <v>92</v>
      </c>
      <c r="D14" s="32">
        <v>2</v>
      </c>
      <c r="E14" s="29" t="s">
        <v>93</v>
      </c>
      <c r="F14" s="32">
        <v>2</v>
      </c>
      <c r="G14" s="26" t="s">
        <v>94</v>
      </c>
      <c r="H14" s="32">
        <v>2</v>
      </c>
      <c r="I14" s="26" t="s">
        <v>83</v>
      </c>
      <c r="J14" s="32">
        <v>2</v>
      </c>
      <c r="K14" s="18">
        <v>4</v>
      </c>
      <c r="L14" s="18"/>
      <c r="M14" s="18"/>
      <c r="N14" s="18"/>
    </row>
    <row r="15" spans="1:15" ht="210" x14ac:dyDescent="0.25">
      <c r="A15" s="47" t="s">
        <v>95</v>
      </c>
      <c r="B15" s="17" t="s">
        <v>96</v>
      </c>
      <c r="C15" s="26" t="s">
        <v>97</v>
      </c>
      <c r="D15" s="32">
        <v>3</v>
      </c>
      <c r="E15" s="29" t="s">
        <v>98</v>
      </c>
      <c r="F15" s="32">
        <v>2</v>
      </c>
      <c r="G15" s="26" t="s">
        <v>99</v>
      </c>
      <c r="H15" s="32">
        <v>1</v>
      </c>
      <c r="I15" s="26" t="s">
        <v>100</v>
      </c>
      <c r="J15" s="32">
        <v>3</v>
      </c>
      <c r="K15" s="18">
        <v>2</v>
      </c>
      <c r="L15" s="18"/>
      <c r="M15" s="18"/>
      <c r="N15" s="96" t="s">
        <v>101</v>
      </c>
    </row>
    <row r="16" spans="1:15" ht="63" x14ac:dyDescent="0.25">
      <c r="A16" s="50" t="s">
        <v>102</v>
      </c>
      <c r="B16" s="17" t="s">
        <v>103</v>
      </c>
      <c r="C16" s="26"/>
      <c r="D16" s="32"/>
      <c r="E16" s="29"/>
      <c r="F16" s="32"/>
      <c r="G16" s="26"/>
      <c r="H16" s="32"/>
      <c r="I16" s="26"/>
      <c r="J16" s="32">
        <v>2</v>
      </c>
      <c r="K16" s="45"/>
      <c r="L16" s="45" t="s">
        <v>104</v>
      </c>
      <c r="M16" s="18" t="s">
        <v>105</v>
      </c>
      <c r="N16" s="18" t="s">
        <v>106</v>
      </c>
    </row>
    <row r="17" spans="1:15" ht="210.75" thickBot="1" x14ac:dyDescent="0.3">
      <c r="A17" s="48" t="s">
        <v>156</v>
      </c>
      <c r="B17" s="20" t="s">
        <v>157</v>
      </c>
      <c r="C17" s="27"/>
      <c r="D17" s="33"/>
      <c r="E17" s="31"/>
      <c r="F17" s="33"/>
      <c r="G17" s="27"/>
      <c r="H17" s="33"/>
      <c r="I17" s="27" t="s">
        <v>359</v>
      </c>
      <c r="J17" s="33">
        <v>2</v>
      </c>
      <c r="K17" s="21">
        <v>2</v>
      </c>
      <c r="L17" s="21"/>
      <c r="M17" s="21" t="s">
        <v>158</v>
      </c>
      <c r="N17" s="21"/>
    </row>
    <row r="18" spans="1:15" ht="84" x14ac:dyDescent="0.25">
      <c r="A18" s="47" t="s">
        <v>107</v>
      </c>
      <c r="B18" s="17"/>
      <c r="C18" s="26" t="s">
        <v>108</v>
      </c>
      <c r="D18" s="32"/>
      <c r="E18" s="29"/>
      <c r="F18" s="32"/>
      <c r="G18" s="26"/>
      <c r="H18" s="32"/>
      <c r="I18" s="26"/>
      <c r="J18" s="32">
        <v>0</v>
      </c>
      <c r="K18" s="18">
        <v>3</v>
      </c>
      <c r="L18" s="18"/>
      <c r="M18" s="18"/>
      <c r="N18" s="96" t="s">
        <v>109</v>
      </c>
    </row>
    <row r="19" spans="1:15" ht="21" x14ac:dyDescent="0.25">
      <c r="A19" s="50" t="s">
        <v>117</v>
      </c>
      <c r="B19" s="17"/>
      <c r="C19" s="26"/>
      <c r="D19" s="32"/>
      <c r="E19" s="29"/>
      <c r="F19" s="32"/>
      <c r="G19" s="26"/>
      <c r="H19" s="32"/>
      <c r="I19" s="37"/>
      <c r="J19" s="32"/>
      <c r="K19" s="18"/>
      <c r="L19" s="18"/>
      <c r="M19" s="18"/>
      <c r="N19" s="18"/>
    </row>
    <row r="20" spans="1:15" ht="136.5" x14ac:dyDescent="0.25">
      <c r="A20" s="46" t="s">
        <v>110</v>
      </c>
      <c r="B20" s="17" t="s">
        <v>111</v>
      </c>
      <c r="C20" s="26" t="s">
        <v>112</v>
      </c>
      <c r="D20" s="32">
        <v>1</v>
      </c>
      <c r="E20" s="29" t="s">
        <v>113</v>
      </c>
      <c r="F20" s="32">
        <v>2</v>
      </c>
      <c r="G20" s="26" t="s">
        <v>114</v>
      </c>
      <c r="H20" s="32">
        <v>3</v>
      </c>
      <c r="I20" s="37" t="s">
        <v>115</v>
      </c>
      <c r="J20" s="32">
        <v>2</v>
      </c>
      <c r="K20" s="18">
        <v>3</v>
      </c>
      <c r="L20" s="18"/>
      <c r="M20" s="18"/>
      <c r="N20" s="18" t="s">
        <v>116</v>
      </c>
    </row>
    <row r="21" spans="1:15" ht="105" x14ac:dyDescent="0.25">
      <c r="A21" s="47" t="s">
        <v>118</v>
      </c>
      <c r="B21" s="17" t="s">
        <v>119</v>
      </c>
      <c r="C21" s="26" t="s">
        <v>120</v>
      </c>
      <c r="D21" s="32">
        <v>2</v>
      </c>
      <c r="E21" s="29" t="s">
        <v>121</v>
      </c>
      <c r="F21" s="32">
        <v>2</v>
      </c>
      <c r="G21" s="26" t="s">
        <v>122</v>
      </c>
      <c r="H21" s="32">
        <v>3</v>
      </c>
      <c r="I21" s="26" t="s">
        <v>123</v>
      </c>
      <c r="J21" s="32">
        <v>1</v>
      </c>
      <c r="K21" s="18">
        <v>3</v>
      </c>
      <c r="L21" s="18"/>
      <c r="M21" s="18" t="s">
        <v>124</v>
      </c>
      <c r="N21" s="18"/>
    </row>
    <row r="22" spans="1:15" ht="94.5" x14ac:dyDescent="0.25">
      <c r="A22" s="47" t="s">
        <v>125</v>
      </c>
      <c r="B22" s="17" t="s">
        <v>126</v>
      </c>
      <c r="C22" s="26" t="s">
        <v>127</v>
      </c>
      <c r="D22" s="32"/>
      <c r="E22" s="29" t="s">
        <v>128</v>
      </c>
      <c r="F22" s="32"/>
      <c r="G22" s="26"/>
      <c r="H22" s="32"/>
      <c r="I22" s="26"/>
      <c r="J22" s="32">
        <v>1</v>
      </c>
      <c r="K22" s="18">
        <v>3</v>
      </c>
      <c r="L22" s="18"/>
      <c r="M22" s="18" t="s">
        <v>129</v>
      </c>
      <c r="N22" s="18"/>
    </row>
    <row r="23" spans="1:15" ht="45" x14ac:dyDescent="0.25">
      <c r="A23" s="50" t="s">
        <v>130</v>
      </c>
      <c r="B23" s="17" t="s">
        <v>131</v>
      </c>
      <c r="C23" s="26" t="s">
        <v>132</v>
      </c>
      <c r="D23" s="32"/>
      <c r="E23" s="29"/>
      <c r="F23" s="32"/>
      <c r="G23" s="26" t="s">
        <v>133</v>
      </c>
      <c r="H23" s="32"/>
      <c r="I23" s="26" t="s">
        <v>134</v>
      </c>
      <c r="J23" s="32">
        <v>1</v>
      </c>
      <c r="K23" s="59">
        <v>3</v>
      </c>
      <c r="L23" s="45" t="s">
        <v>135</v>
      </c>
      <c r="M23" s="18" t="s">
        <v>136</v>
      </c>
      <c r="N23" s="18"/>
    </row>
    <row r="24" spans="1:15" ht="242.25" thickBot="1" x14ac:dyDescent="0.3">
      <c r="A24" s="46" t="s">
        <v>365</v>
      </c>
      <c r="B24" s="17" t="s">
        <v>137</v>
      </c>
      <c r="C24" s="26" t="s">
        <v>138</v>
      </c>
      <c r="D24" s="32">
        <v>1</v>
      </c>
      <c r="E24" s="29" t="s">
        <v>139</v>
      </c>
      <c r="F24" s="32"/>
      <c r="G24" s="26" t="s">
        <v>140</v>
      </c>
      <c r="H24" s="32">
        <v>3</v>
      </c>
      <c r="I24" s="26" t="s">
        <v>141</v>
      </c>
      <c r="J24" s="32">
        <v>2</v>
      </c>
      <c r="K24" s="59">
        <v>3</v>
      </c>
      <c r="L24" s="45"/>
      <c r="M24" s="18"/>
      <c r="N24" s="18"/>
    </row>
    <row r="25" spans="1:15" ht="54" thickTop="1" thickBot="1" x14ac:dyDescent="0.3">
      <c r="A25" s="52" t="s">
        <v>142</v>
      </c>
      <c r="B25" s="19" t="s">
        <v>143</v>
      </c>
      <c r="C25" s="26"/>
      <c r="D25" s="32"/>
      <c r="E25" s="30"/>
      <c r="F25" s="32"/>
      <c r="G25" s="26"/>
      <c r="H25" s="32"/>
      <c r="I25" s="26"/>
      <c r="J25" s="32"/>
      <c r="K25" s="18" t="s">
        <v>42</v>
      </c>
      <c r="L25" s="18"/>
      <c r="M25" s="18"/>
      <c r="N25" s="18"/>
      <c r="O25" s="55"/>
    </row>
    <row r="26" spans="1:15" ht="105.75" thickTop="1" x14ac:dyDescent="0.25">
      <c r="A26" s="47" t="s">
        <v>366</v>
      </c>
      <c r="B26" s="19" t="s">
        <v>144</v>
      </c>
      <c r="C26" s="26" t="s">
        <v>145</v>
      </c>
      <c r="D26" s="32">
        <v>3</v>
      </c>
      <c r="E26" s="49" t="s">
        <v>146</v>
      </c>
      <c r="F26" s="32"/>
      <c r="G26" s="26" t="s">
        <v>147</v>
      </c>
      <c r="H26" s="32">
        <v>3</v>
      </c>
      <c r="I26" s="37" t="s">
        <v>148</v>
      </c>
      <c r="J26" s="32">
        <v>2</v>
      </c>
      <c r="K26" s="18">
        <v>3</v>
      </c>
      <c r="L26" s="18"/>
      <c r="M26" s="18" t="s">
        <v>149</v>
      </c>
      <c r="N26" s="18" t="s">
        <v>150</v>
      </c>
    </row>
    <row r="27" spans="1:15" ht="219.75" customHeight="1" x14ac:dyDescent="0.25">
      <c r="A27" s="47" t="s">
        <v>367</v>
      </c>
      <c r="B27" s="19" t="s">
        <v>151</v>
      </c>
      <c r="C27" s="26" t="s">
        <v>152</v>
      </c>
      <c r="D27" s="32">
        <v>3</v>
      </c>
      <c r="E27" s="30" t="s">
        <v>153</v>
      </c>
      <c r="F27" s="32">
        <v>3</v>
      </c>
      <c r="G27" s="26" t="s">
        <v>154</v>
      </c>
      <c r="H27" s="32">
        <v>3</v>
      </c>
      <c r="I27" s="26" t="s">
        <v>155</v>
      </c>
      <c r="J27" s="32">
        <v>2</v>
      </c>
      <c r="K27" s="18">
        <v>2</v>
      </c>
      <c r="L27" s="18"/>
      <c r="M27" s="18"/>
      <c r="N27" s="18"/>
    </row>
    <row r="28" spans="1:15" ht="15.75" thickBot="1" x14ac:dyDescent="0.3">
      <c r="A28" s="77" t="s">
        <v>159</v>
      </c>
      <c r="B28" s="78"/>
      <c r="C28" s="79"/>
      <c r="D28" s="80"/>
      <c r="E28" s="78"/>
      <c r="F28" s="80"/>
      <c r="G28" s="79"/>
      <c r="H28" s="80"/>
      <c r="I28" s="79"/>
      <c r="J28" s="80"/>
      <c r="K28" s="79"/>
      <c r="L28" s="79"/>
      <c r="M28" s="79"/>
      <c r="N28" s="79"/>
    </row>
    <row r="29" spans="1:15" ht="189" x14ac:dyDescent="0.25">
      <c r="A29" s="51" t="s">
        <v>385</v>
      </c>
      <c r="B29" s="17" t="s">
        <v>160</v>
      </c>
      <c r="C29" s="26" t="s">
        <v>161</v>
      </c>
      <c r="D29" s="32">
        <v>2</v>
      </c>
      <c r="E29" s="29" t="s">
        <v>162</v>
      </c>
      <c r="F29" s="32">
        <v>3</v>
      </c>
      <c r="G29" s="26" t="s">
        <v>163</v>
      </c>
      <c r="H29" s="32">
        <v>2</v>
      </c>
      <c r="I29" s="26" t="s">
        <v>164</v>
      </c>
      <c r="J29" s="32">
        <v>1</v>
      </c>
      <c r="K29" s="18">
        <v>4</v>
      </c>
      <c r="L29" s="18"/>
      <c r="M29" s="18"/>
      <c r="N29" s="18"/>
    </row>
    <row r="30" spans="1:15" ht="21.75" thickBot="1" x14ac:dyDescent="0.3">
      <c r="A30" s="51" t="s">
        <v>165</v>
      </c>
      <c r="B30" s="17"/>
      <c r="C30" s="26"/>
      <c r="D30" s="32"/>
      <c r="E30" s="29"/>
      <c r="F30" s="32"/>
      <c r="G30" s="26"/>
      <c r="H30" s="32"/>
      <c r="I30" s="26"/>
      <c r="J30" s="32"/>
      <c r="K30" s="18"/>
      <c r="L30" s="18"/>
      <c r="M30" s="18"/>
      <c r="N30" s="18"/>
    </row>
    <row r="31" spans="1:15" ht="96" thickTop="1" thickBot="1" x14ac:dyDescent="0.3">
      <c r="A31" s="47" t="s">
        <v>166</v>
      </c>
      <c r="B31" s="17" t="s">
        <v>167</v>
      </c>
      <c r="C31" s="26" t="s">
        <v>168</v>
      </c>
      <c r="D31" s="32">
        <v>2</v>
      </c>
      <c r="E31" s="30" t="s">
        <v>169</v>
      </c>
      <c r="F31" s="32"/>
      <c r="G31" s="26" t="s">
        <v>170</v>
      </c>
      <c r="H31" s="32">
        <v>2</v>
      </c>
      <c r="I31" s="26" t="s">
        <v>171</v>
      </c>
      <c r="J31" s="32">
        <v>3</v>
      </c>
      <c r="K31" s="18">
        <v>3</v>
      </c>
      <c r="L31" s="18"/>
      <c r="M31" s="18"/>
      <c r="N31" s="18"/>
      <c r="O31" s="55"/>
    </row>
    <row r="32" spans="1:15" ht="147.75" thickTop="1" x14ac:dyDescent="0.25">
      <c r="A32" s="47" t="s">
        <v>172</v>
      </c>
      <c r="B32" s="17" t="s">
        <v>173</v>
      </c>
      <c r="C32" s="26" t="s">
        <v>174</v>
      </c>
      <c r="D32" s="32">
        <v>2</v>
      </c>
      <c r="E32" s="29" t="s">
        <v>175</v>
      </c>
      <c r="F32" s="32"/>
      <c r="G32" s="26" t="s">
        <v>176</v>
      </c>
      <c r="H32" s="32">
        <v>3</v>
      </c>
      <c r="I32" s="26" t="s">
        <v>177</v>
      </c>
      <c r="J32" s="32">
        <v>3</v>
      </c>
      <c r="K32" s="18">
        <v>2</v>
      </c>
      <c r="L32" s="18"/>
      <c r="M32" s="56"/>
      <c r="N32" s="56"/>
    </row>
    <row r="33" spans="1:14" ht="126" x14ac:dyDescent="0.25">
      <c r="A33" s="47" t="s">
        <v>178</v>
      </c>
      <c r="B33" s="17" t="s">
        <v>179</v>
      </c>
      <c r="C33" s="26" t="s">
        <v>180</v>
      </c>
      <c r="D33" s="32">
        <v>3</v>
      </c>
      <c r="E33" s="29" t="s">
        <v>181</v>
      </c>
      <c r="F33" s="32"/>
      <c r="G33" s="26" t="s">
        <v>182</v>
      </c>
      <c r="H33" s="32">
        <v>3</v>
      </c>
      <c r="I33" s="26" t="s">
        <v>183</v>
      </c>
      <c r="J33" s="32">
        <v>2</v>
      </c>
      <c r="K33" s="18">
        <v>2</v>
      </c>
      <c r="L33" s="18"/>
      <c r="M33" s="56"/>
      <c r="N33" s="97" t="s">
        <v>184</v>
      </c>
    </row>
    <row r="34" spans="1:14" ht="21" x14ac:dyDescent="0.25">
      <c r="A34" s="51" t="s">
        <v>185</v>
      </c>
      <c r="B34" s="17"/>
      <c r="C34" s="26"/>
      <c r="D34" s="32"/>
      <c r="E34" s="29"/>
      <c r="F34" s="32"/>
      <c r="G34" s="26"/>
      <c r="H34" s="32"/>
      <c r="I34" s="26"/>
      <c r="J34" s="32"/>
      <c r="K34" s="18" t="s">
        <v>42</v>
      </c>
      <c r="L34" s="18"/>
      <c r="M34" s="18"/>
      <c r="N34" s="18"/>
    </row>
    <row r="35" spans="1:14" ht="115.5" x14ac:dyDescent="0.25">
      <c r="A35" s="47" t="s">
        <v>186</v>
      </c>
      <c r="B35" s="17" t="s">
        <v>187</v>
      </c>
      <c r="C35" s="26" t="s">
        <v>188</v>
      </c>
      <c r="D35" s="32">
        <v>3</v>
      </c>
      <c r="E35" s="29" t="s">
        <v>189</v>
      </c>
      <c r="F35" s="32"/>
      <c r="G35" s="26" t="s">
        <v>190</v>
      </c>
      <c r="H35" s="32"/>
      <c r="I35" s="26" t="s">
        <v>191</v>
      </c>
      <c r="J35" s="32">
        <v>1</v>
      </c>
      <c r="K35" s="18">
        <v>3</v>
      </c>
      <c r="L35" s="18"/>
      <c r="M35" s="56"/>
      <c r="N35" s="97" t="s">
        <v>192</v>
      </c>
    </row>
    <row r="36" spans="1:14" ht="42" x14ac:dyDescent="0.25">
      <c r="A36" s="51" t="s">
        <v>193</v>
      </c>
      <c r="B36" s="17"/>
      <c r="C36" s="26" t="s">
        <v>194</v>
      </c>
      <c r="D36" s="32"/>
      <c r="E36" s="29"/>
      <c r="F36" s="32"/>
      <c r="G36" s="26"/>
      <c r="H36" s="32"/>
      <c r="I36" s="26"/>
      <c r="J36" s="32"/>
      <c r="K36" s="18" t="s">
        <v>42</v>
      </c>
      <c r="L36" s="18"/>
      <c r="M36" s="18"/>
      <c r="N36" s="18"/>
    </row>
    <row r="37" spans="1:14" ht="178.5" x14ac:dyDescent="0.25">
      <c r="A37" s="92" t="s">
        <v>368</v>
      </c>
      <c r="B37" s="57" t="s">
        <v>195</v>
      </c>
      <c r="C37" s="44" t="s">
        <v>196</v>
      </c>
      <c r="D37" s="41">
        <v>3</v>
      </c>
      <c r="E37" s="58" t="s">
        <v>197</v>
      </c>
      <c r="F37" s="41"/>
      <c r="G37" s="44" t="s">
        <v>198</v>
      </c>
      <c r="H37" s="41"/>
      <c r="I37" s="44"/>
      <c r="J37" s="41">
        <v>0</v>
      </c>
      <c r="K37" s="36">
        <v>3</v>
      </c>
      <c r="L37" s="36"/>
      <c r="M37" s="36"/>
      <c r="N37" s="36"/>
    </row>
    <row r="38" spans="1:14" ht="15.75" thickBot="1" x14ac:dyDescent="0.3">
      <c r="A38" s="77" t="s">
        <v>199</v>
      </c>
      <c r="B38" s="78"/>
      <c r="C38" s="79"/>
      <c r="D38" s="80"/>
      <c r="E38" s="78"/>
      <c r="F38" s="80"/>
      <c r="G38" s="79"/>
      <c r="H38" s="80"/>
      <c r="I38" s="79"/>
      <c r="J38" s="80"/>
      <c r="K38" s="79"/>
      <c r="L38" s="79"/>
      <c r="M38" s="79"/>
      <c r="N38" s="79"/>
    </row>
    <row r="39" spans="1:14" ht="84" x14ac:dyDescent="0.25">
      <c r="A39" s="51" t="s">
        <v>200</v>
      </c>
      <c r="B39" s="17"/>
      <c r="C39" s="26"/>
      <c r="D39" s="32"/>
      <c r="E39" s="29"/>
      <c r="F39" s="32"/>
      <c r="G39" s="26"/>
      <c r="H39" s="32"/>
      <c r="I39" s="26"/>
      <c r="J39" s="32"/>
      <c r="K39" s="18"/>
      <c r="L39" s="18"/>
      <c r="M39" s="18"/>
      <c r="N39" s="18"/>
    </row>
    <row r="40" spans="1:14" ht="84" x14ac:dyDescent="0.25">
      <c r="A40" s="47" t="s">
        <v>201</v>
      </c>
      <c r="B40" s="17"/>
      <c r="C40" s="26"/>
      <c r="D40" s="32"/>
      <c r="E40" s="29" t="s">
        <v>375</v>
      </c>
      <c r="F40" s="32"/>
      <c r="G40" s="26"/>
      <c r="H40" s="32"/>
      <c r="I40" s="26"/>
      <c r="J40" s="32"/>
      <c r="K40" s="18">
        <v>2</v>
      </c>
      <c r="L40" s="18"/>
      <c r="M40" s="36"/>
      <c r="N40" s="36"/>
    </row>
    <row r="41" spans="1:14" ht="139.5" customHeight="1" x14ac:dyDescent="0.25">
      <c r="A41" s="47" t="s">
        <v>202</v>
      </c>
      <c r="B41" s="17" t="s">
        <v>203</v>
      </c>
      <c r="C41" s="26" t="s">
        <v>204</v>
      </c>
      <c r="D41" s="32"/>
      <c r="E41" s="29" t="s">
        <v>205</v>
      </c>
      <c r="F41" s="32"/>
      <c r="G41" s="26" t="s">
        <v>206</v>
      </c>
      <c r="H41" s="32">
        <v>3</v>
      </c>
      <c r="I41" s="26" t="s">
        <v>207</v>
      </c>
      <c r="J41" s="32">
        <v>1</v>
      </c>
      <c r="K41" s="18">
        <v>2</v>
      </c>
      <c r="L41" s="18" t="s">
        <v>208</v>
      </c>
      <c r="M41" s="36"/>
      <c r="N41" s="36"/>
    </row>
    <row r="42" spans="1:14" ht="94.5" x14ac:dyDescent="0.25">
      <c r="A42" s="47" t="s">
        <v>209</v>
      </c>
      <c r="B42" s="17" t="s">
        <v>210</v>
      </c>
      <c r="C42" s="26" t="s">
        <v>211</v>
      </c>
      <c r="D42" s="32"/>
      <c r="E42" s="29" t="s">
        <v>212</v>
      </c>
      <c r="F42" s="32"/>
      <c r="G42" s="26" t="s">
        <v>213</v>
      </c>
      <c r="H42" s="32"/>
      <c r="I42" s="26" t="s">
        <v>214</v>
      </c>
      <c r="J42" s="32">
        <v>1</v>
      </c>
      <c r="K42" s="18">
        <v>3</v>
      </c>
      <c r="L42" s="18"/>
      <c r="M42" s="36"/>
      <c r="N42" s="36"/>
    </row>
    <row r="43" spans="1:14" ht="52.5" x14ac:dyDescent="0.25">
      <c r="A43" s="51" t="s">
        <v>215</v>
      </c>
      <c r="B43" s="17" t="s">
        <v>216</v>
      </c>
      <c r="C43" s="26"/>
      <c r="D43" s="32"/>
      <c r="E43" s="29"/>
      <c r="F43" s="32"/>
      <c r="G43" s="26"/>
      <c r="H43" s="32"/>
      <c r="I43" s="26"/>
      <c r="J43" s="32"/>
      <c r="K43" s="18"/>
      <c r="L43" s="18"/>
      <c r="M43" s="18"/>
      <c r="N43" s="18"/>
    </row>
    <row r="44" spans="1:14" ht="315.75" thickBot="1" x14ac:dyDescent="0.3">
      <c r="A44" s="48" t="s">
        <v>217</v>
      </c>
      <c r="B44" s="20"/>
      <c r="C44" s="27"/>
      <c r="D44" s="33"/>
      <c r="E44" s="31"/>
      <c r="F44" s="33"/>
      <c r="G44" s="27"/>
      <c r="H44" s="33"/>
      <c r="I44" s="27" t="s">
        <v>218</v>
      </c>
      <c r="J44" s="33">
        <v>0</v>
      </c>
      <c r="K44" s="21">
        <v>4</v>
      </c>
      <c r="L44" s="21"/>
      <c r="M44" s="21"/>
      <c r="N44" s="21"/>
    </row>
    <row r="45" spans="1:14" ht="21.75" thickBot="1" x14ac:dyDescent="0.3">
      <c r="A45" s="81" t="s">
        <v>219</v>
      </c>
      <c r="B45" s="82"/>
      <c r="C45" s="83"/>
      <c r="D45" s="84"/>
      <c r="E45" s="82"/>
      <c r="F45" s="84"/>
      <c r="G45" s="83"/>
      <c r="H45" s="84"/>
      <c r="I45" s="83"/>
      <c r="J45" s="84"/>
      <c r="K45" s="83"/>
      <c r="L45" s="83"/>
      <c r="M45" s="83"/>
      <c r="N45" s="83"/>
    </row>
    <row r="46" spans="1:14" ht="73.5" x14ac:dyDescent="0.25">
      <c r="A46" s="51" t="s">
        <v>220</v>
      </c>
      <c r="B46" s="17" t="s">
        <v>221</v>
      </c>
      <c r="C46" s="26"/>
      <c r="D46" s="32"/>
      <c r="E46" s="29"/>
      <c r="F46" s="32"/>
      <c r="G46" s="26"/>
      <c r="H46" s="32"/>
      <c r="I46" s="26"/>
      <c r="J46" s="32"/>
      <c r="K46" s="18"/>
      <c r="L46" s="18"/>
      <c r="M46" s="18"/>
      <c r="N46" s="18"/>
    </row>
    <row r="47" spans="1:14" ht="105" x14ac:dyDescent="0.25">
      <c r="A47" s="47" t="s">
        <v>222</v>
      </c>
      <c r="B47" s="17"/>
      <c r="C47" s="26" t="s">
        <v>223</v>
      </c>
      <c r="D47" s="32">
        <v>1</v>
      </c>
      <c r="E47" s="29" t="s">
        <v>224</v>
      </c>
      <c r="F47" s="32">
        <v>2</v>
      </c>
      <c r="G47" s="26" t="s">
        <v>225</v>
      </c>
      <c r="H47" s="32">
        <v>3</v>
      </c>
      <c r="I47" s="26" t="s">
        <v>226</v>
      </c>
      <c r="J47" s="32">
        <v>0</v>
      </c>
      <c r="K47" s="18">
        <v>3</v>
      </c>
      <c r="L47" s="18"/>
      <c r="M47" s="36"/>
      <c r="N47" s="36"/>
    </row>
    <row r="48" spans="1:14" ht="31.5" x14ac:dyDescent="0.25">
      <c r="A48" s="51" t="s">
        <v>227</v>
      </c>
      <c r="B48" s="17"/>
      <c r="C48" s="26"/>
      <c r="D48" s="32"/>
      <c r="E48" s="29"/>
      <c r="F48" s="32"/>
      <c r="G48" s="26"/>
      <c r="H48" s="32"/>
      <c r="I48" s="26"/>
      <c r="J48" s="32"/>
      <c r="K48" s="18"/>
      <c r="L48" s="18"/>
      <c r="M48" s="36"/>
      <c r="N48" s="36"/>
    </row>
    <row r="49" spans="1:14" ht="105" x14ac:dyDescent="0.25">
      <c r="A49" s="47" t="s">
        <v>228</v>
      </c>
      <c r="B49" s="17" t="s">
        <v>229</v>
      </c>
      <c r="C49" s="26" t="s">
        <v>230</v>
      </c>
      <c r="D49" s="32"/>
      <c r="E49" s="29" t="s">
        <v>231</v>
      </c>
      <c r="F49" s="32"/>
      <c r="G49" s="26" t="s">
        <v>232</v>
      </c>
      <c r="H49" s="32"/>
      <c r="I49" s="26" t="s">
        <v>233</v>
      </c>
      <c r="J49" s="32">
        <v>0</v>
      </c>
      <c r="K49" s="18">
        <v>3</v>
      </c>
      <c r="L49" s="18"/>
      <c r="M49" s="36"/>
      <c r="N49" s="36"/>
    </row>
    <row r="50" spans="1:14" ht="63" x14ac:dyDescent="0.25">
      <c r="A50" s="47" t="s">
        <v>234</v>
      </c>
      <c r="B50" s="17" t="s">
        <v>235</v>
      </c>
      <c r="C50" s="26" t="s">
        <v>230</v>
      </c>
      <c r="D50" s="32"/>
      <c r="E50" s="29" t="s">
        <v>236</v>
      </c>
      <c r="F50" s="32"/>
      <c r="G50" s="26" t="s">
        <v>237</v>
      </c>
      <c r="H50" s="32"/>
      <c r="I50" s="26" t="s">
        <v>238</v>
      </c>
      <c r="J50" s="32">
        <v>0</v>
      </c>
      <c r="K50" s="18">
        <v>3</v>
      </c>
      <c r="L50" s="18"/>
      <c r="M50" s="36"/>
      <c r="N50" s="36"/>
    </row>
    <row r="51" spans="1:14" ht="21" x14ac:dyDescent="0.25">
      <c r="A51" s="51" t="s">
        <v>239</v>
      </c>
      <c r="B51" s="17"/>
      <c r="C51" s="26"/>
      <c r="D51" s="32"/>
      <c r="E51" s="29"/>
      <c r="F51" s="32"/>
      <c r="G51" s="26"/>
      <c r="H51" s="32"/>
      <c r="I51" s="26"/>
      <c r="J51" s="32"/>
      <c r="K51" s="18"/>
      <c r="L51" s="18"/>
      <c r="M51" s="36"/>
      <c r="N51" s="36"/>
    </row>
    <row r="52" spans="1:14" ht="94.5" x14ac:dyDescent="0.25">
      <c r="A52" s="47" t="s">
        <v>361</v>
      </c>
      <c r="B52" s="17" t="s">
        <v>240</v>
      </c>
      <c r="C52" s="26" t="s">
        <v>230</v>
      </c>
      <c r="D52" s="32"/>
      <c r="E52" s="29" t="s">
        <v>241</v>
      </c>
      <c r="F52" s="32">
        <v>2</v>
      </c>
      <c r="G52" s="26" t="s">
        <v>242</v>
      </c>
      <c r="H52" s="32">
        <v>3</v>
      </c>
      <c r="I52" s="26" t="s">
        <v>238</v>
      </c>
      <c r="J52" s="32">
        <v>2</v>
      </c>
      <c r="K52" s="18">
        <v>3</v>
      </c>
      <c r="L52" s="18"/>
      <c r="M52" s="36"/>
      <c r="N52" s="36"/>
    </row>
    <row r="53" spans="1:14" ht="31.5" x14ac:dyDescent="0.25">
      <c r="A53" s="51" t="s">
        <v>360</v>
      </c>
      <c r="B53" s="17" t="s">
        <v>243</v>
      </c>
      <c r="C53" s="26"/>
      <c r="D53" s="32"/>
      <c r="E53" s="29"/>
      <c r="F53" s="32"/>
      <c r="G53" s="26"/>
      <c r="H53" s="32"/>
      <c r="I53" s="26"/>
      <c r="J53" s="32"/>
      <c r="K53" s="18"/>
      <c r="L53" s="18"/>
      <c r="M53" s="36"/>
      <c r="N53" s="36" t="s">
        <v>244</v>
      </c>
    </row>
    <row r="54" spans="1:14" ht="315.75" thickBot="1" x14ac:dyDescent="0.3">
      <c r="A54" s="48" t="s">
        <v>245</v>
      </c>
      <c r="B54" s="20" t="s">
        <v>246</v>
      </c>
      <c r="C54" s="27" t="s">
        <v>247</v>
      </c>
      <c r="D54" s="33">
        <v>3</v>
      </c>
      <c r="E54" s="31" t="s">
        <v>248</v>
      </c>
      <c r="F54" s="33">
        <v>3</v>
      </c>
      <c r="G54" s="27" t="s">
        <v>249</v>
      </c>
      <c r="H54" s="33">
        <v>3</v>
      </c>
      <c r="I54" s="27" t="s">
        <v>250</v>
      </c>
      <c r="J54" s="33">
        <v>2</v>
      </c>
      <c r="K54" s="21">
        <v>2</v>
      </c>
      <c r="L54" s="21"/>
      <c r="M54" s="21"/>
      <c r="N54" s="21"/>
    </row>
    <row r="55" spans="1:14" s="85" customFormat="1" x14ac:dyDescent="0.25">
      <c r="C55" s="86"/>
      <c r="D55" s="87"/>
      <c r="E55" s="86"/>
      <c r="F55" s="87"/>
      <c r="G55" s="86"/>
      <c r="H55" s="87"/>
      <c r="I55" s="86"/>
      <c r="J55" s="87"/>
    </row>
    <row r="56" spans="1:14" s="85" customFormat="1" x14ac:dyDescent="0.25">
      <c r="C56" s="86"/>
      <c r="D56" s="87"/>
      <c r="E56" s="86"/>
      <c r="F56" s="87"/>
      <c r="G56" s="86"/>
      <c r="H56" s="87"/>
      <c r="I56" s="86"/>
      <c r="J56" s="87"/>
    </row>
    <row r="57" spans="1:14" s="85" customFormat="1" x14ac:dyDescent="0.25">
      <c r="B57" s="88" t="s">
        <v>20</v>
      </c>
      <c r="C57" s="89"/>
      <c r="D57" s="90"/>
      <c r="E57" s="89"/>
      <c r="F57" s="90"/>
      <c r="G57" s="89"/>
      <c r="H57" s="90"/>
      <c r="I57" s="89"/>
      <c r="J57" s="87"/>
    </row>
    <row r="58" spans="1:14" s="85" customFormat="1" x14ac:dyDescent="0.25">
      <c r="B58" s="91"/>
      <c r="C58" s="65" t="s">
        <v>2</v>
      </c>
      <c r="D58" s="71"/>
      <c r="E58" s="65" t="s">
        <v>4</v>
      </c>
      <c r="F58" s="72"/>
      <c r="G58" s="65" t="s">
        <v>5</v>
      </c>
      <c r="H58" s="72"/>
      <c r="I58" s="66" t="s">
        <v>6</v>
      </c>
      <c r="J58" s="87"/>
    </row>
    <row r="59" spans="1:14" s="85" customFormat="1" ht="21" x14ac:dyDescent="0.25">
      <c r="B59" s="69">
        <v>0</v>
      </c>
      <c r="C59" s="67" t="s">
        <v>21</v>
      </c>
      <c r="D59" s="71"/>
      <c r="E59" s="67" t="s">
        <v>22</v>
      </c>
      <c r="F59" s="72"/>
      <c r="G59" s="67" t="s">
        <v>23</v>
      </c>
      <c r="H59" s="72"/>
      <c r="I59" s="70" t="s">
        <v>24</v>
      </c>
      <c r="J59" s="87"/>
    </row>
    <row r="60" spans="1:14" s="85" customFormat="1" ht="31.5" x14ac:dyDescent="0.25">
      <c r="B60" s="69">
        <v>1</v>
      </c>
      <c r="C60" s="67" t="s">
        <v>25</v>
      </c>
      <c r="D60" s="71"/>
      <c r="E60" s="67" t="s">
        <v>26</v>
      </c>
      <c r="F60" s="72"/>
      <c r="G60" s="67" t="s">
        <v>27</v>
      </c>
      <c r="H60" s="72"/>
      <c r="I60" s="70" t="s">
        <v>28</v>
      </c>
      <c r="J60" s="87"/>
    </row>
    <row r="61" spans="1:14" s="85" customFormat="1" ht="31.5" x14ac:dyDescent="0.25">
      <c r="B61" s="69">
        <v>2</v>
      </c>
      <c r="C61" s="67" t="s">
        <v>29</v>
      </c>
      <c r="D61" s="71"/>
      <c r="E61" s="67" t="s">
        <v>30</v>
      </c>
      <c r="F61" s="72"/>
      <c r="G61" s="67" t="s">
        <v>31</v>
      </c>
      <c r="H61" s="72"/>
      <c r="I61" s="70" t="s">
        <v>32</v>
      </c>
      <c r="J61" s="87"/>
    </row>
    <row r="62" spans="1:14" s="85" customFormat="1" ht="31.5" x14ac:dyDescent="0.25">
      <c r="B62" s="69">
        <v>3</v>
      </c>
      <c r="C62" s="67" t="s">
        <v>33</v>
      </c>
      <c r="D62" s="71"/>
      <c r="E62" s="67" t="s">
        <v>34</v>
      </c>
      <c r="F62" s="72"/>
      <c r="G62" s="67" t="s">
        <v>35</v>
      </c>
      <c r="H62" s="72"/>
      <c r="I62" s="70" t="s">
        <v>36</v>
      </c>
      <c r="J62" s="87"/>
    </row>
    <row r="63" spans="1:14" s="85" customFormat="1" x14ac:dyDescent="0.25">
      <c r="C63" s="86"/>
      <c r="D63" s="87"/>
      <c r="E63" s="86"/>
      <c r="F63" s="87"/>
      <c r="G63" s="86"/>
      <c r="H63" s="87"/>
      <c r="I63" s="86"/>
      <c r="J63" s="87"/>
    </row>
    <row r="64" spans="1:14" s="85" customFormat="1" x14ac:dyDescent="0.25">
      <c r="C64" s="86"/>
      <c r="D64" s="87"/>
      <c r="E64" s="86"/>
      <c r="F64" s="87"/>
      <c r="G64" s="86"/>
      <c r="H64" s="87"/>
      <c r="I64" s="86"/>
      <c r="J64" s="87"/>
    </row>
    <row r="65" spans="3:10" s="85" customFormat="1" x14ac:dyDescent="0.25">
      <c r="C65" s="86"/>
      <c r="D65" s="87"/>
      <c r="E65" s="86"/>
      <c r="F65" s="87"/>
      <c r="G65" s="86"/>
      <c r="H65" s="87"/>
      <c r="I65" s="86"/>
      <c r="J65" s="87"/>
    </row>
    <row r="66" spans="3:10" s="85" customFormat="1" x14ac:dyDescent="0.25">
      <c r="C66" s="86"/>
      <c r="D66" s="87"/>
      <c r="E66" s="86"/>
      <c r="F66" s="87"/>
      <c r="G66" s="86"/>
      <c r="H66" s="87"/>
      <c r="I66" s="86"/>
      <c r="J66" s="87"/>
    </row>
    <row r="67" spans="3:10" s="85" customFormat="1" x14ac:dyDescent="0.25">
      <c r="C67" s="86"/>
      <c r="D67" s="87"/>
      <c r="E67" s="86"/>
      <c r="F67" s="87"/>
      <c r="G67" s="86"/>
      <c r="H67" s="87"/>
      <c r="I67" s="86"/>
      <c r="J67" s="87"/>
    </row>
    <row r="68" spans="3:10" s="85" customFormat="1" x14ac:dyDescent="0.25">
      <c r="C68" s="86"/>
      <c r="D68" s="87"/>
      <c r="E68" s="86"/>
      <c r="F68" s="87"/>
      <c r="G68" s="86"/>
      <c r="H68" s="87"/>
      <c r="I68" s="86"/>
      <c r="J68" s="87"/>
    </row>
    <row r="69" spans="3:10" s="85" customFormat="1" x14ac:dyDescent="0.25">
      <c r="C69" s="86"/>
      <c r="D69" s="87"/>
      <c r="E69" s="86"/>
      <c r="F69" s="87"/>
      <c r="G69" s="86"/>
      <c r="H69" s="87"/>
      <c r="I69" s="86"/>
      <c r="J69" s="87"/>
    </row>
    <row r="70" spans="3:10" s="85" customFormat="1" x14ac:dyDescent="0.25">
      <c r="C70" s="86"/>
      <c r="D70" s="87"/>
      <c r="E70" s="86"/>
      <c r="F70" s="87"/>
      <c r="G70" s="86"/>
      <c r="H70" s="87"/>
      <c r="I70" s="86"/>
      <c r="J70" s="87"/>
    </row>
    <row r="71" spans="3:10" s="85" customFormat="1" x14ac:dyDescent="0.25">
      <c r="C71" s="86"/>
      <c r="D71" s="87"/>
      <c r="E71" s="86"/>
      <c r="F71" s="87"/>
      <c r="G71" s="86"/>
      <c r="H71" s="87"/>
      <c r="I71" s="86"/>
      <c r="J71" s="87"/>
    </row>
    <row r="72" spans="3:10" s="85" customFormat="1" x14ac:dyDescent="0.25">
      <c r="C72" s="86"/>
      <c r="D72" s="87"/>
      <c r="E72" s="86"/>
      <c r="F72" s="87"/>
      <c r="G72" s="86"/>
      <c r="H72" s="87"/>
      <c r="I72" s="86"/>
      <c r="J72" s="87"/>
    </row>
    <row r="73" spans="3:10" s="85" customFormat="1" x14ac:dyDescent="0.25">
      <c r="C73" s="86"/>
      <c r="D73" s="87"/>
      <c r="E73" s="86"/>
      <c r="F73" s="87"/>
      <c r="G73" s="86"/>
      <c r="H73" s="87"/>
      <c r="I73" s="86"/>
      <c r="J73" s="87"/>
    </row>
    <row r="74" spans="3:10" s="85" customFormat="1" x14ac:dyDescent="0.25">
      <c r="C74" s="86"/>
      <c r="D74" s="87"/>
      <c r="E74" s="86"/>
      <c r="F74" s="87"/>
      <c r="G74" s="86"/>
      <c r="H74" s="87"/>
      <c r="I74" s="86"/>
      <c r="J74" s="87"/>
    </row>
    <row r="75" spans="3:10" s="85" customFormat="1" x14ac:dyDescent="0.25">
      <c r="C75" s="86"/>
      <c r="D75" s="87"/>
      <c r="E75" s="86"/>
      <c r="F75" s="87"/>
      <c r="G75" s="86"/>
      <c r="H75" s="87"/>
      <c r="I75" s="86"/>
      <c r="J75" s="87"/>
    </row>
    <row r="76" spans="3:10" s="85" customFormat="1" x14ac:dyDescent="0.25">
      <c r="C76" s="86"/>
      <c r="D76" s="87"/>
      <c r="E76" s="86"/>
      <c r="F76" s="87"/>
      <c r="G76" s="86"/>
      <c r="H76" s="87"/>
      <c r="I76" s="86"/>
      <c r="J76" s="87"/>
    </row>
    <row r="77" spans="3:10" s="85" customFormat="1" x14ac:dyDescent="0.25">
      <c r="C77" s="86"/>
      <c r="D77" s="87"/>
      <c r="E77" s="86"/>
      <c r="F77" s="87"/>
      <c r="G77" s="86"/>
      <c r="H77" s="87"/>
      <c r="I77" s="86"/>
      <c r="J77" s="87"/>
    </row>
    <row r="78" spans="3:10" s="85" customFormat="1" x14ac:dyDescent="0.25">
      <c r="C78" s="86"/>
      <c r="D78" s="87"/>
      <c r="E78" s="86"/>
      <c r="F78" s="87"/>
      <c r="G78" s="86"/>
      <c r="H78" s="87"/>
      <c r="I78" s="86"/>
      <c r="J78" s="87"/>
    </row>
    <row r="79" spans="3:10" s="85" customFormat="1" x14ac:dyDescent="0.25">
      <c r="C79" s="86"/>
      <c r="D79" s="87"/>
      <c r="E79" s="86"/>
      <c r="F79" s="87"/>
      <c r="G79" s="86"/>
      <c r="H79" s="87"/>
      <c r="I79" s="86"/>
      <c r="J79" s="87"/>
    </row>
    <row r="80" spans="3:10" s="85" customFormat="1" x14ac:dyDescent="0.25">
      <c r="C80" s="86"/>
      <c r="D80" s="87"/>
      <c r="E80" s="86"/>
      <c r="F80" s="87"/>
      <c r="G80" s="86"/>
      <c r="H80" s="87"/>
      <c r="I80" s="86"/>
      <c r="J80" s="87"/>
    </row>
    <row r="81" spans="3:10" s="85" customFormat="1" x14ac:dyDescent="0.25">
      <c r="C81" s="86"/>
      <c r="D81" s="87"/>
      <c r="E81" s="86"/>
      <c r="F81" s="87"/>
      <c r="G81" s="86"/>
      <c r="H81" s="87"/>
      <c r="I81" s="86"/>
      <c r="J81" s="87"/>
    </row>
    <row r="82" spans="3:10" s="85" customFormat="1" x14ac:dyDescent="0.25">
      <c r="C82" s="86"/>
      <c r="D82" s="87"/>
      <c r="E82" s="86"/>
      <c r="F82" s="87"/>
      <c r="G82" s="86"/>
      <c r="H82" s="87"/>
      <c r="I82" s="86"/>
      <c r="J82" s="87"/>
    </row>
    <row r="83" spans="3:10" s="85" customFormat="1" x14ac:dyDescent="0.25">
      <c r="C83" s="86"/>
      <c r="D83" s="87"/>
      <c r="E83" s="86"/>
      <c r="F83" s="87"/>
      <c r="G83" s="86"/>
      <c r="H83" s="87"/>
      <c r="I83" s="86"/>
      <c r="J83" s="87"/>
    </row>
    <row r="84" spans="3:10" s="85" customFormat="1" x14ac:dyDescent="0.25">
      <c r="C84" s="86"/>
      <c r="D84" s="87"/>
      <c r="E84" s="86"/>
      <c r="F84" s="87"/>
      <c r="G84" s="86"/>
      <c r="H84" s="87"/>
      <c r="I84" s="86"/>
      <c r="J84" s="87"/>
    </row>
    <row r="85" spans="3:10" s="85" customFormat="1" x14ac:dyDescent="0.25">
      <c r="C85" s="86"/>
      <c r="D85" s="87"/>
      <c r="E85" s="86"/>
      <c r="F85" s="87"/>
      <c r="G85" s="86"/>
      <c r="H85" s="87"/>
      <c r="I85" s="86"/>
      <c r="J85" s="87"/>
    </row>
    <row r="86" spans="3:10" s="85" customFormat="1" x14ac:dyDescent="0.25">
      <c r="C86" s="86"/>
      <c r="D86" s="87"/>
      <c r="E86" s="86"/>
      <c r="F86" s="87"/>
      <c r="G86" s="86"/>
      <c r="H86" s="87"/>
      <c r="I86" s="86"/>
      <c r="J86" s="87"/>
    </row>
    <row r="87" spans="3:10" s="85" customFormat="1" x14ac:dyDescent="0.25">
      <c r="C87" s="86"/>
      <c r="D87" s="87"/>
      <c r="E87" s="86"/>
      <c r="F87" s="87"/>
      <c r="G87" s="86"/>
      <c r="H87" s="87"/>
      <c r="I87" s="86"/>
      <c r="J87" s="87"/>
    </row>
    <row r="88" spans="3:10" s="85" customFormat="1" x14ac:dyDescent="0.25">
      <c r="C88" s="86"/>
      <c r="D88" s="87"/>
      <c r="E88" s="86"/>
      <c r="F88" s="87"/>
      <c r="G88" s="86"/>
      <c r="H88" s="87"/>
      <c r="I88" s="86"/>
      <c r="J88" s="87"/>
    </row>
    <row r="89" spans="3:10" s="85" customFormat="1" x14ac:dyDescent="0.25">
      <c r="C89" s="86"/>
      <c r="D89" s="87"/>
      <c r="E89" s="86"/>
      <c r="F89" s="87"/>
      <c r="G89" s="86"/>
      <c r="H89" s="87"/>
      <c r="I89" s="86"/>
      <c r="J89" s="87"/>
    </row>
    <row r="90" spans="3:10" s="85" customFormat="1" x14ac:dyDescent="0.25">
      <c r="C90" s="86"/>
      <c r="D90" s="87"/>
      <c r="E90" s="86"/>
      <c r="F90" s="87"/>
      <c r="G90" s="86"/>
      <c r="H90" s="87"/>
      <c r="I90" s="86"/>
      <c r="J90" s="87"/>
    </row>
    <row r="91" spans="3:10" s="85" customFormat="1" x14ac:dyDescent="0.25">
      <c r="C91" s="86"/>
      <c r="D91" s="87"/>
      <c r="E91" s="86"/>
      <c r="F91" s="87"/>
      <c r="G91" s="86"/>
      <c r="H91" s="87"/>
      <c r="I91" s="86"/>
      <c r="J91" s="87"/>
    </row>
    <row r="92" spans="3:10" s="85" customFormat="1" x14ac:dyDescent="0.25">
      <c r="C92" s="86"/>
      <c r="D92" s="87"/>
      <c r="E92" s="86"/>
      <c r="F92" s="87"/>
      <c r="G92" s="86"/>
      <c r="H92" s="87"/>
      <c r="I92" s="86"/>
      <c r="J92" s="87"/>
    </row>
    <row r="93" spans="3:10" s="85" customFormat="1" x14ac:dyDescent="0.25">
      <c r="C93" s="86"/>
      <c r="D93" s="87"/>
      <c r="E93" s="86"/>
      <c r="F93" s="87"/>
      <c r="G93" s="86"/>
      <c r="H93" s="87"/>
      <c r="I93" s="86"/>
      <c r="J93" s="87"/>
    </row>
    <row r="94" spans="3:10" s="85" customFormat="1" x14ac:dyDescent="0.25">
      <c r="C94" s="86"/>
      <c r="D94" s="87"/>
      <c r="E94" s="86"/>
      <c r="F94" s="87"/>
      <c r="G94" s="86"/>
      <c r="H94" s="87"/>
      <c r="I94" s="86"/>
      <c r="J94" s="87"/>
    </row>
    <row r="95" spans="3:10" s="85" customFormat="1" x14ac:dyDescent="0.25">
      <c r="C95" s="86"/>
      <c r="D95" s="87"/>
      <c r="E95" s="86"/>
      <c r="F95" s="87"/>
      <c r="G95" s="86"/>
      <c r="H95" s="87"/>
      <c r="I95" s="86"/>
      <c r="J95" s="87"/>
    </row>
    <row r="96" spans="3:10" s="85" customFormat="1" x14ac:dyDescent="0.25">
      <c r="C96" s="86"/>
      <c r="D96" s="87"/>
      <c r="E96" s="86"/>
      <c r="F96" s="87"/>
      <c r="G96" s="86"/>
      <c r="H96" s="87"/>
      <c r="I96" s="86"/>
      <c r="J96" s="87"/>
    </row>
    <row r="97" spans="3:10" s="85" customFormat="1" x14ac:dyDescent="0.25">
      <c r="C97" s="86"/>
      <c r="D97" s="87"/>
      <c r="E97" s="86"/>
      <c r="F97" s="87"/>
      <c r="G97" s="86"/>
      <c r="H97" s="87"/>
      <c r="I97" s="86"/>
      <c r="J97" s="87"/>
    </row>
    <row r="98" spans="3:10" s="85" customFormat="1" x14ac:dyDescent="0.25">
      <c r="C98" s="86"/>
      <c r="D98" s="87"/>
      <c r="E98" s="86"/>
      <c r="F98" s="87"/>
      <c r="G98" s="86"/>
      <c r="H98" s="87"/>
      <c r="I98" s="86"/>
      <c r="J98" s="87"/>
    </row>
    <row r="99" spans="3:10" s="85" customFormat="1" x14ac:dyDescent="0.25">
      <c r="C99" s="86"/>
      <c r="D99" s="87"/>
      <c r="E99" s="86"/>
      <c r="F99" s="87"/>
      <c r="G99" s="86"/>
      <c r="H99" s="87"/>
      <c r="I99" s="86"/>
      <c r="J99" s="87"/>
    </row>
    <row r="100" spans="3:10" s="85" customFormat="1" x14ac:dyDescent="0.25">
      <c r="C100" s="86"/>
      <c r="D100" s="87"/>
      <c r="E100" s="86"/>
      <c r="F100" s="87"/>
      <c r="G100" s="86"/>
      <c r="H100" s="87"/>
      <c r="I100" s="86"/>
      <c r="J100" s="87"/>
    </row>
    <row r="101" spans="3:10" s="85" customFormat="1" x14ac:dyDescent="0.25">
      <c r="C101" s="86"/>
      <c r="D101" s="87"/>
      <c r="E101" s="86"/>
      <c r="F101" s="87"/>
      <c r="G101" s="86"/>
      <c r="H101" s="87"/>
      <c r="I101" s="86"/>
      <c r="J101" s="87"/>
    </row>
    <row r="102" spans="3:10" s="85" customFormat="1" x14ac:dyDescent="0.25">
      <c r="C102" s="86"/>
      <c r="D102" s="87"/>
      <c r="E102" s="86"/>
      <c r="F102" s="87"/>
      <c r="G102" s="86"/>
      <c r="H102" s="87"/>
      <c r="I102" s="86"/>
      <c r="J102" s="87"/>
    </row>
    <row r="103" spans="3:10" s="85" customFormat="1" x14ac:dyDescent="0.25">
      <c r="C103" s="86"/>
      <c r="D103" s="87"/>
      <c r="E103" s="86"/>
      <c r="F103" s="87"/>
      <c r="G103" s="86"/>
      <c r="H103" s="87"/>
      <c r="I103" s="86"/>
      <c r="J103" s="87"/>
    </row>
    <row r="104" spans="3:10" s="85" customFormat="1" x14ac:dyDescent="0.25">
      <c r="C104" s="86"/>
      <c r="D104" s="87"/>
      <c r="E104" s="86"/>
      <c r="F104" s="87"/>
      <c r="G104" s="86"/>
      <c r="H104" s="87"/>
      <c r="I104" s="86"/>
      <c r="J104" s="87"/>
    </row>
    <row r="105" spans="3:10" s="85" customFormat="1" x14ac:dyDescent="0.25">
      <c r="C105" s="86"/>
      <c r="D105" s="87"/>
      <c r="E105" s="86"/>
      <c r="F105" s="87"/>
      <c r="G105" s="86"/>
      <c r="H105" s="87"/>
      <c r="I105" s="86"/>
      <c r="J105" s="87"/>
    </row>
    <row r="106" spans="3:10" s="85" customFormat="1" x14ac:dyDescent="0.25">
      <c r="C106" s="86"/>
      <c r="D106" s="87"/>
      <c r="E106" s="86"/>
      <c r="F106" s="87"/>
      <c r="G106" s="86"/>
      <c r="H106" s="87"/>
      <c r="I106" s="86"/>
      <c r="J106" s="87"/>
    </row>
    <row r="107" spans="3:10" s="85" customFormat="1" x14ac:dyDescent="0.25">
      <c r="C107" s="86"/>
      <c r="D107" s="87"/>
      <c r="E107" s="86"/>
      <c r="F107" s="87"/>
      <c r="G107" s="86"/>
      <c r="H107" s="87"/>
      <c r="I107" s="86"/>
      <c r="J107" s="87"/>
    </row>
    <row r="108" spans="3:10" s="85" customFormat="1" x14ac:dyDescent="0.25">
      <c r="C108" s="86"/>
      <c r="D108" s="87"/>
      <c r="E108" s="86"/>
      <c r="F108" s="87"/>
      <c r="G108" s="86"/>
      <c r="H108" s="87"/>
      <c r="I108" s="86"/>
      <c r="J108" s="87"/>
    </row>
    <row r="109" spans="3:10" s="85" customFormat="1" x14ac:dyDescent="0.25">
      <c r="C109" s="86"/>
      <c r="D109" s="87"/>
      <c r="E109" s="86"/>
      <c r="F109" s="87"/>
      <c r="G109" s="86"/>
      <c r="H109" s="87"/>
      <c r="I109" s="86"/>
      <c r="J109" s="87"/>
    </row>
    <row r="110" spans="3:10" s="85" customFormat="1" x14ac:dyDescent="0.25">
      <c r="C110" s="86"/>
      <c r="D110" s="87"/>
      <c r="E110" s="86"/>
      <c r="F110" s="87"/>
      <c r="G110" s="86"/>
      <c r="H110" s="87"/>
      <c r="I110" s="86"/>
      <c r="J110" s="87"/>
    </row>
    <row r="111" spans="3:10" s="85" customFormat="1" x14ac:dyDescent="0.25">
      <c r="C111" s="86"/>
      <c r="D111" s="87"/>
      <c r="E111" s="86"/>
      <c r="F111" s="87"/>
      <c r="G111" s="86"/>
      <c r="H111" s="87"/>
      <c r="I111" s="86"/>
      <c r="J111" s="87"/>
    </row>
    <row r="112" spans="3:10" s="85" customFormat="1" x14ac:dyDescent="0.25">
      <c r="C112" s="86"/>
      <c r="D112" s="87"/>
      <c r="E112" s="86"/>
      <c r="F112" s="87"/>
      <c r="G112" s="86"/>
      <c r="H112" s="87"/>
      <c r="I112" s="86"/>
      <c r="J112" s="87"/>
    </row>
    <row r="113" spans="3:10" s="85" customFormat="1" x14ac:dyDescent="0.25">
      <c r="C113" s="86"/>
      <c r="D113" s="87"/>
      <c r="E113" s="86"/>
      <c r="F113" s="87"/>
      <c r="G113" s="86"/>
      <c r="H113" s="87"/>
      <c r="I113" s="86"/>
      <c r="J113" s="87"/>
    </row>
    <row r="114" spans="3:10" s="85" customFormat="1" x14ac:dyDescent="0.25">
      <c r="C114" s="86"/>
      <c r="D114" s="87"/>
      <c r="E114" s="86"/>
      <c r="F114" s="87"/>
      <c r="G114" s="86"/>
      <c r="H114" s="87"/>
      <c r="I114" s="86"/>
      <c r="J114" s="87"/>
    </row>
    <row r="115" spans="3:10" s="85" customFormat="1" x14ac:dyDescent="0.25">
      <c r="C115" s="86"/>
      <c r="D115" s="87"/>
      <c r="E115" s="86"/>
      <c r="F115" s="87"/>
      <c r="G115" s="86"/>
      <c r="H115" s="87"/>
      <c r="I115" s="86"/>
      <c r="J115" s="87"/>
    </row>
    <row r="116" spans="3:10" s="85" customFormat="1" x14ac:dyDescent="0.25">
      <c r="C116" s="86"/>
      <c r="D116" s="87"/>
      <c r="E116" s="86"/>
      <c r="F116" s="87"/>
      <c r="G116" s="86"/>
      <c r="H116" s="87"/>
      <c r="I116" s="86"/>
      <c r="J116" s="87"/>
    </row>
    <row r="117" spans="3:10" s="85" customFormat="1" x14ac:dyDescent="0.25">
      <c r="C117" s="86"/>
      <c r="D117" s="87"/>
      <c r="E117" s="86"/>
      <c r="F117" s="87"/>
      <c r="G117" s="86"/>
      <c r="H117" s="87"/>
      <c r="I117" s="86"/>
      <c r="J117" s="87"/>
    </row>
    <row r="118" spans="3:10" s="85" customFormat="1" x14ac:dyDescent="0.25">
      <c r="C118" s="86"/>
      <c r="D118" s="87"/>
      <c r="E118" s="86"/>
      <c r="F118" s="87"/>
      <c r="G118" s="86"/>
      <c r="H118" s="87"/>
      <c r="I118" s="86"/>
      <c r="J118" s="87"/>
    </row>
    <row r="119" spans="3:10" s="85" customFormat="1" x14ac:dyDescent="0.25">
      <c r="C119" s="86"/>
      <c r="D119" s="87"/>
      <c r="E119" s="86"/>
      <c r="F119" s="87"/>
      <c r="G119" s="86"/>
      <c r="H119" s="87"/>
      <c r="I119" s="86"/>
      <c r="J119" s="87"/>
    </row>
    <row r="120" spans="3:10" s="85" customFormat="1" x14ac:dyDescent="0.25">
      <c r="C120" s="86"/>
      <c r="D120" s="87"/>
      <c r="E120" s="86"/>
      <c r="F120" s="87"/>
      <c r="G120" s="86"/>
      <c r="H120" s="87"/>
      <c r="I120" s="86"/>
      <c r="J120" s="87"/>
    </row>
    <row r="121" spans="3:10" s="85" customFormat="1" x14ac:dyDescent="0.25">
      <c r="C121" s="86"/>
      <c r="D121" s="87"/>
      <c r="E121" s="86"/>
      <c r="F121" s="87"/>
      <c r="G121" s="86"/>
      <c r="H121" s="87"/>
      <c r="I121" s="86"/>
      <c r="J121" s="87"/>
    </row>
    <row r="122" spans="3:10" s="85" customFormat="1" x14ac:dyDescent="0.25">
      <c r="C122" s="86"/>
      <c r="D122" s="87"/>
      <c r="E122" s="86"/>
      <c r="F122" s="87"/>
      <c r="G122" s="86"/>
      <c r="H122" s="87"/>
      <c r="I122" s="86"/>
      <c r="J122" s="87"/>
    </row>
    <row r="123" spans="3:10" s="85" customFormat="1" x14ac:dyDescent="0.25">
      <c r="C123" s="86"/>
      <c r="D123" s="87"/>
      <c r="E123" s="86"/>
      <c r="F123" s="87"/>
      <c r="G123" s="86"/>
      <c r="H123" s="87"/>
      <c r="I123" s="86"/>
      <c r="J123" s="87"/>
    </row>
    <row r="124" spans="3:10" s="85" customFormat="1" x14ac:dyDescent="0.25">
      <c r="C124" s="86"/>
      <c r="D124" s="87"/>
      <c r="E124" s="86"/>
      <c r="F124" s="87"/>
      <c r="G124" s="86"/>
      <c r="H124" s="87"/>
      <c r="I124" s="86"/>
      <c r="J124" s="87"/>
    </row>
    <row r="125" spans="3:10" s="85" customFormat="1" x14ac:dyDescent="0.25">
      <c r="C125" s="86"/>
      <c r="D125" s="87"/>
      <c r="E125" s="86"/>
      <c r="F125" s="87"/>
      <c r="G125" s="86"/>
      <c r="H125" s="87"/>
      <c r="I125" s="86"/>
      <c r="J125" s="87"/>
    </row>
    <row r="126" spans="3:10" s="85" customFormat="1" x14ac:dyDescent="0.25">
      <c r="C126" s="86"/>
      <c r="D126" s="87"/>
      <c r="E126" s="86"/>
      <c r="F126" s="87"/>
      <c r="G126" s="86"/>
      <c r="H126" s="87"/>
      <c r="I126" s="86"/>
      <c r="J126" s="87"/>
    </row>
    <row r="127" spans="3:10" s="85" customFormat="1" x14ac:dyDescent="0.25">
      <c r="C127" s="86"/>
      <c r="D127" s="87"/>
      <c r="E127" s="86"/>
      <c r="F127" s="87"/>
      <c r="G127" s="86"/>
      <c r="H127" s="87"/>
      <c r="I127" s="86"/>
      <c r="J127" s="87"/>
    </row>
    <row r="128" spans="3:10" s="85" customFormat="1" x14ac:dyDescent="0.25">
      <c r="C128" s="86"/>
      <c r="D128" s="87"/>
      <c r="E128" s="86"/>
      <c r="F128" s="87"/>
      <c r="G128" s="86"/>
      <c r="H128" s="87"/>
      <c r="I128" s="86"/>
      <c r="J128" s="87"/>
    </row>
    <row r="129" spans="3:10" s="85" customFormat="1" x14ac:dyDescent="0.25">
      <c r="C129" s="86"/>
      <c r="D129" s="87"/>
      <c r="E129" s="86"/>
      <c r="F129" s="87"/>
      <c r="G129" s="86"/>
      <c r="H129" s="87"/>
      <c r="I129" s="86"/>
      <c r="J129" s="87"/>
    </row>
    <row r="130" spans="3:10" s="85" customFormat="1" x14ac:dyDescent="0.25">
      <c r="C130" s="86"/>
      <c r="D130" s="87"/>
      <c r="E130" s="86"/>
      <c r="F130" s="87"/>
      <c r="G130" s="86"/>
      <c r="H130" s="87"/>
      <c r="I130" s="86"/>
      <c r="J130" s="87"/>
    </row>
    <row r="131" spans="3:10" s="85" customFormat="1" x14ac:dyDescent="0.25">
      <c r="C131" s="86"/>
      <c r="D131" s="87"/>
      <c r="E131" s="86"/>
      <c r="F131" s="87"/>
      <c r="G131" s="86"/>
      <c r="H131" s="87"/>
      <c r="I131" s="86"/>
      <c r="J131" s="87"/>
    </row>
    <row r="132" spans="3:10" s="85" customFormat="1" x14ac:dyDescent="0.25">
      <c r="C132" s="86"/>
      <c r="D132" s="87"/>
      <c r="E132" s="86"/>
      <c r="F132" s="87"/>
      <c r="G132" s="86"/>
      <c r="H132" s="87"/>
      <c r="I132" s="86"/>
      <c r="J132" s="87"/>
    </row>
    <row r="133" spans="3:10" s="85" customFormat="1" x14ac:dyDescent="0.25">
      <c r="C133" s="86"/>
      <c r="D133" s="87"/>
      <c r="E133" s="86"/>
      <c r="F133" s="87"/>
      <c r="G133" s="86"/>
      <c r="H133" s="87"/>
      <c r="I133" s="86"/>
      <c r="J133" s="87"/>
    </row>
    <row r="134" spans="3:10" s="85" customFormat="1" x14ac:dyDescent="0.25">
      <c r="C134" s="86"/>
      <c r="D134" s="87"/>
      <c r="E134" s="86"/>
      <c r="F134" s="87"/>
      <c r="G134" s="86"/>
      <c r="H134" s="87"/>
      <c r="I134" s="86"/>
      <c r="J134" s="87"/>
    </row>
    <row r="135" spans="3:10" s="85" customFormat="1" x14ac:dyDescent="0.25">
      <c r="C135" s="86"/>
      <c r="D135" s="87"/>
      <c r="E135" s="86"/>
      <c r="F135" s="87"/>
      <c r="G135" s="86"/>
      <c r="H135" s="87"/>
      <c r="I135" s="86"/>
      <c r="J135" s="87"/>
    </row>
    <row r="136" spans="3:10" s="85" customFormat="1" x14ac:dyDescent="0.25">
      <c r="C136" s="86"/>
      <c r="D136" s="87"/>
      <c r="E136" s="86"/>
      <c r="F136" s="87"/>
      <c r="G136" s="86"/>
      <c r="H136" s="87"/>
      <c r="I136" s="86"/>
      <c r="J136" s="87"/>
    </row>
    <row r="137" spans="3:10" s="85" customFormat="1" x14ac:dyDescent="0.25">
      <c r="C137" s="86"/>
      <c r="D137" s="87"/>
      <c r="E137" s="86"/>
      <c r="F137" s="87"/>
      <c r="G137" s="86"/>
      <c r="H137" s="87"/>
      <c r="I137" s="86"/>
      <c r="J137" s="87"/>
    </row>
    <row r="138" spans="3:10" s="85" customFormat="1" x14ac:dyDescent="0.25">
      <c r="C138" s="86"/>
      <c r="D138" s="87"/>
      <c r="E138" s="86"/>
      <c r="F138" s="87"/>
      <c r="G138" s="86"/>
      <c r="H138" s="87"/>
      <c r="I138" s="86"/>
      <c r="J138" s="87"/>
    </row>
    <row r="139" spans="3:10" s="85" customFormat="1" x14ac:dyDescent="0.25">
      <c r="C139" s="86"/>
      <c r="D139" s="87"/>
      <c r="E139" s="86"/>
      <c r="F139" s="87"/>
      <c r="G139" s="86"/>
      <c r="H139" s="87"/>
      <c r="I139" s="86"/>
      <c r="J139" s="87"/>
    </row>
    <row r="140" spans="3:10" s="85" customFormat="1" x14ac:dyDescent="0.25">
      <c r="C140" s="86"/>
      <c r="D140" s="87"/>
      <c r="E140" s="86"/>
      <c r="F140" s="87"/>
      <c r="G140" s="86"/>
      <c r="H140" s="87"/>
      <c r="I140" s="86"/>
      <c r="J140" s="87"/>
    </row>
    <row r="141" spans="3:10" s="85" customFormat="1" x14ac:dyDescent="0.25">
      <c r="C141" s="86"/>
      <c r="D141" s="87"/>
      <c r="E141" s="86"/>
      <c r="F141" s="87"/>
      <c r="G141" s="86"/>
      <c r="H141" s="87"/>
      <c r="I141" s="86"/>
      <c r="J141" s="87"/>
    </row>
    <row r="142" spans="3:10" s="85" customFormat="1" x14ac:dyDescent="0.25">
      <c r="C142" s="86"/>
      <c r="D142" s="87"/>
      <c r="E142" s="86"/>
      <c r="F142" s="87"/>
      <c r="G142" s="86"/>
      <c r="H142" s="87"/>
      <c r="I142" s="86"/>
      <c r="J142" s="87"/>
    </row>
    <row r="143" spans="3:10" s="85" customFormat="1" x14ac:dyDescent="0.25">
      <c r="C143" s="86"/>
      <c r="D143" s="87"/>
      <c r="E143" s="86"/>
      <c r="F143" s="87"/>
      <c r="G143" s="86"/>
      <c r="H143" s="87"/>
      <c r="I143" s="86"/>
      <c r="J143" s="87"/>
    </row>
    <row r="144" spans="3:10" s="85" customFormat="1" x14ac:dyDescent="0.25">
      <c r="C144" s="86"/>
      <c r="D144" s="87"/>
      <c r="E144" s="86"/>
      <c r="F144" s="87"/>
      <c r="G144" s="86"/>
      <c r="H144" s="87"/>
      <c r="I144" s="86"/>
      <c r="J144" s="87"/>
    </row>
    <row r="145" spans="3:10" s="85" customFormat="1" x14ac:dyDescent="0.25">
      <c r="C145" s="86"/>
      <c r="D145" s="87"/>
      <c r="E145" s="86"/>
      <c r="F145" s="87"/>
      <c r="G145" s="86"/>
      <c r="H145" s="87"/>
      <c r="I145" s="86"/>
      <c r="J145" s="87"/>
    </row>
    <row r="146" spans="3:10" s="85" customFormat="1" x14ac:dyDescent="0.25">
      <c r="C146" s="86"/>
      <c r="D146" s="87"/>
      <c r="E146" s="86"/>
      <c r="F146" s="87"/>
      <c r="G146" s="86"/>
      <c r="H146" s="87"/>
      <c r="I146" s="86"/>
      <c r="J146" s="87"/>
    </row>
    <row r="147" spans="3:10" s="85" customFormat="1" x14ac:dyDescent="0.25">
      <c r="C147" s="86"/>
      <c r="D147" s="87"/>
      <c r="E147" s="86"/>
      <c r="F147" s="87"/>
      <c r="G147" s="86"/>
      <c r="H147" s="87"/>
      <c r="I147" s="86"/>
      <c r="J147" s="87"/>
    </row>
    <row r="148" spans="3:10" s="85" customFormat="1" x14ac:dyDescent="0.25">
      <c r="C148" s="86"/>
      <c r="D148" s="87"/>
      <c r="E148" s="86"/>
      <c r="F148" s="87"/>
      <c r="G148" s="86"/>
      <c r="H148" s="87"/>
      <c r="I148" s="86"/>
      <c r="J148" s="87"/>
    </row>
    <row r="149" spans="3:10" s="85" customFormat="1" x14ac:dyDescent="0.25">
      <c r="C149" s="86"/>
      <c r="D149" s="87"/>
      <c r="E149" s="86"/>
      <c r="F149" s="87"/>
      <c r="G149" s="86"/>
      <c r="H149" s="87"/>
      <c r="I149" s="86"/>
      <c r="J149" s="87"/>
    </row>
    <row r="150" spans="3:10" s="85" customFormat="1" x14ac:dyDescent="0.25">
      <c r="C150" s="86"/>
      <c r="D150" s="87"/>
      <c r="E150" s="86"/>
      <c r="F150" s="87"/>
      <c r="G150" s="86"/>
      <c r="H150" s="87"/>
      <c r="I150" s="86"/>
      <c r="J150" s="87"/>
    </row>
    <row r="151" spans="3:10" s="85" customFormat="1" x14ac:dyDescent="0.25">
      <c r="C151" s="86"/>
      <c r="D151" s="87"/>
      <c r="E151" s="86"/>
      <c r="F151" s="87"/>
      <c r="G151" s="86"/>
      <c r="H151" s="87"/>
      <c r="I151" s="86"/>
      <c r="J151" s="87"/>
    </row>
    <row r="152" spans="3:10" s="85" customFormat="1" x14ac:dyDescent="0.25">
      <c r="C152" s="86"/>
      <c r="D152" s="87"/>
      <c r="E152" s="86"/>
      <c r="F152" s="87"/>
      <c r="G152" s="86"/>
      <c r="H152" s="87"/>
      <c r="I152" s="86"/>
      <c r="J152" s="87"/>
    </row>
    <row r="153" spans="3:10" s="85" customFormat="1" x14ac:dyDescent="0.25">
      <c r="C153" s="86"/>
      <c r="D153" s="87"/>
      <c r="E153" s="86"/>
      <c r="F153" s="87"/>
      <c r="G153" s="86"/>
      <c r="H153" s="87"/>
      <c r="I153" s="86"/>
      <c r="J153" s="87"/>
    </row>
    <row r="154" spans="3:10" s="85" customFormat="1" x14ac:dyDescent="0.25">
      <c r="C154" s="86"/>
      <c r="D154" s="87"/>
      <c r="E154" s="86"/>
      <c r="F154" s="87"/>
      <c r="G154" s="86"/>
      <c r="H154" s="87"/>
      <c r="I154" s="86"/>
      <c r="J154" s="87"/>
    </row>
    <row r="155" spans="3:10" s="85" customFormat="1" x14ac:dyDescent="0.25">
      <c r="C155" s="86"/>
      <c r="D155" s="87"/>
      <c r="E155" s="86"/>
      <c r="F155" s="87"/>
      <c r="G155" s="86"/>
      <c r="H155" s="87"/>
      <c r="I155" s="86"/>
      <c r="J155" s="87"/>
    </row>
    <row r="156" spans="3:10" s="85" customFormat="1" x14ac:dyDescent="0.25">
      <c r="C156" s="86"/>
      <c r="D156" s="87"/>
      <c r="E156" s="86"/>
      <c r="F156" s="87"/>
      <c r="G156" s="86"/>
      <c r="H156" s="87"/>
      <c r="I156" s="86"/>
      <c r="J156" s="87"/>
    </row>
    <row r="157" spans="3:10" s="85" customFormat="1" x14ac:dyDescent="0.25">
      <c r="C157" s="86"/>
      <c r="D157" s="87"/>
      <c r="E157" s="86"/>
      <c r="F157" s="87"/>
      <c r="G157" s="86"/>
      <c r="H157" s="87"/>
      <c r="I157" s="86"/>
      <c r="J157" s="87"/>
    </row>
    <row r="158" spans="3:10" s="85" customFormat="1" x14ac:dyDescent="0.25">
      <c r="C158" s="86"/>
      <c r="D158" s="87"/>
      <c r="E158" s="86"/>
      <c r="F158" s="87"/>
      <c r="G158" s="86"/>
      <c r="H158" s="87"/>
      <c r="I158" s="86"/>
      <c r="J158" s="87"/>
    </row>
    <row r="159" spans="3:10" s="85" customFormat="1" x14ac:dyDescent="0.25">
      <c r="C159" s="86"/>
      <c r="D159" s="87"/>
      <c r="E159" s="86"/>
      <c r="F159" s="87"/>
      <c r="G159" s="86"/>
      <c r="H159" s="87"/>
      <c r="I159" s="86"/>
      <c r="J159" s="87"/>
    </row>
    <row r="160" spans="3:10" s="85" customFormat="1" x14ac:dyDescent="0.25">
      <c r="C160" s="86"/>
      <c r="D160" s="87"/>
      <c r="E160" s="86"/>
      <c r="F160" s="87"/>
      <c r="G160" s="86"/>
      <c r="H160" s="87"/>
      <c r="I160" s="86"/>
      <c r="J160" s="87"/>
    </row>
    <row r="161" spans="3:10" s="85" customFormat="1" x14ac:dyDescent="0.25">
      <c r="C161" s="86"/>
      <c r="D161" s="87"/>
      <c r="E161" s="86"/>
      <c r="F161" s="87"/>
      <c r="G161" s="86"/>
      <c r="H161" s="87"/>
      <c r="I161" s="86"/>
      <c r="J161" s="87"/>
    </row>
    <row r="162" spans="3:10" s="85" customFormat="1" x14ac:dyDescent="0.25">
      <c r="C162" s="86"/>
      <c r="D162" s="87"/>
      <c r="E162" s="86"/>
      <c r="F162" s="87"/>
      <c r="G162" s="86"/>
      <c r="H162" s="87"/>
      <c r="I162" s="86"/>
      <c r="J162" s="87"/>
    </row>
    <row r="163" spans="3:10" s="85" customFormat="1" x14ac:dyDescent="0.25">
      <c r="C163" s="86"/>
      <c r="D163" s="87"/>
      <c r="E163" s="86"/>
      <c r="F163" s="87"/>
      <c r="G163" s="86"/>
      <c r="H163" s="87"/>
      <c r="I163" s="86"/>
      <c r="J163" s="87"/>
    </row>
    <row r="164" spans="3:10" s="85" customFormat="1" x14ac:dyDescent="0.25">
      <c r="C164" s="86"/>
      <c r="D164" s="87"/>
      <c r="E164" s="86"/>
      <c r="F164" s="87"/>
      <c r="G164" s="86"/>
      <c r="H164" s="87"/>
      <c r="I164" s="86"/>
      <c r="J164" s="87"/>
    </row>
    <row r="165" spans="3:10" s="85" customFormat="1" x14ac:dyDescent="0.25">
      <c r="C165" s="86"/>
      <c r="D165" s="87"/>
      <c r="E165" s="86"/>
      <c r="F165" s="87"/>
      <c r="G165" s="86"/>
      <c r="H165" s="87"/>
      <c r="I165" s="86"/>
      <c r="J165" s="87"/>
    </row>
    <row r="166" spans="3:10" s="85" customFormat="1" x14ac:dyDescent="0.25">
      <c r="C166" s="86"/>
      <c r="D166" s="87"/>
      <c r="E166" s="86"/>
      <c r="F166" s="87"/>
      <c r="G166" s="86"/>
      <c r="H166" s="87"/>
      <c r="I166" s="86"/>
      <c r="J166" s="87"/>
    </row>
    <row r="167" spans="3:10" s="85" customFormat="1" x14ac:dyDescent="0.25">
      <c r="C167" s="86"/>
      <c r="D167" s="87"/>
      <c r="E167" s="86"/>
      <c r="F167" s="87"/>
      <c r="G167" s="86"/>
      <c r="H167" s="87"/>
      <c r="I167" s="86"/>
      <c r="J167" s="87"/>
    </row>
    <row r="168" spans="3:10" s="85" customFormat="1" x14ac:dyDescent="0.25">
      <c r="C168" s="86"/>
      <c r="D168" s="87"/>
      <c r="E168" s="86"/>
      <c r="F168" s="87"/>
      <c r="G168" s="86"/>
      <c r="H168" s="87"/>
      <c r="I168" s="86"/>
      <c r="J168" s="87"/>
    </row>
    <row r="169" spans="3:10" s="85" customFormat="1" x14ac:dyDescent="0.25">
      <c r="C169" s="86"/>
      <c r="D169" s="87"/>
      <c r="E169" s="86"/>
      <c r="F169" s="87"/>
      <c r="G169" s="86"/>
      <c r="H169" s="87"/>
      <c r="I169" s="86"/>
      <c r="J169" s="87"/>
    </row>
    <row r="170" spans="3:10" s="85" customFormat="1" x14ac:dyDescent="0.25">
      <c r="C170" s="86"/>
      <c r="D170" s="87"/>
      <c r="E170" s="86"/>
      <c r="F170" s="87"/>
      <c r="G170" s="86"/>
      <c r="H170" s="87"/>
      <c r="I170" s="86"/>
      <c r="J170" s="87"/>
    </row>
    <row r="171" spans="3:10" s="85" customFormat="1" x14ac:dyDescent="0.25">
      <c r="C171" s="86"/>
      <c r="D171" s="87"/>
      <c r="E171" s="86"/>
      <c r="F171" s="87"/>
      <c r="G171" s="86"/>
      <c r="H171" s="87"/>
      <c r="I171" s="86"/>
      <c r="J171" s="87"/>
    </row>
    <row r="172" spans="3:10" s="85" customFormat="1" x14ac:dyDescent="0.25">
      <c r="C172" s="86"/>
      <c r="D172" s="87"/>
      <c r="E172" s="86"/>
      <c r="F172" s="87"/>
      <c r="G172" s="86"/>
      <c r="H172" s="87"/>
      <c r="I172" s="86"/>
      <c r="J172" s="87"/>
    </row>
    <row r="173" spans="3:10" s="85" customFormat="1" x14ac:dyDescent="0.25">
      <c r="C173" s="86"/>
      <c r="D173" s="87"/>
      <c r="E173" s="86"/>
      <c r="F173" s="87"/>
      <c r="G173" s="86"/>
      <c r="H173" s="87"/>
      <c r="I173" s="86"/>
      <c r="J173" s="87"/>
    </row>
    <row r="174" spans="3:10" s="85" customFormat="1" x14ac:dyDescent="0.25">
      <c r="C174" s="86"/>
      <c r="D174" s="87"/>
      <c r="E174" s="86"/>
      <c r="F174" s="87"/>
      <c r="G174" s="86"/>
      <c r="H174" s="87"/>
      <c r="I174" s="86"/>
      <c r="J174" s="87"/>
    </row>
    <row r="175" spans="3:10" s="85" customFormat="1" x14ac:dyDescent="0.25">
      <c r="C175" s="86"/>
      <c r="D175" s="87"/>
      <c r="E175" s="86"/>
      <c r="F175" s="87"/>
      <c r="G175" s="86"/>
      <c r="H175" s="87"/>
      <c r="I175" s="86"/>
      <c r="J175" s="87"/>
    </row>
    <row r="176" spans="3:10" s="85" customFormat="1" x14ac:dyDescent="0.25">
      <c r="C176" s="86"/>
      <c r="D176" s="87"/>
      <c r="E176" s="86"/>
      <c r="F176" s="87"/>
      <c r="G176" s="86"/>
      <c r="H176" s="87"/>
      <c r="I176" s="86"/>
      <c r="J176" s="87"/>
    </row>
    <row r="177" spans="3:10" s="85" customFormat="1" x14ac:dyDescent="0.25">
      <c r="C177" s="86"/>
      <c r="D177" s="87"/>
      <c r="E177" s="86"/>
      <c r="F177" s="87"/>
      <c r="G177" s="86"/>
      <c r="H177" s="87"/>
      <c r="I177" s="86"/>
      <c r="J177" s="87"/>
    </row>
    <row r="178" spans="3:10" s="85" customFormat="1" x14ac:dyDescent="0.25">
      <c r="C178" s="86"/>
      <c r="D178" s="87"/>
      <c r="E178" s="86"/>
      <c r="F178" s="87"/>
      <c r="G178" s="86"/>
      <c r="H178" s="87"/>
      <c r="I178" s="86"/>
      <c r="J178" s="87"/>
    </row>
    <row r="179" spans="3:10" s="85" customFormat="1" x14ac:dyDescent="0.25">
      <c r="C179" s="86"/>
      <c r="D179" s="87"/>
      <c r="E179" s="86"/>
      <c r="F179" s="87"/>
      <c r="G179" s="86"/>
      <c r="H179" s="87"/>
      <c r="I179" s="86"/>
      <c r="J179" s="87"/>
    </row>
    <row r="180" spans="3:10" s="85" customFormat="1" x14ac:dyDescent="0.25">
      <c r="C180" s="86"/>
      <c r="D180" s="87"/>
      <c r="E180" s="86"/>
      <c r="F180" s="87"/>
      <c r="G180" s="86"/>
      <c r="H180" s="87"/>
      <c r="I180" s="86"/>
      <c r="J180" s="87"/>
    </row>
    <row r="181" spans="3:10" s="85" customFormat="1" x14ac:dyDescent="0.25">
      <c r="C181" s="86"/>
      <c r="D181" s="87"/>
      <c r="E181" s="86"/>
      <c r="F181" s="87"/>
      <c r="G181" s="86"/>
      <c r="H181" s="87"/>
      <c r="I181" s="86"/>
      <c r="J181" s="87"/>
    </row>
    <row r="182" spans="3:10" s="85" customFormat="1" x14ac:dyDescent="0.25">
      <c r="C182" s="86"/>
      <c r="D182" s="87"/>
      <c r="E182" s="86"/>
      <c r="F182" s="87"/>
      <c r="G182" s="86"/>
      <c r="H182" s="87"/>
      <c r="I182" s="86"/>
      <c r="J182" s="87"/>
    </row>
    <row r="183" spans="3:10" s="85" customFormat="1" x14ac:dyDescent="0.25">
      <c r="C183" s="86"/>
      <c r="D183" s="87"/>
      <c r="E183" s="86"/>
      <c r="F183" s="87"/>
      <c r="G183" s="86"/>
      <c r="H183" s="87"/>
      <c r="I183" s="86"/>
      <c r="J183" s="87"/>
    </row>
    <row r="184" spans="3:10" s="85" customFormat="1" x14ac:dyDescent="0.25">
      <c r="C184" s="86"/>
      <c r="D184" s="87"/>
      <c r="E184" s="86"/>
      <c r="F184" s="87"/>
      <c r="G184" s="86"/>
      <c r="H184" s="87"/>
      <c r="I184" s="86"/>
      <c r="J184" s="87"/>
    </row>
    <row r="185" spans="3:10" s="85" customFormat="1" x14ac:dyDescent="0.25">
      <c r="C185" s="86"/>
      <c r="D185" s="87"/>
      <c r="E185" s="86"/>
      <c r="F185" s="87"/>
      <c r="G185" s="86"/>
      <c r="H185" s="87"/>
      <c r="I185" s="86"/>
      <c r="J185" s="87"/>
    </row>
    <row r="186" spans="3:10" s="85" customFormat="1" x14ac:dyDescent="0.25">
      <c r="C186" s="86"/>
      <c r="D186" s="87"/>
      <c r="E186" s="86"/>
      <c r="F186" s="87"/>
      <c r="G186" s="86"/>
      <c r="H186" s="87"/>
      <c r="I186" s="86"/>
      <c r="J186" s="87"/>
    </row>
    <row r="187" spans="3:10" s="85" customFormat="1" x14ac:dyDescent="0.25">
      <c r="C187" s="86"/>
      <c r="D187" s="87"/>
      <c r="E187" s="86"/>
      <c r="F187" s="87"/>
      <c r="G187" s="86"/>
      <c r="H187" s="87"/>
      <c r="I187" s="86"/>
      <c r="J187" s="87"/>
    </row>
    <row r="188" spans="3:10" s="85" customFormat="1" x14ac:dyDescent="0.25">
      <c r="C188" s="86"/>
      <c r="D188" s="87"/>
      <c r="E188" s="86"/>
      <c r="F188" s="87"/>
      <c r="G188" s="86"/>
      <c r="H188" s="87"/>
      <c r="I188" s="86"/>
      <c r="J188" s="87"/>
    </row>
    <row r="189" spans="3:10" s="85" customFormat="1" x14ac:dyDescent="0.25">
      <c r="C189" s="86"/>
      <c r="D189" s="87"/>
      <c r="E189" s="86"/>
      <c r="F189" s="87"/>
      <c r="G189" s="86"/>
      <c r="H189" s="87"/>
      <c r="I189" s="86"/>
      <c r="J189" s="87"/>
    </row>
    <row r="190" spans="3:10" s="85" customFormat="1" x14ac:dyDescent="0.25">
      <c r="C190" s="86"/>
      <c r="D190" s="87"/>
      <c r="E190" s="86"/>
      <c r="F190" s="87"/>
      <c r="G190" s="86"/>
      <c r="H190" s="87"/>
      <c r="I190" s="86"/>
      <c r="J190" s="87"/>
    </row>
    <row r="191" spans="3:10" s="85" customFormat="1" x14ac:dyDescent="0.25">
      <c r="C191" s="86"/>
      <c r="D191" s="87"/>
      <c r="E191" s="86"/>
      <c r="F191" s="87"/>
      <c r="G191" s="86"/>
      <c r="H191" s="87"/>
      <c r="I191" s="86"/>
      <c r="J191" s="87"/>
    </row>
    <row r="192" spans="3:10" s="85" customFormat="1" x14ac:dyDescent="0.25">
      <c r="C192" s="86"/>
      <c r="D192" s="87"/>
      <c r="E192" s="86"/>
      <c r="F192" s="87"/>
      <c r="G192" s="86"/>
      <c r="H192" s="87"/>
      <c r="I192" s="86"/>
      <c r="J192" s="87"/>
    </row>
    <row r="193" spans="3:10" s="85" customFormat="1" x14ac:dyDescent="0.25">
      <c r="C193" s="86"/>
      <c r="D193" s="87"/>
      <c r="E193" s="86"/>
      <c r="F193" s="87"/>
      <c r="G193" s="86"/>
      <c r="H193" s="87"/>
      <c r="I193" s="86"/>
      <c r="J193" s="87"/>
    </row>
    <row r="194" spans="3:10" s="85" customFormat="1" x14ac:dyDescent="0.25">
      <c r="C194" s="86"/>
      <c r="D194" s="87"/>
      <c r="E194" s="86"/>
      <c r="F194" s="87"/>
      <c r="G194" s="86"/>
      <c r="H194" s="87"/>
      <c r="I194" s="86"/>
      <c r="J194" s="87"/>
    </row>
    <row r="195" spans="3:10" s="85" customFormat="1" x14ac:dyDescent="0.25">
      <c r="C195" s="86"/>
      <c r="D195" s="87"/>
      <c r="E195" s="86"/>
      <c r="F195" s="87"/>
      <c r="G195" s="86"/>
      <c r="H195" s="87"/>
      <c r="I195" s="86"/>
      <c r="J195" s="87"/>
    </row>
    <row r="196" spans="3:10" s="85" customFormat="1" x14ac:dyDescent="0.25">
      <c r="C196" s="86"/>
      <c r="D196" s="87"/>
      <c r="E196" s="86"/>
      <c r="F196" s="87"/>
      <c r="G196" s="86"/>
      <c r="H196" s="87"/>
      <c r="I196" s="86"/>
      <c r="J196" s="87"/>
    </row>
    <row r="197" spans="3:10" s="85" customFormat="1" x14ac:dyDescent="0.25">
      <c r="C197" s="86"/>
      <c r="D197" s="87"/>
      <c r="E197" s="86"/>
      <c r="F197" s="87"/>
      <c r="G197" s="86"/>
      <c r="H197" s="87"/>
      <c r="I197" s="86"/>
      <c r="J197" s="87"/>
    </row>
    <row r="198" spans="3:10" s="85" customFormat="1" x14ac:dyDescent="0.25">
      <c r="C198" s="86"/>
      <c r="D198" s="87"/>
      <c r="E198" s="86"/>
      <c r="F198" s="87"/>
      <c r="G198" s="86"/>
      <c r="H198" s="87"/>
      <c r="I198" s="86"/>
      <c r="J198" s="87"/>
    </row>
    <row r="199" spans="3:10" s="85" customFormat="1" x14ac:dyDescent="0.25">
      <c r="C199" s="86"/>
      <c r="D199" s="87"/>
      <c r="E199" s="86"/>
      <c r="F199" s="87"/>
      <c r="G199" s="86"/>
      <c r="H199" s="87"/>
      <c r="I199" s="86"/>
      <c r="J199" s="87"/>
    </row>
    <row r="200" spans="3:10" s="85" customFormat="1" x14ac:dyDescent="0.25">
      <c r="C200" s="86"/>
      <c r="D200" s="87"/>
      <c r="E200" s="86"/>
      <c r="F200" s="87"/>
      <c r="G200" s="86"/>
      <c r="H200" s="87"/>
      <c r="I200" s="86"/>
      <c r="J200" s="87"/>
    </row>
    <row r="201" spans="3:10" s="85" customFormat="1" x14ac:dyDescent="0.25">
      <c r="C201" s="86"/>
      <c r="D201" s="87"/>
      <c r="E201" s="86"/>
      <c r="F201" s="87"/>
      <c r="G201" s="86"/>
      <c r="H201" s="87"/>
      <c r="I201" s="86"/>
      <c r="J201" s="87"/>
    </row>
    <row r="202" spans="3:10" s="85" customFormat="1" x14ac:dyDescent="0.25">
      <c r="C202" s="86"/>
      <c r="D202" s="87"/>
      <c r="E202" s="86"/>
      <c r="F202" s="87"/>
      <c r="G202" s="86"/>
      <c r="H202" s="87"/>
      <c r="I202" s="86"/>
      <c r="J202" s="87"/>
    </row>
    <row r="203" spans="3:10" s="85" customFormat="1" x14ac:dyDescent="0.25">
      <c r="C203" s="86"/>
      <c r="D203" s="87"/>
      <c r="E203" s="86"/>
      <c r="F203" s="87"/>
      <c r="G203" s="86"/>
      <c r="H203" s="87"/>
      <c r="I203" s="86"/>
      <c r="J203" s="87"/>
    </row>
    <row r="204" spans="3:10" s="85" customFormat="1" x14ac:dyDescent="0.25">
      <c r="C204" s="86"/>
      <c r="D204" s="87"/>
      <c r="E204" s="86"/>
      <c r="F204" s="87"/>
      <c r="G204" s="86"/>
      <c r="H204" s="87"/>
      <c r="I204" s="86"/>
      <c r="J204" s="87"/>
    </row>
    <row r="205" spans="3:10" s="85" customFormat="1" x14ac:dyDescent="0.25">
      <c r="C205" s="86"/>
      <c r="D205" s="87"/>
      <c r="E205" s="86"/>
      <c r="F205" s="87"/>
      <c r="G205" s="86"/>
      <c r="H205" s="87"/>
      <c r="I205" s="86"/>
      <c r="J205" s="87"/>
    </row>
    <row r="206" spans="3:10" s="85" customFormat="1" x14ac:dyDescent="0.25">
      <c r="C206" s="86"/>
      <c r="D206" s="87"/>
      <c r="E206" s="86"/>
      <c r="F206" s="87"/>
      <c r="G206" s="86"/>
      <c r="H206" s="87"/>
      <c r="I206" s="86"/>
      <c r="J206" s="87"/>
    </row>
    <row r="207" spans="3:10" s="85" customFormat="1" x14ac:dyDescent="0.25">
      <c r="C207" s="86"/>
      <c r="D207" s="87"/>
      <c r="E207" s="86"/>
      <c r="F207" s="87"/>
      <c r="G207" s="86"/>
      <c r="H207" s="87"/>
      <c r="I207" s="86"/>
      <c r="J207" s="87"/>
    </row>
    <row r="208" spans="3:10" s="85" customFormat="1" x14ac:dyDescent="0.25">
      <c r="C208" s="86"/>
      <c r="D208" s="87"/>
      <c r="E208" s="86"/>
      <c r="F208" s="87"/>
      <c r="G208" s="86"/>
      <c r="H208" s="87"/>
      <c r="I208" s="86"/>
      <c r="J208" s="87"/>
    </row>
    <row r="209" spans="3:10" s="85" customFormat="1" x14ac:dyDescent="0.25">
      <c r="C209" s="86"/>
      <c r="D209" s="87"/>
      <c r="E209" s="86"/>
      <c r="F209" s="87"/>
      <c r="G209" s="86"/>
      <c r="H209" s="87"/>
      <c r="I209" s="86"/>
      <c r="J209" s="87"/>
    </row>
    <row r="210" spans="3:10" s="85" customFormat="1" x14ac:dyDescent="0.25">
      <c r="C210" s="86"/>
      <c r="D210" s="87"/>
      <c r="E210" s="86"/>
      <c r="F210" s="87"/>
      <c r="G210" s="86"/>
      <c r="H210" s="87"/>
      <c r="I210" s="86"/>
      <c r="J210" s="87"/>
    </row>
    <row r="211" spans="3:10" s="85" customFormat="1" x14ac:dyDescent="0.25">
      <c r="C211" s="86"/>
      <c r="D211" s="87"/>
      <c r="E211" s="86"/>
      <c r="F211" s="87"/>
      <c r="G211" s="86"/>
      <c r="H211" s="87"/>
      <c r="I211" s="86"/>
      <c r="J211" s="87"/>
    </row>
    <row r="212" spans="3:10" s="85" customFormat="1" x14ac:dyDescent="0.25">
      <c r="C212" s="86"/>
      <c r="D212" s="87"/>
      <c r="E212" s="86"/>
      <c r="F212" s="87"/>
      <c r="G212" s="86"/>
      <c r="H212" s="87"/>
      <c r="I212" s="86"/>
      <c r="J212" s="87"/>
    </row>
    <row r="213" spans="3:10" s="85" customFormat="1" x14ac:dyDescent="0.25">
      <c r="C213" s="86"/>
      <c r="D213" s="87"/>
      <c r="E213" s="86"/>
      <c r="F213" s="87"/>
      <c r="G213" s="86"/>
      <c r="H213" s="87"/>
      <c r="I213" s="86"/>
      <c r="J213" s="87"/>
    </row>
    <row r="214" spans="3:10" s="85" customFormat="1" x14ac:dyDescent="0.25">
      <c r="C214" s="86"/>
      <c r="D214" s="87"/>
      <c r="E214" s="86"/>
      <c r="F214" s="87"/>
      <c r="G214" s="86"/>
      <c r="H214" s="87"/>
      <c r="I214" s="86"/>
      <c r="J214" s="87"/>
    </row>
    <row r="215" spans="3:10" s="85" customFormat="1" x14ac:dyDescent="0.25">
      <c r="C215" s="86"/>
      <c r="D215" s="87"/>
      <c r="E215" s="86"/>
      <c r="F215" s="87"/>
      <c r="G215" s="86"/>
      <c r="H215" s="87"/>
      <c r="I215" s="86"/>
      <c r="J215" s="87"/>
    </row>
    <row r="216" spans="3:10" s="85" customFormat="1" x14ac:dyDescent="0.25">
      <c r="C216" s="86"/>
      <c r="D216" s="87"/>
      <c r="E216" s="86"/>
      <c r="F216" s="87"/>
      <c r="G216" s="86"/>
      <c r="H216" s="87"/>
      <c r="I216" s="86"/>
      <c r="J216" s="87"/>
    </row>
    <row r="217" spans="3:10" s="85" customFormat="1" x14ac:dyDescent="0.25">
      <c r="C217" s="86"/>
      <c r="D217" s="87"/>
      <c r="E217" s="86"/>
      <c r="F217" s="87"/>
      <c r="G217" s="86"/>
      <c r="H217" s="87"/>
      <c r="I217" s="86"/>
      <c r="J217" s="87"/>
    </row>
    <row r="218" spans="3:10" s="85" customFormat="1" x14ac:dyDescent="0.25">
      <c r="C218" s="86"/>
      <c r="D218" s="87"/>
      <c r="E218" s="86"/>
      <c r="F218" s="87"/>
      <c r="G218" s="86"/>
      <c r="H218" s="87"/>
      <c r="I218" s="86"/>
      <c r="J218" s="87"/>
    </row>
    <row r="219" spans="3:10" s="85" customFormat="1" x14ac:dyDescent="0.25">
      <c r="C219" s="86"/>
      <c r="D219" s="87"/>
      <c r="E219" s="86"/>
      <c r="F219" s="87"/>
      <c r="G219" s="86"/>
      <c r="H219" s="87"/>
      <c r="I219" s="86"/>
      <c r="J219" s="87"/>
    </row>
    <row r="220" spans="3:10" s="85" customFormat="1" x14ac:dyDescent="0.25">
      <c r="C220" s="86"/>
      <c r="D220" s="87"/>
      <c r="E220" s="86"/>
      <c r="F220" s="87"/>
      <c r="G220" s="86"/>
      <c r="H220" s="87"/>
      <c r="I220" s="86"/>
      <c r="J220" s="87"/>
    </row>
    <row r="221" spans="3:10" s="85" customFormat="1" x14ac:dyDescent="0.25">
      <c r="C221" s="86"/>
      <c r="D221" s="87"/>
      <c r="E221" s="86"/>
      <c r="F221" s="87"/>
      <c r="G221" s="86"/>
      <c r="H221" s="87"/>
      <c r="I221" s="86"/>
      <c r="J221" s="87"/>
    </row>
    <row r="222" spans="3:10" s="85" customFormat="1" x14ac:dyDescent="0.25">
      <c r="C222" s="86"/>
      <c r="D222" s="87"/>
      <c r="E222" s="86"/>
      <c r="F222" s="87"/>
      <c r="G222" s="86"/>
      <c r="H222" s="87"/>
      <c r="I222" s="86"/>
      <c r="J222" s="87"/>
    </row>
    <row r="223" spans="3:10" s="85" customFormat="1" x14ac:dyDescent="0.25">
      <c r="C223" s="86"/>
      <c r="D223" s="87"/>
      <c r="E223" s="86"/>
      <c r="F223" s="87"/>
      <c r="G223" s="86"/>
      <c r="H223" s="87"/>
      <c r="I223" s="86"/>
      <c r="J223" s="87"/>
    </row>
    <row r="224" spans="3:10" s="85" customFormat="1" x14ac:dyDescent="0.25">
      <c r="C224" s="86"/>
      <c r="D224" s="87"/>
      <c r="E224" s="86"/>
      <c r="F224" s="87"/>
      <c r="G224" s="86"/>
      <c r="H224" s="87"/>
      <c r="I224" s="86"/>
      <c r="J224" s="87"/>
    </row>
    <row r="225" spans="3:10" s="85" customFormat="1" x14ac:dyDescent="0.25">
      <c r="C225" s="86"/>
      <c r="D225" s="87"/>
      <c r="E225" s="86"/>
      <c r="F225" s="87"/>
      <c r="G225" s="86"/>
      <c r="H225" s="87"/>
      <c r="I225" s="86"/>
      <c r="J225" s="87"/>
    </row>
    <row r="226" spans="3:10" s="85" customFormat="1" x14ac:dyDescent="0.25">
      <c r="C226" s="86"/>
      <c r="D226" s="87"/>
      <c r="E226" s="86"/>
      <c r="F226" s="87"/>
      <c r="G226" s="86"/>
      <c r="H226" s="87"/>
      <c r="I226" s="86"/>
      <c r="J226" s="87"/>
    </row>
    <row r="227" spans="3:10" s="85" customFormat="1" x14ac:dyDescent="0.25">
      <c r="C227" s="86"/>
      <c r="D227" s="87"/>
      <c r="E227" s="86"/>
      <c r="F227" s="87"/>
      <c r="G227" s="86"/>
      <c r="H227" s="87"/>
      <c r="I227" s="86"/>
      <c r="J227" s="87"/>
    </row>
    <row r="228" spans="3:10" s="85" customFormat="1" x14ac:dyDescent="0.25">
      <c r="C228" s="86"/>
      <c r="D228" s="87"/>
      <c r="E228" s="86"/>
      <c r="F228" s="87"/>
      <c r="G228" s="86"/>
      <c r="H228" s="87"/>
      <c r="I228" s="86"/>
      <c r="J228" s="87"/>
    </row>
    <row r="229" spans="3:10" s="85" customFormat="1" x14ac:dyDescent="0.25">
      <c r="C229" s="86"/>
      <c r="D229" s="87"/>
      <c r="E229" s="86"/>
      <c r="F229" s="87"/>
      <c r="G229" s="86"/>
      <c r="H229" s="87"/>
      <c r="I229" s="86"/>
      <c r="J229" s="87"/>
    </row>
    <row r="230" spans="3:10" s="85" customFormat="1" x14ac:dyDescent="0.25">
      <c r="C230" s="86"/>
      <c r="D230" s="87"/>
      <c r="E230" s="86"/>
      <c r="F230" s="87"/>
      <c r="G230" s="86"/>
      <c r="H230" s="87"/>
      <c r="I230" s="86"/>
      <c r="J230" s="87"/>
    </row>
    <row r="231" spans="3:10" s="85" customFormat="1" x14ac:dyDescent="0.25">
      <c r="C231" s="86"/>
      <c r="D231" s="87"/>
      <c r="E231" s="86"/>
      <c r="F231" s="87"/>
      <c r="G231" s="86"/>
      <c r="H231" s="87"/>
      <c r="I231" s="86"/>
      <c r="J231" s="87"/>
    </row>
    <row r="232" spans="3:10" s="85" customFormat="1" x14ac:dyDescent="0.25">
      <c r="C232" s="86"/>
      <c r="D232" s="87"/>
      <c r="E232" s="86"/>
      <c r="F232" s="87"/>
      <c r="G232" s="86"/>
      <c r="H232" s="87"/>
      <c r="I232" s="86"/>
      <c r="J232" s="87"/>
    </row>
    <row r="233" spans="3:10" s="85" customFormat="1" x14ac:dyDescent="0.25">
      <c r="C233" s="86"/>
      <c r="D233" s="87"/>
      <c r="E233" s="86"/>
      <c r="F233" s="87"/>
      <c r="G233" s="86"/>
      <c r="H233" s="87"/>
      <c r="I233" s="86"/>
      <c r="J233" s="87"/>
    </row>
    <row r="234" spans="3:10" s="85" customFormat="1" x14ac:dyDescent="0.25">
      <c r="C234" s="86"/>
      <c r="D234" s="87"/>
      <c r="E234" s="86"/>
      <c r="F234" s="87"/>
      <c r="G234" s="86"/>
      <c r="H234" s="87"/>
      <c r="I234" s="86"/>
      <c r="J234" s="87"/>
    </row>
    <row r="235" spans="3:10" s="85" customFormat="1" x14ac:dyDescent="0.25">
      <c r="C235" s="86"/>
      <c r="D235" s="87"/>
      <c r="E235" s="86"/>
      <c r="F235" s="87"/>
      <c r="G235" s="86"/>
      <c r="H235" s="87"/>
      <c r="I235" s="86"/>
      <c r="J235" s="87"/>
    </row>
    <row r="236" spans="3:10" s="85" customFormat="1" x14ac:dyDescent="0.25">
      <c r="C236" s="86"/>
      <c r="D236" s="87"/>
      <c r="E236" s="86"/>
      <c r="F236" s="87"/>
      <c r="G236" s="86"/>
      <c r="H236" s="87"/>
      <c r="I236" s="86"/>
      <c r="J236" s="87"/>
    </row>
    <row r="237" spans="3:10" s="85" customFormat="1" x14ac:dyDescent="0.25">
      <c r="C237" s="86"/>
      <c r="D237" s="87"/>
      <c r="E237" s="86"/>
      <c r="F237" s="87"/>
      <c r="G237" s="86"/>
      <c r="H237" s="87"/>
      <c r="I237" s="86"/>
      <c r="J237" s="87"/>
    </row>
    <row r="238" spans="3:10" s="85" customFormat="1" x14ac:dyDescent="0.25">
      <c r="C238" s="86"/>
      <c r="D238" s="87"/>
      <c r="E238" s="86"/>
      <c r="F238" s="87"/>
      <c r="G238" s="86"/>
      <c r="H238" s="87"/>
      <c r="I238" s="86"/>
      <c r="J238" s="87"/>
    </row>
    <row r="239" spans="3:10" s="85" customFormat="1" x14ac:dyDescent="0.25">
      <c r="C239" s="86"/>
      <c r="D239" s="87"/>
      <c r="E239" s="86"/>
      <c r="F239" s="87"/>
      <c r="G239" s="86"/>
      <c r="H239" s="87"/>
      <c r="I239" s="86"/>
      <c r="J239" s="87"/>
    </row>
    <row r="240" spans="3:10" s="85" customFormat="1" x14ac:dyDescent="0.25">
      <c r="C240" s="86"/>
      <c r="D240" s="87"/>
      <c r="E240" s="86"/>
      <c r="F240" s="87"/>
      <c r="G240" s="86"/>
      <c r="H240" s="87"/>
      <c r="I240" s="86"/>
      <c r="J240" s="87"/>
    </row>
    <row r="241" spans="3:10" s="85" customFormat="1" x14ac:dyDescent="0.25">
      <c r="C241" s="86"/>
      <c r="D241" s="87"/>
      <c r="E241" s="86"/>
      <c r="F241" s="87"/>
      <c r="G241" s="86"/>
      <c r="H241" s="87"/>
      <c r="I241" s="86"/>
      <c r="J241" s="87"/>
    </row>
    <row r="242" spans="3:10" s="85" customFormat="1" x14ac:dyDescent="0.25">
      <c r="C242" s="86"/>
      <c r="D242" s="87"/>
      <c r="E242" s="86"/>
      <c r="F242" s="87"/>
      <c r="G242" s="86"/>
      <c r="H242" s="87"/>
      <c r="I242" s="86"/>
      <c r="J242" s="87"/>
    </row>
    <row r="243" spans="3:10" s="85" customFormat="1" x14ac:dyDescent="0.25">
      <c r="C243" s="86"/>
      <c r="D243" s="87"/>
      <c r="E243" s="86"/>
      <c r="F243" s="87"/>
      <c r="G243" s="86"/>
      <c r="H243" s="87"/>
      <c r="I243" s="86"/>
      <c r="J243" s="87"/>
    </row>
    <row r="244" spans="3:10" s="85" customFormat="1" x14ac:dyDescent="0.25">
      <c r="C244" s="86"/>
      <c r="D244" s="87"/>
      <c r="E244" s="86"/>
      <c r="F244" s="87"/>
      <c r="G244" s="86"/>
      <c r="H244" s="87"/>
      <c r="I244" s="86"/>
      <c r="J244" s="87"/>
    </row>
    <row r="245" spans="3:10" s="85" customFormat="1" x14ac:dyDescent="0.25">
      <c r="C245" s="86"/>
      <c r="D245" s="87"/>
      <c r="E245" s="86"/>
      <c r="F245" s="87"/>
      <c r="G245" s="86"/>
      <c r="H245" s="87"/>
      <c r="I245" s="86"/>
      <c r="J245" s="87"/>
    </row>
    <row r="246" spans="3:10" s="85" customFormat="1" x14ac:dyDescent="0.25">
      <c r="C246" s="86"/>
      <c r="D246" s="87"/>
      <c r="E246" s="86"/>
      <c r="F246" s="87"/>
      <c r="G246" s="86"/>
      <c r="H246" s="87"/>
      <c r="I246" s="86"/>
      <c r="J246" s="87"/>
    </row>
    <row r="247" spans="3:10" s="85" customFormat="1" x14ac:dyDescent="0.25">
      <c r="C247" s="86"/>
      <c r="D247" s="87"/>
      <c r="E247" s="86"/>
      <c r="F247" s="87"/>
      <c r="G247" s="86"/>
      <c r="H247" s="87"/>
      <c r="I247" s="86"/>
      <c r="J247" s="87"/>
    </row>
    <row r="248" spans="3:10" s="85" customFormat="1" x14ac:dyDescent="0.25">
      <c r="C248" s="86"/>
      <c r="D248" s="87"/>
      <c r="E248" s="86"/>
      <c r="F248" s="87"/>
      <c r="G248" s="86"/>
      <c r="H248" s="87"/>
      <c r="I248" s="86"/>
      <c r="J248" s="87"/>
    </row>
    <row r="249" spans="3:10" s="85" customFormat="1" x14ac:dyDescent="0.25">
      <c r="C249" s="86"/>
      <c r="D249" s="87"/>
      <c r="E249" s="86"/>
      <c r="F249" s="87"/>
      <c r="G249" s="86"/>
      <c r="H249" s="87"/>
      <c r="I249" s="86"/>
      <c r="J249" s="87"/>
    </row>
    <row r="250" spans="3:10" s="85" customFormat="1" x14ac:dyDescent="0.25">
      <c r="C250" s="86"/>
      <c r="D250" s="87"/>
      <c r="E250" s="86"/>
      <c r="F250" s="87"/>
      <c r="G250" s="86"/>
      <c r="H250" s="87"/>
      <c r="I250" s="86"/>
      <c r="J250" s="87"/>
    </row>
    <row r="251" spans="3:10" s="85" customFormat="1" x14ac:dyDescent="0.25">
      <c r="C251" s="86"/>
      <c r="D251" s="87"/>
      <c r="E251" s="86"/>
      <c r="F251" s="87"/>
      <c r="G251" s="86"/>
      <c r="H251" s="87"/>
      <c r="I251" s="86"/>
      <c r="J251" s="87"/>
    </row>
    <row r="252" spans="3:10" s="85" customFormat="1" x14ac:dyDescent="0.25">
      <c r="C252" s="86"/>
      <c r="D252" s="87"/>
      <c r="E252" s="86"/>
      <c r="F252" s="87"/>
      <c r="G252" s="86"/>
      <c r="H252" s="87"/>
      <c r="I252" s="86"/>
      <c r="J252" s="87"/>
    </row>
    <row r="253" spans="3:10" s="85" customFormat="1" x14ac:dyDescent="0.25">
      <c r="C253" s="86"/>
      <c r="D253" s="87"/>
      <c r="E253" s="86"/>
      <c r="F253" s="87"/>
      <c r="G253" s="86"/>
      <c r="H253" s="87"/>
      <c r="I253" s="86"/>
      <c r="J253" s="87"/>
    </row>
    <row r="254" spans="3:10" s="85" customFormat="1" x14ac:dyDescent="0.25">
      <c r="C254" s="86"/>
      <c r="D254" s="87"/>
      <c r="E254" s="86"/>
      <c r="F254" s="87"/>
      <c r="G254" s="86"/>
      <c r="H254" s="87"/>
      <c r="I254" s="86"/>
      <c r="J254" s="87"/>
    </row>
    <row r="255" spans="3:10" s="85" customFormat="1" x14ac:dyDescent="0.25">
      <c r="C255" s="86"/>
      <c r="D255" s="87"/>
      <c r="E255" s="86"/>
      <c r="F255" s="87"/>
      <c r="G255" s="86"/>
      <c r="H255" s="87"/>
      <c r="I255" s="86"/>
      <c r="J255" s="87"/>
    </row>
    <row r="256" spans="3:10" s="85" customFormat="1" x14ac:dyDescent="0.25">
      <c r="C256" s="86"/>
      <c r="D256" s="87"/>
      <c r="E256" s="86"/>
      <c r="F256" s="87"/>
      <c r="G256" s="86"/>
      <c r="H256" s="87"/>
      <c r="I256" s="86"/>
      <c r="J256" s="87"/>
    </row>
    <row r="257" spans="3:10" s="85" customFormat="1" x14ac:dyDescent="0.25">
      <c r="C257" s="86"/>
      <c r="D257" s="87"/>
      <c r="E257" s="86"/>
      <c r="F257" s="87"/>
      <c r="G257" s="86"/>
      <c r="H257" s="87"/>
      <c r="I257" s="86"/>
      <c r="J257" s="87"/>
    </row>
    <row r="258" spans="3:10" s="85" customFormat="1" x14ac:dyDescent="0.25">
      <c r="C258" s="86"/>
      <c r="D258" s="87"/>
      <c r="E258" s="86"/>
      <c r="F258" s="87"/>
      <c r="G258" s="86"/>
      <c r="H258" s="87"/>
      <c r="I258" s="86"/>
      <c r="J258" s="87"/>
    </row>
    <row r="259" spans="3:10" s="85" customFormat="1" x14ac:dyDescent="0.25">
      <c r="C259" s="86"/>
      <c r="D259" s="87"/>
      <c r="E259" s="86"/>
      <c r="F259" s="87"/>
      <c r="G259" s="86"/>
      <c r="H259" s="87"/>
      <c r="I259" s="86"/>
      <c r="J259" s="87"/>
    </row>
    <row r="260" spans="3:10" s="85" customFormat="1" x14ac:dyDescent="0.25">
      <c r="C260" s="86"/>
      <c r="D260" s="87"/>
      <c r="E260" s="86"/>
      <c r="F260" s="87"/>
      <c r="G260" s="86"/>
      <c r="H260" s="87"/>
      <c r="I260" s="86"/>
      <c r="J260" s="87"/>
    </row>
    <row r="261" spans="3:10" s="85" customFormat="1" x14ac:dyDescent="0.25">
      <c r="C261" s="86"/>
      <c r="D261" s="87"/>
      <c r="E261" s="86"/>
      <c r="F261" s="87"/>
      <c r="G261" s="86"/>
      <c r="H261" s="87"/>
      <c r="I261" s="86"/>
      <c r="J261" s="87"/>
    </row>
    <row r="262" spans="3:10" s="85" customFormat="1" x14ac:dyDescent="0.25">
      <c r="C262" s="86"/>
      <c r="D262" s="87"/>
      <c r="E262" s="86"/>
      <c r="F262" s="87"/>
      <c r="G262" s="86"/>
      <c r="H262" s="87"/>
      <c r="I262" s="86"/>
      <c r="J262" s="87"/>
    </row>
    <row r="263" spans="3:10" s="85" customFormat="1" x14ac:dyDescent="0.25">
      <c r="C263" s="86"/>
      <c r="D263" s="87"/>
      <c r="E263" s="86"/>
      <c r="F263" s="87"/>
      <c r="G263" s="86"/>
      <c r="H263" s="87"/>
      <c r="I263" s="86"/>
      <c r="J263" s="87"/>
    </row>
    <row r="264" spans="3:10" s="85" customFormat="1" x14ac:dyDescent="0.25">
      <c r="C264" s="86"/>
      <c r="D264" s="87"/>
      <c r="E264" s="86"/>
      <c r="F264" s="87"/>
      <c r="G264" s="86"/>
      <c r="H264" s="87"/>
      <c r="I264" s="86"/>
      <c r="J264" s="87"/>
    </row>
    <row r="265" spans="3:10" s="85" customFormat="1" x14ac:dyDescent="0.25">
      <c r="C265" s="86"/>
      <c r="D265" s="87"/>
      <c r="E265" s="86"/>
      <c r="F265" s="87"/>
      <c r="G265" s="86"/>
      <c r="H265" s="87"/>
      <c r="I265" s="86"/>
      <c r="J265" s="87"/>
    </row>
    <row r="266" spans="3:10" s="85" customFormat="1" x14ac:dyDescent="0.25">
      <c r="C266" s="86"/>
      <c r="D266" s="87"/>
      <c r="E266" s="86"/>
      <c r="F266" s="87"/>
      <c r="G266" s="86"/>
      <c r="H266" s="87"/>
      <c r="I266" s="86"/>
      <c r="J266" s="87"/>
    </row>
    <row r="267" spans="3:10" s="85" customFormat="1" x14ac:dyDescent="0.25">
      <c r="C267" s="86"/>
      <c r="D267" s="87"/>
      <c r="E267" s="86"/>
      <c r="F267" s="87"/>
      <c r="G267" s="86"/>
      <c r="H267" s="87"/>
      <c r="I267" s="86"/>
      <c r="J267" s="87"/>
    </row>
    <row r="268" spans="3:10" s="85" customFormat="1" x14ac:dyDescent="0.25">
      <c r="C268" s="86"/>
      <c r="D268" s="87"/>
      <c r="E268" s="86"/>
      <c r="F268" s="87"/>
      <c r="G268" s="86"/>
      <c r="H268" s="87"/>
      <c r="I268" s="86"/>
      <c r="J268" s="87"/>
    </row>
    <row r="269" spans="3:10" s="85" customFormat="1" x14ac:dyDescent="0.25">
      <c r="C269" s="86"/>
      <c r="D269" s="87"/>
      <c r="E269" s="86"/>
      <c r="F269" s="87"/>
      <c r="G269" s="86"/>
      <c r="H269" s="87"/>
      <c r="I269" s="86"/>
      <c r="J269" s="87"/>
    </row>
    <row r="270" spans="3:10" s="85" customFormat="1" x14ac:dyDescent="0.25">
      <c r="C270" s="86"/>
      <c r="D270" s="87"/>
      <c r="E270" s="86"/>
      <c r="F270" s="87"/>
      <c r="G270" s="86"/>
      <c r="H270" s="87"/>
      <c r="I270" s="86"/>
      <c r="J270" s="87"/>
    </row>
    <row r="271" spans="3:10" s="85" customFormat="1" x14ac:dyDescent="0.25">
      <c r="C271" s="86"/>
      <c r="D271" s="87"/>
      <c r="E271" s="86"/>
      <c r="F271" s="87"/>
      <c r="G271" s="86"/>
      <c r="H271" s="87"/>
      <c r="I271" s="86"/>
      <c r="J271" s="87"/>
    </row>
    <row r="272" spans="3:10" s="85" customFormat="1" x14ac:dyDescent="0.25">
      <c r="C272" s="86"/>
      <c r="D272" s="87"/>
      <c r="E272" s="86"/>
      <c r="F272" s="87"/>
      <c r="G272" s="86"/>
      <c r="H272" s="87"/>
      <c r="I272" s="86"/>
      <c r="J272" s="87"/>
    </row>
    <row r="273" spans="3:10" s="85" customFormat="1" x14ac:dyDescent="0.25">
      <c r="C273" s="86"/>
      <c r="D273" s="87"/>
      <c r="E273" s="86"/>
      <c r="F273" s="87"/>
      <c r="G273" s="86"/>
      <c r="H273" s="87"/>
      <c r="I273" s="86"/>
      <c r="J273" s="87"/>
    </row>
    <row r="274" spans="3:10" s="85" customFormat="1" x14ac:dyDescent="0.25">
      <c r="C274" s="86"/>
      <c r="D274" s="87"/>
      <c r="E274" s="86"/>
      <c r="F274" s="87"/>
      <c r="G274" s="86"/>
      <c r="H274" s="87"/>
      <c r="I274" s="86"/>
      <c r="J274" s="87"/>
    </row>
    <row r="275" spans="3:10" s="85" customFormat="1" x14ac:dyDescent="0.25">
      <c r="C275" s="86"/>
      <c r="D275" s="87"/>
      <c r="E275" s="86"/>
      <c r="F275" s="87"/>
      <c r="G275" s="86"/>
      <c r="H275" s="87"/>
      <c r="I275" s="86"/>
      <c r="J275" s="87"/>
    </row>
    <row r="276" spans="3:10" s="85" customFormat="1" x14ac:dyDescent="0.25">
      <c r="C276" s="86"/>
      <c r="D276" s="87"/>
      <c r="E276" s="86"/>
      <c r="F276" s="87"/>
      <c r="G276" s="86"/>
      <c r="H276" s="87"/>
      <c r="I276" s="86"/>
      <c r="J276" s="87"/>
    </row>
    <row r="277" spans="3:10" s="85" customFormat="1" x14ac:dyDescent="0.25">
      <c r="C277" s="86"/>
      <c r="D277" s="87"/>
      <c r="E277" s="86"/>
      <c r="F277" s="87"/>
      <c r="G277" s="86"/>
      <c r="H277" s="87"/>
      <c r="I277" s="86"/>
      <c r="J277" s="87"/>
    </row>
    <row r="278" spans="3:10" s="85" customFormat="1" x14ac:dyDescent="0.25">
      <c r="C278" s="86"/>
      <c r="D278" s="87"/>
      <c r="E278" s="86"/>
      <c r="F278" s="87"/>
      <c r="G278" s="86"/>
      <c r="H278" s="87"/>
      <c r="I278" s="86"/>
      <c r="J278" s="87"/>
    </row>
    <row r="279" spans="3:10" s="85" customFormat="1" x14ac:dyDescent="0.25">
      <c r="C279" s="86"/>
      <c r="D279" s="87"/>
      <c r="E279" s="86"/>
      <c r="F279" s="87"/>
      <c r="G279" s="86"/>
      <c r="H279" s="87"/>
      <c r="I279" s="86"/>
      <c r="J279" s="87"/>
    </row>
    <row r="280" spans="3:10" s="85" customFormat="1" x14ac:dyDescent="0.25">
      <c r="C280" s="86"/>
      <c r="D280" s="87"/>
      <c r="E280" s="86"/>
      <c r="F280" s="87"/>
      <c r="G280" s="86"/>
      <c r="H280" s="87"/>
      <c r="I280" s="86"/>
      <c r="J280" s="87"/>
    </row>
    <row r="281" spans="3:10" s="85" customFormat="1" x14ac:dyDescent="0.25">
      <c r="C281" s="86"/>
      <c r="D281" s="87"/>
      <c r="E281" s="86"/>
      <c r="F281" s="87"/>
      <c r="G281" s="86"/>
      <c r="H281" s="87"/>
      <c r="I281" s="86"/>
      <c r="J281" s="87"/>
    </row>
    <row r="282" spans="3:10" s="85" customFormat="1" x14ac:dyDescent="0.25">
      <c r="C282" s="86"/>
      <c r="D282" s="87"/>
      <c r="E282" s="86"/>
      <c r="F282" s="87"/>
      <c r="G282" s="86"/>
      <c r="H282" s="87"/>
      <c r="I282" s="86"/>
      <c r="J282" s="87"/>
    </row>
    <row r="283" spans="3:10" s="85" customFormat="1" x14ac:dyDescent="0.25">
      <c r="C283" s="86"/>
      <c r="D283" s="87"/>
      <c r="E283" s="86"/>
      <c r="F283" s="87"/>
      <c r="G283" s="86"/>
      <c r="H283" s="87"/>
      <c r="I283" s="86"/>
      <c r="J283" s="87"/>
    </row>
    <row r="284" spans="3:10" s="85" customFormat="1" x14ac:dyDescent="0.25">
      <c r="C284" s="86"/>
      <c r="D284" s="87"/>
      <c r="E284" s="86"/>
      <c r="F284" s="87"/>
      <c r="G284" s="86"/>
      <c r="H284" s="87"/>
      <c r="I284" s="86"/>
      <c r="J284" s="87"/>
    </row>
    <row r="285" spans="3:10" s="85" customFormat="1" x14ac:dyDescent="0.25">
      <c r="C285" s="86"/>
      <c r="D285" s="87"/>
      <c r="E285" s="86"/>
      <c r="F285" s="87"/>
      <c r="G285" s="86"/>
      <c r="H285" s="87"/>
      <c r="I285" s="86"/>
      <c r="J285" s="87"/>
    </row>
    <row r="286" spans="3:10" s="85" customFormat="1" x14ac:dyDescent="0.25">
      <c r="C286" s="86"/>
      <c r="D286" s="87"/>
      <c r="E286" s="86"/>
      <c r="F286" s="87"/>
      <c r="G286" s="86"/>
      <c r="H286" s="87"/>
      <c r="I286" s="86"/>
      <c r="J286" s="87"/>
    </row>
    <row r="287" spans="3:10" s="85" customFormat="1" x14ac:dyDescent="0.25">
      <c r="C287" s="86"/>
      <c r="D287" s="87"/>
      <c r="E287" s="86"/>
      <c r="F287" s="87"/>
      <c r="G287" s="86"/>
      <c r="H287" s="87"/>
      <c r="I287" s="86"/>
      <c r="J287" s="87"/>
    </row>
    <row r="288" spans="3:10" s="85" customFormat="1" x14ac:dyDescent="0.25">
      <c r="C288" s="86"/>
      <c r="D288" s="87"/>
      <c r="E288" s="86"/>
      <c r="F288" s="87"/>
      <c r="G288" s="86"/>
      <c r="H288" s="87"/>
      <c r="I288" s="86"/>
      <c r="J288" s="87"/>
    </row>
    <row r="289" spans="3:10" s="85" customFormat="1" x14ac:dyDescent="0.25">
      <c r="C289" s="86"/>
      <c r="D289" s="87"/>
      <c r="E289" s="86"/>
      <c r="F289" s="87"/>
      <c r="G289" s="86"/>
      <c r="H289" s="87"/>
      <c r="I289" s="86"/>
      <c r="J289" s="87"/>
    </row>
    <row r="290" spans="3:10" s="85" customFormat="1" x14ac:dyDescent="0.25">
      <c r="C290" s="86"/>
      <c r="D290" s="87"/>
      <c r="E290" s="86"/>
      <c r="F290" s="87"/>
      <c r="G290" s="86"/>
      <c r="H290" s="87"/>
      <c r="I290" s="86"/>
      <c r="J290" s="87"/>
    </row>
  </sheetData>
  <autoFilter ref="A1:N54" xr:uid="{E99F16E0-E39E-4A5F-B94E-F2971BC35C83}"/>
  <conditionalFormatting sqref="K4:K9 K38:K42 K45 K47:K51 K23:K32 K12:K20 K53:K54">
    <cfRule type="cellIs" dxfId="66" priority="65" operator="equal">
      <formula>2</formula>
    </cfRule>
    <cfRule type="cellIs" dxfId="65" priority="66" operator="equal">
      <formula>3</formula>
    </cfRule>
    <cfRule type="cellIs" dxfId="64" priority="67" operator="equal">
      <formula>1</formula>
    </cfRule>
  </conditionalFormatting>
  <conditionalFormatting sqref="K10">
    <cfRule type="cellIs" dxfId="63" priority="62" operator="equal">
      <formula>2</formula>
    </cfRule>
    <cfRule type="cellIs" dxfId="62" priority="63" operator="equal">
      <formula>0</formula>
    </cfRule>
    <cfRule type="cellIs" dxfId="61" priority="64" operator="equal">
      <formula>1</formula>
    </cfRule>
  </conditionalFormatting>
  <conditionalFormatting sqref="K38:K42 K45 K47:K51 K1:K10 K23:K32 K12:K20 K53:K1048576">
    <cfRule type="cellIs" dxfId="60" priority="61" operator="equal">
      <formula>"x"</formula>
    </cfRule>
  </conditionalFormatting>
  <conditionalFormatting sqref="K21:K22">
    <cfRule type="cellIs" dxfId="59" priority="58" operator="equal">
      <formula>2</formula>
    </cfRule>
    <cfRule type="cellIs" dxfId="58" priority="59" operator="equal">
      <formula>0</formula>
    </cfRule>
    <cfRule type="cellIs" dxfId="57" priority="60" operator="equal">
      <formula>1</formula>
    </cfRule>
  </conditionalFormatting>
  <conditionalFormatting sqref="K21:K22">
    <cfRule type="cellIs" dxfId="56" priority="57" operator="equal">
      <formula>"x"</formula>
    </cfRule>
  </conditionalFormatting>
  <conditionalFormatting sqref="K34">
    <cfRule type="cellIs" dxfId="55" priority="54" operator="equal">
      <formula>2</formula>
    </cfRule>
    <cfRule type="cellIs" dxfId="54" priority="55" operator="equal">
      <formula>0</formula>
    </cfRule>
    <cfRule type="cellIs" dxfId="53" priority="56" operator="equal">
      <formula>1</formula>
    </cfRule>
  </conditionalFormatting>
  <conditionalFormatting sqref="K34">
    <cfRule type="cellIs" dxfId="52" priority="53" operator="equal">
      <formula>"x"</formula>
    </cfRule>
  </conditionalFormatting>
  <conditionalFormatting sqref="K35">
    <cfRule type="cellIs" dxfId="51" priority="50" operator="equal">
      <formula>2</formula>
    </cfRule>
    <cfRule type="cellIs" dxfId="50" priority="51" operator="equal">
      <formula>0</formula>
    </cfRule>
    <cfRule type="cellIs" dxfId="49" priority="52" operator="equal">
      <formula>1</formula>
    </cfRule>
  </conditionalFormatting>
  <conditionalFormatting sqref="K35">
    <cfRule type="cellIs" dxfId="48" priority="49" operator="equal">
      <formula>"x"</formula>
    </cfRule>
  </conditionalFormatting>
  <conditionalFormatting sqref="K33">
    <cfRule type="cellIs" dxfId="47" priority="46" operator="equal">
      <formula>2</formula>
    </cfRule>
    <cfRule type="cellIs" dxfId="46" priority="47" operator="equal">
      <formula>0</formula>
    </cfRule>
    <cfRule type="cellIs" dxfId="45" priority="48" operator="equal">
      <formula>1</formula>
    </cfRule>
  </conditionalFormatting>
  <conditionalFormatting sqref="K33">
    <cfRule type="cellIs" dxfId="44" priority="45" operator="equal">
      <formula>"x"</formula>
    </cfRule>
  </conditionalFormatting>
  <conditionalFormatting sqref="K38:K42 K45 K47:K51 K4:K10 K12:K35 K53:K54">
    <cfRule type="cellIs" dxfId="43" priority="44" operator="equal">
      <formula>4</formula>
    </cfRule>
  </conditionalFormatting>
  <conditionalFormatting sqref="K36">
    <cfRule type="cellIs" dxfId="42" priority="41" operator="equal">
      <formula>2</formula>
    </cfRule>
    <cfRule type="cellIs" dxfId="41" priority="42" operator="equal">
      <formula>0</formula>
    </cfRule>
    <cfRule type="cellIs" dxfId="40" priority="43" operator="equal">
      <formula>1</formula>
    </cfRule>
  </conditionalFormatting>
  <conditionalFormatting sqref="K36">
    <cfRule type="cellIs" dxfId="39" priority="40" operator="equal">
      <formula>"x"</formula>
    </cfRule>
  </conditionalFormatting>
  <conditionalFormatting sqref="K36">
    <cfRule type="cellIs" dxfId="38" priority="39" operator="equal">
      <formula>4</formula>
    </cfRule>
  </conditionalFormatting>
  <conditionalFormatting sqref="K37">
    <cfRule type="cellIs" dxfId="37" priority="36" operator="equal">
      <formula>2</formula>
    </cfRule>
    <cfRule type="cellIs" dxfId="36" priority="37" operator="equal">
      <formula>3</formula>
    </cfRule>
    <cfRule type="cellIs" dxfId="35" priority="38" operator="equal">
      <formula>1</formula>
    </cfRule>
  </conditionalFormatting>
  <conditionalFormatting sqref="K37">
    <cfRule type="cellIs" dxfId="34" priority="35" operator="equal">
      <formula>"x"</formula>
    </cfRule>
  </conditionalFormatting>
  <conditionalFormatting sqref="K37">
    <cfRule type="cellIs" dxfId="33" priority="34" operator="equal">
      <formula>4</formula>
    </cfRule>
  </conditionalFormatting>
  <conditionalFormatting sqref="K44">
    <cfRule type="cellIs" dxfId="32" priority="31" operator="equal">
      <formula>2</formula>
    </cfRule>
    <cfRule type="cellIs" dxfId="31" priority="32" operator="equal">
      <formula>3</formula>
    </cfRule>
    <cfRule type="cellIs" dxfId="30" priority="33" operator="equal">
      <formula>1</formula>
    </cfRule>
  </conditionalFormatting>
  <conditionalFormatting sqref="K44">
    <cfRule type="cellIs" dxfId="29" priority="30" operator="equal">
      <formula>"x"</formula>
    </cfRule>
  </conditionalFormatting>
  <conditionalFormatting sqref="K44">
    <cfRule type="cellIs" dxfId="28" priority="29" operator="equal">
      <formula>4</formula>
    </cfRule>
  </conditionalFormatting>
  <conditionalFormatting sqref="K43">
    <cfRule type="cellIs" dxfId="27" priority="26" operator="equal">
      <formula>2</formula>
    </cfRule>
    <cfRule type="cellIs" dxfId="26" priority="27" operator="equal">
      <formula>3</formula>
    </cfRule>
    <cfRule type="cellIs" dxfId="25" priority="28" operator="equal">
      <formula>1</formula>
    </cfRule>
  </conditionalFormatting>
  <conditionalFormatting sqref="K43">
    <cfRule type="cellIs" dxfId="24" priority="25" operator="equal">
      <formula>"x"</formula>
    </cfRule>
  </conditionalFormatting>
  <conditionalFormatting sqref="K43">
    <cfRule type="cellIs" dxfId="23" priority="24" operator="equal">
      <formula>4</formula>
    </cfRule>
  </conditionalFormatting>
  <conditionalFormatting sqref="K35">
    <cfRule type="cellIs" dxfId="22" priority="21" operator="equal">
      <formula>2</formula>
    </cfRule>
    <cfRule type="cellIs" dxfId="21" priority="22" operator="equal">
      <formula>3</formula>
    </cfRule>
    <cfRule type="cellIs" dxfId="20" priority="23" operator="equal">
      <formula>1</formula>
    </cfRule>
  </conditionalFormatting>
  <conditionalFormatting sqref="K35">
    <cfRule type="cellIs" dxfId="19" priority="20" operator="equal">
      <formula>"x"</formula>
    </cfRule>
  </conditionalFormatting>
  <conditionalFormatting sqref="K46">
    <cfRule type="cellIs" dxfId="18" priority="17" operator="equal">
      <formula>2</formula>
    </cfRule>
    <cfRule type="cellIs" dxfId="17" priority="18" operator="equal">
      <formula>3</formula>
    </cfRule>
    <cfRule type="cellIs" dxfId="16" priority="19" operator="equal">
      <formula>1</formula>
    </cfRule>
  </conditionalFormatting>
  <conditionalFormatting sqref="K46">
    <cfRule type="cellIs" dxfId="15" priority="16" operator="equal">
      <formula>"x"</formula>
    </cfRule>
  </conditionalFormatting>
  <conditionalFormatting sqref="K46">
    <cfRule type="cellIs" dxfId="14" priority="15" operator="equal">
      <formula>4</formula>
    </cfRule>
  </conditionalFormatting>
  <conditionalFormatting sqref="K21:K22">
    <cfRule type="cellIs" dxfId="13" priority="12" operator="equal">
      <formula>2</formula>
    </cfRule>
    <cfRule type="cellIs" dxfId="12" priority="13" operator="equal">
      <formula>3</formula>
    </cfRule>
    <cfRule type="cellIs" dxfId="11" priority="14" operator="equal">
      <formula>1</formula>
    </cfRule>
  </conditionalFormatting>
  <conditionalFormatting sqref="K21:K22">
    <cfRule type="cellIs" dxfId="10" priority="11" operator="equal">
      <formula>"x"</formula>
    </cfRule>
  </conditionalFormatting>
  <conditionalFormatting sqref="K11">
    <cfRule type="cellIs" dxfId="9" priority="8" operator="equal">
      <formula>2</formula>
    </cfRule>
    <cfRule type="cellIs" dxfId="8" priority="9" operator="equal">
      <formula>3</formula>
    </cfRule>
    <cfRule type="cellIs" dxfId="7" priority="10" operator="equal">
      <formula>1</formula>
    </cfRule>
  </conditionalFormatting>
  <conditionalFormatting sqref="K11">
    <cfRule type="cellIs" dxfId="6" priority="7" operator="equal">
      <formula>"x"</formula>
    </cfRule>
  </conditionalFormatting>
  <conditionalFormatting sqref="K11">
    <cfRule type="cellIs" dxfId="5" priority="6" operator="equal">
      <formula>4</formula>
    </cfRule>
  </conditionalFormatting>
  <conditionalFormatting sqref="K52">
    <cfRule type="cellIs" dxfId="4" priority="3" operator="equal">
      <formula>2</formula>
    </cfRule>
    <cfRule type="cellIs" dxfId="3" priority="4" operator="equal">
      <formula>3</formula>
    </cfRule>
    <cfRule type="cellIs" dxfId="2" priority="5" operator="equal">
      <formula>1</formula>
    </cfRule>
  </conditionalFormatting>
  <conditionalFormatting sqref="K52">
    <cfRule type="cellIs" dxfId="1" priority="2" operator="equal">
      <formula>"x"</formula>
    </cfRule>
  </conditionalFormatting>
  <conditionalFormatting sqref="K52">
    <cfRule type="cellIs" dxfId="0" priority="1" operator="equal">
      <formula>4</formula>
    </cfRule>
  </conditionalFormatting>
  <hyperlinks>
    <hyperlink ref="L16" r:id="rId1" xr:uid="{2A6B4C6D-EAC1-483B-9B66-8EA5D56CDCC9}"/>
    <hyperlink ref="L23" r:id="rId2" xr:uid="{9D60BA08-EC0C-4C26-B2EB-7A035DCD6A5E}"/>
    <hyperlink ref="L13" r:id="rId3" xr:uid="{FB01FD5A-E175-4EDA-BDA5-B1EB87B0E607}"/>
  </hyperlinks>
  <pageMargins left="0.7" right="0.7" top="0.75" bottom="0.75" header="0.3" footer="0.3"/>
  <pageSetup paperSize="9" orientation="portrait" r:id="rId4"/>
  <headerFooter>
    <oddHeader>&amp;C&amp;"Verdana,Bold"&amp;9Scoping of existing measures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BD4B-0129-4374-AD5B-C909C2DDFCA0}">
  <dimension ref="A1:X38"/>
  <sheetViews>
    <sheetView zoomScaleNormal="100" workbookViewId="0">
      <pane xSplit="1" ySplit="2" topLeftCell="B3" activePane="bottomRight" state="frozen"/>
      <selection activeCell="I13" sqref="I13"/>
      <selection pane="topRight" activeCell="I13" sqref="I13"/>
      <selection pane="bottomLeft" activeCell="I13" sqref="I13"/>
      <selection pane="bottomRight" activeCell="N11" sqref="N11"/>
    </sheetView>
  </sheetViews>
  <sheetFormatPr defaultRowHeight="15" x14ac:dyDescent="0.25"/>
  <cols>
    <col min="1" max="1" width="27.28515625" customWidth="1"/>
    <col min="2" max="2" width="18.7109375" customWidth="1"/>
    <col min="3" max="3" width="20.5703125" customWidth="1"/>
    <col min="4" max="4" width="23" customWidth="1"/>
    <col min="5" max="5" width="9.140625" style="4"/>
    <col min="6" max="6" width="9.85546875" customWidth="1"/>
    <col min="7" max="7" width="17" customWidth="1"/>
    <col min="8" max="8" width="17.42578125" customWidth="1"/>
    <col min="9" max="11" width="17" customWidth="1"/>
    <col min="12" max="12" width="17" hidden="1" customWidth="1"/>
    <col min="13" max="13" width="23.7109375" customWidth="1"/>
    <col min="14" max="14" width="69.28515625" customWidth="1"/>
  </cols>
  <sheetData>
    <row r="1" spans="1:24" ht="84.75" thickBot="1" x14ac:dyDescent="0.3">
      <c r="A1" s="1" t="s">
        <v>251</v>
      </c>
      <c r="B1" s="2" t="s">
        <v>252</v>
      </c>
      <c r="C1" s="2" t="s">
        <v>253</v>
      </c>
      <c r="D1" s="2" t="s">
        <v>254</v>
      </c>
      <c r="E1" s="2" t="s">
        <v>255</v>
      </c>
      <c r="F1" s="2" t="s">
        <v>409</v>
      </c>
      <c r="G1" s="2" t="s">
        <v>256</v>
      </c>
      <c r="H1" s="2" t="s">
        <v>257</v>
      </c>
      <c r="I1" s="2" t="s">
        <v>258</v>
      </c>
      <c r="J1" s="2" t="s">
        <v>259</v>
      </c>
      <c r="K1" s="2" t="s">
        <v>260</v>
      </c>
      <c r="L1" s="2" t="s">
        <v>261</v>
      </c>
      <c r="M1" s="3" t="s">
        <v>262</v>
      </c>
      <c r="N1" s="93" t="s">
        <v>263</v>
      </c>
      <c r="O1" s="99"/>
      <c r="P1" s="99"/>
      <c r="Q1" s="99"/>
      <c r="R1" s="99"/>
      <c r="S1" s="99"/>
      <c r="T1" s="99"/>
      <c r="U1" s="99"/>
      <c r="V1" s="99"/>
      <c r="W1" s="99"/>
      <c r="X1" s="99"/>
    </row>
    <row r="2" spans="1:24" ht="52.5" x14ac:dyDescent="0.25">
      <c r="A2" s="5" t="s">
        <v>393</v>
      </c>
      <c r="B2" s="6" t="s">
        <v>264</v>
      </c>
      <c r="C2" s="6" t="s">
        <v>265</v>
      </c>
      <c r="D2" s="6" t="s">
        <v>266</v>
      </c>
      <c r="E2" s="7" t="s">
        <v>267</v>
      </c>
      <c r="F2" s="6" t="s">
        <v>268</v>
      </c>
      <c r="G2" s="6"/>
      <c r="H2" s="6" t="s">
        <v>269</v>
      </c>
      <c r="I2" s="6" t="s">
        <v>270</v>
      </c>
      <c r="J2" s="6"/>
      <c r="K2" s="6"/>
      <c r="L2" s="6"/>
      <c r="M2" s="8"/>
      <c r="N2" s="8"/>
      <c r="O2" s="99"/>
      <c r="P2" s="99"/>
      <c r="Q2" s="99"/>
      <c r="R2" s="99"/>
      <c r="S2" s="99"/>
      <c r="T2" s="99"/>
      <c r="U2" s="99"/>
      <c r="V2" s="99"/>
      <c r="W2" s="99"/>
      <c r="X2" s="99"/>
    </row>
    <row r="3" spans="1:24" ht="96.75" customHeight="1" x14ac:dyDescent="0.25">
      <c r="A3" s="9" t="s">
        <v>43</v>
      </c>
      <c r="B3" s="11" t="s">
        <v>271</v>
      </c>
      <c r="C3" s="11" t="s">
        <v>272</v>
      </c>
      <c r="D3" s="11" t="s">
        <v>273</v>
      </c>
      <c r="E3" s="12" t="s">
        <v>275</v>
      </c>
      <c r="F3" s="11"/>
      <c r="G3" s="102" t="s">
        <v>383</v>
      </c>
      <c r="H3" s="103" t="s">
        <v>276</v>
      </c>
      <c r="I3" s="108">
        <v>1</v>
      </c>
      <c r="J3" s="104" t="s">
        <v>399</v>
      </c>
      <c r="K3" s="103" t="s">
        <v>277</v>
      </c>
      <c r="L3" s="103"/>
      <c r="M3" s="105" t="s">
        <v>278</v>
      </c>
      <c r="N3" s="103" t="s">
        <v>371</v>
      </c>
      <c r="O3" s="99"/>
      <c r="P3" s="99"/>
      <c r="Q3" s="99"/>
      <c r="R3" s="99"/>
      <c r="S3" s="99"/>
      <c r="T3" s="99"/>
      <c r="U3" s="99"/>
      <c r="V3" s="99"/>
      <c r="W3" s="99"/>
      <c r="X3" s="99"/>
    </row>
    <row r="4" spans="1:24" ht="84" x14ac:dyDescent="0.25">
      <c r="A4" s="9" t="s">
        <v>279</v>
      </c>
      <c r="B4" s="11" t="s">
        <v>280</v>
      </c>
      <c r="C4" s="11" t="s">
        <v>281</v>
      </c>
      <c r="D4" s="11" t="s">
        <v>273</v>
      </c>
      <c r="E4" s="12" t="s">
        <v>274</v>
      </c>
      <c r="F4" s="11"/>
      <c r="G4" s="103" t="s">
        <v>372</v>
      </c>
      <c r="H4" s="103" t="s">
        <v>282</v>
      </c>
      <c r="I4" s="104">
        <v>1</v>
      </c>
      <c r="J4" s="104" t="s">
        <v>283</v>
      </c>
      <c r="K4" s="103" t="s">
        <v>284</v>
      </c>
      <c r="L4" s="103"/>
      <c r="M4" s="105" t="s">
        <v>285</v>
      </c>
      <c r="N4" s="103" t="s">
        <v>382</v>
      </c>
      <c r="O4" s="100">
        <f>1-(280/320)</f>
        <v>0.125</v>
      </c>
      <c r="P4" s="100">
        <f>1-(260/320)</f>
        <v>0.1875</v>
      </c>
      <c r="Q4" s="100">
        <f>1-(280/340)</f>
        <v>0.17647058823529416</v>
      </c>
      <c r="R4" s="100">
        <f>1-(300/340)</f>
        <v>0.11764705882352944</v>
      </c>
      <c r="S4" s="100">
        <f>1-(300/320)</f>
        <v>6.25E-2</v>
      </c>
      <c r="T4" s="100">
        <f>1-(260/320)</f>
        <v>0.1875</v>
      </c>
      <c r="U4" s="100">
        <f>1-(260/320)</f>
        <v>0.1875</v>
      </c>
      <c r="V4" s="100">
        <f>1-(260/340)</f>
        <v>0.23529411764705888</v>
      </c>
      <c r="W4" s="100">
        <f>1-(300/360)</f>
        <v>0.16666666666666663</v>
      </c>
      <c r="X4" s="100">
        <f>1-(320/360)</f>
        <v>0.11111111111111116</v>
      </c>
    </row>
    <row r="5" spans="1:24" ht="73.5" x14ac:dyDescent="0.25">
      <c r="A5" s="9" t="s">
        <v>286</v>
      </c>
      <c r="B5" s="11" t="s">
        <v>271</v>
      </c>
      <c r="C5" s="11" t="s">
        <v>287</v>
      </c>
      <c r="D5" s="11" t="s">
        <v>288</v>
      </c>
      <c r="E5" s="12" t="s">
        <v>289</v>
      </c>
      <c r="F5" s="11"/>
      <c r="G5" s="102" t="s">
        <v>373</v>
      </c>
      <c r="H5" s="103" t="s">
        <v>290</v>
      </c>
      <c r="I5" s="106">
        <v>1</v>
      </c>
      <c r="J5" s="104" t="s">
        <v>291</v>
      </c>
      <c r="K5" s="103" t="s">
        <v>292</v>
      </c>
      <c r="L5" s="103"/>
      <c r="M5" s="105" t="s">
        <v>293</v>
      </c>
      <c r="N5" s="103" t="s">
        <v>294</v>
      </c>
      <c r="O5" s="99"/>
      <c r="P5" s="99"/>
      <c r="Q5" s="99"/>
      <c r="R5" s="99"/>
      <c r="S5" s="99"/>
      <c r="T5" s="99"/>
      <c r="U5" s="99"/>
      <c r="V5" s="99"/>
      <c r="W5" s="99"/>
      <c r="X5" s="99"/>
    </row>
    <row r="6" spans="1:24" ht="84" x14ac:dyDescent="0.25">
      <c r="A6" s="9" t="s">
        <v>295</v>
      </c>
      <c r="B6" s="11" t="s">
        <v>296</v>
      </c>
      <c r="C6" s="11" t="s">
        <v>287</v>
      </c>
      <c r="D6" s="11" t="s">
        <v>288</v>
      </c>
      <c r="E6" s="12" t="s">
        <v>289</v>
      </c>
      <c r="F6" s="11"/>
      <c r="G6" s="104" t="s">
        <v>297</v>
      </c>
      <c r="H6" s="107" t="s">
        <v>282</v>
      </c>
      <c r="I6" s="108">
        <v>0.3</v>
      </c>
      <c r="J6" s="104" t="s">
        <v>402</v>
      </c>
      <c r="K6" s="103" t="s">
        <v>298</v>
      </c>
      <c r="L6" s="103"/>
      <c r="M6" s="105" t="s">
        <v>293</v>
      </c>
      <c r="N6" s="103" t="s">
        <v>398</v>
      </c>
      <c r="O6" s="99"/>
      <c r="P6" s="99"/>
      <c r="Q6" s="99"/>
      <c r="R6" s="99"/>
      <c r="S6" s="99"/>
      <c r="T6" s="99"/>
      <c r="U6" s="99"/>
      <c r="V6" s="99"/>
      <c r="W6" s="99"/>
      <c r="X6" s="99"/>
    </row>
    <row r="7" spans="1:24" ht="115.5" x14ac:dyDescent="0.25">
      <c r="A7" s="9" t="s">
        <v>387</v>
      </c>
      <c r="B7" s="11" t="s">
        <v>299</v>
      </c>
      <c r="C7" s="11" t="s">
        <v>300</v>
      </c>
      <c r="D7" s="11" t="s">
        <v>273</v>
      </c>
      <c r="E7" s="12" t="s">
        <v>301</v>
      </c>
      <c r="F7" s="11" t="s">
        <v>302</v>
      </c>
      <c r="G7" s="103" t="s">
        <v>275</v>
      </c>
      <c r="H7" s="107" t="s">
        <v>303</v>
      </c>
      <c r="I7" s="108">
        <v>0.3</v>
      </c>
      <c r="J7" s="104" t="s">
        <v>386</v>
      </c>
      <c r="K7" s="103" t="s">
        <v>304</v>
      </c>
      <c r="L7" s="103" t="s">
        <v>305</v>
      </c>
      <c r="M7" s="105" t="s">
        <v>278</v>
      </c>
      <c r="N7" s="103" t="s">
        <v>306</v>
      </c>
      <c r="O7" s="99"/>
      <c r="P7" s="99"/>
      <c r="Q7" s="99"/>
      <c r="R7" s="99"/>
      <c r="S7" s="99"/>
      <c r="T7" s="99"/>
      <c r="U7" s="99"/>
      <c r="V7" s="99"/>
      <c r="W7" s="99"/>
      <c r="X7" s="99"/>
    </row>
    <row r="8" spans="1:24" s="25" customFormat="1" ht="115.5" x14ac:dyDescent="0.25">
      <c r="A8" s="9" t="s">
        <v>377</v>
      </c>
      <c r="B8" s="12" t="s">
        <v>307</v>
      </c>
      <c r="C8" s="11" t="s">
        <v>300</v>
      </c>
      <c r="D8" s="11" t="s">
        <v>273</v>
      </c>
      <c r="E8" s="12" t="s">
        <v>308</v>
      </c>
      <c r="F8" s="11" t="s">
        <v>411</v>
      </c>
      <c r="G8" s="103" t="s">
        <v>275</v>
      </c>
      <c r="H8" s="107" t="s">
        <v>309</v>
      </c>
      <c r="I8" s="108" t="s">
        <v>404</v>
      </c>
      <c r="J8" s="104" t="s">
        <v>405</v>
      </c>
      <c r="K8" s="103" t="s">
        <v>304</v>
      </c>
      <c r="L8" s="103" t="s">
        <v>305</v>
      </c>
      <c r="M8" s="105" t="s">
        <v>278</v>
      </c>
      <c r="N8" s="103" t="s">
        <v>311</v>
      </c>
      <c r="O8" s="101"/>
      <c r="P8" s="101"/>
      <c r="Q8" s="101"/>
      <c r="R8" s="101"/>
      <c r="S8" s="101"/>
      <c r="T8" s="101"/>
      <c r="U8" s="101"/>
      <c r="V8" s="101"/>
      <c r="W8" s="101"/>
      <c r="X8" s="101"/>
    </row>
    <row r="9" spans="1:24" s="25" customFormat="1" ht="84" x14ac:dyDescent="0.25">
      <c r="A9" s="9" t="s">
        <v>312</v>
      </c>
      <c r="B9" s="12" t="s">
        <v>313</v>
      </c>
      <c r="C9" s="11" t="s">
        <v>300</v>
      </c>
      <c r="D9" s="11" t="s">
        <v>273</v>
      </c>
      <c r="E9" s="12" t="s">
        <v>274</v>
      </c>
      <c r="F9" s="114">
        <v>0.8</v>
      </c>
      <c r="G9" s="107"/>
      <c r="H9" s="107" t="s">
        <v>406</v>
      </c>
      <c r="I9" s="108" t="s">
        <v>407</v>
      </c>
      <c r="J9" s="104" t="s">
        <v>310</v>
      </c>
      <c r="K9" s="103" t="s">
        <v>304</v>
      </c>
      <c r="L9" s="103"/>
      <c r="M9" s="105" t="s">
        <v>278</v>
      </c>
      <c r="N9" s="103"/>
      <c r="O9" s="101"/>
      <c r="P9" s="101"/>
      <c r="Q9" s="101"/>
      <c r="R9" s="101"/>
      <c r="S9" s="101"/>
      <c r="T9" s="101"/>
      <c r="U9" s="101"/>
      <c r="V9" s="101"/>
      <c r="W9" s="101"/>
      <c r="X9" s="101"/>
    </row>
    <row r="10" spans="1:24" s="25" customFormat="1" ht="126" x14ac:dyDescent="0.25">
      <c r="A10" s="9" t="s">
        <v>378</v>
      </c>
      <c r="B10" s="11" t="s">
        <v>314</v>
      </c>
      <c r="C10" s="11" t="s">
        <v>272</v>
      </c>
      <c r="D10" s="11" t="s">
        <v>273</v>
      </c>
      <c r="E10" s="12" t="s">
        <v>274</v>
      </c>
      <c r="F10" s="110" t="s">
        <v>401</v>
      </c>
      <c r="G10" s="107" t="s">
        <v>392</v>
      </c>
      <c r="H10" s="107" t="s">
        <v>370</v>
      </c>
      <c r="I10" s="108">
        <v>1</v>
      </c>
      <c r="J10" s="103" t="s">
        <v>315</v>
      </c>
      <c r="K10" s="103" t="s">
        <v>316</v>
      </c>
      <c r="L10" s="103"/>
      <c r="M10" s="105" t="s">
        <v>278</v>
      </c>
      <c r="N10" s="103"/>
      <c r="O10" s="101"/>
      <c r="P10" s="101"/>
      <c r="Q10" s="101"/>
      <c r="R10" s="101"/>
      <c r="S10" s="101"/>
      <c r="T10" s="101"/>
      <c r="U10" s="101"/>
      <c r="V10" s="101"/>
      <c r="W10" s="101"/>
      <c r="X10" s="101"/>
    </row>
    <row r="11" spans="1:24" s="25" customFormat="1" ht="52.5" x14ac:dyDescent="0.25">
      <c r="A11" s="9" t="s">
        <v>379</v>
      </c>
      <c r="B11" s="11" t="s">
        <v>317</v>
      </c>
      <c r="C11" s="11" t="s">
        <v>318</v>
      </c>
      <c r="D11" s="11" t="s">
        <v>319</v>
      </c>
      <c r="E11" s="12" t="s">
        <v>274</v>
      </c>
      <c r="F11" s="13" t="s">
        <v>408</v>
      </c>
      <c r="G11" s="106" t="s">
        <v>357</v>
      </c>
      <c r="H11" s="104" t="s">
        <v>320</v>
      </c>
      <c r="I11" s="104">
        <v>1</v>
      </c>
      <c r="J11" s="103" t="s">
        <v>321</v>
      </c>
      <c r="K11" s="103" t="s">
        <v>322</v>
      </c>
      <c r="L11" s="103"/>
      <c r="M11" s="105" t="s">
        <v>278</v>
      </c>
      <c r="N11" s="103" t="s">
        <v>323</v>
      </c>
      <c r="O11" s="101"/>
      <c r="P11" s="101"/>
      <c r="Q11" s="101"/>
      <c r="R11" s="101"/>
      <c r="S11" s="101"/>
      <c r="T11" s="101"/>
      <c r="U11" s="101"/>
      <c r="V11" s="101"/>
      <c r="W11" s="101"/>
      <c r="X11" s="101"/>
    </row>
    <row r="12" spans="1:24" s="25" customFormat="1" ht="87" customHeight="1" x14ac:dyDescent="0.25">
      <c r="A12" s="9" t="s">
        <v>202</v>
      </c>
      <c r="B12" s="11" t="s">
        <v>324</v>
      </c>
      <c r="C12" s="11" t="s">
        <v>325</v>
      </c>
      <c r="D12" s="11" t="s">
        <v>326</v>
      </c>
      <c r="E12" s="109" t="s">
        <v>274</v>
      </c>
      <c r="F12" s="110"/>
      <c r="G12" s="111" t="s">
        <v>400</v>
      </c>
      <c r="H12" s="107" t="s">
        <v>327</v>
      </c>
      <c r="I12" s="108">
        <v>1</v>
      </c>
      <c r="J12" s="107" t="s">
        <v>328</v>
      </c>
      <c r="K12" s="103" t="s">
        <v>329</v>
      </c>
      <c r="L12" s="103"/>
      <c r="M12" s="105" t="s">
        <v>330</v>
      </c>
      <c r="N12" s="103"/>
      <c r="O12" s="100">
        <f>1-(7/10.9)</f>
        <v>0.35779816513761475</v>
      </c>
      <c r="P12" s="100">
        <f>1-(7/8)</f>
        <v>0.125</v>
      </c>
      <c r="Q12" s="100">
        <f>1-(7/15)</f>
        <v>0.53333333333333333</v>
      </c>
      <c r="R12" s="100">
        <f>1-(7/9)</f>
        <v>0.22222222222222221</v>
      </c>
      <c r="S12" s="101"/>
      <c r="T12" s="101"/>
      <c r="U12" s="101"/>
      <c r="V12" s="101"/>
      <c r="W12" s="101"/>
      <c r="X12" s="101"/>
    </row>
    <row r="13" spans="1:24" s="25" customFormat="1" ht="101.25" customHeight="1" x14ac:dyDescent="0.25">
      <c r="A13" s="9" t="s">
        <v>331</v>
      </c>
      <c r="B13" s="11" t="s">
        <v>332</v>
      </c>
      <c r="C13" s="11" t="s">
        <v>325</v>
      </c>
      <c r="D13" s="11" t="s">
        <v>326</v>
      </c>
      <c r="E13" s="109" t="s">
        <v>274</v>
      </c>
      <c r="F13" s="110"/>
      <c r="G13" s="112" t="s">
        <v>395</v>
      </c>
      <c r="H13" s="107" t="s">
        <v>394</v>
      </c>
      <c r="I13" s="108">
        <v>1</v>
      </c>
      <c r="J13" s="107" t="s">
        <v>410</v>
      </c>
      <c r="K13" s="103" t="s">
        <v>396</v>
      </c>
      <c r="L13" s="103"/>
      <c r="M13" s="105" t="s">
        <v>330</v>
      </c>
      <c r="N13" s="103"/>
      <c r="O13" s="100">
        <f>1-(37/43)</f>
        <v>0.13953488372093026</v>
      </c>
      <c r="P13" s="100">
        <f>1-(25/43)</f>
        <v>0.41860465116279066</v>
      </c>
      <c r="Q13" s="100">
        <f>1-(20.3/43)</f>
        <v>0.52790697674418596</v>
      </c>
      <c r="R13" s="100">
        <f>1-(17.5/43)</f>
        <v>0.59302325581395343</v>
      </c>
      <c r="S13" s="101"/>
      <c r="T13" s="101"/>
      <c r="U13" s="101"/>
      <c r="V13" s="101"/>
      <c r="W13" s="101"/>
      <c r="X13" s="101"/>
    </row>
    <row r="14" spans="1:24" s="25" customFormat="1" ht="66" customHeight="1" x14ac:dyDescent="0.25">
      <c r="A14" s="9" t="s">
        <v>381</v>
      </c>
      <c r="B14" s="11" t="s">
        <v>333</v>
      </c>
      <c r="C14" s="11" t="s">
        <v>334</v>
      </c>
      <c r="D14" s="11" t="s">
        <v>326</v>
      </c>
      <c r="E14" s="109" t="s">
        <v>274</v>
      </c>
      <c r="F14" s="110"/>
      <c r="G14" s="107" t="s">
        <v>412</v>
      </c>
      <c r="H14" s="107" t="s">
        <v>335</v>
      </c>
      <c r="I14" s="108" t="s">
        <v>397</v>
      </c>
      <c r="J14" s="107" t="s">
        <v>376</v>
      </c>
      <c r="K14" s="103" t="s">
        <v>336</v>
      </c>
      <c r="L14" s="103"/>
      <c r="M14" s="105" t="s">
        <v>337</v>
      </c>
      <c r="N14" s="103" t="s">
        <v>338</v>
      </c>
      <c r="O14" s="101"/>
      <c r="P14" s="101"/>
      <c r="Q14" s="101"/>
      <c r="R14" s="101"/>
      <c r="S14" s="101"/>
      <c r="T14" s="101"/>
      <c r="U14" s="101"/>
      <c r="V14" s="101"/>
      <c r="W14" s="101"/>
      <c r="X14" s="101"/>
    </row>
    <row r="15" spans="1:24" s="25" customFormat="1" ht="52.5" customHeight="1" x14ac:dyDescent="0.25">
      <c r="A15" s="9" t="s">
        <v>380</v>
      </c>
      <c r="B15" s="11" t="s">
        <v>296</v>
      </c>
      <c r="C15" s="11" t="s">
        <v>339</v>
      </c>
      <c r="D15" s="11" t="s">
        <v>340</v>
      </c>
      <c r="E15" s="109" t="s">
        <v>289</v>
      </c>
      <c r="F15" s="113"/>
      <c r="G15" s="112" t="s">
        <v>403</v>
      </c>
      <c r="H15" s="107" t="s">
        <v>341</v>
      </c>
      <c r="I15" s="108">
        <v>0.28000000000000003</v>
      </c>
      <c r="J15" s="107" t="s">
        <v>342</v>
      </c>
      <c r="K15" s="103"/>
      <c r="L15" s="103"/>
      <c r="M15" s="105" t="s">
        <v>337</v>
      </c>
      <c r="N15" s="103"/>
      <c r="O15" s="101"/>
      <c r="P15" s="101"/>
      <c r="Q15" s="101"/>
      <c r="R15" s="101"/>
      <c r="S15" s="101"/>
      <c r="T15" s="101"/>
      <c r="U15" s="101"/>
      <c r="V15" s="101"/>
      <c r="W15" s="101"/>
      <c r="X15" s="101"/>
    </row>
    <row r="16" spans="1:24" s="25" customFormat="1" ht="15" customHeight="1" x14ac:dyDescent="0.25">
      <c r="A16" s="9"/>
      <c r="B16" s="11"/>
      <c r="C16" s="11"/>
      <c r="D16" s="11"/>
      <c r="E16" s="12"/>
      <c r="F16" s="11"/>
      <c r="G16" s="11"/>
      <c r="H16" s="11"/>
      <c r="I16" s="11"/>
      <c r="J16" s="11"/>
      <c r="K16" s="11"/>
      <c r="L16" s="11"/>
      <c r="M16" s="14"/>
      <c r="N16" s="11"/>
    </row>
    <row r="17" spans="1:14" s="25" customFormat="1" ht="15" customHeight="1" x14ac:dyDescent="0.25">
      <c r="A17" s="9"/>
      <c r="B17" s="11"/>
      <c r="C17" s="11"/>
      <c r="D17" s="11"/>
      <c r="E17" s="12"/>
      <c r="F17" s="11"/>
      <c r="G17" s="11"/>
      <c r="H17" s="11"/>
      <c r="I17" s="11"/>
      <c r="J17" s="11"/>
      <c r="K17" s="11"/>
      <c r="L17" s="11"/>
      <c r="M17" s="14"/>
      <c r="N17" s="11"/>
    </row>
    <row r="18" spans="1:14" s="25" customFormat="1" ht="15" customHeight="1" x14ac:dyDescent="0.25">
      <c r="A18" s="9"/>
      <c r="B18" s="11"/>
      <c r="C18" s="11"/>
      <c r="D18" s="11"/>
      <c r="E18" s="12"/>
      <c r="F18" s="11"/>
      <c r="G18" s="11"/>
      <c r="H18" s="11"/>
      <c r="I18" s="11"/>
      <c r="J18" s="11"/>
      <c r="K18" s="11"/>
      <c r="L18" s="11"/>
      <c r="M18" s="14"/>
      <c r="N18" s="11"/>
    </row>
    <row r="19" spans="1:14" x14ac:dyDescent="0.25">
      <c r="E19" s="4" t="s">
        <v>343</v>
      </c>
      <c r="I19" t="s">
        <v>344</v>
      </c>
    </row>
    <row r="20" spans="1:14" x14ac:dyDescent="0.25">
      <c r="I20" t="s">
        <v>345</v>
      </c>
    </row>
    <row r="21" spans="1:14" x14ac:dyDescent="0.25">
      <c r="A21" s="22" t="s">
        <v>346</v>
      </c>
      <c r="B21" s="23" t="s">
        <v>347</v>
      </c>
    </row>
    <row r="22" spans="1:14" x14ac:dyDescent="0.25">
      <c r="A22" t="s">
        <v>348</v>
      </c>
    </row>
    <row r="23" spans="1:14" x14ac:dyDescent="0.25">
      <c r="A23" t="s">
        <v>349</v>
      </c>
    </row>
    <row r="24" spans="1:14" x14ac:dyDescent="0.25">
      <c r="A24" t="s">
        <v>350</v>
      </c>
    </row>
    <row r="25" spans="1:14" x14ac:dyDescent="0.25">
      <c r="A25" t="s">
        <v>351</v>
      </c>
    </row>
    <row r="26" spans="1:14" x14ac:dyDescent="0.25">
      <c r="A26" t="s">
        <v>352</v>
      </c>
    </row>
    <row r="27" spans="1:14" x14ac:dyDescent="0.25">
      <c r="A27" t="s">
        <v>353</v>
      </c>
    </row>
    <row r="28" spans="1:14" x14ac:dyDescent="0.25">
      <c r="A28" t="s">
        <v>354</v>
      </c>
    </row>
    <row r="29" spans="1:14" x14ac:dyDescent="0.25">
      <c r="A29" t="s">
        <v>355</v>
      </c>
    </row>
    <row r="30" spans="1:14" x14ac:dyDescent="0.25">
      <c r="A30" t="s">
        <v>356</v>
      </c>
    </row>
    <row r="38" spans="2:2" x14ac:dyDescent="0.25">
      <c r="B38" s="98"/>
    </row>
  </sheetData>
  <hyperlinks>
    <hyperlink ref="B21" r:id="rId1" xr:uid="{06256C34-2495-4296-B532-DE87B25A40FA}"/>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A5806C5655A04A8680ACE09EFD1694" ma:contentTypeVersion="13" ma:contentTypeDescription="Create a new document." ma:contentTypeScope="" ma:versionID="2a30b052b42387934c842fdb1ce9135e">
  <xsd:schema xmlns:xsd="http://www.w3.org/2001/XMLSchema" xmlns:xs="http://www.w3.org/2001/XMLSchema" xmlns:p="http://schemas.microsoft.com/office/2006/metadata/properties" xmlns:ns3="c1279321-13e2-40e0-8202-b09b9df4edf5" xmlns:ns4="3b844cdd-2dae-4009-b0a3-9cc876691504" targetNamespace="http://schemas.microsoft.com/office/2006/metadata/properties" ma:root="true" ma:fieldsID="63863e922bcfe89d36f6473e18e560d6" ns3:_="" ns4:_="">
    <xsd:import namespace="c1279321-13e2-40e0-8202-b09b9df4edf5"/>
    <xsd:import namespace="3b844cdd-2dae-4009-b0a3-9cc87669150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279321-13e2-40e0-8202-b09b9df4e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844cdd-2dae-4009-b0a3-9cc87669150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3DA641-7450-4EFE-AEF3-C88B65B311A7}">
  <ds:schemaRefs>
    <ds:schemaRef ds:uri="http://schemas.microsoft.com/sharepoint/v3/contenttype/forms"/>
  </ds:schemaRefs>
</ds:datastoreItem>
</file>

<file path=customXml/itemProps2.xml><?xml version="1.0" encoding="utf-8"?>
<ds:datastoreItem xmlns:ds="http://schemas.openxmlformats.org/officeDocument/2006/customXml" ds:itemID="{E2CEF9A6-EDA3-4C1F-A200-34C2A582014F}">
  <ds:schemaRefs>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c1279321-13e2-40e0-8202-b09b9df4edf5"/>
    <ds:schemaRef ds:uri="http://purl.org/dc/terms/"/>
    <ds:schemaRef ds:uri="3b844cdd-2dae-4009-b0a3-9cc876691504"/>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75E298F-AD6B-4010-BAD1-35E1D585B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279321-13e2-40e0-8202-b09b9df4edf5"/>
    <ds:schemaRef ds:uri="3b844cdd-2dae-4009-b0a3-9cc8766915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Manual (long list)</vt:lpstr>
      <vt:lpstr>Longlist CE actions</vt:lpstr>
      <vt:lpstr>Shortlisted for modelling</vt:lpstr>
      <vt:lpstr>'Shortlisted for modelling'!_ftn1</vt:lpstr>
      <vt:lpstr>'Shortlisted for modelling'!_ftn3</vt:lpstr>
      <vt:lpstr>'Shortlisted for modelling'!_ftnref1</vt:lpstr>
      <vt:lpstr>'Shortlisted for modelling'!_ftnref2</vt:lpstr>
      <vt:lpstr>'Shortlisted for modelling'!_ftnref3</vt:lpstr>
      <vt:lpstr>'Shortlisted for modelling'!_Ref19181713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Samy Porteron</dc:creator>
  <cp:keywords/>
  <dc:description/>
  <cp:lastModifiedBy>Mie Kjær</cp:lastModifiedBy>
  <cp:revision/>
  <dcterms:created xsi:type="dcterms:W3CDTF">2019-09-12T14:03:46Z</dcterms:created>
  <dcterms:modified xsi:type="dcterms:W3CDTF">2020-06-09T07:46:08Z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0x0101008DA5806C5655A04A8680ACE09EFD1694</vt:lpwstr>
  </property>
</Properties>
</file>