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"/>
    </mc:Choice>
  </mc:AlternateContent>
  <xr:revisionPtr revIDLastSave="0" documentId="13_ncr:1_{BDEACB82-F0A1-4186-A4E7-CC3978AC6E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</externalReferences>
  <definedNames>
    <definedName name="_xlnm.Print_Area" localSheetId="9">'T parc auto'!$C$26:$AM$109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6" l="1"/>
  <c r="J84" i="16"/>
  <c r="I84" i="16"/>
  <c r="H84" i="16"/>
  <c r="K83" i="16"/>
  <c r="J83" i="16"/>
  <c r="I83" i="16"/>
  <c r="H83" i="16"/>
  <c r="K82" i="16"/>
  <c r="J82" i="16"/>
  <c r="I82" i="16"/>
  <c r="H82" i="16"/>
  <c r="K80" i="16"/>
  <c r="J80" i="16"/>
  <c r="I80" i="16"/>
  <c r="H80" i="16"/>
  <c r="K79" i="16"/>
  <c r="J79" i="16"/>
  <c r="I79" i="16"/>
  <c r="H79" i="16"/>
  <c r="K78" i="16"/>
  <c r="J78" i="16"/>
  <c r="I78" i="16"/>
  <c r="H78" i="16"/>
  <c r="K77" i="16"/>
  <c r="J77" i="16"/>
  <c r="I77" i="16"/>
  <c r="H77" i="16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S15" i="16"/>
  <c r="R16" i="16"/>
  <c r="R20" i="16" s="1"/>
  <c r="P29" i="16"/>
  <c r="P33" i="16" s="1"/>
  <c r="Q72" i="16"/>
  <c r="Q59" i="16"/>
  <c r="R29" i="16"/>
  <c r="R33" i="16" s="1"/>
  <c r="Q85" i="16"/>
  <c r="S93" i="16"/>
  <c r="S97" i="16"/>
  <c r="S67" i="16"/>
  <c r="S71" i="16"/>
  <c r="Q98" i="16"/>
  <c r="S80" i="16"/>
  <c r="R81" i="16"/>
  <c r="S84" i="16"/>
  <c r="S95" i="16"/>
  <c r="S83" i="16"/>
  <c r="S96" i="16"/>
  <c r="S19" i="16"/>
  <c r="S18" i="16"/>
  <c r="O16" i="16"/>
  <c r="O20" i="16" s="1"/>
  <c r="Q20" i="16"/>
  <c r="S17" i="16"/>
  <c r="S14" i="16"/>
  <c r="S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S68" i="16"/>
  <c r="R85" i="16"/>
  <c r="S85" i="16" s="1"/>
  <c r="S94" i="16"/>
  <c r="S98" i="16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90" i="25" s="1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104" i="25" l="1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J76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<sst xmlns="http://schemas.openxmlformats.org/spreadsheetml/2006/main" count="1547" uniqueCount="536">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</sst>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81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3" borderId="15" xfId="0" applyNumberFormat="1" applyFont="1" applyFill="1" applyBorder="1" applyAlignment="1">
      <alignment horizontal="right"/>
    </xf>
    <xf numFmtId="2" fontId="16" fillId="2" borderId="0" xfId="0" applyNumberFormat="1" applyFont="1" applyFill="1" applyAlignment="1">
      <alignment horizontal="right"/>
    </xf>
    <xf numFmtId="1" fontId="16" fillId="2" borderId="18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" fontId="11" fillId="3" borderId="15" xfId="0" applyNumberFormat="1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235.0264936694</c:v>
                </c:pt>
                <c:pt idx="1">
                  <c:v>238.08185257210002</c:v>
                </c:pt>
                <c:pt idx="2">
                  <c:v>215.57603982659998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8.641375778343752E-3</c:v>
                </c:pt>
                <c:pt idx="1">
                  <c:v>6.9572056912073493E-3</c:v>
                </c:pt>
                <c:pt idx="2">
                  <c:v>7.0660959971079861E-3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0.69408091303880459</c:v>
                </c:pt>
                <c:pt idx="1">
                  <c:v>0.64846858624794412</c:v>
                </c:pt>
                <c:pt idx="2">
                  <c:v>0.37300389181439936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0.10258601321392138</c:v>
                </c:pt>
                <c:pt idx="1">
                  <c:v>0.10222058429987047</c:v>
                </c:pt>
                <c:pt idx="2">
                  <c:v>9.7911813998013034E-2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3.6998234279542901E-2</c:v>
                </c:pt>
                <c:pt idx="1">
                  <c:v>6.0326902210181728E-2</c:v>
                </c:pt>
                <c:pt idx="2">
                  <c:v>0.17656228755342079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8.395235704877417E-2</c:v>
                </c:pt>
                <c:pt idx="1">
                  <c:v>0.13922108433825134</c:v>
                </c:pt>
                <c:pt idx="2">
                  <c:v>0.26336672851898507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7.3741106640613285E-2</c:v>
                </c:pt>
                <c:pt idx="1">
                  <c:v>4.2805637212544899E-2</c:v>
                </c:pt>
                <c:pt idx="2">
                  <c:v>8.2089182118073645E-2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0.95161573824615553</c:v>
                </c:pt>
                <c:pt idx="1">
                  <c:v>0.93912696517715066</c:v>
                </c:pt>
                <c:pt idx="2">
                  <c:v>0.93651036759742146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4.8384261753844429E-2</c:v>
                </c:pt>
                <c:pt idx="1">
                  <c:v>6.0873034822849316E-2</c:v>
                </c:pt>
                <c:pt idx="2">
                  <c:v>6.3489632402578489E-2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0.98439656249809859</c:v>
                </c:pt>
                <c:pt idx="1">
                  <c:v>0.97850009739460042</c:v>
                </c:pt>
                <c:pt idx="2">
                  <c:v>0.95693676437384012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1.5603437501901411E-2</c:v>
                </c:pt>
                <c:pt idx="1">
                  <c:v>2.1499902605399548E-2</c:v>
                </c:pt>
                <c:pt idx="2">
                  <c:v>4.3063235626159872E-2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49.912248901879934</c:v>
                </c:pt>
                <c:pt idx="1">
                  <c:v>37.016509210793487</c:v>
                </c:pt>
                <c:pt idx="2">
                  <c:v>29.485318693514127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131.60501870250698</c:v>
                </c:pt>
                <c:pt idx="1">
                  <c:v>119.23979754894947</c:v>
                </c:pt>
                <c:pt idx="2">
                  <c:v>90.589979731886103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28.889416207739181</c:v>
                </c:pt>
                <c:pt idx="1">
                  <c:v>21.729961740039222</c:v>
                </c:pt>
                <c:pt idx="2">
                  <c:v>26.043821902952374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111.50355082141714</c:v>
                </c:pt>
                <c:pt idx="1">
                  <c:v>118.10705318975998</c:v>
                </c:pt>
                <c:pt idx="2">
                  <c:v>154.48401528098216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0.10383147753818747</c:v>
                </c:pt>
                <c:pt idx="1">
                  <c:v>5.8219249449093013E-2</c:v>
                </c:pt>
                <c:pt idx="2">
                  <c:v>1.5199050794257268E-2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0.7113527658570068</c:v>
                </c:pt>
                <c:pt idx="1">
                  <c:v>0.61286793199456324</c:v>
                </c:pt>
                <c:pt idx="2">
                  <c:v>0.22254084820980105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0.17624593084946749</c:v>
                </c:pt>
                <c:pt idx="1">
                  <c:v>0.2105810873358554</c:v>
                </c:pt>
                <c:pt idx="2">
                  <c:v>9.9827313043516872E-2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8.5698256226361697E-3</c:v>
                </c:pt>
                <c:pt idx="1">
                  <c:v>0.11833173117039418</c:v>
                </c:pt>
                <c:pt idx="2">
                  <c:v>0.6624327878158478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0.15575310630287451</c:v>
                </c:pt>
                <c:pt idx="1">
                  <c:v>0.10526688132636565</c:v>
                </c:pt>
                <c:pt idx="2">
                  <c:v>6.5196851760265975E-2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0.75985869484422097</c:v>
                </c:pt>
                <c:pt idx="1">
                  <c:v>0.71709625039539104</c:v>
                </c:pt>
                <c:pt idx="2">
                  <c:v>0.59423187433746183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8.4388198989988422E-2</c:v>
                </c:pt>
                <c:pt idx="1">
                  <c:v>0.17763686823593053</c:v>
                </c:pt>
                <c:pt idx="2">
                  <c:v>0.34090145762317792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7" t="s">
        <v>454</v>
      </c>
      <c r="B1" s="243" t="s">
        <v>390</v>
      </c>
      <c r="C1" s="238">
        <v>2</v>
      </c>
      <c r="D1" s="238">
        <f>C1+1</f>
        <v>3</v>
      </c>
      <c r="E1" s="238">
        <f t="shared" ref="E1:AS1" si="0">D1+1</f>
        <v>4</v>
      </c>
      <c r="F1" s="238">
        <f t="shared" si="0"/>
        <v>5</v>
      </c>
      <c r="G1" s="238">
        <f t="shared" si="0"/>
        <v>6</v>
      </c>
      <c r="H1" s="238">
        <f t="shared" si="0"/>
        <v>7</v>
      </c>
      <c r="I1" s="238">
        <f t="shared" si="0"/>
        <v>8</v>
      </c>
      <c r="J1" s="238">
        <f t="shared" si="0"/>
        <v>9</v>
      </c>
      <c r="K1" s="238">
        <f t="shared" si="0"/>
        <v>10</v>
      </c>
      <c r="L1" s="238">
        <f t="shared" si="0"/>
        <v>11</v>
      </c>
      <c r="M1" s="238">
        <f t="shared" si="0"/>
        <v>12</v>
      </c>
      <c r="N1" s="238">
        <f t="shared" si="0"/>
        <v>13</v>
      </c>
      <c r="O1" s="238">
        <f>N1+1</f>
        <v>14</v>
      </c>
      <c r="P1" s="238">
        <f t="shared" si="0"/>
        <v>15</v>
      </c>
      <c r="Q1" s="238">
        <f t="shared" si="0"/>
        <v>16</v>
      </c>
      <c r="R1" s="238">
        <f t="shared" si="0"/>
        <v>17</v>
      </c>
      <c r="S1" s="238">
        <f t="shared" si="0"/>
        <v>18</v>
      </c>
      <c r="T1" s="238">
        <f t="shared" si="0"/>
        <v>19</v>
      </c>
      <c r="U1" s="238">
        <f t="shared" si="0"/>
        <v>20</v>
      </c>
      <c r="V1" s="238">
        <f t="shared" si="0"/>
        <v>21</v>
      </c>
      <c r="W1" s="238">
        <f t="shared" si="0"/>
        <v>22</v>
      </c>
      <c r="X1" s="238">
        <f t="shared" si="0"/>
        <v>23</v>
      </c>
      <c r="Y1" s="238">
        <f t="shared" si="0"/>
        <v>24</v>
      </c>
      <c r="Z1" s="238">
        <f t="shared" si="0"/>
        <v>25</v>
      </c>
      <c r="AA1" s="238">
        <f t="shared" si="0"/>
        <v>26</v>
      </c>
      <c r="AB1" s="238">
        <f t="shared" si="0"/>
        <v>27</v>
      </c>
      <c r="AC1" s="238">
        <f t="shared" si="0"/>
        <v>28</v>
      </c>
      <c r="AD1" s="238">
        <f t="shared" si="0"/>
        <v>29</v>
      </c>
      <c r="AE1" s="238">
        <f t="shared" si="0"/>
        <v>30</v>
      </c>
      <c r="AF1" s="238">
        <f t="shared" si="0"/>
        <v>31</v>
      </c>
      <c r="AG1" s="238">
        <f t="shared" si="0"/>
        <v>32</v>
      </c>
      <c r="AH1" s="238">
        <f t="shared" si="0"/>
        <v>33</v>
      </c>
      <c r="AI1" s="238">
        <f t="shared" si="0"/>
        <v>34</v>
      </c>
      <c r="AJ1" s="238">
        <f t="shared" si="0"/>
        <v>35</v>
      </c>
      <c r="AK1" s="238">
        <f t="shared" si="0"/>
        <v>36</v>
      </c>
      <c r="AL1" s="238">
        <f t="shared" si="0"/>
        <v>37</v>
      </c>
      <c r="AM1" s="238">
        <f t="shared" si="0"/>
        <v>38</v>
      </c>
      <c r="AN1" s="238">
        <f t="shared" si="0"/>
        <v>39</v>
      </c>
      <c r="AO1" s="238">
        <f t="shared" si="0"/>
        <v>40</v>
      </c>
      <c r="AP1" s="238">
        <f t="shared" si="0"/>
        <v>41</v>
      </c>
      <c r="AQ1" s="238">
        <f t="shared" si="0"/>
        <v>42</v>
      </c>
      <c r="AR1" s="238">
        <f t="shared" si="0"/>
        <v>43</v>
      </c>
      <c r="AS1" s="238">
        <f t="shared" si="0"/>
        <v>44</v>
      </c>
      <c r="AT1" s="238">
        <f>AS1+1</f>
        <v>45</v>
      </c>
      <c r="AU1" s="238">
        <f>AT1+1</f>
        <v>46</v>
      </c>
      <c r="AV1" s="238">
        <f t="shared" ref="AV1:AW1" si="1">AU1+1</f>
        <v>47</v>
      </c>
      <c r="AW1" s="238">
        <f t="shared" si="1"/>
        <v>48</v>
      </c>
    </row>
    <row r="2" spans="1:49" x14ac:dyDescent="0.25">
      <c r="B2" s="246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84.607267399999998</v>
      </c>
      <c r="G3">
        <v>81.320602730000004</v>
      </c>
      <c r="H3">
        <v>78.124404130000002</v>
      </c>
      <c r="I3">
        <v>78.129445509999996</v>
      </c>
      <c r="J3">
        <v>77.137425100000002</v>
      </c>
      <c r="K3">
        <v>73.930430849999894</v>
      </c>
      <c r="L3">
        <v>72.136996580000002</v>
      </c>
      <c r="M3">
        <v>71.748502119999998</v>
      </c>
      <c r="N3">
        <v>71.938344819999998</v>
      </c>
      <c r="O3">
        <v>72.361826519999994</v>
      </c>
      <c r="P3">
        <v>71.293739090000003</v>
      </c>
      <c r="Q3">
        <v>69.533707750000005</v>
      </c>
      <c r="R3">
        <v>68.824604239999999</v>
      </c>
      <c r="S3">
        <v>69.400440590000002</v>
      </c>
      <c r="T3">
        <v>69.346001310000005</v>
      </c>
      <c r="U3">
        <v>69.001097909999999</v>
      </c>
      <c r="V3">
        <v>68.635479959999998</v>
      </c>
      <c r="W3">
        <v>67.831780280000004</v>
      </c>
      <c r="X3">
        <v>66.791164739999999</v>
      </c>
      <c r="Y3">
        <v>65.999397369999997</v>
      </c>
      <c r="Z3">
        <v>65.574626730000006</v>
      </c>
      <c r="AA3">
        <v>65.408200230000006</v>
      </c>
      <c r="AB3">
        <v>65.415354780000001</v>
      </c>
      <c r="AC3">
        <v>65.532573279999994</v>
      </c>
      <c r="AD3">
        <v>65.404425709999998</v>
      </c>
      <c r="AE3">
        <v>65.264989679999999</v>
      </c>
      <c r="AF3">
        <v>65.104714090000002</v>
      </c>
      <c r="AG3">
        <v>64.918384619999998</v>
      </c>
      <c r="AH3">
        <v>64.720039979999996</v>
      </c>
      <c r="AI3">
        <v>64.447853300000006</v>
      </c>
      <c r="AJ3">
        <v>64.137219220000006</v>
      </c>
      <c r="AK3">
        <v>63.81892199</v>
      </c>
      <c r="AL3">
        <v>63.487203360000002</v>
      </c>
      <c r="AM3">
        <v>63.14653551</v>
      </c>
      <c r="AN3">
        <v>62.868921739999998</v>
      </c>
      <c r="AO3">
        <v>62.577147369999999</v>
      </c>
      <c r="AP3">
        <v>62.283785909999999</v>
      </c>
      <c r="AQ3">
        <v>62.010774300000001</v>
      </c>
      <c r="AR3">
        <v>61.740011760000002</v>
      </c>
      <c r="AS3">
        <v>61.492213130000003</v>
      </c>
      <c r="AT3">
        <v>61.273831110000003</v>
      </c>
      <c r="AU3">
        <v>61.081341139999999</v>
      </c>
      <c r="AV3">
        <v>60.922241919999998</v>
      </c>
      <c r="AW3">
        <v>60.858977000000003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83.500810459999997</v>
      </c>
      <c r="G4">
        <v>79.868382580000002</v>
      </c>
      <c r="H4">
        <v>76.357604850000001</v>
      </c>
      <c r="I4">
        <v>75.992651850000001</v>
      </c>
      <c r="J4">
        <v>74.664347509999999</v>
      </c>
      <c r="K4">
        <v>71.213552669999999</v>
      </c>
      <c r="L4">
        <v>69.149453190000003</v>
      </c>
      <c r="M4">
        <v>68.443909919999996</v>
      </c>
      <c r="N4">
        <v>68.292607039999893</v>
      </c>
      <c r="O4">
        <v>68.490349120000005</v>
      </c>
      <c r="P4">
        <v>67.267598960000001</v>
      </c>
      <c r="Q4">
        <v>65.389633970000006</v>
      </c>
      <c r="R4">
        <v>64.496568920000001</v>
      </c>
      <c r="S4">
        <v>66.042551500000002</v>
      </c>
      <c r="T4">
        <v>65.784197280000001</v>
      </c>
      <c r="U4">
        <v>65.253664569999998</v>
      </c>
      <c r="V4">
        <v>64.707767570000001</v>
      </c>
      <c r="W4">
        <v>63.827572570000001</v>
      </c>
      <c r="X4">
        <v>62.726790280000003</v>
      </c>
      <c r="Y4">
        <v>61.983404440000001</v>
      </c>
      <c r="Z4">
        <v>61.584692089999997</v>
      </c>
      <c r="AA4">
        <v>61.428615720000003</v>
      </c>
      <c r="AB4">
        <v>61.434361019999997</v>
      </c>
      <c r="AC4">
        <v>61.543406660000002</v>
      </c>
      <c r="AD4">
        <v>61.426392720000003</v>
      </c>
      <c r="AE4">
        <v>61.298944370000001</v>
      </c>
      <c r="AF4">
        <v>61.152102620000001</v>
      </c>
      <c r="AG4">
        <v>60.980430990000002</v>
      </c>
      <c r="AH4">
        <v>60.797651309999999</v>
      </c>
      <c r="AI4">
        <v>60.54027696</v>
      </c>
      <c r="AJ4">
        <v>60.246715209999998</v>
      </c>
      <c r="AK4">
        <v>59.945879669999997</v>
      </c>
      <c r="AL4">
        <v>59.633014950000003</v>
      </c>
      <c r="AM4">
        <v>59.311686889999997</v>
      </c>
      <c r="AN4">
        <v>59.037177069999998</v>
      </c>
      <c r="AO4">
        <v>58.748965939999998</v>
      </c>
      <c r="AP4">
        <v>58.458840860000002</v>
      </c>
      <c r="AQ4">
        <v>58.18736182</v>
      </c>
      <c r="AR4">
        <v>57.917505509999998</v>
      </c>
      <c r="AS4">
        <v>57.666504789999998</v>
      </c>
      <c r="AT4">
        <v>57.442823250000004</v>
      </c>
      <c r="AU4">
        <v>57.243121330000001</v>
      </c>
      <c r="AV4">
        <v>57.074389449999998</v>
      </c>
      <c r="AW4">
        <v>56.995062920000002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1.106456938</v>
      </c>
      <c r="G5">
        <v>1.4522201539999999</v>
      </c>
      <c r="H5">
        <v>1.7667992770000001</v>
      </c>
      <c r="I5">
        <v>2.1367936589999998</v>
      </c>
      <c r="J5">
        <v>2.473077585</v>
      </c>
      <c r="K5">
        <v>2.7168781750000002</v>
      </c>
      <c r="L5">
        <v>2.987543396</v>
      </c>
      <c r="M5">
        <v>3.304592199</v>
      </c>
      <c r="N5">
        <v>3.6457377800000001</v>
      </c>
      <c r="O5">
        <v>3.871477402</v>
      </c>
      <c r="P5">
        <v>4.0261401340000003</v>
      </c>
      <c r="Q5">
        <v>4.1440737790000002</v>
      </c>
      <c r="R5">
        <v>4.3280353170000003</v>
      </c>
      <c r="S5">
        <v>3.3578890829999999</v>
      </c>
      <c r="T5">
        <v>3.5618040299999998</v>
      </c>
      <c r="U5">
        <v>3.7474333400000002</v>
      </c>
      <c r="V5">
        <v>3.9277123889999999</v>
      </c>
      <c r="W5">
        <v>4.0042077110000003</v>
      </c>
      <c r="X5">
        <v>4.0643744530000001</v>
      </c>
      <c r="Y5">
        <v>4.0159929290000003</v>
      </c>
      <c r="Z5">
        <v>3.9899346410000001</v>
      </c>
      <c r="AA5">
        <v>3.979584515</v>
      </c>
      <c r="AB5">
        <v>3.9809937579999999</v>
      </c>
      <c r="AC5">
        <v>3.9891666149999998</v>
      </c>
      <c r="AD5">
        <v>3.9780329989999998</v>
      </c>
      <c r="AE5">
        <v>3.9660453009999999</v>
      </c>
      <c r="AF5">
        <v>3.9526114649999999</v>
      </c>
      <c r="AG5">
        <v>3.937953635</v>
      </c>
      <c r="AH5">
        <v>3.9223886659999998</v>
      </c>
      <c r="AI5">
        <v>3.9075763370000001</v>
      </c>
      <c r="AJ5">
        <v>3.8905040120000001</v>
      </c>
      <c r="AK5">
        <v>3.8730423190000001</v>
      </c>
      <c r="AL5">
        <v>3.854188406</v>
      </c>
      <c r="AM5">
        <v>3.8348486190000002</v>
      </c>
      <c r="AN5">
        <v>3.8317446670000002</v>
      </c>
      <c r="AO5">
        <v>3.8281814270000001</v>
      </c>
      <c r="AP5">
        <v>3.8249450469999999</v>
      </c>
      <c r="AQ5">
        <v>3.8234124779999998</v>
      </c>
      <c r="AR5">
        <v>3.8225062489999999</v>
      </c>
      <c r="AS5">
        <v>3.8257083359999999</v>
      </c>
      <c r="AT5">
        <v>3.8310078619999999</v>
      </c>
      <c r="AU5">
        <v>3.838219804</v>
      </c>
      <c r="AV5">
        <v>3.8478524740000002</v>
      </c>
      <c r="AW5">
        <v>3.8639140780000001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30.320856590000002</v>
      </c>
      <c r="G6">
        <v>30.883946130000002</v>
      </c>
      <c r="H6">
        <v>28.787800950000001</v>
      </c>
      <c r="I6">
        <v>29.808053279999999</v>
      </c>
      <c r="J6">
        <v>30.79072343</v>
      </c>
      <c r="K6">
        <v>31.04996976</v>
      </c>
      <c r="L6">
        <v>30.84535116</v>
      </c>
      <c r="M6">
        <v>30.71045617</v>
      </c>
      <c r="N6">
        <v>30.184790679999999</v>
      </c>
      <c r="O6">
        <v>29.460921620000001</v>
      </c>
      <c r="P6">
        <v>29.160016880000001</v>
      </c>
      <c r="Q6">
        <v>29.068665899999999</v>
      </c>
      <c r="R6">
        <v>28.23771795</v>
      </c>
      <c r="S6">
        <v>26.08979751</v>
      </c>
      <c r="T6">
        <v>25.70874353</v>
      </c>
      <c r="U6">
        <v>25.644189749999999</v>
      </c>
      <c r="V6">
        <v>25.749002669999999</v>
      </c>
      <c r="W6">
        <v>25.844565280000001</v>
      </c>
      <c r="X6">
        <v>25.98655523</v>
      </c>
      <c r="Y6">
        <v>25.770510460000001</v>
      </c>
      <c r="Z6">
        <v>25.557954800000001</v>
      </c>
      <c r="AA6">
        <v>25.364832230000001</v>
      </c>
      <c r="AB6">
        <v>25.260669100000001</v>
      </c>
      <c r="AC6">
        <v>25.184171299999999</v>
      </c>
      <c r="AD6">
        <v>24.88452509</v>
      </c>
      <c r="AE6">
        <v>24.643530630000001</v>
      </c>
      <c r="AF6">
        <v>24.44650042</v>
      </c>
      <c r="AG6">
        <v>24.254653439999998</v>
      </c>
      <c r="AH6">
        <v>24.087715190000001</v>
      </c>
      <c r="AI6">
        <v>23.857869520000001</v>
      </c>
      <c r="AJ6">
        <v>23.632563279999999</v>
      </c>
      <c r="AK6">
        <v>23.408461849999998</v>
      </c>
      <c r="AL6">
        <v>23.155118550000001</v>
      </c>
      <c r="AM6">
        <v>22.89775092</v>
      </c>
      <c r="AN6">
        <v>22.653900320000002</v>
      </c>
      <c r="AO6">
        <v>22.39918518</v>
      </c>
      <c r="AP6">
        <v>22.132718780000001</v>
      </c>
      <c r="AQ6">
        <v>21.854968249999999</v>
      </c>
      <c r="AR6">
        <v>21.564323859999998</v>
      </c>
      <c r="AS6">
        <v>21.170647559999999</v>
      </c>
      <c r="AT6">
        <v>20.76281693</v>
      </c>
      <c r="AU6">
        <v>20.341511359999998</v>
      </c>
      <c r="AV6">
        <v>19.907775869999998</v>
      </c>
      <c r="AW6">
        <v>19.466376409999999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0.35271059630000001</v>
      </c>
      <c r="G7">
        <v>0.32563518540000003</v>
      </c>
      <c r="H7">
        <v>0.27512403200000002</v>
      </c>
      <c r="I7">
        <v>0.25821124290000003</v>
      </c>
      <c r="J7">
        <v>0.24175915270000001</v>
      </c>
      <c r="K7">
        <v>0.22097630700000001</v>
      </c>
      <c r="L7">
        <v>0.19897373239999999</v>
      </c>
      <c r="M7">
        <v>0.17956173489999999</v>
      </c>
      <c r="N7">
        <v>0.15996950160000001</v>
      </c>
      <c r="O7">
        <v>0.1445203236</v>
      </c>
      <c r="P7">
        <v>0.1324048645</v>
      </c>
      <c r="Q7">
        <v>0.1221728891</v>
      </c>
      <c r="R7">
        <v>0.1098532507</v>
      </c>
      <c r="S7">
        <v>0.1093302894</v>
      </c>
      <c r="T7">
        <v>0.1758396981</v>
      </c>
      <c r="U7">
        <v>0.2407000443</v>
      </c>
      <c r="V7">
        <v>0.30475931750000002</v>
      </c>
      <c r="W7">
        <v>0.26538769429999998</v>
      </c>
      <c r="X7">
        <v>0.22632330480000001</v>
      </c>
      <c r="Y7">
        <v>0.22306379509999999</v>
      </c>
      <c r="Z7">
        <v>0.2198464866</v>
      </c>
      <c r="AA7">
        <v>0.21680723939999999</v>
      </c>
      <c r="AB7">
        <v>0.21454265980000001</v>
      </c>
      <c r="AC7">
        <v>0.21251863970000001</v>
      </c>
      <c r="AD7">
        <v>0.21682551550000001</v>
      </c>
      <c r="AE7">
        <v>0.2216268381</v>
      </c>
      <c r="AF7">
        <v>0.2268355936</v>
      </c>
      <c r="AG7">
        <v>0.23250385800000001</v>
      </c>
      <c r="AH7">
        <v>0.23846804460000001</v>
      </c>
      <c r="AI7">
        <v>0.23925108889999999</v>
      </c>
      <c r="AJ7">
        <v>0.24011761919999999</v>
      </c>
      <c r="AK7">
        <v>0.24103696890000001</v>
      </c>
      <c r="AL7">
        <v>0.2418445635</v>
      </c>
      <c r="AM7">
        <v>0.24265675310000001</v>
      </c>
      <c r="AN7">
        <v>0.24901021819999999</v>
      </c>
      <c r="AO7">
        <v>0.25540006230000001</v>
      </c>
      <c r="AP7">
        <v>0.26181166369999997</v>
      </c>
      <c r="AQ7">
        <v>0.26824509689999998</v>
      </c>
      <c r="AR7">
        <v>0.27467436890000002</v>
      </c>
      <c r="AS7">
        <v>0.27861602680000003</v>
      </c>
      <c r="AT7">
        <v>0.28252525979999998</v>
      </c>
      <c r="AU7">
        <v>0.28640543940000002</v>
      </c>
      <c r="AV7">
        <v>0.29026589180000001</v>
      </c>
      <c r="AW7">
        <v>0.29417367059999999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1.492349124</v>
      </c>
      <c r="G8">
        <v>1.4597338959999999</v>
      </c>
      <c r="H8">
        <v>1.306656206</v>
      </c>
      <c r="I8">
        <v>1.2992669640000001</v>
      </c>
      <c r="J8">
        <v>1.288832896</v>
      </c>
      <c r="K8">
        <v>1.24810131</v>
      </c>
      <c r="L8">
        <v>1.1906669919999999</v>
      </c>
      <c r="M8">
        <v>1.138410258</v>
      </c>
      <c r="N8">
        <v>1.074515388</v>
      </c>
      <c r="O8">
        <v>1.1699328309999999</v>
      </c>
      <c r="P8">
        <v>1.2917917299999999</v>
      </c>
      <c r="Q8">
        <v>1.4365473929999999</v>
      </c>
      <c r="R8">
        <v>1.556734616</v>
      </c>
      <c r="S8">
        <v>2.3134882999999999</v>
      </c>
      <c r="T8">
        <v>1.7353799130000001</v>
      </c>
      <c r="U8">
        <v>1.2091166330000001</v>
      </c>
      <c r="V8">
        <v>0.70994649080000005</v>
      </c>
      <c r="W8">
        <v>0.68501805699999996</v>
      </c>
      <c r="X8">
        <v>0.66120483730000001</v>
      </c>
      <c r="Y8">
        <v>0.65657637639999999</v>
      </c>
      <c r="Z8">
        <v>0.65202924549999997</v>
      </c>
      <c r="AA8">
        <v>0.64797101680000002</v>
      </c>
      <c r="AB8">
        <v>0.64615422980000004</v>
      </c>
      <c r="AC8">
        <v>0.64504167109999999</v>
      </c>
      <c r="AD8">
        <v>0.65053715000000001</v>
      </c>
      <c r="AE8">
        <v>0.65753392939999999</v>
      </c>
      <c r="AF8">
        <v>0.66572697010000004</v>
      </c>
      <c r="AG8">
        <v>0.6748587157</v>
      </c>
      <c r="AH8">
        <v>0.68479366750000004</v>
      </c>
      <c r="AI8">
        <v>0.69502405339999995</v>
      </c>
      <c r="AJ8">
        <v>0.70559477329999998</v>
      </c>
      <c r="AK8">
        <v>0.71642388670000001</v>
      </c>
      <c r="AL8">
        <v>0.72739020980000002</v>
      </c>
      <c r="AM8">
        <v>0.73848561580000005</v>
      </c>
      <c r="AN8">
        <v>0.74965085109999996</v>
      </c>
      <c r="AO8">
        <v>0.76078829029999995</v>
      </c>
      <c r="AP8">
        <v>0.77185821080000006</v>
      </c>
      <c r="AQ8">
        <v>0.78286529680000005</v>
      </c>
      <c r="AR8">
        <v>0.79373861030000004</v>
      </c>
      <c r="AS8">
        <v>1.099515864</v>
      </c>
      <c r="AT8">
        <v>1.410059752</v>
      </c>
      <c r="AU8">
        <v>1.725206384</v>
      </c>
      <c r="AV8">
        <v>2.0448517389999998</v>
      </c>
      <c r="AW8">
        <v>2.3693982240000002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1.4492952530000001</v>
      </c>
      <c r="G9">
        <v>1.379776814</v>
      </c>
      <c r="H9">
        <v>1.202112742</v>
      </c>
      <c r="I9">
        <v>1.1634051350000001</v>
      </c>
      <c r="J9">
        <v>1.123253831</v>
      </c>
      <c r="K9">
        <v>1.0587169110000001</v>
      </c>
      <c r="L9">
        <v>0.98303513529999997</v>
      </c>
      <c r="M9">
        <v>0.91480018139999997</v>
      </c>
      <c r="N9">
        <v>0.84040532619999997</v>
      </c>
      <c r="O9">
        <v>0.75789158540000001</v>
      </c>
      <c r="P9">
        <v>0.69312036040000002</v>
      </c>
      <c r="Q9">
        <v>0.63841945739999995</v>
      </c>
      <c r="R9">
        <v>0.57302126509999995</v>
      </c>
      <c r="S9">
        <v>0.2154902611</v>
      </c>
      <c r="T9">
        <v>0.17379183040000001</v>
      </c>
      <c r="U9">
        <v>0.13639174060000001</v>
      </c>
      <c r="V9">
        <v>0.1012457299</v>
      </c>
      <c r="W9">
        <v>8.0208014499999994E-2</v>
      </c>
      <c r="X9">
        <v>5.9224766499999998E-2</v>
      </c>
      <c r="Y9">
        <v>5.8789363499999997E-2</v>
      </c>
      <c r="Z9">
        <v>5.8361423799999999E-2</v>
      </c>
      <c r="AA9">
        <v>5.7977408899999999E-2</v>
      </c>
      <c r="AB9">
        <v>5.7794184200000001E-2</v>
      </c>
      <c r="AC9">
        <v>5.7674032100000001E-2</v>
      </c>
      <c r="AD9">
        <v>5.8150734099999997E-2</v>
      </c>
      <c r="AE9">
        <v>5.8761670500000002E-2</v>
      </c>
      <c r="AF9">
        <v>5.9479487999999997E-2</v>
      </c>
      <c r="AG9">
        <v>6.02800462E-2</v>
      </c>
      <c r="AH9">
        <v>6.1152233700000003E-2</v>
      </c>
      <c r="AI9">
        <v>6.20630244E-2</v>
      </c>
      <c r="AJ9">
        <v>6.3004171799999995E-2</v>
      </c>
      <c r="AK9">
        <v>6.3968356599999998E-2</v>
      </c>
      <c r="AL9">
        <v>6.4944615400000003E-2</v>
      </c>
      <c r="AM9">
        <v>6.5932360699999998E-2</v>
      </c>
      <c r="AN9">
        <v>6.6926442099999997E-2</v>
      </c>
      <c r="AO9">
        <v>6.7917995199999998E-2</v>
      </c>
      <c r="AP9">
        <v>6.8903475000000006E-2</v>
      </c>
      <c r="AQ9">
        <v>6.98833014E-2</v>
      </c>
      <c r="AR9">
        <v>7.0851143599999999E-2</v>
      </c>
      <c r="AS9">
        <v>7.1618266900000005E-2</v>
      </c>
      <c r="AT9">
        <v>7.2372905299999998E-2</v>
      </c>
      <c r="AU9">
        <v>7.3116075599999997E-2</v>
      </c>
      <c r="AV9">
        <v>7.3850294499999997E-2</v>
      </c>
      <c r="AW9">
        <v>7.4592681300000005E-2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0.50823585410000005</v>
      </c>
      <c r="G10">
        <v>0.69898247950000003</v>
      </c>
      <c r="H10">
        <v>0.80429226769999995</v>
      </c>
      <c r="I10">
        <v>0.97369113640000005</v>
      </c>
      <c r="J10">
        <v>1.1326767090000001</v>
      </c>
      <c r="K10">
        <v>1.2501105830000001</v>
      </c>
      <c r="L10">
        <v>1.327384769</v>
      </c>
      <c r="M10">
        <v>1.382785301</v>
      </c>
      <c r="N10">
        <v>1.3927042140000001</v>
      </c>
      <c r="O10">
        <v>1.5787153389999999</v>
      </c>
      <c r="P10">
        <v>1.8148137040000001</v>
      </c>
      <c r="Q10">
        <v>2.1011456489999998</v>
      </c>
      <c r="R10">
        <v>2.3705407900000002</v>
      </c>
      <c r="S10">
        <v>3.1556839480000001</v>
      </c>
      <c r="T10">
        <v>3.2702328939999998</v>
      </c>
      <c r="U10">
        <v>3.4160461569999998</v>
      </c>
      <c r="V10">
        <v>3.5787816370000001</v>
      </c>
      <c r="W10">
        <v>3.913632046</v>
      </c>
      <c r="X10">
        <v>4.2568587449999997</v>
      </c>
      <c r="Y10">
        <v>4.5194435439999996</v>
      </c>
      <c r="Z10">
        <v>4.7800451810000002</v>
      </c>
      <c r="AA10">
        <v>5.0419242070000001</v>
      </c>
      <c r="AB10">
        <v>5.2219324169999997</v>
      </c>
      <c r="AC10">
        <v>5.4068426919999997</v>
      </c>
      <c r="AD10">
        <v>5.7201305339999999</v>
      </c>
      <c r="AE10">
        <v>6.0459833410000003</v>
      </c>
      <c r="AF10">
        <v>6.3832878629999996</v>
      </c>
      <c r="AG10">
        <v>6.7446046629999996</v>
      </c>
      <c r="AH10">
        <v>7.1160045360000002</v>
      </c>
      <c r="AI10">
        <v>7.5076457010000004</v>
      </c>
      <c r="AJ10">
        <v>7.9064194179999996</v>
      </c>
      <c r="AK10">
        <v>8.3116930759999903</v>
      </c>
      <c r="AL10">
        <v>8.7347419760000005</v>
      </c>
      <c r="AM10">
        <v>9.1632746029999996</v>
      </c>
      <c r="AN10">
        <v>9.6116372820000002</v>
      </c>
      <c r="AO10">
        <v>10.0649073</v>
      </c>
      <c r="AP10">
        <v>10.52241066</v>
      </c>
      <c r="AQ10">
        <v>10.984036469999999</v>
      </c>
      <c r="AR10">
        <v>11.448594809999999</v>
      </c>
      <c r="AS10">
        <v>11.900290780000001</v>
      </c>
      <c r="AT10">
        <v>12.35538034</v>
      </c>
      <c r="AU10">
        <v>12.81383449</v>
      </c>
      <c r="AV10">
        <v>13.27591408</v>
      </c>
      <c r="AW10">
        <v>13.74461764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8.7443444400000001E-2</v>
      </c>
      <c r="G11">
        <v>0.11049632920000001</v>
      </c>
      <c r="H11">
        <v>0.1277770419</v>
      </c>
      <c r="I11">
        <v>0.164137278</v>
      </c>
      <c r="J11">
        <v>0.2103404411</v>
      </c>
      <c r="K11">
        <v>0.26314392219999999</v>
      </c>
      <c r="L11">
        <v>0.32430314139999999</v>
      </c>
      <c r="M11">
        <v>0.40056867000000002</v>
      </c>
      <c r="N11">
        <v>0.48843654889999999</v>
      </c>
      <c r="O11">
        <v>0.57131327499999995</v>
      </c>
      <c r="P11">
        <v>0.67767858020000005</v>
      </c>
      <c r="Q11">
        <v>0.80959737139999999</v>
      </c>
      <c r="R11">
        <v>0.94250049319999996</v>
      </c>
      <c r="S11">
        <v>1.3907260990000001</v>
      </c>
      <c r="T11">
        <v>1.441208407</v>
      </c>
      <c r="U11">
        <v>1.50546906</v>
      </c>
      <c r="V11">
        <v>1.57718742</v>
      </c>
      <c r="W11">
        <v>1.655864389</v>
      </c>
      <c r="X11">
        <v>1.7378207409999999</v>
      </c>
      <c r="Y11">
        <v>1.8567284369999999</v>
      </c>
      <c r="Z11">
        <v>1.9747261300000001</v>
      </c>
      <c r="AA11">
        <v>2.0931704020000002</v>
      </c>
      <c r="AB11">
        <v>2.2170800000000002</v>
      </c>
      <c r="AC11">
        <v>2.3428783929999999</v>
      </c>
      <c r="AD11">
        <v>2.6422417899999999</v>
      </c>
      <c r="AE11">
        <v>2.9470380600000001</v>
      </c>
      <c r="AF11">
        <v>3.2576686989999999</v>
      </c>
      <c r="AG11">
        <v>3.5883284899999999</v>
      </c>
      <c r="AH11">
        <v>3.9254065480000002</v>
      </c>
      <c r="AI11">
        <v>4.2811471980000002</v>
      </c>
      <c r="AJ11">
        <v>4.6425829849999998</v>
      </c>
      <c r="AK11">
        <v>5.0094721</v>
      </c>
      <c r="AL11">
        <v>5.3940030700000001</v>
      </c>
      <c r="AM11">
        <v>5.7835848759999999</v>
      </c>
      <c r="AN11">
        <v>6.1932781810000002</v>
      </c>
      <c r="AO11">
        <v>6.6082167289999996</v>
      </c>
      <c r="AP11">
        <v>7.0279010470000003</v>
      </c>
      <c r="AQ11">
        <v>7.45219202</v>
      </c>
      <c r="AR11">
        <v>7.8802119580000003</v>
      </c>
      <c r="AS11">
        <v>8.1434275889999999</v>
      </c>
      <c r="AT11">
        <v>8.4081916620000001</v>
      </c>
      <c r="AU11">
        <v>8.6745123490000005</v>
      </c>
      <c r="AV11">
        <v>8.9425904210000002</v>
      </c>
      <c r="AW11">
        <v>9.2144560010000003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3.5212897860000001</v>
      </c>
      <c r="G12">
        <v>3.5843190379999998</v>
      </c>
      <c r="H12">
        <v>3.3388425220000002</v>
      </c>
      <c r="I12">
        <v>3.4548932300000001</v>
      </c>
      <c r="J12">
        <v>3.5664363809999999</v>
      </c>
      <c r="K12">
        <v>3.5940932600000002</v>
      </c>
      <c r="L12">
        <v>3.5680542709999998</v>
      </c>
      <c r="M12">
        <v>3.5501080549999999</v>
      </c>
      <c r="N12">
        <v>3.487040929</v>
      </c>
      <c r="O12">
        <v>3.597786589</v>
      </c>
      <c r="P12">
        <v>3.7644110049999999</v>
      </c>
      <c r="Q12">
        <v>3.9669301840000002</v>
      </c>
      <c r="R12">
        <v>4.073608106</v>
      </c>
      <c r="S12">
        <v>3.8561041829999998</v>
      </c>
      <c r="T12">
        <v>3.9960778559999999</v>
      </c>
      <c r="U12">
        <v>4.1742551199999998</v>
      </c>
      <c r="V12">
        <v>4.3731105750000001</v>
      </c>
      <c r="W12">
        <v>4.2217115180000002</v>
      </c>
      <c r="X12">
        <v>4.0771948160000004</v>
      </c>
      <c r="Y12">
        <v>4.0468115300000003</v>
      </c>
      <c r="Z12">
        <v>4.01694555</v>
      </c>
      <c r="AA12">
        <v>3.9901060789999998</v>
      </c>
      <c r="AB12">
        <v>3.9778217819999999</v>
      </c>
      <c r="AC12">
        <v>3.9698772770000001</v>
      </c>
      <c r="AD12">
        <v>4.0009235619999997</v>
      </c>
      <c r="AE12">
        <v>4.041209727</v>
      </c>
      <c r="AF12">
        <v>4.0888434279999997</v>
      </c>
      <c r="AG12">
        <v>4.1424029280000001</v>
      </c>
      <c r="AH12">
        <v>4.2008736740000003</v>
      </c>
      <c r="AI12">
        <v>4.2621761449999997</v>
      </c>
      <c r="AJ12">
        <v>4.325548049</v>
      </c>
      <c r="AK12">
        <v>4.3904856050000003</v>
      </c>
      <c r="AL12">
        <v>4.4563860460000004</v>
      </c>
      <c r="AM12">
        <v>4.523059967</v>
      </c>
      <c r="AN12">
        <v>4.5902848189999998</v>
      </c>
      <c r="AO12">
        <v>4.6573197649999996</v>
      </c>
      <c r="AP12">
        <v>4.7239221929999999</v>
      </c>
      <c r="AQ12">
        <v>4.7901214230000004</v>
      </c>
      <c r="AR12">
        <v>4.8554841360000003</v>
      </c>
      <c r="AS12">
        <v>4.9076565529999998</v>
      </c>
      <c r="AT12">
        <v>4.9589667779999997</v>
      </c>
      <c r="AU12">
        <v>5.0094847319999998</v>
      </c>
      <c r="AV12">
        <v>5.0593830640000004</v>
      </c>
      <c r="AW12">
        <v>5.1098346909999997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0.2380608551</v>
      </c>
      <c r="G13">
        <v>0.2528962152</v>
      </c>
      <c r="H13">
        <v>0.24585613810000001</v>
      </c>
      <c r="I13">
        <v>0.26550285709999999</v>
      </c>
      <c r="J13">
        <v>0.2860345527</v>
      </c>
      <c r="K13">
        <v>0.3008311528</v>
      </c>
      <c r="L13">
        <v>0.31168389759999998</v>
      </c>
      <c r="M13">
        <v>0.32364875100000001</v>
      </c>
      <c r="N13">
        <v>0.33177133260000002</v>
      </c>
      <c r="O13">
        <v>0.38165844929999998</v>
      </c>
      <c r="P13">
        <v>0.44524001390000001</v>
      </c>
      <c r="Q13">
        <v>0.52312970459999997</v>
      </c>
      <c r="R13">
        <v>0.59895161549999998</v>
      </c>
      <c r="S13">
        <v>0.45836510250000001</v>
      </c>
      <c r="T13">
        <v>0.59323607990000005</v>
      </c>
      <c r="U13">
        <v>0.7274829679</v>
      </c>
      <c r="V13">
        <v>0.86156504599999995</v>
      </c>
      <c r="W13">
        <v>0.86081103400000003</v>
      </c>
      <c r="X13">
        <v>0.86158685040000005</v>
      </c>
      <c r="Y13">
        <v>0.89167332129999999</v>
      </c>
      <c r="Z13">
        <v>0.92155611260000003</v>
      </c>
      <c r="AA13">
        <v>0.95184495039999995</v>
      </c>
      <c r="AB13">
        <v>0.98414437359999996</v>
      </c>
      <c r="AC13">
        <v>1.017374247</v>
      </c>
      <c r="AD13">
        <v>1.033886528</v>
      </c>
      <c r="AE13">
        <v>1.052766131</v>
      </c>
      <c r="AF13">
        <v>1.0735743209999999</v>
      </c>
      <c r="AG13">
        <v>1.0964886899999999</v>
      </c>
      <c r="AH13">
        <v>1.12076957</v>
      </c>
      <c r="AI13">
        <v>1.2010391789999999</v>
      </c>
      <c r="AJ13">
        <v>1.282666401</v>
      </c>
      <c r="AK13">
        <v>1.3655658580000001</v>
      </c>
      <c r="AL13">
        <v>1.4525631999999999</v>
      </c>
      <c r="AM13">
        <v>1.5406972000000001</v>
      </c>
      <c r="AN13">
        <v>1.5764072330000001</v>
      </c>
      <c r="AO13">
        <v>1.6122697589999999</v>
      </c>
      <c r="AP13">
        <v>1.648194645</v>
      </c>
      <c r="AQ13">
        <v>1.6841848909999999</v>
      </c>
      <c r="AR13">
        <v>1.7200800890000001</v>
      </c>
      <c r="AS13">
        <v>1.7588102729999999</v>
      </c>
      <c r="AT13">
        <v>1.797569314</v>
      </c>
      <c r="AU13">
        <v>1.836370039</v>
      </c>
      <c r="AV13">
        <v>1.875264601</v>
      </c>
      <c r="AW13">
        <v>1.9146828629999999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37.9702415</v>
      </c>
      <c r="G14">
        <v>38.695786089999999</v>
      </c>
      <c r="H14">
        <v>36.088461899999999</v>
      </c>
      <c r="I14">
        <v>37.387161130000003</v>
      </c>
      <c r="J14">
        <v>38.640057390000003</v>
      </c>
      <c r="K14">
        <v>38.985943200000001</v>
      </c>
      <c r="L14">
        <v>38.749453099999997</v>
      </c>
      <c r="M14">
        <v>38.600339120000001</v>
      </c>
      <c r="N14">
        <v>37.959633920000002</v>
      </c>
      <c r="O14">
        <v>37.662740020000001</v>
      </c>
      <c r="P14">
        <v>37.979477129999999</v>
      </c>
      <c r="Q14">
        <v>38.666608549999999</v>
      </c>
      <c r="R14">
        <v>38.462928079999998</v>
      </c>
      <c r="S14">
        <v>37.588985690000001</v>
      </c>
      <c r="T14">
        <v>37.094510210000003</v>
      </c>
      <c r="U14">
        <v>37.053651469999998</v>
      </c>
      <c r="V14">
        <v>37.255598890000002</v>
      </c>
      <c r="W14">
        <v>37.527198030000001</v>
      </c>
      <c r="X14">
        <v>37.866769290000001</v>
      </c>
      <c r="Y14">
        <v>38.023596830000002</v>
      </c>
      <c r="Z14">
        <v>38.181464929999997</v>
      </c>
      <c r="AA14">
        <v>38.36463354</v>
      </c>
      <c r="AB14">
        <v>38.580138740000002</v>
      </c>
      <c r="AC14">
        <v>38.836378250000003</v>
      </c>
      <c r="AD14">
        <v>39.207220909999997</v>
      </c>
      <c r="AE14">
        <v>39.668450329999999</v>
      </c>
      <c r="AF14">
        <v>40.201916779999998</v>
      </c>
      <c r="AG14">
        <v>40.794120829999997</v>
      </c>
      <c r="AH14">
        <v>41.435183459999998</v>
      </c>
      <c r="AI14">
        <v>42.106215910000003</v>
      </c>
      <c r="AJ14">
        <v>42.798496700000001</v>
      </c>
      <c r="AK14">
        <v>43.507107699999999</v>
      </c>
      <c r="AL14">
        <v>44.22699223</v>
      </c>
      <c r="AM14">
        <v>44.955442300000001</v>
      </c>
      <c r="AN14">
        <v>45.691095349999998</v>
      </c>
      <c r="AO14">
        <v>46.426005089999997</v>
      </c>
      <c r="AP14">
        <v>47.157720679999997</v>
      </c>
      <c r="AQ14">
        <v>47.886496749999999</v>
      </c>
      <c r="AR14">
        <v>48.607958979999999</v>
      </c>
      <c r="AS14">
        <v>49.330582919999998</v>
      </c>
      <c r="AT14">
        <v>50.047882950000002</v>
      </c>
      <c r="AU14">
        <v>50.760440869999996</v>
      </c>
      <c r="AV14">
        <v>51.469895960000002</v>
      </c>
      <c r="AW14">
        <v>52.188132189999997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37.815004369999997</v>
      </c>
      <c r="G15">
        <v>37.224610679999998</v>
      </c>
      <c r="H15">
        <v>36.180055770000003</v>
      </c>
      <c r="I15">
        <v>37.166495310000002</v>
      </c>
      <c r="J15">
        <v>37.353939169999997</v>
      </c>
      <c r="K15">
        <v>36.279052589999999</v>
      </c>
      <c r="L15">
        <v>35.741238039999999</v>
      </c>
      <c r="M15">
        <v>35.841455009999997</v>
      </c>
      <c r="N15">
        <v>36.416526230000002</v>
      </c>
      <c r="O15">
        <v>37.470523559999997</v>
      </c>
      <c r="P15">
        <v>37.487700150000002</v>
      </c>
      <c r="Q15">
        <v>36.306626889999997</v>
      </c>
      <c r="R15">
        <v>35.256259669999999</v>
      </c>
      <c r="S15">
        <v>34.465090519999997</v>
      </c>
      <c r="T15">
        <v>33.425845539999997</v>
      </c>
      <c r="U15">
        <v>32.728383549999997</v>
      </c>
      <c r="V15">
        <v>32.15990111</v>
      </c>
      <c r="W15">
        <v>31.478476109999999</v>
      </c>
      <c r="X15">
        <v>30.752510730000001</v>
      </c>
      <c r="Y15">
        <v>30.503962959999999</v>
      </c>
      <c r="Z15">
        <v>30.424208449999998</v>
      </c>
      <c r="AA15">
        <v>30.41868775</v>
      </c>
      <c r="AB15">
        <v>30.4526596</v>
      </c>
      <c r="AC15">
        <v>30.512155400000001</v>
      </c>
      <c r="AD15">
        <v>30.631498499999999</v>
      </c>
      <c r="AE15">
        <v>30.73406752</v>
      </c>
      <c r="AF15">
        <v>30.835447899999998</v>
      </c>
      <c r="AG15">
        <v>30.941737140000001</v>
      </c>
      <c r="AH15">
        <v>31.064297289999999</v>
      </c>
      <c r="AI15">
        <v>31.22339581</v>
      </c>
      <c r="AJ15">
        <v>31.401549939999999</v>
      </c>
      <c r="AK15">
        <v>31.600513020000001</v>
      </c>
      <c r="AL15">
        <v>31.810342670000001</v>
      </c>
      <c r="AM15">
        <v>32.02793982</v>
      </c>
      <c r="AN15">
        <v>32.20978281</v>
      </c>
      <c r="AO15">
        <v>32.396693300000003</v>
      </c>
      <c r="AP15">
        <v>32.585735219999997</v>
      </c>
      <c r="AQ15">
        <v>32.781203400000003</v>
      </c>
      <c r="AR15">
        <v>32.97205039</v>
      </c>
      <c r="AS15">
        <v>33.169082590000002</v>
      </c>
      <c r="AT15">
        <v>33.36443611</v>
      </c>
      <c r="AU15">
        <v>33.555403550000001</v>
      </c>
      <c r="AV15">
        <v>33.74384757</v>
      </c>
      <c r="AW15">
        <v>33.95722233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34.492992800000003</v>
      </c>
      <c r="G16">
        <v>33.682745199999999</v>
      </c>
      <c r="H16">
        <v>32.475596789999997</v>
      </c>
      <c r="I16">
        <v>33.094064719999999</v>
      </c>
      <c r="J16">
        <v>32.99480011</v>
      </c>
      <c r="K16">
        <v>31.788909100000001</v>
      </c>
      <c r="L16">
        <v>31.067039680000001</v>
      </c>
      <c r="M16">
        <v>30.90484039</v>
      </c>
      <c r="N16">
        <v>31.14942126</v>
      </c>
      <c r="O16">
        <v>31.07050778</v>
      </c>
      <c r="P16">
        <v>29.909791299999998</v>
      </c>
      <c r="Q16">
        <v>27.6221335</v>
      </c>
      <c r="R16">
        <v>25.304346150000001</v>
      </c>
      <c r="S16">
        <v>23.588683960000001</v>
      </c>
      <c r="T16">
        <v>22.772546510000002</v>
      </c>
      <c r="U16">
        <v>22.196786899999999</v>
      </c>
      <c r="V16">
        <v>21.71437422</v>
      </c>
      <c r="W16">
        <v>21.035923969999999</v>
      </c>
      <c r="X16">
        <v>20.334568099999998</v>
      </c>
      <c r="Y16">
        <v>19.962905200000002</v>
      </c>
      <c r="Z16">
        <v>19.7036175</v>
      </c>
      <c r="AA16">
        <v>19.49266506</v>
      </c>
      <c r="AB16">
        <v>19.301224990000001</v>
      </c>
      <c r="AC16">
        <v>19.125069069999999</v>
      </c>
      <c r="AD16">
        <v>19.013673489999999</v>
      </c>
      <c r="AE16">
        <v>18.89175835</v>
      </c>
      <c r="AF16">
        <v>18.76911424</v>
      </c>
      <c r="AG16">
        <v>18.645078659999999</v>
      </c>
      <c r="AH16">
        <v>18.53074097</v>
      </c>
      <c r="AI16">
        <v>18.539930259999998</v>
      </c>
      <c r="AJ16">
        <v>18.559894379999999</v>
      </c>
      <c r="AK16">
        <v>18.591512590000001</v>
      </c>
      <c r="AL16">
        <v>18.626853749999999</v>
      </c>
      <c r="AM16">
        <v>18.665942999999999</v>
      </c>
      <c r="AN16">
        <v>18.659262630000001</v>
      </c>
      <c r="AO16">
        <v>18.6543554</v>
      </c>
      <c r="AP16">
        <v>18.649489809999999</v>
      </c>
      <c r="AQ16">
        <v>18.647088610000001</v>
      </c>
      <c r="AR16">
        <v>18.640840959999998</v>
      </c>
      <c r="AS16">
        <v>18.633703860000001</v>
      </c>
      <c r="AT16">
        <v>18.623776329999998</v>
      </c>
      <c r="AU16">
        <v>18.60956462</v>
      </c>
      <c r="AV16">
        <v>18.59213214</v>
      </c>
      <c r="AW16">
        <v>18.586523110000002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1.873045321</v>
      </c>
      <c r="G17">
        <v>2.0755898699999999</v>
      </c>
      <c r="H17">
        <v>2.2324661629999998</v>
      </c>
      <c r="I17">
        <v>2.5030687060000001</v>
      </c>
      <c r="J17">
        <v>2.7142544119999998</v>
      </c>
      <c r="K17">
        <v>2.8160980339999999</v>
      </c>
      <c r="L17">
        <v>2.937782034</v>
      </c>
      <c r="M17">
        <v>3.0947236839999999</v>
      </c>
      <c r="N17">
        <v>3.2785492999999999</v>
      </c>
      <c r="O17">
        <v>4.2868549199999997</v>
      </c>
      <c r="P17">
        <v>5.4095671520000002</v>
      </c>
      <c r="Q17">
        <v>6.5488501360000004</v>
      </c>
      <c r="R17">
        <v>7.8643285819999997</v>
      </c>
      <c r="S17">
        <v>6.6855930839999997</v>
      </c>
      <c r="T17">
        <v>6.694439665</v>
      </c>
      <c r="U17">
        <v>6.7566330839999997</v>
      </c>
      <c r="V17">
        <v>6.8336699760000004</v>
      </c>
      <c r="W17">
        <v>6.7097840700000004</v>
      </c>
      <c r="X17">
        <v>6.5757473160000002</v>
      </c>
      <c r="Y17">
        <v>6.6030486130000003</v>
      </c>
      <c r="Z17">
        <v>6.6661463379999999</v>
      </c>
      <c r="AA17">
        <v>6.7454085819999996</v>
      </c>
      <c r="AB17">
        <v>6.8341307709999999</v>
      </c>
      <c r="AC17">
        <v>6.9289211259999997</v>
      </c>
      <c r="AD17">
        <v>7.0434996129999998</v>
      </c>
      <c r="AE17">
        <v>7.1542715140000004</v>
      </c>
      <c r="AF17">
        <v>7.2647659449999997</v>
      </c>
      <c r="AG17">
        <v>7.3765321999999998</v>
      </c>
      <c r="AH17">
        <v>7.4922265000000001</v>
      </c>
      <c r="AI17">
        <v>7.5466091469999999</v>
      </c>
      <c r="AJ17">
        <v>7.6056983589999998</v>
      </c>
      <c r="AK17">
        <v>7.6699481389999997</v>
      </c>
      <c r="AL17">
        <v>7.7364671500000002</v>
      </c>
      <c r="AM17">
        <v>7.8050168620000004</v>
      </c>
      <c r="AN17">
        <v>7.8835837639999999</v>
      </c>
      <c r="AO17">
        <v>7.9637444149999999</v>
      </c>
      <c r="AP17">
        <v>8.0447894990000002</v>
      </c>
      <c r="AQ17">
        <v>8.1277900580000004</v>
      </c>
      <c r="AR17">
        <v>8.210015082</v>
      </c>
      <c r="AS17">
        <v>8.2605607489999997</v>
      </c>
      <c r="AT17">
        <v>8.3107114880000008</v>
      </c>
      <c r="AU17">
        <v>8.3597927050000003</v>
      </c>
      <c r="AV17">
        <v>8.4082680669999998</v>
      </c>
      <c r="AW17">
        <v>8.4629796150000001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0.19027924030000001</v>
      </c>
      <c r="G18">
        <v>0.17517438630000001</v>
      </c>
      <c r="H18">
        <v>0.1592292535</v>
      </c>
      <c r="I18">
        <v>0.15297428220000001</v>
      </c>
      <c r="J18">
        <v>0.14378593549999999</v>
      </c>
      <c r="K18">
        <v>0.1306017884</v>
      </c>
      <c r="L18">
        <v>0.12033056759999999</v>
      </c>
      <c r="M18">
        <v>0.1128509429</v>
      </c>
      <c r="N18">
        <v>0.107233693</v>
      </c>
      <c r="O18">
        <v>0.1071101257</v>
      </c>
      <c r="P18">
        <v>0.1032515212</v>
      </c>
      <c r="Q18">
        <v>9.5486328199999998E-2</v>
      </c>
      <c r="R18">
        <v>8.7595136000000004E-2</v>
      </c>
      <c r="S18">
        <v>0.37389866030000002</v>
      </c>
      <c r="T18">
        <v>0.33921917099999999</v>
      </c>
      <c r="U18">
        <v>0.30968815440000003</v>
      </c>
      <c r="V18">
        <v>0.28268817699999998</v>
      </c>
      <c r="W18">
        <v>0.35551926350000002</v>
      </c>
      <c r="X18">
        <v>0.4253713059</v>
      </c>
      <c r="Y18">
        <v>0.42161267720000001</v>
      </c>
      <c r="Z18">
        <v>0.42018999219999997</v>
      </c>
      <c r="AA18">
        <v>0.41979295439999997</v>
      </c>
      <c r="AB18">
        <v>0.41983236070000002</v>
      </c>
      <c r="AC18">
        <v>0.4202218512</v>
      </c>
      <c r="AD18">
        <v>0.43756218879999997</v>
      </c>
      <c r="AE18">
        <v>0.45467197469999998</v>
      </c>
      <c r="AF18">
        <v>0.47176403630000002</v>
      </c>
      <c r="AG18">
        <v>0.4890430704</v>
      </c>
      <c r="AH18">
        <v>0.50658812379999996</v>
      </c>
      <c r="AI18">
        <v>0.52884866220000004</v>
      </c>
      <c r="AJ18">
        <v>0.55155586369999998</v>
      </c>
      <c r="AK18">
        <v>0.57477655480000001</v>
      </c>
      <c r="AL18">
        <v>0.5987163499</v>
      </c>
      <c r="AM18">
        <v>0.62298511249999999</v>
      </c>
      <c r="AN18">
        <v>0.64488818489999999</v>
      </c>
      <c r="AO18">
        <v>0.66708222760000002</v>
      </c>
      <c r="AP18">
        <v>0.68951344800000003</v>
      </c>
      <c r="AQ18">
        <v>0.71227847609999995</v>
      </c>
      <c r="AR18">
        <v>0.73514161570000003</v>
      </c>
      <c r="AS18">
        <v>0.75491252490000005</v>
      </c>
      <c r="AT18">
        <v>0.77488490330000004</v>
      </c>
      <c r="AU18">
        <v>0.79499360470000002</v>
      </c>
      <c r="AV18">
        <v>0.81527881390000001</v>
      </c>
      <c r="AW18">
        <v>0.83641454059999998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0.59025813660000004</v>
      </c>
      <c r="G19">
        <v>0.56948205200000002</v>
      </c>
      <c r="H19">
        <v>0.54248927700000005</v>
      </c>
      <c r="I19">
        <v>0.54619231580000005</v>
      </c>
      <c r="J19">
        <v>0.53802497010000006</v>
      </c>
      <c r="K19">
        <v>0.51214626679999997</v>
      </c>
      <c r="L19">
        <v>0.49451528</v>
      </c>
      <c r="M19">
        <v>0.4860352912</v>
      </c>
      <c r="N19">
        <v>0.48400822090000001</v>
      </c>
      <c r="O19">
        <v>0.49998383229999999</v>
      </c>
      <c r="P19">
        <v>0.49845487379999998</v>
      </c>
      <c r="Q19">
        <v>0.47673225650000001</v>
      </c>
      <c r="R19">
        <v>0.45229031889999999</v>
      </c>
      <c r="S19">
        <v>1.2590671689999999</v>
      </c>
      <c r="T19">
        <v>1.068162289</v>
      </c>
      <c r="U19">
        <v>0.89915683179999994</v>
      </c>
      <c r="V19">
        <v>0.7422588309</v>
      </c>
      <c r="W19">
        <v>0.73780594109999997</v>
      </c>
      <c r="X19">
        <v>0.73195492620000002</v>
      </c>
      <c r="Y19">
        <v>0.72664127779999999</v>
      </c>
      <c r="Z19">
        <v>0.72534293930000004</v>
      </c>
      <c r="AA19">
        <v>0.72581365450000002</v>
      </c>
      <c r="AB19">
        <v>0.72676325429999999</v>
      </c>
      <c r="AC19">
        <v>0.72832257440000003</v>
      </c>
      <c r="AD19">
        <v>0.72633330279999997</v>
      </c>
      <c r="AE19">
        <v>0.72394349160000004</v>
      </c>
      <c r="AF19">
        <v>0.72152572520000002</v>
      </c>
      <c r="AG19">
        <v>0.71910730290000002</v>
      </c>
      <c r="AH19">
        <v>0.71706425330000001</v>
      </c>
      <c r="AI19">
        <v>0.71815918710000004</v>
      </c>
      <c r="AJ19">
        <v>0.71967617269999995</v>
      </c>
      <c r="AK19">
        <v>0.72165067140000005</v>
      </c>
      <c r="AL19">
        <v>0.72381958899999999</v>
      </c>
      <c r="AM19">
        <v>0.72614142739999998</v>
      </c>
      <c r="AN19">
        <v>0.72918393599999998</v>
      </c>
      <c r="AO19">
        <v>0.73233001880000004</v>
      </c>
      <c r="AP19">
        <v>0.73551291360000004</v>
      </c>
      <c r="AQ19">
        <v>0.73882922370000004</v>
      </c>
      <c r="AR19">
        <v>0.7420297038</v>
      </c>
      <c r="AS19">
        <v>0.74760100019999998</v>
      </c>
      <c r="AT19">
        <v>0.75315218319999999</v>
      </c>
      <c r="AU19">
        <v>0.75862197009999999</v>
      </c>
      <c r="AV19">
        <v>0.7640521804</v>
      </c>
      <c r="AW19">
        <v>0.77006524109999996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0.21079328019999999</v>
      </c>
      <c r="G20">
        <v>0.21498161029999999</v>
      </c>
      <c r="H20">
        <v>0.21648056830000001</v>
      </c>
      <c r="I20">
        <v>0.23039860100000001</v>
      </c>
      <c r="J20">
        <v>0.23990714069999999</v>
      </c>
      <c r="K20">
        <v>0.24140221170000001</v>
      </c>
      <c r="L20">
        <v>0.24639587869999999</v>
      </c>
      <c r="M20">
        <v>0.25599295849999998</v>
      </c>
      <c r="N20">
        <v>0.26947559760000001</v>
      </c>
      <c r="O20">
        <v>0.2881244831</v>
      </c>
      <c r="P20">
        <v>0.29730865099999998</v>
      </c>
      <c r="Q20">
        <v>0.29431590670000002</v>
      </c>
      <c r="R20">
        <v>0.28901074249999997</v>
      </c>
      <c r="S20">
        <v>0.32699103400000001</v>
      </c>
      <c r="T20">
        <v>0.30709688499999999</v>
      </c>
      <c r="U20">
        <v>0.29106304830000002</v>
      </c>
      <c r="V20">
        <v>0.2767381371</v>
      </c>
      <c r="W20">
        <v>0.27553422630000002</v>
      </c>
      <c r="X20">
        <v>0.2737940707</v>
      </c>
      <c r="Y20">
        <v>0.27465122130000003</v>
      </c>
      <c r="Z20">
        <v>0.27699985580000003</v>
      </c>
      <c r="AA20">
        <v>0.2800205194</v>
      </c>
      <c r="AB20">
        <v>0.2833253698</v>
      </c>
      <c r="AC20">
        <v>0.28688022489999998</v>
      </c>
      <c r="AD20">
        <v>0.2863293214</v>
      </c>
      <c r="AE20">
        <v>0.28562065549999999</v>
      </c>
      <c r="AF20">
        <v>0.2849009582</v>
      </c>
      <c r="AG20">
        <v>0.28419697230000002</v>
      </c>
      <c r="AH20">
        <v>0.28364147969999998</v>
      </c>
      <c r="AI20">
        <v>0.2842665285</v>
      </c>
      <c r="AJ20">
        <v>0.28505985039999998</v>
      </c>
      <c r="AK20">
        <v>0.28603584539999999</v>
      </c>
      <c r="AL20">
        <v>0.28711591660000002</v>
      </c>
      <c r="AM20">
        <v>0.28825865540000001</v>
      </c>
      <c r="AN20">
        <v>0.2897714616</v>
      </c>
      <c r="AO20">
        <v>0.29132857909999998</v>
      </c>
      <c r="AP20">
        <v>0.29290356049999999</v>
      </c>
      <c r="AQ20">
        <v>0.2945349719</v>
      </c>
      <c r="AR20">
        <v>0.29612352409999998</v>
      </c>
      <c r="AS20">
        <v>0.29848142439999997</v>
      </c>
      <c r="AT20">
        <v>0.3008333883</v>
      </c>
      <c r="AU20">
        <v>0.30315491770000003</v>
      </c>
      <c r="AV20">
        <v>0.30546268980000002</v>
      </c>
      <c r="AW20">
        <v>0.30800563959999999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0.4576355942</v>
      </c>
      <c r="G21">
        <v>0.50663756000000004</v>
      </c>
      <c r="H21">
        <v>0.55379372339999999</v>
      </c>
      <c r="I21">
        <v>0.6397966853</v>
      </c>
      <c r="J21">
        <v>0.72316660170000002</v>
      </c>
      <c r="K21">
        <v>0.78989518930000002</v>
      </c>
      <c r="L21">
        <v>0.87517459379999996</v>
      </c>
      <c r="M21">
        <v>0.98701174319999996</v>
      </c>
      <c r="N21">
        <v>1.1278381529999999</v>
      </c>
      <c r="O21">
        <v>1.2179424240000001</v>
      </c>
      <c r="P21">
        <v>1.269326647</v>
      </c>
      <c r="Q21">
        <v>1.2691087599999999</v>
      </c>
      <c r="R21">
        <v>1.258688746</v>
      </c>
      <c r="S21">
        <v>2.2308566079999999</v>
      </c>
      <c r="T21">
        <v>2.2443810210000001</v>
      </c>
      <c r="U21">
        <v>2.2750555270000001</v>
      </c>
      <c r="V21">
        <v>2.3101717740000001</v>
      </c>
      <c r="W21">
        <v>2.36390864</v>
      </c>
      <c r="X21">
        <v>2.4110750109999999</v>
      </c>
      <c r="Y21">
        <v>2.5151039650000002</v>
      </c>
      <c r="Z21">
        <v>2.6319118229999998</v>
      </c>
      <c r="AA21">
        <v>2.7549869779999998</v>
      </c>
      <c r="AB21">
        <v>2.8873828499999998</v>
      </c>
      <c r="AC21">
        <v>3.0227405489999999</v>
      </c>
      <c r="AD21">
        <v>3.1241005899999998</v>
      </c>
      <c r="AE21">
        <v>3.2238015340000001</v>
      </c>
      <c r="AF21">
        <v>3.3233769990000002</v>
      </c>
      <c r="AG21">
        <v>3.4277789360000002</v>
      </c>
      <c r="AH21">
        <v>3.5340359609999998</v>
      </c>
      <c r="AI21">
        <v>3.6055820280000002</v>
      </c>
      <c r="AJ21">
        <v>3.679665322</v>
      </c>
      <c r="AK21">
        <v>3.7565892160000001</v>
      </c>
      <c r="AL21">
        <v>3.8373699079999999</v>
      </c>
      <c r="AM21">
        <v>3.9195947580000001</v>
      </c>
      <c r="AN21">
        <v>4.0030928330000002</v>
      </c>
      <c r="AO21">
        <v>4.0878526590000002</v>
      </c>
      <c r="AP21">
        <v>4.1735259820000001</v>
      </c>
      <c r="AQ21">
        <v>4.2606820570000004</v>
      </c>
      <c r="AR21">
        <v>4.3478994999999996</v>
      </c>
      <c r="AS21">
        <v>4.4738230349999997</v>
      </c>
      <c r="AT21">
        <v>4.6010778109999997</v>
      </c>
      <c r="AU21">
        <v>4.7292757319999996</v>
      </c>
      <c r="AV21">
        <v>4.8586536799999998</v>
      </c>
      <c r="AW21">
        <v>4.9932341850000004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5.7774923170000001</v>
      </c>
      <c r="G22">
        <v>4.9993962319999996</v>
      </c>
      <c r="H22">
        <v>4.2504568359999997</v>
      </c>
      <c r="I22">
        <v>4.5163826719999998</v>
      </c>
      <c r="J22">
        <v>4.4003406309999997</v>
      </c>
      <c r="K22">
        <v>4.2011390869999996</v>
      </c>
      <c r="L22">
        <v>4.4246473450000003</v>
      </c>
      <c r="M22">
        <v>4.5878497620000003</v>
      </c>
      <c r="N22">
        <v>4.5938965109999996</v>
      </c>
      <c r="O22">
        <v>3.925627671</v>
      </c>
      <c r="P22">
        <v>3.2603615549999998</v>
      </c>
      <c r="Q22">
        <v>2.8429571359999999</v>
      </c>
      <c r="R22">
        <v>2.640640361</v>
      </c>
      <c r="S22">
        <v>2.464667344</v>
      </c>
      <c r="T22">
        <v>2.4081084989999999</v>
      </c>
      <c r="U22">
        <v>2.4015038799999999</v>
      </c>
      <c r="V22">
        <v>2.4246399479999998</v>
      </c>
      <c r="W22">
        <v>2.4470338319999998</v>
      </c>
      <c r="X22">
        <v>2.4706949260000002</v>
      </c>
      <c r="Y22">
        <v>2.4963709230000002</v>
      </c>
      <c r="Z22">
        <v>2.5287268799999998</v>
      </c>
      <c r="AA22">
        <v>2.5667541960000002</v>
      </c>
      <c r="AB22">
        <v>2.6100935970000001</v>
      </c>
      <c r="AC22">
        <v>2.6578873349999999</v>
      </c>
      <c r="AD22">
        <v>2.7074096129999998</v>
      </c>
      <c r="AE22">
        <v>2.756430114</v>
      </c>
      <c r="AF22">
        <v>2.8050859020000001</v>
      </c>
      <c r="AG22">
        <v>2.853469407</v>
      </c>
      <c r="AH22">
        <v>2.9024960100000001</v>
      </c>
      <c r="AI22">
        <v>2.9500209430000002</v>
      </c>
      <c r="AJ22">
        <v>2.9976314730000002</v>
      </c>
      <c r="AK22">
        <v>3.046781529</v>
      </c>
      <c r="AL22">
        <v>3.0968671830000001</v>
      </c>
      <c r="AM22">
        <v>3.1477716770000002</v>
      </c>
      <c r="AN22">
        <v>3.1991951300000001</v>
      </c>
      <c r="AO22">
        <v>3.2507030399999999</v>
      </c>
      <c r="AP22">
        <v>3.3024604750000002</v>
      </c>
      <c r="AQ22">
        <v>3.3553232620000002</v>
      </c>
      <c r="AR22">
        <v>3.4081072560000001</v>
      </c>
      <c r="AS22">
        <v>3.464090718</v>
      </c>
      <c r="AT22">
        <v>3.5226991760000002</v>
      </c>
      <c r="AU22">
        <v>3.5831640349999998</v>
      </c>
      <c r="AV22">
        <v>3.6454499560000002</v>
      </c>
      <c r="AW22">
        <v>3.712794991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166.1700056</v>
      </c>
      <c r="G23">
        <v>162.24039569999999</v>
      </c>
      <c r="H23">
        <v>154.64337860000001</v>
      </c>
      <c r="I23">
        <v>157.19948460000001</v>
      </c>
      <c r="J23">
        <v>157.5317623</v>
      </c>
      <c r="K23">
        <v>153.3965657</v>
      </c>
      <c r="L23">
        <v>151.05233509999999</v>
      </c>
      <c r="M23">
        <v>150.77814599999999</v>
      </c>
      <c r="N23">
        <v>150.9084015</v>
      </c>
      <c r="O23">
        <v>151.42071780000001</v>
      </c>
      <c r="P23">
        <v>150.0212779</v>
      </c>
      <c r="Q23">
        <v>147.3499003</v>
      </c>
      <c r="R23">
        <v>145.18443239999999</v>
      </c>
      <c r="S23">
        <v>143.9191841</v>
      </c>
      <c r="T23">
        <v>142.27446560000001</v>
      </c>
      <c r="U23">
        <v>141.18463679999999</v>
      </c>
      <c r="V23">
        <v>140.4756199</v>
      </c>
      <c r="W23">
        <v>139.28448829999999</v>
      </c>
      <c r="X23">
        <v>137.88113970000001</v>
      </c>
      <c r="Y23">
        <v>137.02332809999999</v>
      </c>
      <c r="Z23">
        <v>136.70902699999999</v>
      </c>
      <c r="AA23">
        <v>136.75827570000001</v>
      </c>
      <c r="AB23">
        <v>137.05824670000001</v>
      </c>
      <c r="AC23">
        <v>137.53899430000001</v>
      </c>
      <c r="AD23">
        <v>137.9505547</v>
      </c>
      <c r="AE23">
        <v>138.42393759999999</v>
      </c>
      <c r="AF23">
        <v>138.9471647</v>
      </c>
      <c r="AG23">
        <v>139.507712</v>
      </c>
      <c r="AH23">
        <v>140.12201669999999</v>
      </c>
      <c r="AI23">
        <v>140.727486</v>
      </c>
      <c r="AJ23">
        <v>141.33489729999999</v>
      </c>
      <c r="AK23">
        <v>141.97332420000001</v>
      </c>
      <c r="AL23">
        <v>142.62140539999999</v>
      </c>
      <c r="AM23">
        <v>143.27768929999999</v>
      </c>
      <c r="AN23">
        <v>143.96899500000001</v>
      </c>
      <c r="AO23">
        <v>144.6505488</v>
      </c>
      <c r="AP23">
        <v>145.32970230000001</v>
      </c>
      <c r="AQ23">
        <v>146.03379770000001</v>
      </c>
      <c r="AR23">
        <v>146.7281284</v>
      </c>
      <c r="AS23">
        <v>147.45596939999999</v>
      </c>
      <c r="AT23">
        <v>148.2088493</v>
      </c>
      <c r="AU23">
        <v>148.98034960000001</v>
      </c>
      <c r="AV23">
        <v>149.78143539999999</v>
      </c>
      <c r="AW23">
        <v>150.71712650000001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2.9307186010000001</v>
      </c>
      <c r="G24">
        <v>2.8443416930000001</v>
      </c>
      <c r="H24">
        <v>2.8643667279999998</v>
      </c>
      <c r="I24">
        <v>2.991923645</v>
      </c>
      <c r="J24">
        <v>2.912222748</v>
      </c>
      <c r="K24">
        <v>2.8674829700000002</v>
      </c>
      <c r="L24">
        <v>2.7354761359999999</v>
      </c>
      <c r="M24">
        <v>2.8493374039999999</v>
      </c>
      <c r="N24">
        <v>2.8811782030000002</v>
      </c>
      <c r="O24">
        <v>2.9947064289999998</v>
      </c>
      <c r="P24">
        <v>3.0599664400000002</v>
      </c>
      <c r="Q24">
        <v>3.0622710409999998</v>
      </c>
      <c r="R24">
        <v>3.091142203</v>
      </c>
      <c r="S24">
        <v>3.1576582860000002</v>
      </c>
      <c r="T24">
        <v>3.224476562</v>
      </c>
      <c r="U24">
        <v>3.261512287</v>
      </c>
      <c r="V24">
        <v>3.2801993629999999</v>
      </c>
      <c r="W24">
        <v>3.263727056</v>
      </c>
      <c r="X24">
        <v>3.2240606989999998</v>
      </c>
      <c r="Y24">
        <v>3.2105593899999998</v>
      </c>
      <c r="Z24">
        <v>3.2243119240000002</v>
      </c>
      <c r="AA24">
        <v>3.2574595880000001</v>
      </c>
      <c r="AB24">
        <v>3.3037618160000002</v>
      </c>
      <c r="AC24">
        <v>3.3586198459999999</v>
      </c>
      <c r="AD24">
        <v>3.4190070019999999</v>
      </c>
      <c r="AE24">
        <v>3.4815298320000001</v>
      </c>
      <c r="AF24">
        <v>3.5449405760000001</v>
      </c>
      <c r="AG24">
        <v>3.6085748190000002</v>
      </c>
      <c r="AH24">
        <v>3.6725287959999999</v>
      </c>
      <c r="AI24">
        <v>3.7343813670000001</v>
      </c>
      <c r="AJ24">
        <v>3.7945478160000001</v>
      </c>
      <c r="AK24">
        <v>3.8537097290000002</v>
      </c>
      <c r="AL24">
        <v>3.9120905509999999</v>
      </c>
      <c r="AM24">
        <v>3.9701036300000001</v>
      </c>
      <c r="AN24">
        <v>4.0269322570000003</v>
      </c>
      <c r="AO24">
        <v>4.0831591439999997</v>
      </c>
      <c r="AP24">
        <v>4.1391909309999999</v>
      </c>
      <c r="AQ24">
        <v>4.1956925460000001</v>
      </c>
      <c r="AR24">
        <v>4.2524868189999996</v>
      </c>
      <c r="AS24">
        <v>4.3092135479999998</v>
      </c>
      <c r="AT24">
        <v>4.3661320049999999</v>
      </c>
      <c r="AU24">
        <v>4.4235900609999996</v>
      </c>
      <c r="AV24">
        <v>4.4821147410000002</v>
      </c>
      <c r="AW24">
        <v>4.5434581940000003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48.65395771</v>
      </c>
      <c r="G25">
        <v>46.325946430000002</v>
      </c>
      <c r="H25">
        <v>41.661617149999998</v>
      </c>
      <c r="I25">
        <v>43.170671900000002</v>
      </c>
      <c r="J25">
        <v>43.949742829999998</v>
      </c>
      <c r="K25">
        <v>41.68716646</v>
      </c>
      <c r="L25">
        <v>40.931129990000002</v>
      </c>
      <c r="M25">
        <v>41.120656230000002</v>
      </c>
      <c r="N25">
        <v>41.425021880000003</v>
      </c>
      <c r="O25">
        <v>40.864969309999999</v>
      </c>
      <c r="P25">
        <v>39.519619730000002</v>
      </c>
      <c r="Q25">
        <v>38.019341150000002</v>
      </c>
      <c r="R25">
        <v>36.99936769</v>
      </c>
      <c r="S25">
        <v>36.510400099999998</v>
      </c>
      <c r="T25">
        <v>35.947632650000003</v>
      </c>
      <c r="U25">
        <v>35.832954260000001</v>
      </c>
      <c r="V25">
        <v>36.068509210000002</v>
      </c>
      <c r="W25">
        <v>36.10047015</v>
      </c>
      <c r="X25">
        <v>36.106339900000002</v>
      </c>
      <c r="Y25">
        <v>36.228307289999996</v>
      </c>
      <c r="Z25">
        <v>36.563373650000003</v>
      </c>
      <c r="AA25">
        <v>37.018963679999999</v>
      </c>
      <c r="AB25">
        <v>37.552938099999999</v>
      </c>
      <c r="AC25">
        <v>38.144132280000001</v>
      </c>
      <c r="AD25">
        <v>38.78644405</v>
      </c>
      <c r="AE25">
        <v>39.434737249999998</v>
      </c>
      <c r="AF25">
        <v>40.090898699999997</v>
      </c>
      <c r="AG25">
        <v>40.75480057</v>
      </c>
      <c r="AH25">
        <v>41.442211479999997</v>
      </c>
      <c r="AI25">
        <v>42.112472859999997</v>
      </c>
      <c r="AJ25">
        <v>42.783239260000002</v>
      </c>
      <c r="AK25">
        <v>43.479762399999998</v>
      </c>
      <c r="AL25">
        <v>44.185690289999997</v>
      </c>
      <c r="AM25">
        <v>44.898728400000003</v>
      </c>
      <c r="AN25">
        <v>45.601908539999997</v>
      </c>
      <c r="AO25">
        <v>46.290756039999998</v>
      </c>
      <c r="AP25">
        <v>46.974071189999997</v>
      </c>
      <c r="AQ25">
        <v>47.670453930000001</v>
      </c>
      <c r="AR25">
        <v>48.353390830000002</v>
      </c>
      <c r="AS25">
        <v>49.060696720000003</v>
      </c>
      <c r="AT25">
        <v>49.786314249999997</v>
      </c>
      <c r="AU25">
        <v>50.520024599999999</v>
      </c>
      <c r="AV25">
        <v>51.266354300000003</v>
      </c>
      <c r="AW25">
        <v>52.090173610000001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40.488257249999997</v>
      </c>
      <c r="G26">
        <v>39.883196060000003</v>
      </c>
      <c r="H26">
        <v>39.756543860000001</v>
      </c>
      <c r="I26">
        <v>39.439892049999997</v>
      </c>
      <c r="J26">
        <v>38.928223289999998</v>
      </c>
      <c r="K26">
        <v>38.27697491</v>
      </c>
      <c r="L26">
        <v>37.804717930000002</v>
      </c>
      <c r="M26">
        <v>37.434963799999998</v>
      </c>
      <c r="N26">
        <v>37.260902190000003</v>
      </c>
      <c r="O26">
        <v>37.148169930000002</v>
      </c>
      <c r="P26">
        <v>36.779476430000003</v>
      </c>
      <c r="Q26">
        <v>36.132764880000003</v>
      </c>
      <c r="R26">
        <v>35.536126009999997</v>
      </c>
      <c r="S26">
        <v>35.026142419999999</v>
      </c>
      <c r="T26">
        <v>34.469820579999997</v>
      </c>
      <c r="U26">
        <v>34.166881920000002</v>
      </c>
      <c r="V26">
        <v>33.766996900000002</v>
      </c>
      <c r="W26">
        <v>33.308437920000003</v>
      </c>
      <c r="X26">
        <v>32.783859409999998</v>
      </c>
      <c r="Y26">
        <v>32.385484689999998</v>
      </c>
      <c r="Z26">
        <v>32.031750799999998</v>
      </c>
      <c r="AA26">
        <v>31.734422769999998</v>
      </c>
      <c r="AB26">
        <v>31.488774580000001</v>
      </c>
      <c r="AC26">
        <v>31.283616930000001</v>
      </c>
      <c r="AD26">
        <v>31.092892639999999</v>
      </c>
      <c r="AE26">
        <v>30.917923470000002</v>
      </c>
      <c r="AF26">
        <v>30.75993124</v>
      </c>
      <c r="AG26">
        <v>30.617480830000002</v>
      </c>
      <c r="AH26">
        <v>30.492508229999999</v>
      </c>
      <c r="AI26">
        <v>30.387817550000001</v>
      </c>
      <c r="AJ26">
        <v>30.292200300000001</v>
      </c>
      <c r="AK26">
        <v>30.204763790000001</v>
      </c>
      <c r="AL26">
        <v>30.121731</v>
      </c>
      <c r="AM26">
        <v>30.04076586</v>
      </c>
      <c r="AN26">
        <v>29.961594290000001</v>
      </c>
      <c r="AO26">
        <v>29.881439490000002</v>
      </c>
      <c r="AP26">
        <v>29.797849360000001</v>
      </c>
      <c r="AQ26">
        <v>29.711966369999999</v>
      </c>
      <c r="AR26">
        <v>29.62090654</v>
      </c>
      <c r="AS26">
        <v>29.524990150000001</v>
      </c>
      <c r="AT26">
        <v>29.422313509999999</v>
      </c>
      <c r="AU26">
        <v>29.310765279999998</v>
      </c>
      <c r="AV26">
        <v>29.18974176</v>
      </c>
      <c r="AW26">
        <v>29.074676289999999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22.656289999999998</v>
      </c>
      <c r="G27">
        <v>23.140005290000001</v>
      </c>
      <c r="H27">
        <v>22.63036571</v>
      </c>
      <c r="I27">
        <v>23.558425889999999</v>
      </c>
      <c r="J27">
        <v>24.093355290000002</v>
      </c>
      <c r="K27">
        <v>24.036180739999999</v>
      </c>
      <c r="L27">
        <v>24.009418910000001</v>
      </c>
      <c r="M27">
        <v>24.323566199999998</v>
      </c>
      <c r="N27">
        <v>25.027338719999999</v>
      </c>
      <c r="O27">
        <v>25.793208809999999</v>
      </c>
      <c r="P27">
        <v>25.86875306</v>
      </c>
      <c r="Q27">
        <v>25.354534990000001</v>
      </c>
      <c r="R27">
        <v>24.65251323</v>
      </c>
      <c r="S27">
        <v>23.883800900000001</v>
      </c>
      <c r="T27">
        <v>23.218336270000002</v>
      </c>
      <c r="U27">
        <v>22.688022740000001</v>
      </c>
      <c r="V27">
        <v>22.350318089999998</v>
      </c>
      <c r="W27">
        <v>22.01236127</v>
      </c>
      <c r="X27">
        <v>21.705821159999999</v>
      </c>
      <c r="Y27">
        <v>21.588813590000001</v>
      </c>
      <c r="Z27">
        <v>21.611785640000001</v>
      </c>
      <c r="AA27">
        <v>21.70749953</v>
      </c>
      <c r="AB27">
        <v>21.8398489</v>
      </c>
      <c r="AC27">
        <v>21.992036720000002</v>
      </c>
      <c r="AD27">
        <v>22.178567210000001</v>
      </c>
      <c r="AE27">
        <v>22.38428648</v>
      </c>
      <c r="AF27">
        <v>22.603591890000001</v>
      </c>
      <c r="AG27">
        <v>22.83250773</v>
      </c>
      <c r="AH27">
        <v>23.070651789999999</v>
      </c>
      <c r="AI27">
        <v>23.311760289999999</v>
      </c>
      <c r="AJ27">
        <v>23.553483279999998</v>
      </c>
      <c r="AK27">
        <v>23.794966120000002</v>
      </c>
      <c r="AL27">
        <v>24.034236759999999</v>
      </c>
      <c r="AM27">
        <v>24.271994119999999</v>
      </c>
      <c r="AN27">
        <v>24.508498889999998</v>
      </c>
      <c r="AO27">
        <v>24.744532029999998</v>
      </c>
      <c r="AP27">
        <v>24.98029768</v>
      </c>
      <c r="AQ27">
        <v>25.21880784</v>
      </c>
      <c r="AR27">
        <v>25.458732919999999</v>
      </c>
      <c r="AS27">
        <v>25.703438330000001</v>
      </c>
      <c r="AT27">
        <v>25.952530169999999</v>
      </c>
      <c r="AU27">
        <v>26.209779350000002</v>
      </c>
      <c r="AV27">
        <v>26.479255760000001</v>
      </c>
      <c r="AW27">
        <v>26.77101446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27.493876119999999</v>
      </c>
      <c r="H28">
        <v>27.400457450000001</v>
      </c>
      <c r="I28">
        <v>27.269157069999999</v>
      </c>
      <c r="J28">
        <v>27.091166560000001</v>
      </c>
      <c r="K28">
        <v>26.678013159999999</v>
      </c>
      <c r="L28">
        <v>26.20939057</v>
      </c>
      <c r="M28">
        <v>25.775001929999998</v>
      </c>
      <c r="N28">
        <v>25.534382860000001</v>
      </c>
      <c r="O28">
        <v>25.298150710000002</v>
      </c>
      <c r="P28">
        <v>25.06328907</v>
      </c>
      <c r="Q28">
        <v>24.821503369999999</v>
      </c>
      <c r="R28">
        <v>24.579161169999999</v>
      </c>
      <c r="S28">
        <v>24.45860446</v>
      </c>
      <c r="T28">
        <v>24.313823079999999</v>
      </c>
      <c r="U28">
        <v>24.032922490000001</v>
      </c>
      <c r="V28">
        <v>23.7215886</v>
      </c>
      <c r="W28">
        <v>23.36772844</v>
      </c>
      <c r="X28">
        <v>22.98092986</v>
      </c>
      <c r="Y28">
        <v>22.615830630000001</v>
      </c>
      <c r="Z28">
        <v>22.2729003</v>
      </c>
      <c r="AA28">
        <v>21.944274239999999</v>
      </c>
      <c r="AB28">
        <v>21.62056239</v>
      </c>
      <c r="AC28">
        <v>21.294668940000001</v>
      </c>
      <c r="AD28">
        <v>20.958942090000001</v>
      </c>
      <c r="AE28">
        <v>20.609439819999999</v>
      </c>
      <c r="AF28">
        <v>20.243838159999999</v>
      </c>
      <c r="AG28">
        <v>19.86132447</v>
      </c>
      <c r="AH28">
        <v>19.462547090000001</v>
      </c>
      <c r="AI28">
        <v>19.047542239999999</v>
      </c>
      <c r="AJ28">
        <v>18.618835900000001</v>
      </c>
      <c r="AK28">
        <v>18.179286990000001</v>
      </c>
      <c r="AL28">
        <v>17.732099689999998</v>
      </c>
      <c r="AM28">
        <v>17.280486870000001</v>
      </c>
      <c r="AN28">
        <v>16.829513299999999</v>
      </c>
      <c r="AO28">
        <v>16.381917080000001</v>
      </c>
      <c r="AP28">
        <v>15.94007777</v>
      </c>
      <c r="AQ28">
        <v>15.50654909</v>
      </c>
      <c r="AR28">
        <v>15.08352094</v>
      </c>
      <c r="AS28">
        <v>14.67291666</v>
      </c>
      <c r="AT28">
        <v>14.276752760000001</v>
      </c>
      <c r="AU28">
        <v>13.896637439999999</v>
      </c>
      <c r="AV28">
        <v>13.53381819</v>
      </c>
      <c r="AW28">
        <v>13.18973538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23.666554569999999</v>
      </c>
      <c r="G29">
        <v>22.553030199999998</v>
      </c>
      <c r="H29">
        <v>20.330027609999998</v>
      </c>
      <c r="I29">
        <v>20.769414040000001</v>
      </c>
      <c r="J29">
        <v>20.557051550000001</v>
      </c>
      <c r="K29">
        <v>19.85074749</v>
      </c>
      <c r="L29">
        <v>19.362201429999999</v>
      </c>
      <c r="M29">
        <v>19.274620469999999</v>
      </c>
      <c r="N29">
        <v>18.779577620000001</v>
      </c>
      <c r="O29">
        <v>19.321512599999998</v>
      </c>
      <c r="P29">
        <v>19.730173310000001</v>
      </c>
      <c r="Q29">
        <v>19.959484790000001</v>
      </c>
      <c r="R29">
        <v>20.326122059999999</v>
      </c>
      <c r="S29">
        <v>20.86976254</v>
      </c>
      <c r="T29">
        <v>21.100376430000001</v>
      </c>
      <c r="U29">
        <v>21.202343119999998</v>
      </c>
      <c r="V29">
        <v>21.288007690000001</v>
      </c>
      <c r="W29">
        <v>21.23176342</v>
      </c>
      <c r="X29">
        <v>21.08012866</v>
      </c>
      <c r="Y29">
        <v>20.994332499999999</v>
      </c>
      <c r="Z29">
        <v>21.004904669999998</v>
      </c>
      <c r="AA29">
        <v>21.095655900000001</v>
      </c>
      <c r="AB29">
        <v>21.252360920000001</v>
      </c>
      <c r="AC29">
        <v>21.465919530000001</v>
      </c>
      <c r="AD29">
        <v>21.51470175</v>
      </c>
      <c r="AE29">
        <v>21.596020800000002</v>
      </c>
      <c r="AF29">
        <v>21.703964119999998</v>
      </c>
      <c r="AG29">
        <v>21.833023579999999</v>
      </c>
      <c r="AH29">
        <v>21.981569350000001</v>
      </c>
      <c r="AI29">
        <v>22.133511670000001</v>
      </c>
      <c r="AJ29">
        <v>22.29259077</v>
      </c>
      <c r="AK29">
        <v>22.460835199999998</v>
      </c>
      <c r="AL29">
        <v>22.63555714</v>
      </c>
      <c r="AM29">
        <v>22.815610419999999</v>
      </c>
      <c r="AN29">
        <v>23.040547759999999</v>
      </c>
      <c r="AO29">
        <v>23.268745020000001</v>
      </c>
      <c r="AP29">
        <v>23.498215349999999</v>
      </c>
      <c r="AQ29">
        <v>23.730327930000001</v>
      </c>
      <c r="AR29">
        <v>23.959090329999999</v>
      </c>
      <c r="AS29">
        <v>24.184713949999999</v>
      </c>
      <c r="AT29">
        <v>24.404806650000001</v>
      </c>
      <c r="AU29">
        <v>24.619552850000002</v>
      </c>
      <c r="AV29">
        <v>24.830150669999998</v>
      </c>
      <c r="AW29">
        <v>25.04806859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34664.10529</v>
      </c>
      <c r="T30">
        <v>34953.53916</v>
      </c>
      <c r="U30">
        <v>35110.332499999997</v>
      </c>
      <c r="V30">
        <v>35221.25434</v>
      </c>
      <c r="W30">
        <v>35267.904450000002</v>
      </c>
      <c r="X30">
        <v>35268.61896</v>
      </c>
      <c r="Y30">
        <v>35319.661260000001</v>
      </c>
      <c r="Z30">
        <v>35422.895299999996</v>
      </c>
      <c r="AA30">
        <v>35567.896679999998</v>
      </c>
      <c r="AB30">
        <v>35740.932249999998</v>
      </c>
      <c r="AC30">
        <v>35932.508439999998</v>
      </c>
      <c r="AD30">
        <v>36130.94397</v>
      </c>
      <c r="AE30">
        <v>36331.317260000003</v>
      </c>
      <c r="AF30">
        <v>36530.838309999999</v>
      </c>
      <c r="AG30">
        <v>36728.642229999998</v>
      </c>
      <c r="AH30">
        <v>36925.769950000002</v>
      </c>
      <c r="AI30">
        <v>37120.263720000003</v>
      </c>
      <c r="AJ30">
        <v>37314.425660000001</v>
      </c>
      <c r="AK30">
        <v>37510.000509999998</v>
      </c>
      <c r="AL30">
        <v>37708.716260000001</v>
      </c>
      <c r="AM30">
        <v>37911.370080000001</v>
      </c>
      <c r="AN30">
        <v>38124.907579999999</v>
      </c>
      <c r="AO30">
        <v>38348.15769</v>
      </c>
      <c r="AP30">
        <v>38578.522210000003</v>
      </c>
      <c r="AQ30">
        <v>38814.483350000002</v>
      </c>
      <c r="AR30">
        <v>39053.943370000001</v>
      </c>
      <c r="AS30">
        <v>39294.90898</v>
      </c>
      <c r="AT30">
        <v>39537.127610000003</v>
      </c>
      <c r="AU30">
        <v>39780.211790000001</v>
      </c>
      <c r="AV30">
        <v>40023.843820000002</v>
      </c>
      <c r="AW30">
        <v>40270.354760000002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27.034500009999999</v>
      </c>
      <c r="G31">
        <v>90.790096689999999</v>
      </c>
      <c r="H31">
        <v>149.72913930000001</v>
      </c>
      <c r="I31">
        <v>210.18176270000001</v>
      </c>
      <c r="J31">
        <v>285.457853</v>
      </c>
      <c r="K31">
        <v>357.70352480000003</v>
      </c>
      <c r="L31">
        <v>421.32221909999998</v>
      </c>
      <c r="M31">
        <v>481.97230359999998</v>
      </c>
      <c r="N31">
        <v>526.93861649999997</v>
      </c>
      <c r="O31">
        <v>562.78408630000001</v>
      </c>
      <c r="P31">
        <v>613.41356410000003</v>
      </c>
      <c r="Q31">
        <v>689.73762309999995</v>
      </c>
      <c r="R31">
        <v>763.08316379999997</v>
      </c>
      <c r="S31">
        <v>869.26745589999996</v>
      </c>
      <c r="T31">
        <v>947.03084160000003</v>
      </c>
      <c r="U31">
        <v>1031.2201359999999</v>
      </c>
      <c r="V31">
        <v>1122.2734439999999</v>
      </c>
      <c r="W31">
        <v>1219.48541</v>
      </c>
      <c r="X31">
        <v>1322.5210509999999</v>
      </c>
      <c r="Y31">
        <v>1426.7952740000001</v>
      </c>
      <c r="Z31">
        <v>1527.664507</v>
      </c>
      <c r="AA31">
        <v>1622.453469</v>
      </c>
      <c r="AB31">
        <v>1708.79855</v>
      </c>
      <c r="AC31">
        <v>1785.150468</v>
      </c>
      <c r="AD31">
        <v>1850.2648389999999</v>
      </c>
      <c r="AE31">
        <v>1903.602126</v>
      </c>
      <c r="AF31">
        <v>1944.8888079999999</v>
      </c>
      <c r="AG31">
        <v>1974.0881899999999</v>
      </c>
      <c r="AH31">
        <v>1991.362948</v>
      </c>
      <c r="AI31">
        <v>1997.162918</v>
      </c>
      <c r="AJ31">
        <v>1991.8728980000001</v>
      </c>
      <c r="AK31">
        <v>1975.94336</v>
      </c>
      <c r="AL31">
        <v>1950.052128</v>
      </c>
      <c r="AM31">
        <v>1914.9822859999999</v>
      </c>
      <c r="AN31">
        <v>1871.974905</v>
      </c>
      <c r="AO31">
        <v>1821.9558340000001</v>
      </c>
      <c r="AP31">
        <v>1765.8750729999999</v>
      </c>
      <c r="AQ31">
        <v>1704.784122</v>
      </c>
      <c r="AR31">
        <v>1639.7365669999999</v>
      </c>
      <c r="AS31">
        <v>1571.789231</v>
      </c>
      <c r="AT31">
        <v>1501.9132770000001</v>
      </c>
      <c r="AU31">
        <v>1430.975878</v>
      </c>
      <c r="AV31">
        <v>1359.73883</v>
      </c>
      <c r="AW31">
        <v>1288.8938370000001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2396.928101</v>
      </c>
      <c r="H32">
        <v>2798.3794830000002</v>
      </c>
      <c r="I32">
        <v>3155.681333</v>
      </c>
      <c r="J32">
        <v>3477.3857250000001</v>
      </c>
      <c r="K32">
        <v>3706.5567470000001</v>
      </c>
      <c r="L32">
        <v>3894.4886879999999</v>
      </c>
      <c r="M32">
        <v>4070.4887410000001</v>
      </c>
      <c r="N32">
        <v>4285.3633669999999</v>
      </c>
      <c r="O32">
        <v>4481.1009610000001</v>
      </c>
      <c r="P32">
        <v>4669.3580499999998</v>
      </c>
      <c r="Q32">
        <v>4852.0770119999997</v>
      </c>
      <c r="R32">
        <v>5018.3943689999996</v>
      </c>
      <c r="S32">
        <v>5240.1400480000002</v>
      </c>
      <c r="T32">
        <v>5404.2790610000002</v>
      </c>
      <c r="U32">
        <v>5518.692532</v>
      </c>
      <c r="V32">
        <v>5609.9188789999998</v>
      </c>
      <c r="W32">
        <v>5674.274512</v>
      </c>
      <c r="X32">
        <v>5714.2072390000003</v>
      </c>
      <c r="Y32">
        <v>5748.0496249999997</v>
      </c>
      <c r="Z32">
        <v>5774.6294639999996</v>
      </c>
      <c r="AA32">
        <v>5791.1089480000001</v>
      </c>
      <c r="AB32">
        <v>5794.2028540000001</v>
      </c>
      <c r="AC32">
        <v>5781.5562300000001</v>
      </c>
      <c r="AD32">
        <v>5750.8100619999996</v>
      </c>
      <c r="AE32">
        <v>5700.9788559999997</v>
      </c>
      <c r="AF32">
        <v>5631.6965760000003</v>
      </c>
      <c r="AG32">
        <v>5543.1678780000002</v>
      </c>
      <c r="AH32">
        <v>5436.1256359999998</v>
      </c>
      <c r="AI32">
        <v>5311.21443</v>
      </c>
      <c r="AJ32">
        <v>5169.9275429999998</v>
      </c>
      <c r="AK32">
        <v>5013.9637409999996</v>
      </c>
      <c r="AL32">
        <v>4845.262847</v>
      </c>
      <c r="AM32">
        <v>4665.8706339999999</v>
      </c>
      <c r="AN32">
        <v>4478.2629610000004</v>
      </c>
      <c r="AO32">
        <v>4284.4709929999999</v>
      </c>
      <c r="AP32">
        <v>4086.4796059999999</v>
      </c>
      <c r="AQ32">
        <v>3886.284729</v>
      </c>
      <c r="AR32">
        <v>3685.7502420000001</v>
      </c>
      <c r="AS32">
        <v>3486.5687710000002</v>
      </c>
      <c r="AT32">
        <v>3290.3011569999999</v>
      </c>
      <c r="AU32">
        <v>3098.277529</v>
      </c>
      <c r="AV32">
        <v>2911.6002480000002</v>
      </c>
      <c r="AW32">
        <v>2731.1874739999998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4821.2249259999999</v>
      </c>
      <c r="H33">
        <v>5318.8057660000004</v>
      </c>
      <c r="I33">
        <v>5759.0399779999998</v>
      </c>
      <c r="J33">
        <v>6146.635749</v>
      </c>
      <c r="K33">
        <v>6400.5046970000003</v>
      </c>
      <c r="L33">
        <v>6597.9739040000004</v>
      </c>
      <c r="M33">
        <v>6780.5347899999997</v>
      </c>
      <c r="N33">
        <v>7040.4702660000003</v>
      </c>
      <c r="O33">
        <v>7274.5460929999999</v>
      </c>
      <c r="P33">
        <v>7493.0357549999999</v>
      </c>
      <c r="Q33">
        <v>7691.9649550000004</v>
      </c>
      <c r="R33">
        <v>7870.6054050000002</v>
      </c>
      <c r="S33">
        <v>8104.3938269999999</v>
      </c>
      <c r="T33">
        <v>8285.4805469999901</v>
      </c>
      <c r="U33">
        <v>8385.8747820000008</v>
      </c>
      <c r="V33">
        <v>8452.1059609999902</v>
      </c>
      <c r="W33">
        <v>8479.3267670000005</v>
      </c>
      <c r="X33">
        <v>8472.2713280000007</v>
      </c>
      <c r="Y33">
        <v>8456.3599539999996</v>
      </c>
      <c r="Z33">
        <v>8431.7464720000007</v>
      </c>
      <c r="AA33">
        <v>8395.0831639999997</v>
      </c>
      <c r="AB33">
        <v>8342.3901430000005</v>
      </c>
      <c r="AC33">
        <v>8270.7928589999901</v>
      </c>
      <c r="AD33">
        <v>8177.3110459999998</v>
      </c>
      <c r="AE33">
        <v>8060.6913869999998</v>
      </c>
      <c r="AF33">
        <v>7920.4919289999998</v>
      </c>
      <c r="AG33">
        <v>7757.0330299999996</v>
      </c>
      <c r="AH33">
        <v>7571.3622260000002</v>
      </c>
      <c r="AI33">
        <v>7364.4625669999996</v>
      </c>
      <c r="AJ33">
        <v>7138.4445470000001</v>
      </c>
      <c r="AK33">
        <v>6895.6941040000002</v>
      </c>
      <c r="AL33">
        <v>6638.8416809999999</v>
      </c>
      <c r="AM33">
        <v>6370.6290490000001</v>
      </c>
      <c r="AN33">
        <v>6094.3030209999997</v>
      </c>
      <c r="AO33">
        <v>5812.4975539999996</v>
      </c>
      <c r="AP33">
        <v>5527.7613840000004</v>
      </c>
      <c r="AQ33">
        <v>5242.6094629999998</v>
      </c>
      <c r="AR33">
        <v>4959.3539719999999</v>
      </c>
      <c r="AS33">
        <v>4680.079522</v>
      </c>
      <c r="AT33">
        <v>4406.6744159999998</v>
      </c>
      <c r="AU33">
        <v>4140.7240549999997</v>
      </c>
      <c r="AV33">
        <v>3883.517977</v>
      </c>
      <c r="AW33">
        <v>3636.10023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5763.2341139999999</v>
      </c>
      <c r="G34">
        <v>6098.8577560000003</v>
      </c>
      <c r="H34">
        <v>6478.1431869999997</v>
      </c>
      <c r="I34">
        <v>6809.3126490000004</v>
      </c>
      <c r="J34">
        <v>7093.7130470000002</v>
      </c>
      <c r="K34">
        <v>7253.1717189999999</v>
      </c>
      <c r="L34">
        <v>7363.81988</v>
      </c>
      <c r="M34">
        <v>7465.3402669999996</v>
      </c>
      <c r="N34">
        <v>7628.1422229999998</v>
      </c>
      <c r="O34">
        <v>7773.2227910000001</v>
      </c>
      <c r="P34">
        <v>7904.1516330000004</v>
      </c>
      <c r="Q34">
        <v>8010.3393379999998</v>
      </c>
      <c r="R34">
        <v>8107.4643530000003</v>
      </c>
      <c r="S34">
        <v>8236.5811869999998</v>
      </c>
      <c r="T34">
        <v>8356.4073210000006</v>
      </c>
      <c r="U34">
        <v>8395.8921829999999</v>
      </c>
      <c r="V34">
        <v>8404.5095529999999</v>
      </c>
      <c r="W34">
        <v>8377.7656289999995</v>
      </c>
      <c r="X34">
        <v>8320.5137059999997</v>
      </c>
      <c r="Y34">
        <v>8256.64293</v>
      </c>
      <c r="Z34">
        <v>8187.0273690000004</v>
      </c>
      <c r="AA34">
        <v>8108.7545140000002</v>
      </c>
      <c r="AB34">
        <v>8018.3052420000004</v>
      </c>
      <c r="AC34">
        <v>7913.0951089999999</v>
      </c>
      <c r="AD34">
        <v>7790.3996200000001</v>
      </c>
      <c r="AE34">
        <v>7649.0192310000002</v>
      </c>
      <c r="AF34">
        <v>7488.4892970000001</v>
      </c>
      <c r="AG34">
        <v>7309.041279</v>
      </c>
      <c r="AH34">
        <v>7111.5784409999997</v>
      </c>
      <c r="AI34">
        <v>6896.9569060000003</v>
      </c>
      <c r="AJ34">
        <v>6667.069802</v>
      </c>
      <c r="AK34">
        <v>6424.0622069999999</v>
      </c>
      <c r="AL34">
        <v>6170.2709839999998</v>
      </c>
      <c r="AM34">
        <v>5908.1228600000004</v>
      </c>
      <c r="AN34">
        <v>5640.4699730000002</v>
      </c>
      <c r="AO34">
        <v>5369.6108400000003</v>
      </c>
      <c r="AP34">
        <v>5097.7594769999996</v>
      </c>
      <c r="AQ34">
        <v>4827.0824689999999</v>
      </c>
      <c r="AR34">
        <v>4559.5553259999997</v>
      </c>
      <c r="AS34">
        <v>4296.948574</v>
      </c>
      <c r="AT34">
        <v>4040.8521179999998</v>
      </c>
      <c r="AU34">
        <v>3792.5865680000002</v>
      </c>
      <c r="AV34">
        <v>3553.2106210000002</v>
      </c>
      <c r="AW34">
        <v>3323.5639099999999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12832.969499999999</v>
      </c>
      <c r="H35">
        <v>12362.90108</v>
      </c>
      <c r="I35">
        <v>11917.78521</v>
      </c>
      <c r="J35">
        <v>11490.20673</v>
      </c>
      <c r="K35">
        <v>11030.279109999999</v>
      </c>
      <c r="L35">
        <v>10589.79666</v>
      </c>
      <c r="M35">
        <v>10181.701150000001</v>
      </c>
      <c r="N35">
        <v>9832.9041109999998</v>
      </c>
      <c r="O35">
        <v>9508.0780319999994</v>
      </c>
      <c r="P35">
        <v>9190.2377149999902</v>
      </c>
      <c r="Q35">
        <v>8882.7252659999995</v>
      </c>
      <c r="R35">
        <v>8589.4366690000006</v>
      </c>
      <c r="S35">
        <v>8317.4321600000003</v>
      </c>
      <c r="T35">
        <v>8085.3061100000004</v>
      </c>
      <c r="U35">
        <v>7810.7013109999998</v>
      </c>
      <c r="V35">
        <v>7540.1729580000001</v>
      </c>
      <c r="W35">
        <v>7270.2088530000001</v>
      </c>
      <c r="X35">
        <v>7002.6276189999999</v>
      </c>
      <c r="Y35">
        <v>6748.3511399999998</v>
      </c>
      <c r="Z35">
        <v>6507.245089</v>
      </c>
      <c r="AA35">
        <v>6276.8636610000003</v>
      </c>
      <c r="AB35">
        <v>6054.5149890000002</v>
      </c>
      <c r="AC35">
        <v>5837.9941710000003</v>
      </c>
      <c r="AD35">
        <v>5625.0668859999996</v>
      </c>
      <c r="AE35">
        <v>5414.2892400000001</v>
      </c>
      <c r="AF35">
        <v>5204.640496</v>
      </c>
      <c r="AG35">
        <v>4995.5035580000003</v>
      </c>
      <c r="AH35">
        <v>4786.6524890000001</v>
      </c>
      <c r="AI35">
        <v>4577.909576</v>
      </c>
      <c r="AJ35">
        <v>4369.6369480000003</v>
      </c>
      <c r="AK35">
        <v>4162.3561479999998</v>
      </c>
      <c r="AL35">
        <v>3956.7028110000001</v>
      </c>
      <c r="AM35">
        <v>3753.3835140000001</v>
      </c>
      <c r="AN35">
        <v>3553.3378509999998</v>
      </c>
      <c r="AO35">
        <v>3357.2552820000001</v>
      </c>
      <c r="AP35">
        <v>3165.8075669999998</v>
      </c>
      <c r="AQ35">
        <v>2979.6639749999999</v>
      </c>
      <c r="AR35">
        <v>2799.4232900000002</v>
      </c>
      <c r="AS35">
        <v>2625.6107670000001</v>
      </c>
      <c r="AT35">
        <v>2458.6815329999999</v>
      </c>
      <c r="AU35">
        <v>2298.9811159999999</v>
      </c>
      <c r="AV35">
        <v>2146.7482369999998</v>
      </c>
      <c r="AW35">
        <v>2002.1347659999999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4709.5182029999996</v>
      </c>
      <c r="G36">
        <v>4493.3137310000002</v>
      </c>
      <c r="H36">
        <v>4304.9834810000002</v>
      </c>
      <c r="I36">
        <v>4127.5871619999998</v>
      </c>
      <c r="J36">
        <v>3955.8254179999999</v>
      </c>
      <c r="K36">
        <v>3776.018896</v>
      </c>
      <c r="L36">
        <v>3601.2778490000001</v>
      </c>
      <c r="M36">
        <v>3438.5491259999999</v>
      </c>
      <c r="N36">
        <v>3292.7431799999999</v>
      </c>
      <c r="O36">
        <v>3156.0473139999999</v>
      </c>
      <c r="P36">
        <v>3026.0475409999999</v>
      </c>
      <c r="Q36">
        <v>2900.9466179999999</v>
      </c>
      <c r="R36">
        <v>2781.1318569999999</v>
      </c>
      <c r="S36">
        <v>2665.4266010000001</v>
      </c>
      <c r="T36">
        <v>2541.560504</v>
      </c>
      <c r="U36">
        <v>2415.2318169999999</v>
      </c>
      <c r="V36">
        <v>2295.060031</v>
      </c>
      <c r="W36">
        <v>2180.066245</v>
      </c>
      <c r="X36">
        <v>2070.3633220000002</v>
      </c>
      <c r="Y36">
        <v>1967.7505860000001</v>
      </c>
      <c r="Z36">
        <v>1871.8651970000001</v>
      </c>
      <c r="AA36">
        <v>1781.901846</v>
      </c>
      <c r="AB36">
        <v>1697.024752</v>
      </c>
      <c r="AC36">
        <v>1616.5178450000001</v>
      </c>
      <c r="AD36">
        <v>1539.6810840000001</v>
      </c>
      <c r="AE36">
        <v>1465.9936740000001</v>
      </c>
      <c r="AF36">
        <v>1395.0366550000001</v>
      </c>
      <c r="AG36">
        <v>1326.4873339999999</v>
      </c>
      <c r="AH36">
        <v>1260.114613</v>
      </c>
      <c r="AI36">
        <v>1195.712581</v>
      </c>
      <c r="AJ36">
        <v>1133.189464</v>
      </c>
      <c r="AK36">
        <v>1072.495478</v>
      </c>
      <c r="AL36">
        <v>1013.6177269999999</v>
      </c>
      <c r="AM36">
        <v>956.56870400000003</v>
      </c>
      <c r="AN36">
        <v>901.4223892</v>
      </c>
      <c r="AO36">
        <v>848.21036749999996</v>
      </c>
      <c r="AP36">
        <v>796.97009260000004</v>
      </c>
      <c r="AQ36">
        <v>747.74915450000003</v>
      </c>
      <c r="AR36">
        <v>700.58996190000005</v>
      </c>
      <c r="AS36">
        <v>655.52785219999998</v>
      </c>
      <c r="AT36">
        <v>612.59074799999996</v>
      </c>
      <c r="AU36">
        <v>571.79023640000003</v>
      </c>
      <c r="AV36">
        <v>533.12158529999999</v>
      </c>
      <c r="AW36">
        <v>496.56786449999998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1989.160042</v>
      </c>
      <c r="H37">
        <v>1869.68669</v>
      </c>
      <c r="I37">
        <v>1758.168819</v>
      </c>
      <c r="J37">
        <v>1651.8654260000001</v>
      </c>
      <c r="K37">
        <v>1548.4398639999999</v>
      </c>
      <c r="L37">
        <v>1449.035625</v>
      </c>
      <c r="M37">
        <v>1356.8550519999999</v>
      </c>
      <c r="N37">
        <v>1275.436402</v>
      </c>
      <c r="O37">
        <v>1199.1388460000001</v>
      </c>
      <c r="P37">
        <v>1127.2908669999999</v>
      </c>
      <c r="Q37">
        <v>1059.1358299999999</v>
      </c>
      <c r="R37">
        <v>994.28332269999999</v>
      </c>
      <c r="S37">
        <v>933.79866879999997</v>
      </c>
      <c r="T37">
        <v>874.79743680000001</v>
      </c>
      <c r="U37">
        <v>817.94569090000005</v>
      </c>
      <c r="V37">
        <v>764.45312030000002</v>
      </c>
      <c r="W37">
        <v>714.06201669999996</v>
      </c>
      <c r="X37">
        <v>666.72719689999997</v>
      </c>
      <c r="Y37">
        <v>622.68272639999998</v>
      </c>
      <c r="Z37">
        <v>581.78242420000004</v>
      </c>
      <c r="AA37">
        <v>543.77448419999996</v>
      </c>
      <c r="AB37">
        <v>508.40638719999998</v>
      </c>
      <c r="AC37">
        <v>475.4458272</v>
      </c>
      <c r="AD37">
        <v>444.66915299999999</v>
      </c>
      <c r="AE37">
        <v>415.88412140000003</v>
      </c>
      <c r="AF37">
        <v>388.92089989999999</v>
      </c>
      <c r="AG37">
        <v>363.63083970000002</v>
      </c>
      <c r="AH37">
        <v>339.88536329999999</v>
      </c>
      <c r="AI37">
        <v>317.5656591</v>
      </c>
      <c r="AJ37">
        <v>296.57561679999998</v>
      </c>
      <c r="AK37">
        <v>276.83031640000002</v>
      </c>
      <c r="AL37">
        <v>258.25412080000001</v>
      </c>
      <c r="AM37">
        <v>240.779391</v>
      </c>
      <c r="AN37">
        <v>224.35015770000001</v>
      </c>
      <c r="AO37">
        <v>208.90981350000001</v>
      </c>
      <c r="AP37">
        <v>194.40655050000001</v>
      </c>
      <c r="AQ37">
        <v>180.7934984</v>
      </c>
      <c r="AR37">
        <v>168.0267461</v>
      </c>
      <c r="AS37">
        <v>156.06494499999999</v>
      </c>
      <c r="AT37">
        <v>144.86911559999999</v>
      </c>
      <c r="AU37">
        <v>134.4013641</v>
      </c>
      <c r="AV37">
        <v>124.62469369999999</v>
      </c>
      <c r="AW37">
        <v>115.503303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2.32300636E-2</v>
      </c>
      <c r="G38">
        <v>5.4624310799999999E-2</v>
      </c>
      <c r="H38">
        <v>0.1119964477</v>
      </c>
      <c r="I38">
        <v>0.19644928840000001</v>
      </c>
      <c r="J38">
        <v>0.31948919790000002</v>
      </c>
      <c r="K38">
        <v>0.4673158027</v>
      </c>
      <c r="L38">
        <v>0.66413336970000003</v>
      </c>
      <c r="M38">
        <v>0.95430731489999998</v>
      </c>
      <c r="N38">
        <v>1.4021076969999999</v>
      </c>
      <c r="O38">
        <v>2.0081256280000002</v>
      </c>
      <c r="P38">
        <v>2.7972957109999999</v>
      </c>
      <c r="Q38">
        <v>3.8262393600000002</v>
      </c>
      <c r="R38">
        <v>5.152406858</v>
      </c>
      <c r="S38">
        <v>8.1862699810000006</v>
      </c>
      <c r="T38">
        <v>14.09656167</v>
      </c>
      <c r="U38">
        <v>24.920670300000001</v>
      </c>
      <c r="V38">
        <v>37.606170390000003</v>
      </c>
      <c r="W38">
        <v>52.39032984</v>
      </c>
      <c r="X38">
        <v>69.735583390000002</v>
      </c>
      <c r="Y38">
        <v>90.895495980000007</v>
      </c>
      <c r="Z38">
        <v>116.5972843</v>
      </c>
      <c r="AA38">
        <v>147.47501700000001</v>
      </c>
      <c r="AB38">
        <v>184.09193250000001</v>
      </c>
      <c r="AC38">
        <v>227.01788959999999</v>
      </c>
      <c r="AD38">
        <v>276.70002950000003</v>
      </c>
      <c r="AE38">
        <v>333.62661650000001</v>
      </c>
      <c r="AF38">
        <v>398.24702109999998</v>
      </c>
      <c r="AG38">
        <v>470.9645951</v>
      </c>
      <c r="AH38">
        <v>552.14213559999996</v>
      </c>
      <c r="AI38">
        <v>641.90008190000003</v>
      </c>
      <c r="AJ38">
        <v>740.38725109999996</v>
      </c>
      <c r="AK38">
        <v>847.61348929999997</v>
      </c>
      <c r="AL38">
        <v>963.46817299999998</v>
      </c>
      <c r="AM38">
        <v>1087.6751589999999</v>
      </c>
      <c r="AN38">
        <v>1220.2821690000001</v>
      </c>
      <c r="AO38">
        <v>1360.7572029999999</v>
      </c>
      <c r="AP38">
        <v>1508.385896</v>
      </c>
      <c r="AQ38">
        <v>1662.4863439999999</v>
      </c>
      <c r="AR38">
        <v>1822.3054959999999</v>
      </c>
      <c r="AS38">
        <v>1987.1004029999999</v>
      </c>
      <c r="AT38">
        <v>2156.3146219999999</v>
      </c>
      <c r="AU38">
        <v>2329.4283310000001</v>
      </c>
      <c r="AV38">
        <v>2505.9868769999998</v>
      </c>
      <c r="AW38">
        <v>2685.906246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4.06028378E-2</v>
      </c>
      <c r="G39">
        <v>7.8323088400000004E-2</v>
      </c>
      <c r="H39">
        <v>0.13950104229999999</v>
      </c>
      <c r="I39">
        <v>0.22335273420000001</v>
      </c>
      <c r="J39">
        <v>0.3380017843</v>
      </c>
      <c r="K39">
        <v>0.4703392629</v>
      </c>
      <c r="L39">
        <v>0.63986562170000005</v>
      </c>
      <c r="M39">
        <v>0.87779574169999997</v>
      </c>
      <c r="N39">
        <v>1.2353763310000001</v>
      </c>
      <c r="O39">
        <v>1.7063976970000001</v>
      </c>
      <c r="P39">
        <v>2.3038339090000002</v>
      </c>
      <c r="Q39">
        <v>3.0632253120000001</v>
      </c>
      <c r="R39">
        <v>4.0188189660000004</v>
      </c>
      <c r="S39">
        <v>6.1783787239999999</v>
      </c>
      <c r="T39">
        <v>10.311303540000001</v>
      </c>
      <c r="U39">
        <v>17.73766955</v>
      </c>
      <c r="V39">
        <v>26.25237598</v>
      </c>
      <c r="W39">
        <v>35.963400210000003</v>
      </c>
      <c r="X39">
        <v>47.120538070000002</v>
      </c>
      <c r="Y39">
        <v>60.474594089999997</v>
      </c>
      <c r="Z39">
        <v>76.412767090000003</v>
      </c>
      <c r="AA39">
        <v>95.25202444</v>
      </c>
      <c r="AB39">
        <v>117.2564746</v>
      </c>
      <c r="AC39">
        <v>142.6865042</v>
      </c>
      <c r="AD39">
        <v>171.72064040000001</v>
      </c>
      <c r="AE39">
        <v>204.55466630000001</v>
      </c>
      <c r="AF39">
        <v>241.3530217</v>
      </c>
      <c r="AG39">
        <v>282.24526159999999</v>
      </c>
      <c r="AH39">
        <v>327.32956710000002</v>
      </c>
      <c r="AI39">
        <v>376.56033189999999</v>
      </c>
      <c r="AJ39">
        <v>429.90551440000002</v>
      </c>
      <c r="AK39">
        <v>487.25137940000002</v>
      </c>
      <c r="AL39">
        <v>548.4167003</v>
      </c>
      <c r="AM39">
        <v>613.13090839999995</v>
      </c>
      <c r="AN39">
        <v>681.29820819999998</v>
      </c>
      <c r="AO39">
        <v>752.51393229999996</v>
      </c>
      <c r="AP39">
        <v>826.28335760000004</v>
      </c>
      <c r="AQ39">
        <v>902.13575079999998</v>
      </c>
      <c r="AR39">
        <v>979.57181349999996</v>
      </c>
      <c r="AS39">
        <v>1058.105599</v>
      </c>
      <c r="AT39">
        <v>1137.353738</v>
      </c>
      <c r="AU39">
        <v>1216.958337</v>
      </c>
      <c r="AV39">
        <v>1296.6003619999999</v>
      </c>
      <c r="AW39">
        <v>1376.1428510000001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0.14876821179999999</v>
      </c>
      <c r="G40">
        <v>0.25619846559999998</v>
      </c>
      <c r="H40">
        <v>0.41062884100000002</v>
      </c>
      <c r="I40">
        <v>0.60471430339999999</v>
      </c>
      <c r="J40">
        <v>0.84757396039999999</v>
      </c>
      <c r="K40">
        <v>1.110905751</v>
      </c>
      <c r="L40">
        <v>1.4268038999999999</v>
      </c>
      <c r="M40">
        <v>1.830944404</v>
      </c>
      <c r="N40">
        <v>2.4065753729999999</v>
      </c>
      <c r="O40">
        <v>3.1217172280000001</v>
      </c>
      <c r="P40">
        <v>3.9753991809999998</v>
      </c>
      <c r="Q40">
        <v>4.9951940889999999</v>
      </c>
      <c r="R40">
        <v>6.2017599600000004</v>
      </c>
      <c r="S40">
        <v>8.8467741100000001</v>
      </c>
      <c r="T40">
        <v>13.676661599999999</v>
      </c>
      <c r="U40">
        <v>21.907403859999999</v>
      </c>
      <c r="V40">
        <v>30.755108549999999</v>
      </c>
      <c r="W40">
        <v>40.198506879999996</v>
      </c>
      <c r="X40">
        <v>50.347583970000002</v>
      </c>
      <c r="Y40">
        <v>61.758026039999997</v>
      </c>
      <c r="Z40">
        <v>74.592129639999996</v>
      </c>
      <c r="AA40">
        <v>88.931759200000002</v>
      </c>
      <c r="AB40">
        <v>104.8028697</v>
      </c>
      <c r="AC40">
        <v>122.2186918</v>
      </c>
      <c r="AD40">
        <v>141.12207040000001</v>
      </c>
      <c r="AE40">
        <v>161.4600451</v>
      </c>
      <c r="AF40">
        <v>183.14796319999999</v>
      </c>
      <c r="AG40">
        <v>206.0696184</v>
      </c>
      <c r="AH40">
        <v>230.081264</v>
      </c>
      <c r="AI40">
        <v>254.95087190000001</v>
      </c>
      <c r="AJ40">
        <v>280.4598714</v>
      </c>
      <c r="AK40">
        <v>306.34635100000003</v>
      </c>
      <c r="AL40">
        <v>332.32151670000002</v>
      </c>
      <c r="AM40">
        <v>358.06427120000001</v>
      </c>
      <c r="AN40">
        <v>383.3484709</v>
      </c>
      <c r="AO40">
        <v>407.81738159999998</v>
      </c>
      <c r="AP40">
        <v>431.09734859999998</v>
      </c>
      <c r="AQ40">
        <v>452.84833120000002</v>
      </c>
      <c r="AR40">
        <v>472.74424440000001</v>
      </c>
      <c r="AS40">
        <v>490.48863790000001</v>
      </c>
      <c r="AT40">
        <v>505.8457166</v>
      </c>
      <c r="AU40">
        <v>518.60968720000005</v>
      </c>
      <c r="AV40">
        <v>528.60686199999998</v>
      </c>
      <c r="AW40">
        <v>535.72660020000001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5.9257451989999996</v>
      </c>
      <c r="H41">
        <v>9.4211866230000005</v>
      </c>
      <c r="I41">
        <v>13.780573970000001</v>
      </c>
      <c r="J41">
        <v>19.191867200000001</v>
      </c>
      <c r="K41">
        <v>25.02575891</v>
      </c>
      <c r="L41">
        <v>31.982740700000001</v>
      </c>
      <c r="M41">
        <v>40.810346770000002</v>
      </c>
      <c r="N41">
        <v>53.330480790000003</v>
      </c>
      <c r="O41">
        <v>68.815398239999894</v>
      </c>
      <c r="P41">
        <v>87.221492720000001</v>
      </c>
      <c r="Q41">
        <v>109.126379</v>
      </c>
      <c r="R41">
        <v>134.9653754</v>
      </c>
      <c r="S41">
        <v>191.60924900000001</v>
      </c>
      <c r="T41">
        <v>295.01705279999999</v>
      </c>
      <c r="U41">
        <v>471.25747030000002</v>
      </c>
      <c r="V41">
        <v>660.89030149999996</v>
      </c>
      <c r="W41">
        <v>863.82954159999997</v>
      </c>
      <c r="X41">
        <v>1082.9463969999999</v>
      </c>
      <c r="Y41">
        <v>1330.9010049999999</v>
      </c>
      <c r="Z41">
        <v>1612.0942170000001</v>
      </c>
      <c r="AA41">
        <v>1929.366023</v>
      </c>
      <c r="AB41">
        <v>2284.5025599999999</v>
      </c>
      <c r="AC41">
        <v>2679.1730189999998</v>
      </c>
      <c r="AD41">
        <v>3113.6388790000001</v>
      </c>
      <c r="AE41">
        <v>3588.421656</v>
      </c>
      <c r="AF41">
        <v>4103.5059730000003</v>
      </c>
      <c r="AG41">
        <v>4658.3342650000004</v>
      </c>
      <c r="AH41">
        <v>5251.8952220000001</v>
      </c>
      <c r="AI41">
        <v>5881.2241059999997</v>
      </c>
      <c r="AJ41">
        <v>6543.7607349999998</v>
      </c>
      <c r="AK41">
        <v>7235.9897950000004</v>
      </c>
      <c r="AL41">
        <v>7953.7519069999998</v>
      </c>
      <c r="AM41">
        <v>8692.0278020000005</v>
      </c>
      <c r="AN41">
        <v>9448.2723139999998</v>
      </c>
      <c r="AO41">
        <v>10216.37831</v>
      </c>
      <c r="AP41">
        <v>10989.533170000001</v>
      </c>
      <c r="AQ41">
        <v>11761.5918</v>
      </c>
      <c r="AR41">
        <v>12526.46212</v>
      </c>
      <c r="AS41">
        <v>13278.564829999999</v>
      </c>
      <c r="AT41">
        <v>14013.80759</v>
      </c>
      <c r="AU41">
        <v>14728.670889999999</v>
      </c>
      <c r="AV41">
        <v>15420.314700000001</v>
      </c>
      <c r="AW41">
        <v>16087.978789999999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1.3632967760000001</v>
      </c>
      <c r="G42">
        <v>2.3208872719999998</v>
      </c>
      <c r="H42">
        <v>3.6766973570000001</v>
      </c>
      <c r="I42">
        <v>5.3609014869999996</v>
      </c>
      <c r="J42">
        <v>7.4420796469999999</v>
      </c>
      <c r="K42" s="100">
        <v>9.6779813160000003</v>
      </c>
      <c r="L42" s="100">
        <v>12.333823580000001</v>
      </c>
      <c r="M42" s="100">
        <v>15.68327655</v>
      </c>
      <c r="N42" s="100">
        <v>20.415632970000001</v>
      </c>
      <c r="O42" s="100">
        <v>26.242652230000001</v>
      </c>
      <c r="P42">
        <v>33.13497022</v>
      </c>
      <c r="Q42">
        <v>41.293644690000001</v>
      </c>
      <c r="R42">
        <v>50.863425970000002</v>
      </c>
      <c r="S42">
        <v>71.784147489999995</v>
      </c>
      <c r="T42">
        <v>109.80221160000001</v>
      </c>
      <c r="U42">
        <v>174.25090710000001</v>
      </c>
      <c r="V42">
        <v>243.1230702</v>
      </c>
      <c r="W42">
        <v>316.28733310000001</v>
      </c>
      <c r="X42">
        <v>394.6790585</v>
      </c>
      <c r="Y42">
        <v>482.73457860000002</v>
      </c>
      <c r="Z42">
        <v>581.88550799999996</v>
      </c>
      <c r="AA42">
        <v>692.99833609999996</v>
      </c>
      <c r="AB42">
        <v>816.56349990000001</v>
      </c>
      <c r="AC42">
        <v>953.02941009999995</v>
      </c>
      <c r="AD42">
        <v>1102.3517730000001</v>
      </c>
      <c r="AE42">
        <v>1264.5777989999999</v>
      </c>
      <c r="AF42">
        <v>1439.568368</v>
      </c>
      <c r="AG42">
        <v>1626.9991640000001</v>
      </c>
      <c r="AH42">
        <v>1826.393341</v>
      </c>
      <c r="AI42">
        <v>2036.616462</v>
      </c>
      <c r="AJ42">
        <v>2256.6873350000001</v>
      </c>
      <c r="AK42">
        <v>2485.3142899999998</v>
      </c>
      <c r="AL42">
        <v>2721.0075200000001</v>
      </c>
      <c r="AM42">
        <v>2962.0108209999999</v>
      </c>
      <c r="AN42">
        <v>3207.4133299999999</v>
      </c>
      <c r="AO42">
        <v>3455.140547</v>
      </c>
      <c r="AP42">
        <v>3702.9125250000002</v>
      </c>
      <c r="AQ42">
        <v>3948.6971709999998</v>
      </c>
      <c r="AR42">
        <v>4190.5078149999999</v>
      </c>
      <c r="AS42">
        <v>4426.5517479999999</v>
      </c>
      <c r="AT42">
        <v>4655.5452660000001</v>
      </c>
      <c r="AU42">
        <v>4876.4119199999996</v>
      </c>
      <c r="AV42">
        <v>5088.3137749999996</v>
      </c>
      <c r="AW42">
        <v>5291.0941579999999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1.42047206E-2</v>
      </c>
      <c r="G43">
        <v>1.5567862599999999E-2</v>
      </c>
      <c r="H43">
        <v>1.43563627E-2</v>
      </c>
      <c r="I43">
        <v>1.3239136E-2</v>
      </c>
      <c r="J43">
        <v>1.2208853E-2</v>
      </c>
      <c r="K43">
        <v>1.12587477E-2</v>
      </c>
      <c r="L43">
        <v>1.03825806E-2</v>
      </c>
      <c r="M43">
        <v>9.5745976700000006E-3</v>
      </c>
      <c r="N43">
        <v>8.8294927900000007E-3</v>
      </c>
      <c r="O43">
        <v>8.1423727299999998E-3</v>
      </c>
      <c r="P43">
        <v>7.5087250499999997E-3</v>
      </c>
      <c r="Q43">
        <v>6.9243884699999999E-3</v>
      </c>
      <c r="R43">
        <v>6.3855255499999999E-3</v>
      </c>
      <c r="S43">
        <v>6.1572627399999998E-3</v>
      </c>
      <c r="T43">
        <v>5.6780983199999999E-3</v>
      </c>
      <c r="U43">
        <v>5.2362229600000001E-3</v>
      </c>
      <c r="V43">
        <v>4.8287347999999997E-3</v>
      </c>
      <c r="W43">
        <v>4.45295777E-3</v>
      </c>
      <c r="X43">
        <v>4.1064240899999997E-3</v>
      </c>
      <c r="Y43">
        <v>3.7868580100000001E-3</v>
      </c>
      <c r="Z43">
        <v>3.4921608900000001E-3</v>
      </c>
      <c r="AA43">
        <v>3.2203974E-3</v>
      </c>
      <c r="AB43">
        <v>2.96978281E-3</v>
      </c>
      <c r="AC43">
        <v>2.7386713099999999E-3</v>
      </c>
      <c r="AD43">
        <v>2.52554514E-3</v>
      </c>
      <c r="AE43">
        <v>2.3290046599999999E-3</v>
      </c>
      <c r="AF43">
        <v>2.1477591600000002E-3</v>
      </c>
      <c r="AG43">
        <v>1.9806183699999998E-3</v>
      </c>
      <c r="AH43">
        <v>1.82648465E-3</v>
      </c>
      <c r="AI43">
        <v>1.6843457600000001E-3</v>
      </c>
      <c r="AJ43">
        <v>1.55326827E-3</v>
      </c>
      <c r="AK43">
        <v>1.43239136E-3</v>
      </c>
      <c r="AL43">
        <v>1.3209212200000001E-3</v>
      </c>
      <c r="AM43">
        <v>1.2181257899999999E-3</v>
      </c>
      <c r="AN43">
        <v>1.12333001E-3</v>
      </c>
      <c r="AO43">
        <v>1.03591133E-3</v>
      </c>
      <c r="AP43">
        <v>9.5529566600000004E-4</v>
      </c>
      <c r="AQ43">
        <v>8.8095359099999999E-4</v>
      </c>
      <c r="AR43">
        <v>8.1239689099999997E-4</v>
      </c>
      <c r="AS43">
        <v>7.4917534299999997E-4</v>
      </c>
      <c r="AT43">
        <v>6.9087376000000005E-4</v>
      </c>
      <c r="AU43">
        <v>6.3710926499999999E-4</v>
      </c>
      <c r="AV43">
        <v>5.8752877799999996E-4</v>
      </c>
      <c r="AW43">
        <v>5.4180669199999998E-4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0.22614722919999999</v>
      </c>
      <c r="G44">
        <v>0.38079965459999998</v>
      </c>
      <c r="H44">
        <v>0.59646597209999996</v>
      </c>
      <c r="I44">
        <v>0.86118506319999999</v>
      </c>
      <c r="J44">
        <v>1.184021022</v>
      </c>
      <c r="K44">
        <v>1.5274419480000001</v>
      </c>
      <c r="L44">
        <v>1.9309651189999999</v>
      </c>
      <c r="M44">
        <v>2.431717087</v>
      </c>
      <c r="N44">
        <v>3.1325748880000002</v>
      </c>
      <c r="O44">
        <v>3.986350249</v>
      </c>
      <c r="P44">
        <v>4.9847725699999996</v>
      </c>
      <c r="Q44">
        <v>6.1527577610000002</v>
      </c>
      <c r="R44">
        <v>7.5066981479999999</v>
      </c>
      <c r="S44">
        <v>10.45436112</v>
      </c>
      <c r="T44">
        <v>15.767872000000001</v>
      </c>
      <c r="U44">
        <v>24.694688589999998</v>
      </c>
      <c r="V44">
        <v>34.128533019999999</v>
      </c>
      <c r="W44">
        <v>44.04144865</v>
      </c>
      <c r="X44">
        <v>54.554234489999999</v>
      </c>
      <c r="Y44">
        <v>66.261539900000002</v>
      </c>
      <c r="Z44">
        <v>79.349381260000001</v>
      </c>
      <c r="AA44">
        <v>93.930216630000004</v>
      </c>
      <c r="AB44">
        <v>110.0690274</v>
      </c>
      <c r="AC44">
        <v>127.827676</v>
      </c>
      <c r="AD44">
        <v>147.2053631</v>
      </c>
      <c r="AE44">
        <v>168.21550909999999</v>
      </c>
      <c r="AF44">
        <v>190.84915760000001</v>
      </c>
      <c r="AG44">
        <v>215.07524140000001</v>
      </c>
      <c r="AH44">
        <v>240.84487820000001</v>
      </c>
      <c r="AI44">
        <v>268.02554029999999</v>
      </c>
      <c r="AJ44">
        <v>296.50657760000001</v>
      </c>
      <c r="AK44">
        <v>326.13841710000003</v>
      </c>
      <c r="AL44">
        <v>356.74682180000002</v>
      </c>
      <c r="AM44">
        <v>388.12345979999998</v>
      </c>
      <c r="AN44">
        <v>420.17070610000002</v>
      </c>
      <c r="AO44">
        <v>452.63859289999999</v>
      </c>
      <c r="AP44">
        <v>485.2492087</v>
      </c>
      <c r="AQ44">
        <v>517.75565549999999</v>
      </c>
      <c r="AR44">
        <v>549.91496510000002</v>
      </c>
      <c r="AS44">
        <v>581.5073496</v>
      </c>
      <c r="AT44">
        <v>612.37762080000005</v>
      </c>
      <c r="AU44">
        <v>642.39524470000003</v>
      </c>
      <c r="AV44">
        <v>671.45846500000005</v>
      </c>
      <c r="AW44">
        <v>699.55418429999997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33775.441429999999</v>
      </c>
      <c r="N46">
        <v>33881.998169999999</v>
      </c>
      <c r="O46">
        <v>33954.918120000002</v>
      </c>
      <c r="P46">
        <v>34023.535129999997</v>
      </c>
      <c r="Q46">
        <v>34086.926639999998</v>
      </c>
      <c r="R46">
        <v>34124.399140000001</v>
      </c>
      <c r="S46">
        <v>34367.039949999998</v>
      </c>
      <c r="T46">
        <v>34494.861819999998</v>
      </c>
      <c r="U46">
        <v>34375.558449999997</v>
      </c>
      <c r="V46">
        <v>34188.493949999996</v>
      </c>
      <c r="W46">
        <v>33915.189429999999</v>
      </c>
      <c r="X46">
        <v>33569.231460000003</v>
      </c>
      <c r="Y46">
        <v>33226.632239999999</v>
      </c>
      <c r="Z46">
        <v>32881.960520000001</v>
      </c>
      <c r="AA46">
        <v>32519.94008</v>
      </c>
      <c r="AB46">
        <v>32123.642919999998</v>
      </c>
      <c r="AC46">
        <v>31680.552510000001</v>
      </c>
      <c r="AD46">
        <v>31178.202689999998</v>
      </c>
      <c r="AE46">
        <v>30610.458640000001</v>
      </c>
      <c r="AF46">
        <v>29974.164659999999</v>
      </c>
      <c r="AG46">
        <v>29268.952109999998</v>
      </c>
      <c r="AH46">
        <v>28497.081719999998</v>
      </c>
      <c r="AI46">
        <v>27660.984639999999</v>
      </c>
      <c r="AJ46">
        <v>26766.716820000001</v>
      </c>
      <c r="AK46" s="100">
        <v>25821.34535</v>
      </c>
      <c r="AL46" s="100">
        <v>24833.0023</v>
      </c>
      <c r="AM46" s="100">
        <v>23810.336439999999</v>
      </c>
      <c r="AN46" s="100">
        <v>22764.12126</v>
      </c>
      <c r="AO46" s="100">
        <v>21702.910680000001</v>
      </c>
      <c r="AP46" s="100">
        <v>20635.05975</v>
      </c>
      <c r="AQ46" s="100">
        <v>19568.967410000001</v>
      </c>
      <c r="AR46" s="100">
        <v>18512.436099999999</v>
      </c>
      <c r="AS46" s="100">
        <v>17472.589660000001</v>
      </c>
      <c r="AT46" s="100">
        <v>16455.882369999999</v>
      </c>
      <c r="AU46" s="100">
        <v>15467.73675</v>
      </c>
      <c r="AV46" s="100">
        <v>14512.562190000001</v>
      </c>
      <c r="AW46">
        <v>13593.95138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9.0321458529999994</v>
      </c>
      <c r="H47">
        <v>14.370832650000001</v>
      </c>
      <c r="I47">
        <v>21.04041599</v>
      </c>
      <c r="J47">
        <v>29.335241660000001</v>
      </c>
      <c r="K47">
        <v>38.291001739999999</v>
      </c>
      <c r="L47">
        <v>48.988714870000003</v>
      </c>
      <c r="M47">
        <v>62.597962459999998</v>
      </c>
      <c r="N47" s="100">
        <v>81.931577540000006</v>
      </c>
      <c r="O47" s="100">
        <v>105.8887836</v>
      </c>
      <c r="P47" s="100">
        <v>134.425273</v>
      </c>
      <c r="Q47" s="100">
        <v>168.46436460000001</v>
      </c>
      <c r="R47" s="100">
        <v>208.7148708</v>
      </c>
      <c r="S47" s="100">
        <v>297.06533769999999</v>
      </c>
      <c r="T47" s="100">
        <v>458.67734130000002</v>
      </c>
      <c r="U47" s="100">
        <v>734.77404590000003</v>
      </c>
      <c r="V47" s="100">
        <v>1032.7603879999999</v>
      </c>
      <c r="W47" s="100">
        <v>1352.715013</v>
      </c>
      <c r="X47" s="100">
        <v>1699.387502</v>
      </c>
      <c r="Y47" s="100">
        <v>2093.029027</v>
      </c>
      <c r="Z47" s="100">
        <v>2540.93478</v>
      </c>
      <c r="AA47" s="100">
        <v>3047.9565969999999</v>
      </c>
      <c r="AB47" s="100">
        <v>3617.2893340000001</v>
      </c>
      <c r="AC47" s="100">
        <v>4251.9559289999997</v>
      </c>
      <c r="AD47" s="100">
        <v>4952.7412800000002</v>
      </c>
      <c r="AE47" s="100">
        <v>5720.8586210000003</v>
      </c>
      <c r="AF47" s="100">
        <v>6556.6736520000004</v>
      </c>
      <c r="AG47">
        <v>7459.6901260000004</v>
      </c>
      <c r="AH47">
        <v>8428.6882349999996</v>
      </c>
      <c r="AI47">
        <v>9459.2790789999999</v>
      </c>
      <c r="AJ47">
        <v>10547.708839999999</v>
      </c>
      <c r="AK47">
        <v>11688.655150000001</v>
      </c>
      <c r="AL47">
        <v>12875.713959999999</v>
      </c>
      <c r="AM47">
        <v>14101.03364</v>
      </c>
      <c r="AN47">
        <v>15360.786319999999</v>
      </c>
      <c r="AO47">
        <v>16645.246999999999</v>
      </c>
      <c r="AP47">
        <v>17943.462459999999</v>
      </c>
      <c r="AQ47">
        <v>19245.515940000001</v>
      </c>
      <c r="AR47">
        <v>20541.507259999998</v>
      </c>
      <c r="AS47">
        <v>21822.319319999999</v>
      </c>
      <c r="AT47">
        <v>23081.24524</v>
      </c>
      <c r="AU47">
        <v>24312.475040000001</v>
      </c>
      <c r="AV47">
        <v>25511.281630000001</v>
      </c>
      <c r="AW47">
        <v>26676.40337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3.2561695100000003E-2</v>
      </c>
      <c r="G48">
        <v>0.1049708236</v>
      </c>
      <c r="H48">
        <v>0.1719611147</v>
      </c>
      <c r="I48" s="100">
        <v>0.2406172872</v>
      </c>
      <c r="J48" s="100">
        <v>0.32598529180000002</v>
      </c>
      <c r="K48" s="100">
        <v>0.4078370214</v>
      </c>
      <c r="L48" s="100">
        <v>0.4799008246</v>
      </c>
      <c r="M48" s="100">
        <v>0.54859878520000005</v>
      </c>
      <c r="N48" s="100">
        <v>0.59961622579999996</v>
      </c>
      <c r="O48" s="100">
        <v>0.64030987689999996</v>
      </c>
      <c r="P48" s="100">
        <v>0.69769889650000005</v>
      </c>
      <c r="Q48" s="100">
        <v>0.78411190190000002</v>
      </c>
      <c r="R48" s="100">
        <v>0.86714340059999995</v>
      </c>
      <c r="S48" s="100">
        <v>0.98733127570000001</v>
      </c>
      <c r="T48" s="100">
        <v>1.075351841</v>
      </c>
      <c r="U48" s="100">
        <v>1.1705826180000001</v>
      </c>
      <c r="V48" s="100">
        <v>1.273545113</v>
      </c>
      <c r="W48" s="100">
        <v>1.383438739</v>
      </c>
      <c r="X48" s="100">
        <v>1.4998874820000001</v>
      </c>
      <c r="Y48" s="100">
        <v>1.617729473</v>
      </c>
      <c r="Z48" s="100">
        <v>1.7317172729999999</v>
      </c>
      <c r="AA48" s="100">
        <v>1.838825532</v>
      </c>
      <c r="AB48" s="100">
        <v>1.9363805789999999</v>
      </c>
      <c r="AC48" s="100">
        <v>2.022629695</v>
      </c>
      <c r="AD48" s="100">
        <v>2.0961646229999999</v>
      </c>
      <c r="AE48" s="100">
        <v>2.1563748139999999</v>
      </c>
      <c r="AF48" s="100">
        <v>2.2029508820000001</v>
      </c>
      <c r="AG48" s="100">
        <v>2.2358515720000001</v>
      </c>
      <c r="AH48" s="100">
        <v>2.2552614069999999</v>
      </c>
      <c r="AI48" s="100">
        <v>2.2616892540000002</v>
      </c>
      <c r="AJ48" s="100">
        <v>2.2555713470000001</v>
      </c>
      <c r="AK48" s="100">
        <v>2.2374183240000001</v>
      </c>
      <c r="AL48">
        <v>2.2079979239999998</v>
      </c>
      <c r="AM48">
        <v>2.1681969159999999</v>
      </c>
      <c r="AN48">
        <v>2.1194199280000001</v>
      </c>
      <c r="AO48">
        <v>2.0627150049999998</v>
      </c>
      <c r="AP48">
        <v>1.9991574379999999</v>
      </c>
      <c r="AQ48">
        <v>1.9299371940000001</v>
      </c>
      <c r="AR48">
        <v>1.856246474</v>
      </c>
      <c r="AS48">
        <v>1.779280958</v>
      </c>
      <c r="AT48">
        <v>1.7001394190000001</v>
      </c>
      <c r="AU48">
        <v>1.619802913</v>
      </c>
      <c r="AV48">
        <v>1.5391332120000001</v>
      </c>
      <c r="AW48">
        <v>1.4589127150000001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3002.8221400000002</v>
      </c>
      <c r="T49">
        <v>2987.029618</v>
      </c>
      <c r="U49">
        <v>2876.9131160000002</v>
      </c>
      <c r="V49">
        <v>2843.2434320000002</v>
      </c>
      <c r="W49">
        <v>2787.6037550000001</v>
      </c>
      <c r="X49">
        <v>2745.298522</v>
      </c>
      <c r="Y49">
        <v>2795.6819070000001</v>
      </c>
      <c r="Z49">
        <v>2851.8458110000001</v>
      </c>
      <c r="AA49">
        <v>2901.6469280000001</v>
      </c>
      <c r="AB49">
        <v>2940.965271</v>
      </c>
      <c r="AC49">
        <v>2972.9716939999998</v>
      </c>
      <c r="AD49">
        <v>2994.7396910000002</v>
      </c>
      <c r="AE49">
        <v>3012.1198979999999</v>
      </c>
      <c r="AF49">
        <v>3026.860921</v>
      </c>
      <c r="AG49">
        <v>3040.670717</v>
      </c>
      <c r="AH49">
        <v>3055.3878119999999</v>
      </c>
      <c r="AI49">
        <v>3068.0945409999999</v>
      </c>
      <c r="AJ49">
        <v>3082.898416</v>
      </c>
      <c r="AK49">
        <v>3099.421206</v>
      </c>
      <c r="AL49">
        <v>3117.7819370000002</v>
      </c>
      <c r="AM49">
        <v>3137.184268</v>
      </c>
      <c r="AN49">
        <v>3163.8386759999999</v>
      </c>
      <c r="AO49">
        <v>3190.1689839999999</v>
      </c>
      <c r="AP49">
        <v>3214.6569549999999</v>
      </c>
      <c r="AQ49">
        <v>3238.1807610000001</v>
      </c>
      <c r="AR49">
        <v>3260.042379</v>
      </c>
      <c r="AS49">
        <v>3280.183</v>
      </c>
      <c r="AT49">
        <v>3300.1881969999999</v>
      </c>
      <c r="AU49">
        <v>3319.9034499999998</v>
      </c>
      <c r="AV49">
        <v>3339.3683580000002</v>
      </c>
      <c r="AW49">
        <v>3361.2069529999999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2625.3659290000001</v>
      </c>
      <c r="L50">
        <v>2496.610275</v>
      </c>
      <c r="M50">
        <v>2497.237486</v>
      </c>
      <c r="N50">
        <v>2734.9957559999998</v>
      </c>
      <c r="O50">
        <v>2709.6513319999999</v>
      </c>
      <c r="P50">
        <v>2711.0230820000002</v>
      </c>
      <c r="Q50">
        <v>2711.13744</v>
      </c>
      <c r="R50">
        <v>2690.151613</v>
      </c>
      <c r="S50">
        <v>2898.2327879999998</v>
      </c>
      <c r="T50">
        <v>2802.2996899999998</v>
      </c>
      <c r="U50">
        <v>2565.1216760000002</v>
      </c>
      <c r="V50">
        <v>2488.0762289999998</v>
      </c>
      <c r="W50">
        <v>2387.2786719999999</v>
      </c>
      <c r="X50">
        <v>2293.3563829999998</v>
      </c>
      <c r="Y50">
        <v>2269.7923270000001</v>
      </c>
      <c r="Z50">
        <v>2241.0584210000002</v>
      </c>
      <c r="AA50">
        <v>2196.8869960000002</v>
      </c>
      <c r="AB50">
        <v>2134.437469</v>
      </c>
      <c r="AC50">
        <v>2056.8039819999999</v>
      </c>
      <c r="AD50">
        <v>1963.062827</v>
      </c>
      <c r="AE50">
        <v>1858.5752210000001</v>
      </c>
      <c r="AF50">
        <v>1745.8428839999999</v>
      </c>
      <c r="AG50">
        <v>1627.4072659999999</v>
      </c>
      <c r="AH50">
        <v>1505.8690710000001</v>
      </c>
      <c r="AI50">
        <v>1381.5746509999999</v>
      </c>
      <c r="AJ50">
        <v>1258.33799</v>
      </c>
      <c r="AK50">
        <v>1137.641517</v>
      </c>
      <c r="AL50">
        <v>1021.100163</v>
      </c>
      <c r="AM50">
        <v>909.86350059999995</v>
      </c>
      <c r="AN50">
        <v>806.72929069999998</v>
      </c>
      <c r="AO50">
        <v>710.31637130000001</v>
      </c>
      <c r="AP50" s="100">
        <v>621.09153249999997</v>
      </c>
      <c r="AQ50" s="100">
        <v>539.74888529999998</v>
      </c>
      <c r="AR50" s="100">
        <v>466.34553540000002</v>
      </c>
      <c r="AS50" s="100">
        <v>400.81006439999999</v>
      </c>
      <c r="AT50" s="100">
        <v>343.02730739999998</v>
      </c>
      <c r="AU50">
        <v>292.46779409999999</v>
      </c>
      <c r="AV50">
        <v>248.54036780000001</v>
      </c>
      <c r="AW50">
        <v>210.7714641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9.8994255300000003</v>
      </c>
      <c r="G51" s="100">
        <v>65.859448819999997</v>
      </c>
      <c r="H51" s="100">
        <v>66.004419810000002</v>
      </c>
      <c r="I51" s="100">
        <v>72.104696480000001</v>
      </c>
      <c r="J51" s="100">
        <v>91.632647750000004</v>
      </c>
      <c r="K51" s="100">
        <v>94.460290650000005</v>
      </c>
      <c r="L51" s="100">
        <v>91.455544529999997</v>
      </c>
      <c r="M51">
        <v>93.437805760000003</v>
      </c>
      <c r="N51">
        <v>82.473885170000003</v>
      </c>
      <c r="O51">
        <v>76.852366090000004</v>
      </c>
      <c r="P51">
        <v>94.425904729999999</v>
      </c>
      <c r="Q51">
        <v>124.0605231</v>
      </c>
      <c r="R51">
        <v>127.0216203</v>
      </c>
      <c r="S51">
        <v>165.568196</v>
      </c>
      <c r="T51">
        <v>145.41065850000001</v>
      </c>
      <c r="U51">
        <v>157.88819269999999</v>
      </c>
      <c r="V51">
        <v>171.30390170000001</v>
      </c>
      <c r="W51">
        <v>184.54842110000001</v>
      </c>
      <c r="X51">
        <v>197.93722990000001</v>
      </c>
      <c r="Y51">
        <v>207.19414879999999</v>
      </c>
      <c r="Z51">
        <v>211.9038846</v>
      </c>
      <c r="AA51">
        <v>213.673359</v>
      </c>
      <c r="AB51">
        <v>212.60605129999999</v>
      </c>
      <c r="AC51">
        <v>209.3323504</v>
      </c>
      <c r="AD51">
        <v>204.03658680000001</v>
      </c>
      <c r="AE51">
        <v>197.32676810000001</v>
      </c>
      <c r="AF51">
        <v>189.42692529999999</v>
      </c>
      <c r="AG51">
        <v>180.55259670000001</v>
      </c>
      <c r="AH51">
        <v>170.90029809999999</v>
      </c>
      <c r="AI51">
        <v>160.7698494</v>
      </c>
      <c r="AJ51">
        <v>150.13121860000001</v>
      </c>
      <c r="AK51">
        <v>139.0800266</v>
      </c>
      <c r="AL51">
        <v>127.8786788</v>
      </c>
      <c r="AM51">
        <v>116.685187</v>
      </c>
      <c r="AN51" s="100">
        <v>106.01847840000001</v>
      </c>
      <c r="AO51" s="100">
        <v>95.659909560000003</v>
      </c>
      <c r="AP51" s="100">
        <v>85.705685529999997</v>
      </c>
      <c r="AQ51" s="100">
        <v>76.331233060000002</v>
      </c>
      <c r="AR51" s="100">
        <v>67.620470470000001</v>
      </c>
      <c r="AS51" s="100">
        <v>59.658622979999997</v>
      </c>
      <c r="AT51">
        <v>52.442273980000003</v>
      </c>
      <c r="AU51">
        <v>45.943011480000003</v>
      </c>
      <c r="AV51">
        <v>40.122942629999997</v>
      </c>
      <c r="AW51">
        <v>34.971258089999999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521.85508319999997</v>
      </c>
      <c r="G52">
        <v>535.6554582</v>
      </c>
      <c r="H52">
        <v>587.98275220000005</v>
      </c>
      <c r="I52">
        <v>575.07457220000003</v>
      </c>
      <c r="J52">
        <v>567.28270610000004</v>
      </c>
      <c r="K52">
        <v>499.78469689999997</v>
      </c>
      <c r="L52">
        <v>476.37993649999999</v>
      </c>
      <c r="M52">
        <v>479.07310360000002</v>
      </c>
      <c r="N52">
        <v>531.64417709999998</v>
      </c>
      <c r="O52">
        <v>529.22890710000001</v>
      </c>
      <c r="P52">
        <v>536.98089930000003</v>
      </c>
      <c r="Q52">
        <v>546.09312899999998</v>
      </c>
      <c r="R52">
        <v>543.91089829999999</v>
      </c>
      <c r="S52">
        <v>612.28220599999997</v>
      </c>
      <c r="T52">
        <v>571.93201290000002</v>
      </c>
      <c r="U52">
        <v>534.97993559999998</v>
      </c>
      <c r="V52">
        <v>520.69658240000001</v>
      </c>
      <c r="W52">
        <v>500.9251956</v>
      </c>
      <c r="X52">
        <v>481.51051009999998</v>
      </c>
      <c r="Y52">
        <v>478.52777450000002</v>
      </c>
      <c r="Z52">
        <v>473.89887520000002</v>
      </c>
      <c r="AA52">
        <v>465.86699110000001</v>
      </c>
      <c r="AB52">
        <v>453.76386309999998</v>
      </c>
      <c r="AC52">
        <v>438.26410390000001</v>
      </c>
      <c r="AD52">
        <v>419.18038669999999</v>
      </c>
      <c r="AE52">
        <v>397.70265110000003</v>
      </c>
      <c r="AF52">
        <v>374.37366250000002</v>
      </c>
      <c r="AG52">
        <v>349.7356264</v>
      </c>
      <c r="AH52">
        <v>324.33269100000001</v>
      </c>
      <c r="AI52">
        <v>298.13359020000001</v>
      </c>
      <c r="AJ52">
        <v>272.03719360000002</v>
      </c>
      <c r="AK52">
        <v>246.36518899999999</v>
      </c>
      <c r="AL52">
        <v>221.490837</v>
      </c>
      <c r="AM52">
        <v>197.6710434</v>
      </c>
      <c r="AN52">
        <v>175.49510040000001</v>
      </c>
      <c r="AO52" s="100">
        <v>154.71098559999999</v>
      </c>
      <c r="AP52" s="100">
        <v>135.4304803</v>
      </c>
      <c r="AQ52" s="100">
        <v>117.8191003</v>
      </c>
      <c r="AR52" s="100">
        <v>101.9001219</v>
      </c>
      <c r="AS52" s="100">
        <v>87.647341789999999</v>
      </c>
      <c r="AT52">
        <v>75.060695370000005</v>
      </c>
      <c r="AU52">
        <v>64.030936269999998</v>
      </c>
      <c r="AV52">
        <v>54.433810880000003</v>
      </c>
      <c r="AW52">
        <v>46.17090322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817.94594640000003</v>
      </c>
      <c r="G53">
        <v>800.49504390000004</v>
      </c>
      <c r="H53">
        <v>872.77344119999998</v>
      </c>
      <c r="I53">
        <v>854.1490579</v>
      </c>
      <c r="J53">
        <v>835.77008880000005</v>
      </c>
      <c r="K53">
        <v>732.20635970000001</v>
      </c>
      <c r="L53">
        <v>695.56295829999999</v>
      </c>
      <c r="M53">
        <v>696.02188999999998</v>
      </c>
      <c r="N53">
        <v>787.60355330000004</v>
      </c>
      <c r="O53">
        <v>781.97234590000005</v>
      </c>
      <c r="P53">
        <v>784.60219830000005</v>
      </c>
      <c r="Q53">
        <v>782.04482259999997</v>
      </c>
      <c r="R53">
        <v>777.23694450000005</v>
      </c>
      <c r="S53">
        <v>846.28689740000004</v>
      </c>
      <c r="T53">
        <v>811.77884670000003</v>
      </c>
      <c r="U53">
        <v>745.17871360000004</v>
      </c>
      <c r="V53">
        <v>718.82843830000002</v>
      </c>
      <c r="W53">
        <v>684.97224249999999</v>
      </c>
      <c r="X53">
        <v>652.81434769999998</v>
      </c>
      <c r="Y53">
        <v>643.40935260000003</v>
      </c>
      <c r="Z53">
        <v>633.46900400000004</v>
      </c>
      <c r="AA53">
        <v>619.50373260000003</v>
      </c>
      <c r="AB53">
        <v>600.62084379999999</v>
      </c>
      <c r="AC53">
        <v>577.6159576</v>
      </c>
      <c r="AD53">
        <v>550.1596538</v>
      </c>
      <c r="AE53">
        <v>519.74696010000002</v>
      </c>
      <c r="AF53">
        <v>487.09169969999999</v>
      </c>
      <c r="AG53">
        <v>452.92179650000003</v>
      </c>
      <c r="AH53">
        <v>417.98935340000003</v>
      </c>
      <c r="AI53">
        <v>382.3114099</v>
      </c>
      <c r="AJ53">
        <v>347.09190710000001</v>
      </c>
      <c r="AK53">
        <v>312.77053380000001</v>
      </c>
      <c r="AL53">
        <v>279.77746819999999</v>
      </c>
      <c r="AM53">
        <v>248.42874359999999</v>
      </c>
      <c r="AN53">
        <v>219.44276980000001</v>
      </c>
      <c r="AO53" s="100">
        <v>192.45935940000001</v>
      </c>
      <c r="AP53" s="100">
        <v>167.59827039999999</v>
      </c>
      <c r="AQ53" s="100">
        <v>145.02406199999999</v>
      </c>
      <c r="AR53" s="100">
        <v>124.72968059999999</v>
      </c>
      <c r="AS53" s="100">
        <v>106.6674933</v>
      </c>
      <c r="AT53">
        <v>90.803417659999994</v>
      </c>
      <c r="AU53">
        <v>76.98150047</v>
      </c>
      <c r="AV53">
        <v>65.029256849999996</v>
      </c>
      <c r="AW53">
        <v>54.801550599999999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804.32216619999997</v>
      </c>
      <c r="G54">
        <v>784.1243518</v>
      </c>
      <c r="H54">
        <v>853.90471119999995</v>
      </c>
      <c r="I54">
        <v>835.30511890000002</v>
      </c>
      <c r="J54">
        <v>814.307997</v>
      </c>
      <c r="K54">
        <v>711.49859809999998</v>
      </c>
      <c r="L54">
        <v>675.09732210000004</v>
      </c>
      <c r="M54">
        <v>674.58029939999994</v>
      </c>
      <c r="N54">
        <v>743.76228849999995</v>
      </c>
      <c r="O54">
        <v>738.71031230000006</v>
      </c>
      <c r="P54">
        <v>735.84890370000005</v>
      </c>
      <c r="Q54">
        <v>721.29678139999999</v>
      </c>
      <c r="R54">
        <v>720.49772670000004</v>
      </c>
      <c r="S54">
        <v>760.04791220000004</v>
      </c>
      <c r="T54">
        <v>760.80521390000001</v>
      </c>
      <c r="U54">
        <v>689.78893400000004</v>
      </c>
      <c r="V54">
        <v>661.99419390000003</v>
      </c>
      <c r="W54">
        <v>627.30351129999997</v>
      </c>
      <c r="X54">
        <v>594.71427470000003</v>
      </c>
      <c r="Y54">
        <v>583.6400175</v>
      </c>
      <c r="Z54">
        <v>572.92474549999997</v>
      </c>
      <c r="AA54">
        <v>558.84989710000002</v>
      </c>
      <c r="AB54">
        <v>540.58220770000003</v>
      </c>
      <c r="AC54">
        <v>518.78249270000003</v>
      </c>
      <c r="AD54">
        <v>493.10957780000001</v>
      </c>
      <c r="AE54">
        <v>464.87639080000002</v>
      </c>
      <c r="AF54">
        <v>434.72448100000003</v>
      </c>
      <c r="AG54">
        <v>403.31379470000002</v>
      </c>
      <c r="AH54">
        <v>371.33414859999999</v>
      </c>
      <c r="AI54">
        <v>338.80869430000001</v>
      </c>
      <c r="AJ54">
        <v>306.8410599</v>
      </c>
      <c r="AK54">
        <v>275.83052149999997</v>
      </c>
      <c r="AL54">
        <v>246.13579720000001</v>
      </c>
      <c r="AM54">
        <v>218.02860659999999</v>
      </c>
      <c r="AN54">
        <v>192.12321080000001</v>
      </c>
      <c r="AO54" s="100">
        <v>168.08794689999999</v>
      </c>
      <c r="AP54" s="100">
        <v>146.01718489999999</v>
      </c>
      <c r="AQ54" s="100">
        <v>126.035791</v>
      </c>
      <c r="AR54" s="100">
        <v>108.1212989</v>
      </c>
      <c r="AS54" s="100">
        <v>92.222456219999998</v>
      </c>
      <c r="AT54">
        <v>78.296429219999894</v>
      </c>
      <c r="AU54">
        <v>66.197649170000005</v>
      </c>
      <c r="AV54">
        <v>55.76697669</v>
      </c>
      <c r="AW54">
        <v>46.867734339999998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513.81211559999997</v>
      </c>
      <c r="G55">
        <v>487.66325460000002</v>
      </c>
      <c r="H55">
        <v>528.60624910000001</v>
      </c>
      <c r="I55">
        <v>516.97760140000003</v>
      </c>
      <c r="J55">
        <v>499.8756204</v>
      </c>
      <c r="K55">
        <v>434.25189360000002</v>
      </c>
      <c r="L55">
        <v>417.90503319999999</v>
      </c>
      <c r="M55">
        <v>416.01317849999998</v>
      </c>
      <c r="N55">
        <v>443.55324289999999</v>
      </c>
      <c r="O55">
        <v>440.38046659999998</v>
      </c>
      <c r="P55">
        <v>422.08793450000002</v>
      </c>
      <c r="Q55">
        <v>407.68114730000002</v>
      </c>
      <c r="R55">
        <v>397.97406919999997</v>
      </c>
      <c r="S55">
        <v>396.43414280000002</v>
      </c>
      <c r="T55">
        <v>415.14493470000002</v>
      </c>
      <c r="U55">
        <v>354.60190299999999</v>
      </c>
      <c r="V55">
        <v>337.30832479999998</v>
      </c>
      <c r="W55">
        <v>316.81978279999998</v>
      </c>
      <c r="X55">
        <v>298.19377400000002</v>
      </c>
      <c r="Y55">
        <v>290.67508670000001</v>
      </c>
      <c r="Z55">
        <v>284.0574618</v>
      </c>
      <c r="AA55">
        <v>276.01896779999998</v>
      </c>
      <c r="AB55">
        <v>266.12320840000001</v>
      </c>
      <c r="AC55">
        <v>254.64766320000001</v>
      </c>
      <c r="AD55">
        <v>241.3913282</v>
      </c>
      <c r="AE55">
        <v>226.9707497</v>
      </c>
      <c r="AF55">
        <v>211.69672220000001</v>
      </c>
      <c r="AG55">
        <v>195.89345069999999</v>
      </c>
      <c r="AH55">
        <v>179.90407110000001</v>
      </c>
      <c r="AI55">
        <v>163.75922689999999</v>
      </c>
      <c r="AJ55">
        <v>147.9849265</v>
      </c>
      <c r="AK55">
        <v>132.7687674</v>
      </c>
      <c r="AL55">
        <v>118.2654301</v>
      </c>
      <c r="AM55">
        <v>104.59531870000001</v>
      </c>
      <c r="AN55" s="100">
        <v>92.046439129999996</v>
      </c>
      <c r="AO55" s="100">
        <v>80.441777310000006</v>
      </c>
      <c r="AP55" s="100">
        <v>69.817287329999999</v>
      </c>
      <c r="AQ55" s="100">
        <v>60.222755829999997</v>
      </c>
      <c r="AR55" s="100">
        <v>51.639779879999999</v>
      </c>
      <c r="AS55" s="100">
        <v>44.041429899999997</v>
      </c>
      <c r="AT55">
        <v>37.398452210000002</v>
      </c>
      <c r="AU55">
        <v>31.636666850000001</v>
      </c>
      <c r="AV55">
        <v>26.676157580000002</v>
      </c>
      <c r="AW55">
        <v>22.448648500000001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168.7579058</v>
      </c>
      <c r="G56">
        <v>150.29499989999999</v>
      </c>
      <c r="H56">
        <v>161.3439697</v>
      </c>
      <c r="I56">
        <v>157.62185059999999</v>
      </c>
      <c r="J56">
        <v>149.45126540000001</v>
      </c>
      <c r="K56">
        <v>128.03981329999999</v>
      </c>
      <c r="L56">
        <v>119.1125636</v>
      </c>
      <c r="M56">
        <v>117.5263628</v>
      </c>
      <c r="N56">
        <v>121.78542590000001</v>
      </c>
      <c r="O56">
        <v>119.5487389</v>
      </c>
      <c r="P56">
        <v>115.60702259999999</v>
      </c>
      <c r="Q56">
        <v>110.38915799999999</v>
      </c>
      <c r="R56">
        <v>105.9398394</v>
      </c>
      <c r="S56">
        <v>100.7252388</v>
      </c>
      <c r="T56">
        <v>83.560097920000004</v>
      </c>
      <c r="U56">
        <v>71.458121919999996</v>
      </c>
      <c r="V56">
        <v>67.783997850000006</v>
      </c>
      <c r="W56">
        <v>63.610107210000002</v>
      </c>
      <c r="X56">
        <v>59.952037400000002</v>
      </c>
      <c r="Y56">
        <v>58.505032300000003</v>
      </c>
      <c r="Z56">
        <v>57.246952870000001</v>
      </c>
      <c r="AA56">
        <v>55.707091769999998</v>
      </c>
      <c r="AB56">
        <v>53.792310829999998</v>
      </c>
      <c r="AC56">
        <v>51.557275420000003</v>
      </c>
      <c r="AD56">
        <v>48.962293090000003</v>
      </c>
      <c r="AE56">
        <v>46.13212953</v>
      </c>
      <c r="AF56">
        <v>43.128091779999998</v>
      </c>
      <c r="AG56">
        <v>40.013843420000001</v>
      </c>
      <c r="AH56">
        <v>36.85586558</v>
      </c>
      <c r="AI56">
        <v>33.661361620000001</v>
      </c>
      <c r="AJ56">
        <v>30.52844563</v>
      </c>
      <c r="AK56">
        <v>27.4919647</v>
      </c>
      <c r="AL56">
        <v>24.584931990000001</v>
      </c>
      <c r="AM56" s="100">
        <v>21.83173399</v>
      </c>
      <c r="AN56" s="100">
        <v>19.294829499999999</v>
      </c>
      <c r="AO56" s="100">
        <v>16.937580579999999</v>
      </c>
      <c r="AP56" s="100">
        <v>14.768313989999999</v>
      </c>
      <c r="AQ56" s="100">
        <v>12.8000808</v>
      </c>
      <c r="AR56" s="100">
        <v>11.03140303</v>
      </c>
      <c r="AS56">
        <v>9.4585099249999995</v>
      </c>
      <c r="AT56">
        <v>8.0767363939999903</v>
      </c>
      <c r="AU56">
        <v>6.8719202240000001</v>
      </c>
      <c r="AV56">
        <v>5.8286435140000004</v>
      </c>
      <c r="AW56">
        <v>4.9343403119999998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41.013660440000002</v>
      </c>
      <c r="G57">
        <v>32.752555739999998</v>
      </c>
      <c r="H57" s="100">
        <v>35.325094970000002</v>
      </c>
      <c r="I57">
        <v>33.98303903</v>
      </c>
      <c r="J57">
        <v>30.519082730000001</v>
      </c>
      <c r="K57">
        <v>25.124277240000001</v>
      </c>
      <c r="L57">
        <v>21.096916950000001</v>
      </c>
      <c r="M57">
        <v>20.58484589</v>
      </c>
      <c r="N57">
        <v>24.17318289</v>
      </c>
      <c r="O57">
        <v>22.958195150000002</v>
      </c>
      <c r="P57">
        <v>21.47021853</v>
      </c>
      <c r="Q57">
        <v>19.571878779999999</v>
      </c>
      <c r="R57">
        <v>17.570514729999999</v>
      </c>
      <c r="S57">
        <v>16.891480080000001</v>
      </c>
      <c r="T57">
        <v>13.667925110000001</v>
      </c>
      <c r="U57">
        <v>11.225875690000001</v>
      </c>
      <c r="V57">
        <v>10.160790520000001</v>
      </c>
      <c r="W57">
        <v>9.0994115979999997</v>
      </c>
      <c r="X57">
        <v>8.2342087819999996</v>
      </c>
      <c r="Y57">
        <v>7.840914454</v>
      </c>
      <c r="Z57">
        <v>7.5574975159999997</v>
      </c>
      <c r="AA57">
        <v>7.2669567769999999</v>
      </c>
      <c r="AB57">
        <v>6.9489835629999996</v>
      </c>
      <c r="AC57">
        <v>6.604139344</v>
      </c>
      <c r="AD57">
        <v>6.2230011190000001</v>
      </c>
      <c r="AE57">
        <v>5.8195717470000004</v>
      </c>
      <c r="AF57">
        <v>5.4013015529999997</v>
      </c>
      <c r="AG57">
        <v>4.9761577089999998</v>
      </c>
      <c r="AH57">
        <v>4.5526434079999998</v>
      </c>
      <c r="AI57">
        <v>4.1305186039999997</v>
      </c>
      <c r="AJ57">
        <v>3.7232385460000001</v>
      </c>
      <c r="AK57">
        <v>3.3345141919999999</v>
      </c>
      <c r="AL57" s="100">
        <v>2.9670196729999998</v>
      </c>
      <c r="AM57" s="100">
        <v>2.622867098</v>
      </c>
      <c r="AN57" s="100">
        <v>2.3084625650000001</v>
      </c>
      <c r="AO57" s="100">
        <v>2.0188120189999998</v>
      </c>
      <c r="AP57" s="100">
        <v>1.75431005</v>
      </c>
      <c r="AQ57" s="100">
        <v>1.5158623579999999</v>
      </c>
      <c r="AR57">
        <v>1.302780598</v>
      </c>
      <c r="AS57">
        <v>1.114210245</v>
      </c>
      <c r="AT57">
        <v>0.94930254520000001</v>
      </c>
      <c r="AU57">
        <v>0.8061096109</v>
      </c>
      <c r="AV57">
        <v>0.68257968970000005</v>
      </c>
      <c r="AW57">
        <v>0.57702907020000005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4.158188612</v>
      </c>
      <c r="H58" s="100">
        <v>6.0415775209999998</v>
      </c>
      <c r="I58">
        <v>7.7879360760000003</v>
      </c>
      <c r="J58">
        <v>9.9322121350000003</v>
      </c>
      <c r="K58" s="100">
        <v>11.238658259999999</v>
      </c>
      <c r="L58" s="100">
        <v>13.67755762</v>
      </c>
      <c r="M58">
        <v>17.421598939999999</v>
      </c>
      <c r="N58">
        <v>24.205051860000001</v>
      </c>
      <c r="O58">
        <v>30.333204349999999</v>
      </c>
      <c r="P58">
        <v>36.776861670000002</v>
      </c>
      <c r="Q58">
        <v>44.500202289999997</v>
      </c>
      <c r="R58">
        <v>53.360573500000001</v>
      </c>
      <c r="S58">
        <v>104.5893516</v>
      </c>
      <c r="T58">
        <v>184.72992869999999</v>
      </c>
      <c r="U58">
        <v>311.7914394</v>
      </c>
      <c r="V58">
        <v>355.1672021</v>
      </c>
      <c r="W58">
        <v>400.32508319999999</v>
      </c>
      <c r="X58">
        <v>451.9421395</v>
      </c>
      <c r="Y58">
        <v>525.88957960000005</v>
      </c>
      <c r="Z58">
        <v>610.78738940000005</v>
      </c>
      <c r="AA58">
        <v>704.75993200000005</v>
      </c>
      <c r="AB58">
        <v>806.52780280000002</v>
      </c>
      <c r="AC58">
        <v>916.16771119999999</v>
      </c>
      <c r="AD58">
        <v>1031.6768629999999</v>
      </c>
      <c r="AE58">
        <v>1153.5446770000001</v>
      </c>
      <c r="AF58">
        <v>1281.018037</v>
      </c>
      <c r="AG58">
        <v>1413.2634499999999</v>
      </c>
      <c r="AH58">
        <v>1549.5187410000001</v>
      </c>
      <c r="AI58">
        <v>1686.51989</v>
      </c>
      <c r="AJ58">
        <v>1824.560426</v>
      </c>
      <c r="AK58">
        <v>1961.779689</v>
      </c>
      <c r="AL58">
        <v>2096.6817740000001</v>
      </c>
      <c r="AM58">
        <v>2227.3207670000002</v>
      </c>
      <c r="AN58">
        <v>2357.1093850000002</v>
      </c>
      <c r="AO58">
        <v>2479.8526120000001</v>
      </c>
      <c r="AP58">
        <v>2593.565423</v>
      </c>
      <c r="AQ58">
        <v>2698.4318760000001</v>
      </c>
      <c r="AR58">
        <v>2793.6968440000001</v>
      </c>
      <c r="AS58">
        <v>2879.3729349999999</v>
      </c>
      <c r="AT58">
        <v>2957.1608900000001</v>
      </c>
      <c r="AU58">
        <v>3027.4356560000001</v>
      </c>
      <c r="AV58">
        <v>3090.8279900000002</v>
      </c>
      <c r="AW58">
        <v>3150.435489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1.6606496500000002E-2</v>
      </c>
      <c r="G59" s="100">
        <v>3.3202034300000002E-2</v>
      </c>
      <c r="H59" s="100">
        <v>6.1623056000000002E-2</v>
      </c>
      <c r="I59" s="100">
        <v>9.31685176E-2</v>
      </c>
      <c r="J59" s="100">
        <v>0.1383277919</v>
      </c>
      <c r="K59" s="100">
        <v>0.17268957739999999</v>
      </c>
      <c r="L59" s="100">
        <v>0.2331845555</v>
      </c>
      <c r="M59">
        <v>0.34185747589999999</v>
      </c>
      <c r="N59">
        <v>0.52206554260000004</v>
      </c>
      <c r="O59">
        <v>0.71513137029999996</v>
      </c>
      <c r="P59">
        <v>0.94544445099999996</v>
      </c>
      <c r="Q59">
        <v>1.2466320310000001</v>
      </c>
      <c r="R59">
        <v>1.6239293159999999</v>
      </c>
      <c r="S59">
        <v>3.4348286379999999</v>
      </c>
      <c r="T59">
        <v>6.5473555049999996</v>
      </c>
      <c r="U59">
        <v>11.92111731</v>
      </c>
      <c r="V59">
        <v>14.62485186</v>
      </c>
      <c r="W59">
        <v>17.710709680000001</v>
      </c>
      <c r="X59">
        <v>21.422322019999999</v>
      </c>
      <c r="Y59">
        <v>26.586806240000001</v>
      </c>
      <c r="Z59">
        <v>32.77536782</v>
      </c>
      <c r="AA59">
        <v>39.95145127</v>
      </c>
      <c r="AB59">
        <v>48.093570560000003</v>
      </c>
      <c r="AC59">
        <v>57.252177519999996</v>
      </c>
      <c r="AD59">
        <v>67.348901749999996</v>
      </c>
      <c r="AE59">
        <v>78.459663239999998</v>
      </c>
      <c r="AF59">
        <v>90.583565359999994</v>
      </c>
      <c r="AG59">
        <v>103.7095601</v>
      </c>
      <c r="AH59">
        <v>117.8284817</v>
      </c>
      <c r="AI59">
        <v>132.7262059</v>
      </c>
      <c r="AJ59">
        <v>148.44048290000001</v>
      </c>
      <c r="AK59">
        <v>164.84392320000001</v>
      </c>
      <c r="AL59">
        <v>181.81682290000001</v>
      </c>
      <c r="AM59">
        <v>199.18505429999999</v>
      </c>
      <c r="AN59">
        <v>217.2509914</v>
      </c>
      <c r="AO59">
        <v>235.4386269</v>
      </c>
      <c r="AP59">
        <v>253.52419449999999</v>
      </c>
      <c r="AQ59">
        <v>271.48456499999998</v>
      </c>
      <c r="AR59">
        <v>289.19552040000002</v>
      </c>
      <c r="AS59">
        <v>306.60856439999998</v>
      </c>
      <c r="AT59">
        <v>323.85238270000002</v>
      </c>
      <c r="AU59">
        <v>340.92029409999998</v>
      </c>
      <c r="AV59">
        <v>357.83701600000001</v>
      </c>
      <c r="AW59">
        <v>374.93780299999997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2.5419583999999999E-2</v>
      </c>
      <c r="G60" s="100">
        <v>4.0880004499999997E-2</v>
      </c>
      <c r="H60" s="100">
        <v>6.7273135900000003E-2</v>
      </c>
      <c r="I60" s="100">
        <v>9.4707804199999995E-2</v>
      </c>
      <c r="J60" s="100">
        <v>0.13203058579999999</v>
      </c>
      <c r="K60" s="100">
        <v>0.15864111950000001</v>
      </c>
      <c r="L60" s="100">
        <v>0.206128636</v>
      </c>
      <c r="M60">
        <v>0.28772511000000001</v>
      </c>
      <c r="N60">
        <v>0.42589154210000002</v>
      </c>
      <c r="O60">
        <v>0.56715960210000005</v>
      </c>
      <c r="P60">
        <v>0.73022980650000002</v>
      </c>
      <c r="Q60">
        <v>0.93867808860000002</v>
      </c>
      <c r="R60">
        <v>1.1939769469999999</v>
      </c>
      <c r="S60">
        <v>2.4723083149999998</v>
      </c>
      <c r="T60">
        <v>4.6137325020000004</v>
      </c>
      <c r="U60">
        <v>8.2288020789999994</v>
      </c>
      <c r="V60">
        <v>9.895069823</v>
      </c>
      <c r="W60">
        <v>11.75401068</v>
      </c>
      <c r="X60">
        <v>13.95584605</v>
      </c>
      <c r="Y60">
        <v>17.021023960000001</v>
      </c>
      <c r="Z60">
        <v>20.644367089999999</v>
      </c>
      <c r="AA60">
        <v>24.78577619</v>
      </c>
      <c r="AB60">
        <v>29.41705902</v>
      </c>
      <c r="AC60">
        <v>34.555047129999998</v>
      </c>
      <c r="AD60">
        <v>40.138144269999998</v>
      </c>
      <c r="AE60">
        <v>46.19749985</v>
      </c>
      <c r="AF60">
        <v>52.717006470000001</v>
      </c>
      <c r="AG60">
        <v>59.67457623</v>
      </c>
      <c r="AH60">
        <v>67.048917369999998</v>
      </c>
      <c r="AI60">
        <v>74.703882809999996</v>
      </c>
      <c r="AJ60">
        <v>82.649488500000004</v>
      </c>
      <c r="AK60">
        <v>90.801547020000001</v>
      </c>
      <c r="AL60">
        <v>99.083716229999894</v>
      </c>
      <c r="AM60">
        <v>107.3925505</v>
      </c>
      <c r="AN60">
        <v>115.8817674</v>
      </c>
      <c r="AO60">
        <v>124.2350398</v>
      </c>
      <c r="AP60">
        <v>132.3308208</v>
      </c>
      <c r="AQ60">
        <v>140.15459999999999</v>
      </c>
      <c r="AR60">
        <v>147.6411794</v>
      </c>
      <c r="AS60">
        <v>154.7650553</v>
      </c>
      <c r="AT60">
        <v>161.59098660000001</v>
      </c>
      <c r="AU60">
        <v>168.1146176</v>
      </c>
      <c r="AV60">
        <v>174.34695450000001</v>
      </c>
      <c r="AW60">
        <v>180.4452402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8.6608582099999998E-2</v>
      </c>
      <c r="G61" s="100">
        <v>0.1190075466</v>
      </c>
      <c r="H61" s="100">
        <v>0.17436799920000001</v>
      </c>
      <c r="I61" s="100">
        <v>0.2260410142</v>
      </c>
      <c r="J61" s="100">
        <v>0.28991913600000002</v>
      </c>
      <c r="K61" s="100">
        <v>0.32929085349999998</v>
      </c>
      <c r="L61" s="100">
        <v>0.40234995810000002</v>
      </c>
      <c r="M61">
        <v>0.51517582750000002</v>
      </c>
      <c r="N61">
        <v>0.71811691440000003</v>
      </c>
      <c r="O61">
        <v>0.90242398599999996</v>
      </c>
      <c r="P61">
        <v>1.096617146</v>
      </c>
      <c r="Q61">
        <v>1.329164494</v>
      </c>
      <c r="R61">
        <v>1.5952969290000001</v>
      </c>
      <c r="S61">
        <v>3.1276413839999999</v>
      </c>
      <c r="T61">
        <v>5.518352396</v>
      </c>
      <c r="U61">
        <v>9.2950739060000007</v>
      </c>
      <c r="V61">
        <v>10.552561020000001</v>
      </c>
      <c r="W61">
        <v>11.83679199</v>
      </c>
      <c r="X61">
        <v>13.277365570000001</v>
      </c>
      <c r="Y61">
        <v>15.32854199</v>
      </c>
      <c r="Z61" s="100">
        <v>17.640175670000001</v>
      </c>
      <c r="AA61">
        <v>20.144464549999999</v>
      </c>
      <c r="AB61">
        <v>22.79186996</v>
      </c>
      <c r="AC61">
        <v>25.57168742</v>
      </c>
      <c r="AD61">
        <v>28.41456084</v>
      </c>
      <c r="AE61">
        <v>31.32023697</v>
      </c>
      <c r="AF61">
        <v>34.252902229999997</v>
      </c>
      <c r="AG61">
        <v>37.17441496</v>
      </c>
      <c r="AH61">
        <v>40.048191750000001</v>
      </c>
      <c r="AI61">
        <v>42.774764679999997</v>
      </c>
      <c r="AJ61">
        <v>45.34953428</v>
      </c>
      <c r="AK61">
        <v>47.712150489999999</v>
      </c>
      <c r="AL61">
        <v>49.815348720000003</v>
      </c>
      <c r="AM61">
        <v>51.604351080000001</v>
      </c>
      <c r="AN61">
        <v>53.149123529999997</v>
      </c>
      <c r="AO61">
        <v>54.301476569999998</v>
      </c>
      <c r="AP61">
        <v>55.016728200000003</v>
      </c>
      <c r="AQ61">
        <v>55.299414349999999</v>
      </c>
      <c r="AR61">
        <v>55.137028479999998</v>
      </c>
      <c r="AS61">
        <v>54.533828900000003</v>
      </c>
      <c r="AT61">
        <v>53.527400649999997</v>
      </c>
      <c r="AU61">
        <v>52.129396040000003</v>
      </c>
      <c r="AV61">
        <v>50.355905309999997</v>
      </c>
      <c r="AW61">
        <v>48.256459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2.7266953969999999</v>
      </c>
      <c r="H62" s="100">
        <v>3.9565889099999998</v>
      </c>
      <c r="I62">
        <v>5.0925536259999999</v>
      </c>
      <c r="J62">
        <v>6.4837114319999998</v>
      </c>
      <c r="K62" s="100">
        <v>7.3274222370000004</v>
      </c>
      <c r="L62" s="100">
        <v>8.9045116649999905</v>
      </c>
      <c r="M62">
        <v>11.3165353</v>
      </c>
      <c r="N62">
        <v>15.6960365</v>
      </c>
      <c r="O62">
        <v>19.635149420000001</v>
      </c>
      <c r="P62">
        <v>23.761378400000002</v>
      </c>
      <c r="Q62">
        <v>28.692551080000001</v>
      </c>
      <c r="R62">
        <v>34.331321600000003</v>
      </c>
      <c r="S62">
        <v>67.147015690000003</v>
      </c>
      <c r="T62">
        <v>118.31902940000001</v>
      </c>
      <c r="U62">
        <v>199.19894310000001</v>
      </c>
      <c r="V62">
        <v>226.30656429999999</v>
      </c>
      <c r="W62">
        <v>254.37039200000001</v>
      </c>
      <c r="X62">
        <v>286.34094429999999</v>
      </c>
      <c r="Y62">
        <v>332.23059260000002</v>
      </c>
      <c r="Z62">
        <v>384.76527470000002</v>
      </c>
      <c r="AA62">
        <v>442.72660839999998</v>
      </c>
      <c r="AB62">
        <v>505.28175249999998</v>
      </c>
      <c r="AC62">
        <v>572.45275960000004</v>
      </c>
      <c r="AD62">
        <v>642.96181469999999</v>
      </c>
      <c r="AE62">
        <v>717.08930450000003</v>
      </c>
      <c r="AF62">
        <v>794.33892040000001</v>
      </c>
      <c r="AG62">
        <v>874.16727820000006</v>
      </c>
      <c r="AH62">
        <v>956.07724289999999</v>
      </c>
      <c r="AI62">
        <v>1038.036683</v>
      </c>
      <c r="AJ62">
        <v>1120.219439</v>
      </c>
      <c r="AK62">
        <v>1201.4711400000001</v>
      </c>
      <c r="AL62">
        <v>1280.8741580000001</v>
      </c>
      <c r="AM62">
        <v>1357.2449160000001</v>
      </c>
      <c r="AN62">
        <v>1432.666909</v>
      </c>
      <c r="AO62">
        <v>1503.3801060000001</v>
      </c>
      <c r="AP62">
        <v>1568.2037600000001</v>
      </c>
      <c r="AQ62">
        <v>1627.27522</v>
      </c>
      <c r="AR62">
        <v>1680.1692840000001</v>
      </c>
      <c r="AS62">
        <v>1726.924673</v>
      </c>
      <c r="AT62">
        <v>1768.594106</v>
      </c>
      <c r="AU62">
        <v>1805.4319820000001</v>
      </c>
      <c r="AV62">
        <v>1837.8438819999999</v>
      </c>
      <c r="AW62">
        <v>1867.688582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0.78775974569999996</v>
      </c>
      <c r="G63" s="100">
        <v>1.0636836300000001</v>
      </c>
      <c r="H63" s="100">
        <v>1.5364238800000001</v>
      </c>
      <c r="I63" s="100">
        <v>1.9703284379999999</v>
      </c>
      <c r="J63" s="100">
        <v>2.498368938</v>
      </c>
      <c r="K63" s="100">
        <v>2.8150518359999999</v>
      </c>
      <c r="L63" s="100">
        <v>3.4089925569999999</v>
      </c>
      <c r="M63">
        <v>4.3092835980000004</v>
      </c>
      <c r="N63">
        <v>5.9528448750000003</v>
      </c>
      <c r="O63">
        <v>7.415784468</v>
      </c>
      <c r="P63">
        <v>8.9345477389999903</v>
      </c>
      <c r="Q63">
        <v>10.73727137</v>
      </c>
      <c r="R63">
        <v>12.783294489999999</v>
      </c>
      <c r="S63">
        <v>24.878964790000001</v>
      </c>
      <c r="T63">
        <v>43.604379100000003</v>
      </c>
      <c r="U63">
        <v>72.993614679999894</v>
      </c>
      <c r="V63">
        <v>82.432544969999995</v>
      </c>
      <c r="W63">
        <v>92.084346240000002</v>
      </c>
      <c r="X63">
        <v>103.0055256</v>
      </c>
      <c r="Y63">
        <v>118.7698437</v>
      </c>
      <c r="Z63">
        <v>136.7178227</v>
      </c>
      <c r="AA63">
        <v>156.395747</v>
      </c>
      <c r="AB63">
        <v>177.49499539999999</v>
      </c>
      <c r="AC63">
        <v>200.01170780000001</v>
      </c>
      <c r="AD63">
        <v>223.48807540000001</v>
      </c>
      <c r="AE63">
        <v>248.01215629999999</v>
      </c>
      <c r="AF63">
        <v>273.40129309999998</v>
      </c>
      <c r="AG63">
        <v>299.45946259999999</v>
      </c>
      <c r="AH63">
        <v>326.00889749999999</v>
      </c>
      <c r="AI63">
        <v>352.35489910000001</v>
      </c>
      <c r="AJ63">
        <v>378.56242570000001</v>
      </c>
      <c r="AK63">
        <v>404.2446468</v>
      </c>
      <c r="AL63">
        <v>429.10290199999997</v>
      </c>
      <c r="AM63">
        <v>452.75485930000002</v>
      </c>
      <c r="AN63">
        <v>475.9091876</v>
      </c>
      <c r="AO63">
        <v>497.33136739999998</v>
      </c>
      <c r="AP63">
        <v>516.65451050000001</v>
      </c>
      <c r="AQ63">
        <v>533.94904529999997</v>
      </c>
      <c r="AR63">
        <v>549.10225279999997</v>
      </c>
      <c r="AS63">
        <v>562.15349049999998</v>
      </c>
      <c r="AT63">
        <v>573.47225260000005</v>
      </c>
      <c r="AU63">
        <v>583.1658966</v>
      </c>
      <c r="AV63">
        <v>591.38916429999995</v>
      </c>
      <c r="AW63">
        <v>598.75810879999995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6.3583411500000003E-3</v>
      </c>
      <c r="G64">
        <v>2.4685676999999999E-3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2.6866524099999998E-4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0.1297488527</v>
      </c>
      <c r="G65" s="100">
        <v>0.1722514315</v>
      </c>
      <c r="H65" s="100">
        <v>0.24530053190000001</v>
      </c>
      <c r="I65" s="100">
        <v>0.31113667639999998</v>
      </c>
      <c r="J65" s="100">
        <v>0.3898542518</v>
      </c>
      <c r="K65" s="100">
        <v>0.43556264</v>
      </c>
      <c r="L65" s="100">
        <v>0.522390248</v>
      </c>
      <c r="M65" s="100">
        <v>0.65102162730000002</v>
      </c>
      <c r="N65" s="100">
        <v>0.89009648480000003</v>
      </c>
      <c r="O65" s="100">
        <v>1.0975555079999999</v>
      </c>
      <c r="P65" s="100">
        <v>1.3086441310000001</v>
      </c>
      <c r="Q65" s="100">
        <v>1.555905235</v>
      </c>
      <c r="R65" s="100">
        <v>1.83275422</v>
      </c>
      <c r="S65" s="100">
        <v>3.5318418139999999</v>
      </c>
      <c r="T65" s="100">
        <v>6.1270798409999996</v>
      </c>
      <c r="U65" s="100">
        <v>10.15388834</v>
      </c>
      <c r="V65" s="100">
        <v>11.35561008</v>
      </c>
      <c r="W65" s="100">
        <v>12.56883259</v>
      </c>
      <c r="X65" s="100">
        <v>13.94013593</v>
      </c>
      <c r="Y65" s="100">
        <v>15.95277112</v>
      </c>
      <c r="Z65" s="100">
        <v>18.244381430000001</v>
      </c>
      <c r="AA65" s="100">
        <v>20.75588449</v>
      </c>
      <c r="AB65" s="100">
        <v>23.448555280000001</v>
      </c>
      <c r="AC65" s="100">
        <v>26.32433163</v>
      </c>
      <c r="AD65" s="100">
        <v>29.325366160000002</v>
      </c>
      <c r="AE65" s="100">
        <v>32.465816349999997</v>
      </c>
      <c r="AF65" s="100">
        <v>35.724349570000001</v>
      </c>
      <c r="AG65" s="100">
        <v>39.078158309999999</v>
      </c>
      <c r="AH65" s="100">
        <v>42.507009629999999</v>
      </c>
      <c r="AI65" s="100">
        <v>45.923454169999999</v>
      </c>
      <c r="AJ65" s="100">
        <v>49.339056059999997</v>
      </c>
      <c r="AK65" s="100">
        <v>52.706281310000001</v>
      </c>
      <c r="AL65" s="100">
        <v>55.988826250000002</v>
      </c>
      <c r="AM65" s="100">
        <v>59.13903655</v>
      </c>
      <c r="AN65" s="100">
        <v>62.251406680000002</v>
      </c>
      <c r="AO65" s="100">
        <v>65.165996129999996</v>
      </c>
      <c r="AP65" s="100">
        <v>67.835409040000002</v>
      </c>
      <c r="AQ65" s="100">
        <v>70.269031139999996</v>
      </c>
      <c r="AR65" s="100">
        <v>72.451578549999894</v>
      </c>
      <c r="AS65" s="100">
        <v>74.387323420000001</v>
      </c>
      <c r="AT65" s="100">
        <v>76.123761389999999</v>
      </c>
      <c r="AU65" s="100">
        <v>77.673469920000002</v>
      </c>
      <c r="AV65" s="100">
        <v>79.055068120000001</v>
      </c>
      <c r="AW65">
        <v>80.349296339999995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5.4164240079999999</v>
      </c>
      <c r="G67">
        <v>4.6478034920000004</v>
      </c>
      <c r="H67">
        <v>3.9084643849999998</v>
      </c>
      <c r="I67">
        <v>4.1823085579999999</v>
      </c>
      <c r="J67">
        <v>4.0741447280000003</v>
      </c>
      <c r="K67">
        <v>3.8836698119999999</v>
      </c>
      <c r="L67">
        <v>4.1166891440000004</v>
      </c>
      <c r="M67">
        <v>4.2890725789999999</v>
      </c>
      <c r="N67">
        <v>4.303066512</v>
      </c>
      <c r="O67">
        <v>3.6406251479999998</v>
      </c>
      <c r="P67">
        <v>2.9800094119999998</v>
      </c>
      <c r="Q67">
        <v>2.5676982169999998</v>
      </c>
      <c r="R67">
        <v>2.3725146019999999</v>
      </c>
      <c r="S67">
        <v>2.2036540329999998</v>
      </c>
      <c r="T67">
        <v>2.1538346530000001</v>
      </c>
      <c r="U67">
        <v>2.1538516350000001</v>
      </c>
      <c r="V67">
        <v>2.1846667219999998</v>
      </c>
      <c r="W67">
        <v>2.2150260639999999</v>
      </c>
      <c r="X67">
        <v>2.247209223</v>
      </c>
      <c r="Y67">
        <v>2.2812851649999999</v>
      </c>
      <c r="Z67">
        <v>2.3212920549999998</v>
      </c>
      <c r="AA67">
        <v>2.3660269220000001</v>
      </c>
      <c r="AB67">
        <v>2.4152099389999999</v>
      </c>
      <c r="AC67">
        <v>2.46813495</v>
      </c>
      <c r="AD67">
        <v>2.5222201009999998</v>
      </c>
      <c r="AE67">
        <v>2.5753613990000002</v>
      </c>
      <c r="AF67">
        <v>2.6277937260000002</v>
      </c>
      <c r="AG67">
        <v>2.6796790769999999</v>
      </c>
      <c r="AH67">
        <v>2.7319770819999998</v>
      </c>
      <c r="AI67">
        <v>2.7825899340000002</v>
      </c>
      <c r="AJ67">
        <v>2.8331561110000001</v>
      </c>
      <c r="AK67">
        <v>2.8851577700000002</v>
      </c>
      <c r="AL67">
        <v>2.9380104519999999</v>
      </c>
      <c r="AM67">
        <v>2.9916114089999999</v>
      </c>
      <c r="AN67">
        <v>3.045671435</v>
      </c>
      <c r="AO67">
        <v>3.099779142</v>
      </c>
      <c r="AP67">
        <v>3.1541100960000001</v>
      </c>
      <c r="AQ67">
        <v>3.209520591</v>
      </c>
      <c r="AR67">
        <v>3.2648291020000002</v>
      </c>
      <c r="AS67">
        <v>3.323317308</v>
      </c>
      <c r="AT67">
        <v>3.3844206720000001</v>
      </c>
      <c r="AU67">
        <v>3.4473780610000002</v>
      </c>
      <c r="AV67">
        <v>3.512156976</v>
      </c>
      <c r="AW67">
        <v>3.5819608289999998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0.36106830909999998</v>
      </c>
      <c r="G68">
        <v>0.35159274000000001</v>
      </c>
      <c r="H68">
        <v>0.34199245049999999</v>
      </c>
      <c r="I68">
        <v>0.33407411329999998</v>
      </c>
      <c r="J68">
        <v>0.32619590240000002</v>
      </c>
      <c r="K68">
        <v>0.31746927549999998</v>
      </c>
      <c r="L68">
        <v>0.3079582005</v>
      </c>
      <c r="M68">
        <v>0.2987771836</v>
      </c>
      <c r="N68" s="100">
        <v>0.29082999929999998</v>
      </c>
      <c r="O68" s="100">
        <v>0.28500252339999999</v>
      </c>
      <c r="P68" s="100">
        <v>0.280352143</v>
      </c>
      <c r="Q68" s="100">
        <v>0.27525891870000002</v>
      </c>
      <c r="R68" s="100">
        <v>0.26812575830000002</v>
      </c>
      <c r="S68" s="100">
        <v>0.26101331049999998</v>
      </c>
      <c r="T68" s="100">
        <v>0.25427384600000003</v>
      </c>
      <c r="U68" s="100">
        <v>0.2476522444</v>
      </c>
      <c r="V68" s="100">
        <v>0.23997322609999999</v>
      </c>
      <c r="W68" s="100">
        <v>0.23200776779999999</v>
      </c>
      <c r="X68" s="100">
        <v>0.22348570249999999</v>
      </c>
      <c r="Y68" s="100">
        <v>0.2150857578</v>
      </c>
      <c r="Z68" s="100">
        <v>0.2074348244</v>
      </c>
      <c r="AA68" s="100">
        <v>0.2007272732</v>
      </c>
      <c r="AB68" s="100">
        <v>0.19488365799999999</v>
      </c>
      <c r="AC68" s="100">
        <v>0.189752385</v>
      </c>
      <c r="AD68">
        <v>0.18518951249999999</v>
      </c>
      <c r="AE68">
        <v>0.18106871460000001</v>
      </c>
      <c r="AF68">
        <v>0.177292176</v>
      </c>
      <c r="AG68">
        <v>0.1737903304</v>
      </c>
      <c r="AH68">
        <v>0.1705189285</v>
      </c>
      <c r="AI68">
        <v>0.16743100859999999</v>
      </c>
      <c r="AJ68">
        <v>0.1644753622</v>
      </c>
      <c r="AK68">
        <v>0.16162375970000001</v>
      </c>
      <c r="AL68">
        <v>0.15885673049999999</v>
      </c>
      <c r="AM68">
        <v>0.15616026799999999</v>
      </c>
      <c r="AN68">
        <v>0.1535236958</v>
      </c>
      <c r="AO68" s="100">
        <v>0.1509238977</v>
      </c>
      <c r="AP68" s="100">
        <v>0.1483503796</v>
      </c>
      <c r="AQ68" s="100">
        <v>0.14580267150000001</v>
      </c>
      <c r="AR68" s="100">
        <v>0.14327815360000001</v>
      </c>
      <c r="AS68" s="100">
        <v>0.1407734098</v>
      </c>
      <c r="AT68" s="100">
        <v>0.13827850420000001</v>
      </c>
      <c r="AU68" s="100">
        <v>0.1357859733</v>
      </c>
      <c r="AV68" s="100">
        <v>0.13329297979999999</v>
      </c>
      <c r="AW68" s="100">
        <v>0.13083416119999999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2.2757916310000001</v>
      </c>
      <c r="G72">
        <v>2.1975133630000001</v>
      </c>
      <c r="H72">
        <v>2.2363714940000001</v>
      </c>
      <c r="I72">
        <v>2.330044429</v>
      </c>
      <c r="J72">
        <v>2.2497602329999999</v>
      </c>
      <c r="K72">
        <v>2.1986842370000002</v>
      </c>
      <c r="L72">
        <v>2.097363841</v>
      </c>
      <c r="M72">
        <v>2.1949537000000001</v>
      </c>
      <c r="N72">
        <v>2.248368556</v>
      </c>
      <c r="O72">
        <v>2.366745334</v>
      </c>
      <c r="P72">
        <v>2.4247752610000002</v>
      </c>
      <c r="Q72">
        <v>2.4167250569999998</v>
      </c>
      <c r="R72">
        <v>2.4506564800000001</v>
      </c>
      <c r="S72">
        <v>2.5474766760000001</v>
      </c>
      <c r="T72">
        <v>2.620395561</v>
      </c>
      <c r="U72">
        <v>2.652374961</v>
      </c>
      <c r="V72">
        <v>2.6594553150000002</v>
      </c>
      <c r="W72">
        <v>2.631928437</v>
      </c>
      <c r="X72">
        <v>2.5822536550000001</v>
      </c>
      <c r="Y72">
        <v>2.5615907569999998</v>
      </c>
      <c r="Z72">
        <v>2.5698163630000002</v>
      </c>
      <c r="AA72">
        <v>2.5984561359999998</v>
      </c>
      <c r="AB72">
        <v>2.6405750960000001</v>
      </c>
      <c r="AC72">
        <v>2.6909872689999998</v>
      </c>
      <c r="AD72">
        <v>2.7454006230000001</v>
      </c>
      <c r="AE72">
        <v>2.8007135929999998</v>
      </c>
      <c r="AF72">
        <v>2.8558662159999999</v>
      </c>
      <c r="AG72">
        <v>2.9103985360000002</v>
      </c>
      <c r="AH72">
        <v>2.9645599570000001</v>
      </c>
      <c r="AI72">
        <v>3.0155080540000001</v>
      </c>
      <c r="AJ72">
        <v>3.0642108060000002</v>
      </c>
      <c r="AK72">
        <v>3.1116468469999998</v>
      </c>
      <c r="AL72">
        <v>3.1581970789999998</v>
      </c>
      <c r="AM72">
        <v>3.20430488</v>
      </c>
      <c r="AN72">
        <v>3.2490069090000002</v>
      </c>
      <c r="AO72">
        <v>3.2929848339999999</v>
      </c>
      <c r="AP72">
        <v>3.3367282490000001</v>
      </c>
      <c r="AQ72">
        <v>3.3809213929999999</v>
      </c>
      <c r="AR72">
        <v>3.4254518370000002</v>
      </c>
      <c r="AS72">
        <v>3.4697165050000001</v>
      </c>
      <c r="AT72">
        <v>3.5141968289999999</v>
      </c>
      <c r="AU72">
        <v>3.5592536579999998</v>
      </c>
      <c r="AV72">
        <v>3.6053632879999999</v>
      </c>
      <c r="AW72">
        <v>3.6541632979999998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18.05147616</v>
      </c>
      <c r="G73">
        <v>17.044537309999999</v>
      </c>
      <c r="H73">
        <v>15.74539175</v>
      </c>
      <c r="I73">
        <v>16.121364199999999</v>
      </c>
      <c r="J73">
        <v>16.39180348</v>
      </c>
      <c r="K73">
        <v>15.106164140000001</v>
      </c>
      <c r="L73">
        <v>14.663304800000001</v>
      </c>
      <c r="M73">
        <v>14.839180519999999</v>
      </c>
      <c r="N73">
        <v>15.404631970000001</v>
      </c>
      <c r="O73">
        <v>15.33947131</v>
      </c>
      <c r="P73">
        <v>14.49758656</v>
      </c>
      <c r="Q73">
        <v>13.42823023</v>
      </c>
      <c r="R73">
        <v>12.78269265</v>
      </c>
      <c r="S73">
        <v>12.663713120000001</v>
      </c>
      <c r="T73">
        <v>12.555665250000001</v>
      </c>
      <c r="U73">
        <v>12.57636456</v>
      </c>
      <c r="V73">
        <v>12.717811080000001</v>
      </c>
      <c r="W73">
        <v>12.70425717</v>
      </c>
      <c r="X73">
        <v>12.64879711</v>
      </c>
      <c r="Y73">
        <v>12.62069028</v>
      </c>
      <c r="Z73">
        <v>12.722314369999999</v>
      </c>
      <c r="AA73">
        <v>12.90759428</v>
      </c>
      <c r="AB73">
        <v>13.14830034</v>
      </c>
      <c r="AC73">
        <v>13.42516464</v>
      </c>
      <c r="AD73">
        <v>13.721291989999999</v>
      </c>
      <c r="AE73">
        <v>14.009385229999999</v>
      </c>
      <c r="AF73">
        <v>14.28934499</v>
      </c>
      <c r="AG73">
        <v>14.561773560000001</v>
      </c>
      <c r="AH73">
        <v>14.83793159</v>
      </c>
      <c r="AI73">
        <v>15.08589226</v>
      </c>
      <c r="AJ73">
        <v>15.32180333</v>
      </c>
      <c r="AK73">
        <v>15.565746730000001</v>
      </c>
      <c r="AL73">
        <v>15.809439230000001</v>
      </c>
      <c r="AM73">
        <v>16.052602109999999</v>
      </c>
      <c r="AN73">
        <v>16.284895779999999</v>
      </c>
      <c r="AO73">
        <v>16.503148759999998</v>
      </c>
      <c r="AP73">
        <v>16.715596399999999</v>
      </c>
      <c r="AQ73">
        <v>16.9353449</v>
      </c>
      <c r="AR73">
        <v>17.146698780000001</v>
      </c>
      <c r="AS73">
        <v>17.36939628</v>
      </c>
      <c r="AT73">
        <v>17.604352129999999</v>
      </c>
      <c r="AU73">
        <v>17.844749109999999</v>
      </c>
      <c r="AV73">
        <v>18.093528160000002</v>
      </c>
      <c r="AW73">
        <v>18.392129990000001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9.5741650099999998</v>
      </c>
      <c r="G74">
        <v>8.9010032460000001</v>
      </c>
      <c r="H74">
        <v>9.14051568</v>
      </c>
      <c r="I74">
        <v>8.4780335610000002</v>
      </c>
      <c r="J74">
        <v>7.8887797510000004</v>
      </c>
      <c r="K74">
        <v>7.4609911670000004</v>
      </c>
      <c r="L74">
        <v>7.2905879269999998</v>
      </c>
      <c r="M74">
        <v>7.1576297159999998</v>
      </c>
      <c r="N74">
        <v>7.2389392790000002</v>
      </c>
      <c r="O74">
        <v>7.2346426079999997</v>
      </c>
      <c r="P74">
        <v>6.9701210859999998</v>
      </c>
      <c r="Q74">
        <v>6.6475420339999998</v>
      </c>
      <c r="R74">
        <v>6.6464609210000001</v>
      </c>
      <c r="S74">
        <v>6.8771445450000002</v>
      </c>
      <c r="T74">
        <v>6.8165645110000002</v>
      </c>
      <c r="U74">
        <v>6.6829712719999996</v>
      </c>
      <c r="V74">
        <v>6.491139907</v>
      </c>
      <c r="W74">
        <v>6.2663645079999997</v>
      </c>
      <c r="X74">
        <v>6.0146630290000003</v>
      </c>
      <c r="Y74">
        <v>5.8313280680000004</v>
      </c>
      <c r="Z74">
        <v>5.6995845389999999</v>
      </c>
      <c r="AA74">
        <v>5.6058561129999998</v>
      </c>
      <c r="AB74">
        <v>5.5376811449999996</v>
      </c>
      <c r="AC74">
        <v>5.4837834010000002</v>
      </c>
      <c r="AD74">
        <v>5.4247356010000001</v>
      </c>
      <c r="AE74">
        <v>5.3639358240000004</v>
      </c>
      <c r="AF74">
        <v>5.3017392699999997</v>
      </c>
      <c r="AG74">
        <v>5.2385217559999999</v>
      </c>
      <c r="AH74">
        <v>5.1757969340000001</v>
      </c>
      <c r="AI74">
        <v>5.1056047229999999</v>
      </c>
      <c r="AJ74">
        <v>5.0357655299999999</v>
      </c>
      <c r="AK74">
        <v>4.9673593079999998</v>
      </c>
      <c r="AL74">
        <v>4.8998515830000002</v>
      </c>
      <c r="AM74">
        <v>4.8331192449999998</v>
      </c>
      <c r="AN74">
        <v>4.7650772369999999</v>
      </c>
      <c r="AO74">
        <v>4.6974670129999998</v>
      </c>
      <c r="AP74">
        <v>4.6304399280000004</v>
      </c>
      <c r="AQ74">
        <v>4.564767078</v>
      </c>
      <c r="AR74">
        <v>4.4998041210000004</v>
      </c>
      <c r="AS74">
        <v>4.4338348099999996</v>
      </c>
      <c r="AT74">
        <v>4.3691771030000002</v>
      </c>
      <c r="AU74">
        <v>4.3050042179999997</v>
      </c>
      <c r="AV74">
        <v>4.241240823</v>
      </c>
      <c r="AW74">
        <v>4.1810821560000004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4.84259898</v>
      </c>
      <c r="G75">
        <v>4.6920859999999998</v>
      </c>
      <c r="H75">
        <v>4.5849360859999999</v>
      </c>
      <c r="I75">
        <v>4.5647844879999999</v>
      </c>
      <c r="J75" s="42">
        <v>4.3936601279999996</v>
      </c>
      <c r="K75">
        <v>4.1480492790000003</v>
      </c>
      <c r="L75">
        <v>4.0154384350000001</v>
      </c>
      <c r="M75">
        <v>3.995897518</v>
      </c>
      <c r="N75">
        <v>4.1156981449999996</v>
      </c>
      <c r="O75">
        <v>4.1604292090000001</v>
      </c>
      <c r="P75">
        <v>4.0115351339999998</v>
      </c>
      <c r="Q75">
        <v>3.7692235890000001</v>
      </c>
      <c r="R75">
        <v>3.5936521090000002</v>
      </c>
      <c r="S75">
        <v>3.4984162059999999</v>
      </c>
      <c r="T75">
        <v>3.4577962850000001</v>
      </c>
      <c r="U75">
        <v>3.4275441959999999</v>
      </c>
      <c r="V75">
        <v>3.4134141200000001</v>
      </c>
      <c r="W75">
        <v>3.3851902329999999</v>
      </c>
      <c r="X75">
        <v>3.350891689</v>
      </c>
      <c r="Y75">
        <v>3.3426919819999998</v>
      </c>
      <c r="Z75">
        <v>3.3685657490000001</v>
      </c>
      <c r="AA75">
        <v>3.4186719980000002</v>
      </c>
      <c r="AB75">
        <v>3.4839613420000002</v>
      </c>
      <c r="AC75">
        <v>3.5571466630000002</v>
      </c>
      <c r="AD75">
        <v>3.6312258599999998</v>
      </c>
      <c r="AE75">
        <v>3.7021349739999998</v>
      </c>
      <c r="AF75">
        <v>3.769023357</v>
      </c>
      <c r="AG75">
        <v>3.83185859</v>
      </c>
      <c r="AH75">
        <v>3.8918350839999998</v>
      </c>
      <c r="AI75">
        <v>3.945944951</v>
      </c>
      <c r="AJ75">
        <v>3.9964208380000001</v>
      </c>
      <c r="AK75">
        <v>4.0450790730000001</v>
      </c>
      <c r="AL75">
        <v>4.0923379840000003</v>
      </c>
      <c r="AM75">
        <v>4.1387638310000003</v>
      </c>
      <c r="AN75">
        <v>4.1841606200000001</v>
      </c>
      <c r="AO75">
        <v>4.2293253139999996</v>
      </c>
      <c r="AP75">
        <v>4.2748524840000002</v>
      </c>
      <c r="AQ75">
        <v>4.3219891730000004</v>
      </c>
      <c r="AR75">
        <v>4.3705044109999998</v>
      </c>
      <c r="AS75">
        <v>4.420622013</v>
      </c>
      <c r="AT75">
        <v>4.4732586139999997</v>
      </c>
      <c r="AU75">
        <v>4.5290867129999999</v>
      </c>
      <c r="AV75">
        <v>4.588876591</v>
      </c>
      <c r="AW75">
        <v>4.6558886279999996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27.492161029999998</v>
      </c>
      <c r="H76">
        <v>27.397728780000001</v>
      </c>
      <c r="I76">
        <v>27.265162589999999</v>
      </c>
      <c r="J76">
        <v>27.08559786</v>
      </c>
      <c r="K76">
        <v>26.670745119999999</v>
      </c>
      <c r="L76">
        <v>26.200093389999999</v>
      </c>
      <c r="M76">
        <v>25.76312398</v>
      </c>
      <c r="N76">
        <v>25.518839920000001</v>
      </c>
      <c r="O76">
        <v>25.278066939999999</v>
      </c>
      <c r="P76">
        <v>25.037796279999998</v>
      </c>
      <c r="Q76">
        <v>24.789558079999999</v>
      </c>
      <c r="R76">
        <v>24.53958647</v>
      </c>
      <c r="S76">
        <v>24.40228484</v>
      </c>
      <c r="T76">
        <v>24.226877089999999</v>
      </c>
      <c r="U76">
        <v>23.893656180000001</v>
      </c>
      <c r="V76">
        <v>23.525853909999999</v>
      </c>
      <c r="W76">
        <v>23.111362400000001</v>
      </c>
      <c r="X76">
        <v>22.65886953</v>
      </c>
      <c r="Y76">
        <v>22.21917578</v>
      </c>
      <c r="Z76">
        <v>21.79136849</v>
      </c>
      <c r="AA76">
        <v>21.366663750000001</v>
      </c>
      <c r="AB76">
        <v>20.935066160000002</v>
      </c>
      <c r="AC76">
        <v>20.488907149999999</v>
      </c>
      <c r="AD76">
        <v>20.020386219999999</v>
      </c>
      <c r="AE76">
        <v>19.525331479999998</v>
      </c>
      <c r="AF76">
        <v>19.001349680000001</v>
      </c>
      <c r="AG76">
        <v>18.447722200000001</v>
      </c>
      <c r="AH76">
        <v>17.865328529999999</v>
      </c>
      <c r="AI76">
        <v>17.255036499999999</v>
      </c>
      <c r="AJ76">
        <v>16.620083430000001</v>
      </c>
      <c r="AK76">
        <v>15.96433674</v>
      </c>
      <c r="AL76">
        <v>15.292214100000001</v>
      </c>
      <c r="AM76">
        <v>14.60841615</v>
      </c>
      <c r="AN76">
        <v>13.918732990000001</v>
      </c>
      <c r="AO76">
        <v>13.22774547</v>
      </c>
      <c r="AP76">
        <v>12.539908649999999</v>
      </c>
      <c r="AQ76">
        <v>11.85965534</v>
      </c>
      <c r="AR76">
        <v>11.19105141</v>
      </c>
      <c r="AS76">
        <v>10.53774776</v>
      </c>
      <c r="AT76">
        <v>9.9030317649999997</v>
      </c>
      <c r="AU76">
        <v>9.2896125319999996</v>
      </c>
      <c r="AV76">
        <v>8.6996332560000003</v>
      </c>
      <c r="AW76">
        <v>8.1347733620000007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22.090011149999999</v>
      </c>
      <c r="G77">
        <v>20.993301769999999</v>
      </c>
      <c r="H77">
        <v>19.019460209999998</v>
      </c>
      <c r="I77">
        <v>19.37005624</v>
      </c>
      <c r="J77">
        <v>19.127823620000001</v>
      </c>
      <c r="K77">
        <v>18.345796910000001</v>
      </c>
      <c r="L77">
        <v>17.870208099999999</v>
      </c>
      <c r="M77">
        <v>17.797716680000001</v>
      </c>
      <c r="N77">
        <v>17.41186695</v>
      </c>
      <c r="O77">
        <v>17.982471140000001</v>
      </c>
      <c r="P77">
        <v>18.351924910000001</v>
      </c>
      <c r="Q77">
        <v>18.482428769999999</v>
      </c>
      <c r="R77">
        <v>18.811555609999999</v>
      </c>
      <c r="S77">
        <v>19.406358600000001</v>
      </c>
      <c r="T77">
        <v>19.668702549999999</v>
      </c>
      <c r="U77">
        <v>19.76818673</v>
      </c>
      <c r="V77">
        <v>19.827805569999999</v>
      </c>
      <c r="W77">
        <v>19.732677379999998</v>
      </c>
      <c r="X77">
        <v>19.535689720000001</v>
      </c>
      <c r="Y77">
        <v>19.423920509999999</v>
      </c>
      <c r="Z77">
        <v>19.42297722</v>
      </c>
      <c r="AA77">
        <v>19.510957959999999</v>
      </c>
      <c r="AB77">
        <v>19.66977069</v>
      </c>
      <c r="AC77">
        <v>19.886584150000001</v>
      </c>
      <c r="AD77">
        <v>19.86138541</v>
      </c>
      <c r="AE77">
        <v>19.86348856</v>
      </c>
      <c r="AF77">
        <v>19.887390570000001</v>
      </c>
      <c r="AG77">
        <v>19.928109979999999</v>
      </c>
      <c r="AH77">
        <v>19.98458789</v>
      </c>
      <c r="AI77">
        <v>20.039866809999999</v>
      </c>
      <c r="AJ77">
        <v>20.098935279999999</v>
      </c>
      <c r="AK77">
        <v>20.16475329</v>
      </c>
      <c r="AL77">
        <v>20.235163379999999</v>
      </c>
      <c r="AM77">
        <v>20.309329290000001</v>
      </c>
      <c r="AN77">
        <v>20.467048200000001</v>
      </c>
      <c r="AO77">
        <v>20.626475970000001</v>
      </c>
      <c r="AP77">
        <v>20.786260200000001</v>
      </c>
      <c r="AQ77">
        <v>20.948096419999999</v>
      </c>
      <c r="AR77">
        <v>21.1065012</v>
      </c>
      <c r="AS77">
        <v>21.26089576</v>
      </c>
      <c r="AT77">
        <v>21.40981468</v>
      </c>
      <c r="AU77">
        <v>21.55363491</v>
      </c>
      <c r="AV77">
        <v>21.693599769999999</v>
      </c>
      <c r="AW77">
        <v>21.840939540000001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0.2967105089</v>
      </c>
      <c r="G78">
        <v>0.29725503279999999</v>
      </c>
      <c r="H78">
        <v>0.2843115416</v>
      </c>
      <c r="I78">
        <v>0.29919667929999999</v>
      </c>
      <c r="J78">
        <v>0.30322363730000002</v>
      </c>
      <c r="K78">
        <v>0.31211946140000002</v>
      </c>
      <c r="L78">
        <v>0.29983027359999997</v>
      </c>
      <c r="M78">
        <v>0.30711972910000002</v>
      </c>
      <c r="N78">
        <v>0.29326910080000002</v>
      </c>
      <c r="O78">
        <v>0.28670737499999999</v>
      </c>
      <c r="P78">
        <v>0.29130235580000002</v>
      </c>
      <c r="Q78">
        <v>0.3037289869</v>
      </c>
      <c r="R78">
        <v>0.30567762409999999</v>
      </c>
      <c r="S78">
        <v>0.29206741660000002</v>
      </c>
      <c r="T78">
        <v>0.29025540170000003</v>
      </c>
      <c r="U78">
        <v>0.29418690489999999</v>
      </c>
      <c r="V78">
        <v>0.30141403459999999</v>
      </c>
      <c r="W78">
        <v>0.30901174040000001</v>
      </c>
      <c r="X78">
        <v>0.31662120760000001</v>
      </c>
      <c r="Y78">
        <v>0.32050779670000001</v>
      </c>
      <c r="Z78">
        <v>0.32252878099999999</v>
      </c>
      <c r="AA78">
        <v>0.32369241910000002</v>
      </c>
      <c r="AB78">
        <v>0.32464410739999999</v>
      </c>
      <c r="AC78">
        <v>0.32581936700000003</v>
      </c>
      <c r="AD78">
        <v>0.32835073920000002</v>
      </c>
      <c r="AE78">
        <v>0.33207451360000001</v>
      </c>
      <c r="AF78">
        <v>0.33674532979999999</v>
      </c>
      <c r="AG78">
        <v>0.34214720570000001</v>
      </c>
      <c r="AH78">
        <v>0.3480861106</v>
      </c>
      <c r="AI78">
        <v>0.35456872490000002</v>
      </c>
      <c r="AJ78">
        <v>0.3613241827</v>
      </c>
      <c r="AK78">
        <v>0.3681779134</v>
      </c>
      <c r="AL78">
        <v>0.375068648</v>
      </c>
      <c r="AM78">
        <v>0.38198912779999999</v>
      </c>
      <c r="AN78">
        <v>0.3889974048</v>
      </c>
      <c r="AO78">
        <v>0.39601966039999997</v>
      </c>
      <c r="AP78">
        <v>0.40302395810000002</v>
      </c>
      <c r="AQ78">
        <v>0.4099877394</v>
      </c>
      <c r="AR78">
        <v>0.41691326000000001</v>
      </c>
      <c r="AS78">
        <v>0.42392276410000002</v>
      </c>
      <c r="AT78">
        <v>0.4309140581</v>
      </c>
      <c r="AU78">
        <v>0.43789958210000002</v>
      </c>
      <c r="AV78">
        <v>0.44490906730000002</v>
      </c>
      <c r="AW78">
        <v>0.45190087309999999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11.77969205</v>
      </c>
      <c r="G79">
        <v>11.68078747</v>
      </c>
      <c r="H79">
        <v>10.221617480000001</v>
      </c>
      <c r="I79">
        <v>10.66747316</v>
      </c>
      <c r="J79">
        <v>11.075319540000001</v>
      </c>
      <c r="K79">
        <v>10.893919289999999</v>
      </c>
      <c r="L79">
        <v>10.684938860000001</v>
      </c>
      <c r="M79">
        <v>10.576608009999999</v>
      </c>
      <c r="N79">
        <v>10.286042350000001</v>
      </c>
      <c r="O79">
        <v>10.01549576</v>
      </c>
      <c r="P79">
        <v>9.8684831989999999</v>
      </c>
      <c r="Q79">
        <v>9.8413218380000007</v>
      </c>
      <c r="R79">
        <v>9.6462995330000005</v>
      </c>
      <c r="S79">
        <v>9.3315348149999995</v>
      </c>
      <c r="T79">
        <v>9.1463222240000004</v>
      </c>
      <c r="U79">
        <v>9.1542892610000006</v>
      </c>
      <c r="V79">
        <v>9.2754420339999903</v>
      </c>
      <c r="W79">
        <v>9.4147970839999999</v>
      </c>
      <c r="X79">
        <v>9.5812634540000001</v>
      </c>
      <c r="Y79">
        <v>9.6873518109999903</v>
      </c>
      <c r="Z79">
        <v>9.7832801140000001</v>
      </c>
      <c r="AA79">
        <v>9.8796067730000008</v>
      </c>
      <c r="AB79">
        <v>9.9820298300000001</v>
      </c>
      <c r="AC79">
        <v>10.09452757</v>
      </c>
      <c r="AD79">
        <v>10.237326680000001</v>
      </c>
      <c r="AE79">
        <v>10.404018649999999</v>
      </c>
      <c r="AF79">
        <v>10.59051839</v>
      </c>
      <c r="AG79">
        <v>10.79295349</v>
      </c>
      <c r="AH79">
        <v>11.00896558</v>
      </c>
      <c r="AI79">
        <v>11.230974270000001</v>
      </c>
      <c r="AJ79">
        <v>11.45865689</v>
      </c>
      <c r="AK79">
        <v>11.69219273</v>
      </c>
      <c r="AL79">
        <v>11.92943328</v>
      </c>
      <c r="AM79">
        <v>12.16991928</v>
      </c>
      <c r="AN79">
        <v>12.4107585</v>
      </c>
      <c r="AO79">
        <v>12.650905420000001</v>
      </c>
      <c r="AP79">
        <v>12.890550559999999</v>
      </c>
      <c r="AQ79">
        <v>13.13096824</v>
      </c>
      <c r="AR79">
        <v>13.369767080000001</v>
      </c>
      <c r="AS79">
        <v>13.613614269999999</v>
      </c>
      <c r="AT79">
        <v>13.85996432</v>
      </c>
      <c r="AU79">
        <v>14.10841946</v>
      </c>
      <c r="AV79">
        <v>14.359622160000001</v>
      </c>
      <c r="AW79">
        <v>14.61794201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12.96372972</v>
      </c>
      <c r="G80">
        <v>13.36627665</v>
      </c>
      <c r="H80">
        <v>13.04629621</v>
      </c>
      <c r="I80">
        <v>13.356663169999999</v>
      </c>
      <c r="J80">
        <v>13.72662761</v>
      </c>
      <c r="K80">
        <v>14.034959020000001</v>
      </c>
      <c r="L80">
        <v>14.06004794</v>
      </c>
      <c r="M80">
        <v>14.01309762</v>
      </c>
      <c r="N80">
        <v>13.804983119999999</v>
      </c>
      <c r="O80">
        <v>13.63737414</v>
      </c>
      <c r="P80">
        <v>13.80344605</v>
      </c>
      <c r="Q80">
        <v>14.11613401</v>
      </c>
      <c r="R80">
        <v>14.0701804</v>
      </c>
      <c r="S80">
        <v>13.83445564</v>
      </c>
      <c r="T80">
        <v>13.776553590000001</v>
      </c>
      <c r="U80">
        <v>13.852710350000001</v>
      </c>
      <c r="V80">
        <v>13.925810719999999</v>
      </c>
      <c r="W80">
        <v>14.021838170000001</v>
      </c>
      <c r="X80">
        <v>14.117675759999999</v>
      </c>
      <c r="Y80">
        <v>14.09966594</v>
      </c>
      <c r="Z80">
        <v>14.067959699999999</v>
      </c>
      <c r="AA80">
        <v>14.03914857</v>
      </c>
      <c r="AB80">
        <v>14.01634426</v>
      </c>
      <c r="AC80">
        <v>14.001322200000001</v>
      </c>
      <c r="AD80">
        <v>14.01304487</v>
      </c>
      <c r="AE80">
        <v>14.04212553</v>
      </c>
      <c r="AF80">
        <v>14.083248340000001</v>
      </c>
      <c r="AG80">
        <v>14.13408126</v>
      </c>
      <c r="AH80">
        <v>14.19267239</v>
      </c>
      <c r="AI80">
        <v>14.256163280000001</v>
      </c>
      <c r="AJ80">
        <v>14.321091429999999</v>
      </c>
      <c r="AK80">
        <v>14.38620689</v>
      </c>
      <c r="AL80">
        <v>14.451275219999999</v>
      </c>
      <c r="AM80">
        <v>14.51519523</v>
      </c>
      <c r="AN80">
        <v>14.57900615</v>
      </c>
      <c r="AO80">
        <v>14.639161189999999</v>
      </c>
      <c r="AP80">
        <v>14.69528203</v>
      </c>
      <c r="AQ80">
        <v>14.7472961</v>
      </c>
      <c r="AR80">
        <v>14.79531613</v>
      </c>
      <c r="AS80">
        <v>14.83955744</v>
      </c>
      <c r="AT80">
        <v>14.87886834</v>
      </c>
      <c r="AU80">
        <v>14.912984099999999</v>
      </c>
      <c r="AV80">
        <v>14.941412570000001</v>
      </c>
      <c r="AW80">
        <v>14.969214450000001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11.650875940000001</v>
      </c>
      <c r="G81">
        <v>12.07584658</v>
      </c>
      <c r="H81">
        <v>11.448668570000001</v>
      </c>
      <c r="I81">
        <v>11.916431859999999</v>
      </c>
      <c r="J81">
        <v>12.348554719999999</v>
      </c>
      <c r="K81">
        <v>12.504095270000001</v>
      </c>
      <c r="L81">
        <v>12.464010010000001</v>
      </c>
      <c r="M81">
        <v>12.46329004</v>
      </c>
      <c r="N81">
        <v>12.42182083</v>
      </c>
      <c r="O81">
        <v>12.57773107</v>
      </c>
      <c r="P81">
        <v>12.81994463</v>
      </c>
      <c r="Q81">
        <v>13.100367970000001</v>
      </c>
      <c r="R81">
        <v>13.085922070000001</v>
      </c>
      <c r="S81">
        <v>12.799009180000001</v>
      </c>
      <c r="T81">
        <v>12.54821018</v>
      </c>
      <c r="U81">
        <v>12.36329933</v>
      </c>
      <c r="V81">
        <v>12.283394830000001</v>
      </c>
      <c r="W81">
        <v>12.2167586</v>
      </c>
      <c r="X81">
        <v>12.179898700000001</v>
      </c>
      <c r="Y81">
        <v>12.14793759</v>
      </c>
      <c r="Z81">
        <v>12.14585705</v>
      </c>
      <c r="AA81">
        <v>12.163352209999999</v>
      </c>
      <c r="AB81">
        <v>12.19387453</v>
      </c>
      <c r="AC81">
        <v>12.235666419999999</v>
      </c>
      <c r="AD81">
        <v>12.31631571</v>
      </c>
      <c r="AE81">
        <v>12.42694725</v>
      </c>
      <c r="AF81">
        <v>12.55965595</v>
      </c>
      <c r="AG81">
        <v>12.70819298</v>
      </c>
      <c r="AH81">
        <v>12.868194969999999</v>
      </c>
      <c r="AI81">
        <v>13.032046019999999</v>
      </c>
      <c r="AJ81">
        <v>13.19683444</v>
      </c>
      <c r="AK81">
        <v>13.360709269999999</v>
      </c>
      <c r="AL81">
        <v>13.52264562</v>
      </c>
      <c r="AM81">
        <v>13.683215150000001</v>
      </c>
      <c r="AN81">
        <v>13.843060599999999</v>
      </c>
      <c r="AO81">
        <v>14.001429659999999</v>
      </c>
      <c r="AP81">
        <v>14.15852316</v>
      </c>
      <c r="AQ81">
        <v>14.31553053</v>
      </c>
      <c r="AR81">
        <v>14.472390860000001</v>
      </c>
      <c r="AS81">
        <v>14.63184697</v>
      </c>
      <c r="AT81">
        <v>14.79296648</v>
      </c>
      <c r="AU81">
        <v>14.958095350000001</v>
      </c>
      <c r="AV81">
        <v>15.1295711</v>
      </c>
      <c r="AW81">
        <v>15.31036941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3.98695596E-3</v>
      </c>
      <c r="J82">
        <v>5.5587454400000003E-3</v>
      </c>
      <c r="K82">
        <v>7.25577563E-3</v>
      </c>
      <c r="L82">
        <v>9.2828891099999995E-3</v>
      </c>
      <c r="M82">
        <v>1.18617103E-2</v>
      </c>
      <c r="N82">
        <v>1.5525244000000001E-2</v>
      </c>
      <c r="O82">
        <v>2.0064903500000002E-2</v>
      </c>
      <c r="P82">
        <v>2.5472293100000001E-2</v>
      </c>
      <c r="Q82">
        <v>3.19223727E-2</v>
      </c>
      <c r="R82">
        <v>3.9549455599999998E-2</v>
      </c>
      <c r="S82">
        <v>5.6291017200000001E-2</v>
      </c>
      <c r="T82">
        <v>8.6914933599999994E-2</v>
      </c>
      <c r="U82">
        <v>0.13923259700000001</v>
      </c>
      <c r="V82">
        <v>0.19569813559999999</v>
      </c>
      <c r="W82">
        <v>0.25632645199999998</v>
      </c>
      <c r="X82">
        <v>0.32201754599999999</v>
      </c>
      <c r="Y82">
        <v>0.39660881939999998</v>
      </c>
      <c r="Z82">
        <v>0.48148264089999998</v>
      </c>
      <c r="AA82">
        <v>0.57755838640000001</v>
      </c>
      <c r="AB82">
        <v>0.68544145050000005</v>
      </c>
      <c r="AC82">
        <v>0.80570465089999999</v>
      </c>
      <c r="AD82">
        <v>0.9384967179</v>
      </c>
      <c r="AE82">
        <v>1.084047548</v>
      </c>
      <c r="AF82">
        <v>1.242426437</v>
      </c>
      <c r="AG82">
        <v>1.4135393519999999</v>
      </c>
      <c r="AH82">
        <v>1.5971551500000001</v>
      </c>
      <c r="AI82">
        <v>1.7924421779999999</v>
      </c>
      <c r="AJ82">
        <v>1.9986891229999999</v>
      </c>
      <c r="AK82">
        <v>2.2148874489999999</v>
      </c>
      <c r="AL82">
        <v>2.4398236459999998</v>
      </c>
      <c r="AM82">
        <v>2.672009911</v>
      </c>
      <c r="AN82">
        <v>2.9107208980000001</v>
      </c>
      <c r="AO82">
        <v>3.1541138119999999</v>
      </c>
      <c r="AP82">
        <v>3.4001131249999998</v>
      </c>
      <c r="AQ82">
        <v>3.6468397029999999</v>
      </c>
      <c r="AR82">
        <v>3.892417563</v>
      </c>
      <c r="AS82">
        <v>4.1351190989999997</v>
      </c>
      <c r="AT82">
        <v>4.3736734220000004</v>
      </c>
      <c r="AU82">
        <v>4.6069795979999997</v>
      </c>
      <c r="AV82">
        <v>4.8341418870000004</v>
      </c>
      <c r="AW82">
        <v>5.054921223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1.278231779</v>
      </c>
      <c r="G83">
        <v>1.273908909</v>
      </c>
      <c r="H83">
        <v>1.0848449529999999</v>
      </c>
      <c r="I83">
        <v>1.1434093009999999</v>
      </c>
      <c r="J83">
        <v>1.1807731319999999</v>
      </c>
      <c r="K83">
        <v>1.2335943920000001</v>
      </c>
      <c r="L83">
        <v>1.231343131</v>
      </c>
      <c r="M83">
        <v>1.228362011</v>
      </c>
      <c r="N83">
        <v>1.1379932770000001</v>
      </c>
      <c r="O83">
        <v>1.125366774</v>
      </c>
      <c r="P83">
        <v>1.170828577</v>
      </c>
      <c r="Q83">
        <v>1.273133262</v>
      </c>
      <c r="R83">
        <v>1.3152989989999999</v>
      </c>
      <c r="S83">
        <v>1.2678587960000001</v>
      </c>
      <c r="T83">
        <v>1.246253955</v>
      </c>
      <c r="U83">
        <v>1.249933046</v>
      </c>
      <c r="V83">
        <v>1.273839132</v>
      </c>
      <c r="W83">
        <v>1.3084661280000001</v>
      </c>
      <c r="X83">
        <v>1.349292623</v>
      </c>
      <c r="Y83">
        <v>1.3715248739999999</v>
      </c>
      <c r="Z83">
        <v>1.3803566380000001</v>
      </c>
      <c r="AA83">
        <v>1.381275177</v>
      </c>
      <c r="AB83">
        <v>1.377804561</v>
      </c>
      <c r="AC83">
        <v>1.3733380449999999</v>
      </c>
      <c r="AD83">
        <v>1.3736862009999999</v>
      </c>
      <c r="AE83">
        <v>1.3792368370000001</v>
      </c>
      <c r="AF83">
        <v>1.389322333</v>
      </c>
      <c r="AG83">
        <v>1.403206545</v>
      </c>
      <c r="AH83">
        <v>1.4201092559999999</v>
      </c>
      <c r="AI83">
        <v>1.440021443</v>
      </c>
      <c r="AJ83">
        <v>1.461900634</v>
      </c>
      <c r="AK83">
        <v>1.4849334380000001</v>
      </c>
      <c r="AL83">
        <v>1.508745819</v>
      </c>
      <c r="AM83">
        <v>1.533113602</v>
      </c>
      <c r="AN83">
        <v>1.558551799</v>
      </c>
      <c r="AO83">
        <v>1.58437534</v>
      </c>
      <c r="AP83">
        <v>1.6102278489999999</v>
      </c>
      <c r="AQ83">
        <v>1.6358744359999999</v>
      </c>
      <c r="AR83">
        <v>1.6611540810000001</v>
      </c>
      <c r="AS83">
        <v>1.686522383</v>
      </c>
      <c r="AT83">
        <v>1.7114963320000001</v>
      </c>
      <c r="AU83">
        <v>1.7360627829999999</v>
      </c>
      <c r="AV83">
        <v>1.760239216</v>
      </c>
      <c r="AW83">
        <v>1.783784246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0.35821646109999999</v>
      </c>
      <c r="G84">
        <v>0.34957329749999999</v>
      </c>
      <c r="H84">
        <v>0.34368369180000002</v>
      </c>
      <c r="I84">
        <v>0.36268253589999999</v>
      </c>
      <c r="J84">
        <v>0.35923887739999999</v>
      </c>
      <c r="K84">
        <v>0.35667927179999998</v>
      </c>
      <c r="L84">
        <v>0.33828202060000001</v>
      </c>
      <c r="M84">
        <v>0.34726397409999998</v>
      </c>
      <c r="N84">
        <v>0.33954054610000001</v>
      </c>
      <c r="O84">
        <v>0.34125372040000002</v>
      </c>
      <c r="P84">
        <v>0.34388882409999999</v>
      </c>
      <c r="Q84">
        <v>0.34181699659999998</v>
      </c>
      <c r="R84">
        <v>0.33480809820000001</v>
      </c>
      <c r="S84">
        <v>0.31811419270000002</v>
      </c>
      <c r="T84">
        <v>0.3138255996</v>
      </c>
      <c r="U84">
        <v>0.31495042140000001</v>
      </c>
      <c r="V84">
        <v>0.3193300134</v>
      </c>
      <c r="W84">
        <v>0.3227868787</v>
      </c>
      <c r="X84">
        <v>0.3251858366</v>
      </c>
      <c r="Y84">
        <v>0.32846083659999997</v>
      </c>
      <c r="Z84">
        <v>0.33196677959999998</v>
      </c>
      <c r="AA84">
        <v>0.33531103299999998</v>
      </c>
      <c r="AB84">
        <v>0.33854261270000002</v>
      </c>
      <c r="AC84">
        <v>0.3418132109</v>
      </c>
      <c r="AD84">
        <v>0.3452556403</v>
      </c>
      <c r="AE84">
        <v>0.34874172520000002</v>
      </c>
      <c r="AF84">
        <v>0.35232903030000001</v>
      </c>
      <c r="AG84">
        <v>0.35602907760000002</v>
      </c>
      <c r="AH84">
        <v>0.35988272869999999</v>
      </c>
      <c r="AI84">
        <v>0.36430458770000002</v>
      </c>
      <c r="AJ84">
        <v>0.36901282749999997</v>
      </c>
      <c r="AK84">
        <v>0.37388496789999998</v>
      </c>
      <c r="AL84">
        <v>0.37882482439999998</v>
      </c>
      <c r="AM84">
        <v>0.38380962229999999</v>
      </c>
      <c r="AN84">
        <v>0.38892794349999998</v>
      </c>
      <c r="AO84">
        <v>0.39415464929999999</v>
      </c>
      <c r="AP84">
        <v>0.39943872400000002</v>
      </c>
      <c r="AQ84">
        <v>0.40478341429999998</v>
      </c>
      <c r="AR84">
        <v>0.4101217217</v>
      </c>
      <c r="AS84">
        <v>0.41557427940000002</v>
      </c>
      <c r="AT84">
        <v>0.42102111819999999</v>
      </c>
      <c r="AU84">
        <v>0.42643682059999999</v>
      </c>
      <c r="AV84">
        <v>0.43184238489999999</v>
      </c>
      <c r="AW84">
        <v>0.43739402290000001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13.4063655</v>
      </c>
      <c r="G85">
        <v>12.952818150000001</v>
      </c>
      <c r="H85">
        <v>11.78614353</v>
      </c>
      <c r="I85">
        <v>12.199525980000001</v>
      </c>
      <c r="J85">
        <v>12.408475080000001</v>
      </c>
      <c r="K85">
        <v>11.803413219999999</v>
      </c>
      <c r="L85">
        <v>11.466197190000001</v>
      </c>
      <c r="M85">
        <v>11.415795109999999</v>
      </c>
      <c r="N85">
        <v>11.43128106</v>
      </c>
      <c r="O85">
        <v>11.86937709</v>
      </c>
      <c r="P85">
        <v>12.173540559999999</v>
      </c>
      <c r="Q85">
        <v>12.182090860000001</v>
      </c>
      <c r="R85">
        <v>12.1978609</v>
      </c>
      <c r="S85">
        <v>12.31149813</v>
      </c>
      <c r="T85">
        <v>12.091810519999999</v>
      </c>
      <c r="U85">
        <v>11.9484488</v>
      </c>
      <c r="V85">
        <v>11.890589370000001</v>
      </c>
      <c r="W85">
        <v>11.76638983</v>
      </c>
      <c r="X85">
        <v>11.629070110000001</v>
      </c>
      <c r="Y85">
        <v>11.638980030000001</v>
      </c>
      <c r="Z85">
        <v>11.736487110000001</v>
      </c>
      <c r="AA85">
        <v>11.8657357</v>
      </c>
      <c r="AB85">
        <v>12.007397989999999</v>
      </c>
      <c r="AC85">
        <v>12.156305120000001</v>
      </c>
      <c r="AD85">
        <v>12.30560528</v>
      </c>
      <c r="AE85" s="100">
        <v>12.44597196</v>
      </c>
      <c r="AF85" s="100">
        <v>12.58324159</v>
      </c>
      <c r="AG85">
        <v>12.72039444</v>
      </c>
      <c r="AH85">
        <v>12.863337230000001</v>
      </c>
      <c r="AI85">
        <v>13.013016390000001</v>
      </c>
      <c r="AJ85" s="100">
        <v>13.169622929999999</v>
      </c>
      <c r="AK85">
        <v>13.336665160000001</v>
      </c>
      <c r="AL85">
        <v>13.50880733</v>
      </c>
      <c r="AM85">
        <v>13.6845956</v>
      </c>
      <c r="AN85">
        <v>13.860582819999999</v>
      </c>
      <c r="AO85">
        <v>14.036922710000001</v>
      </c>
      <c r="AP85">
        <v>14.21381414</v>
      </c>
      <c r="AQ85">
        <v>14.3946202</v>
      </c>
      <c r="AR85">
        <v>14.57209587</v>
      </c>
      <c r="AS85">
        <v>14.75436886</v>
      </c>
      <c r="AT85">
        <v>14.937577129999999</v>
      </c>
      <c r="AU85">
        <v>15.11947797</v>
      </c>
      <c r="AV85">
        <v>15.301047000000001</v>
      </c>
      <c r="AW85">
        <v>15.498140769999999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17.589294200000001</v>
      </c>
      <c r="G86" s="100">
        <v>17.26432342</v>
      </c>
      <c r="H86">
        <v>17.22773952</v>
      </c>
      <c r="I86">
        <v>17.27112121</v>
      </c>
      <c r="J86">
        <v>16.986620030000001</v>
      </c>
      <c r="K86" s="100">
        <v>16.463555450000001</v>
      </c>
      <c r="L86" s="100">
        <v>16.14612387</v>
      </c>
      <c r="M86" s="100">
        <v>15.965459279999999</v>
      </c>
      <c r="N86">
        <v>15.92614979</v>
      </c>
      <c r="O86">
        <v>15.991150660000001</v>
      </c>
      <c r="P86">
        <v>15.72555715</v>
      </c>
      <c r="Q86">
        <v>15.093829919999999</v>
      </c>
      <c r="R86">
        <v>14.551358929999999</v>
      </c>
      <c r="S86">
        <v>14.053528930000001</v>
      </c>
      <c r="T86">
        <v>13.62242863</v>
      </c>
      <c r="U86">
        <v>13.383548060000001</v>
      </c>
      <c r="V86">
        <v>13.11007305</v>
      </c>
      <c r="W86">
        <v>12.788227470000001</v>
      </c>
      <c r="X86">
        <v>12.428034909999999</v>
      </c>
      <c r="Y86">
        <v>12.23940492</v>
      </c>
      <c r="Z86">
        <v>12.05677174</v>
      </c>
      <c r="AA86">
        <v>11.88869081</v>
      </c>
      <c r="AB86">
        <v>11.73986552</v>
      </c>
      <c r="AC86">
        <v>11.60875895</v>
      </c>
      <c r="AD86">
        <v>11.469922650000001</v>
      </c>
      <c r="AE86">
        <v>11.330793399999999</v>
      </c>
      <c r="AF86">
        <v>11.19765145</v>
      </c>
      <c r="AG86">
        <v>11.071087479999999</v>
      </c>
      <c r="AH86">
        <v>10.95351997</v>
      </c>
      <c r="AI86">
        <v>10.85861854</v>
      </c>
      <c r="AJ86">
        <v>10.77086798</v>
      </c>
      <c r="AK86">
        <v>10.68957383</v>
      </c>
      <c r="AL86">
        <v>10.611747469999999</v>
      </c>
      <c r="AM86">
        <v>10.53629112</v>
      </c>
      <c r="AN86">
        <v>10.4639872</v>
      </c>
      <c r="AO86">
        <v>10.393887380000001</v>
      </c>
      <c r="AP86">
        <v>10.32377702</v>
      </c>
      <c r="AQ86">
        <v>10.25410052</v>
      </c>
      <c r="AR86">
        <v>10.182508139999999</v>
      </c>
      <c r="AS86">
        <v>10.110824490000001</v>
      </c>
      <c r="AT86">
        <v>10.03598957</v>
      </c>
      <c r="AU86">
        <v>9.9569909899999995</v>
      </c>
      <c r="AV86">
        <v>9.8737953829999903</v>
      </c>
      <c r="AW86">
        <v>9.7935455240000007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6.1628150799999997</v>
      </c>
      <c r="G87">
        <v>6.3720727149999998</v>
      </c>
      <c r="H87">
        <v>6.5967610539999999</v>
      </c>
      <c r="I87">
        <v>7.0772095469999998</v>
      </c>
      <c r="J87">
        <v>7.3511404340000004</v>
      </c>
      <c r="K87">
        <v>7.3840361899999998</v>
      </c>
      <c r="L87">
        <v>7.5299704629999997</v>
      </c>
      <c r="M87">
        <v>7.8643786420000001</v>
      </c>
      <c r="N87">
        <v>8.4898197409999998</v>
      </c>
      <c r="O87">
        <v>9.0550485349999903</v>
      </c>
      <c r="P87">
        <v>9.0372732879999997</v>
      </c>
      <c r="Q87">
        <v>8.484943436</v>
      </c>
      <c r="R87">
        <v>7.9729390499999999</v>
      </c>
      <c r="S87">
        <v>7.586375512</v>
      </c>
      <c r="T87">
        <v>7.2123298069999997</v>
      </c>
      <c r="U87">
        <v>6.8971792150000004</v>
      </c>
      <c r="V87">
        <v>6.6535091350000002</v>
      </c>
      <c r="W87">
        <v>6.41041244</v>
      </c>
      <c r="X87">
        <v>6.1750307700000002</v>
      </c>
      <c r="Y87">
        <v>6.0981840189999996</v>
      </c>
      <c r="Z87">
        <v>6.0973628419999999</v>
      </c>
      <c r="AA87">
        <v>6.1254753239999999</v>
      </c>
      <c r="AB87">
        <v>6.1620130289999997</v>
      </c>
      <c r="AC87">
        <v>6.1992236399999996</v>
      </c>
      <c r="AD87">
        <v>6.2310256390000003</v>
      </c>
      <c r="AE87">
        <v>6.2552042539999997</v>
      </c>
      <c r="AF87">
        <v>6.2749125750000001</v>
      </c>
      <c r="AG87">
        <v>6.2924561649999999</v>
      </c>
      <c r="AH87">
        <v>6.3106217410000003</v>
      </c>
      <c r="AI87">
        <v>6.3337693149999996</v>
      </c>
      <c r="AJ87">
        <v>6.3602280069999999</v>
      </c>
      <c r="AK87">
        <v>6.3891777760000004</v>
      </c>
      <c r="AL87">
        <v>6.4192531600000002</v>
      </c>
      <c r="AM87">
        <v>6.4500151380000004</v>
      </c>
      <c r="AN87">
        <v>6.481277672</v>
      </c>
      <c r="AO87">
        <v>6.5137770550000003</v>
      </c>
      <c r="AP87">
        <v>6.5469220379999999</v>
      </c>
      <c r="AQ87">
        <v>6.5812881470000004</v>
      </c>
      <c r="AR87">
        <v>6.6158376499999996</v>
      </c>
      <c r="AS87">
        <v>6.6509693560000001</v>
      </c>
      <c r="AT87">
        <v>6.6863050790000003</v>
      </c>
      <c r="AU87" s="100">
        <v>6.7225972900000004</v>
      </c>
      <c r="AV87" s="100">
        <v>6.7608080680000002</v>
      </c>
      <c r="AW87">
        <v>6.8047564210000004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1.48385433E-6</v>
      </c>
      <c r="G88" s="100">
        <v>3.5797621000000002E-6</v>
      </c>
      <c r="H88" s="100">
        <v>5.5338164600000003E-6</v>
      </c>
      <c r="I88" s="100">
        <v>7.5206067300000001E-6</v>
      </c>
      <c r="J88" s="100">
        <v>9.9551052799999994E-6</v>
      </c>
      <c r="K88" s="100">
        <v>1.22661043E-5</v>
      </c>
      <c r="L88" s="100">
        <v>1.4296699E-5</v>
      </c>
      <c r="M88" s="100">
        <v>1.6231527799999999E-5</v>
      </c>
      <c r="N88" s="100">
        <v>1.7693052900000002E-5</v>
      </c>
      <c r="O88" s="100">
        <v>1.8865957699999999E-5</v>
      </c>
      <c r="P88" s="100">
        <v>2.0494355400000002E-5</v>
      </c>
      <c r="Q88" s="100">
        <v>2.29167898E-5</v>
      </c>
      <c r="R88" s="100">
        <v>2.5241719699999999E-5</v>
      </c>
      <c r="S88" s="100">
        <v>2.8601484700000001E-5</v>
      </c>
      <c r="T88" s="100">
        <v>3.1062546000000002E-5</v>
      </c>
      <c r="U88" s="100">
        <v>3.3706701299999998E-5</v>
      </c>
      <c r="V88" s="100">
        <v>3.6556020700000003E-5</v>
      </c>
      <c r="W88" s="100">
        <v>3.9587478099999998E-5</v>
      </c>
      <c r="X88" s="100">
        <v>4.2791482400000002E-5</v>
      </c>
      <c r="Y88" s="100">
        <v>4.6031897000000001E-5</v>
      </c>
      <c r="Z88" s="100">
        <v>4.9164526100000003E-5</v>
      </c>
      <c r="AA88" s="100">
        <v>5.2105601899999998E-5</v>
      </c>
      <c r="AB88" s="100">
        <v>5.4780866699999997E-5</v>
      </c>
      <c r="AC88" s="100">
        <v>5.7141581699999998E-5</v>
      </c>
      <c r="AD88" s="100">
        <v>5.9148450300000003E-5</v>
      </c>
      <c r="AE88" s="100">
        <v>6.0784446200000003E-5</v>
      </c>
      <c r="AF88" s="100">
        <v>6.2040980900000001E-5</v>
      </c>
      <c r="AG88" s="100">
        <v>6.2916983299999996E-5</v>
      </c>
      <c r="AH88" s="100">
        <v>6.3417726599999995E-5</v>
      </c>
      <c r="AI88" s="100">
        <v>6.3557349500000001E-5</v>
      </c>
      <c r="AJ88" s="100">
        <v>6.3348248399999995E-5</v>
      </c>
      <c r="AK88" s="100">
        <v>6.2804919399999997E-5</v>
      </c>
      <c r="AL88" s="100">
        <v>6.1948977400000003E-5</v>
      </c>
      <c r="AM88" s="100">
        <v>6.0805331299999998E-5</v>
      </c>
      <c r="AN88" s="100">
        <v>5.9413212700000003E-5</v>
      </c>
      <c r="AO88" s="100">
        <v>5.7801947400000001E-5</v>
      </c>
      <c r="AP88" s="100">
        <v>5.6001594700000001E-5</v>
      </c>
      <c r="AQ88" s="100">
        <v>5.4045360899999998E-5</v>
      </c>
      <c r="AR88" s="100">
        <v>5.1966474700000001E-5</v>
      </c>
      <c r="AS88" s="100">
        <v>4.9798210099999999E-5</v>
      </c>
      <c r="AT88" s="100">
        <v>4.7571145799999999E-5</v>
      </c>
      <c r="AU88" s="100">
        <v>4.5312566100000002E-5</v>
      </c>
      <c r="AV88" s="100">
        <v>4.3046418200000001E-5</v>
      </c>
      <c r="AW88" s="100">
        <v>4.0794419800000002E-5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0.29831164380000003</v>
      </c>
      <c r="G89">
        <v>0.28581951999999999</v>
      </c>
      <c r="H89">
        <v>0.22572244089999999</v>
      </c>
      <c r="I89">
        <v>0.25594850810000003</v>
      </c>
      <c r="J89">
        <v>0.24845479270000001</v>
      </c>
      <c r="K89">
        <v>0.27135619239999997</v>
      </c>
      <c r="L89">
        <v>0.26065019579999998</v>
      </c>
      <c r="M89">
        <v>0.24854177329999999</v>
      </c>
      <c r="N89">
        <v>0.22971739790000001</v>
      </c>
      <c r="O89">
        <v>0.21367468940000001</v>
      </c>
      <c r="P89">
        <v>0.2074198263</v>
      </c>
      <c r="Q89">
        <v>0.2039227549</v>
      </c>
      <c r="R89">
        <v>0.19926745000000001</v>
      </c>
      <c r="S89">
        <v>0.19554514840000001</v>
      </c>
      <c r="T89">
        <v>0.18541991960000001</v>
      </c>
      <c r="U89">
        <v>0.1842233452</v>
      </c>
      <c r="V89">
        <v>0.18636298900000001</v>
      </c>
      <c r="W89">
        <v>0.19061991170000001</v>
      </c>
      <c r="X89">
        <v>0.19514631760000001</v>
      </c>
      <c r="Y89">
        <v>0.1988871109</v>
      </c>
      <c r="Z89">
        <v>0.2015708155</v>
      </c>
      <c r="AA89">
        <v>0.20342277</v>
      </c>
      <c r="AB89">
        <v>0.20478566449999999</v>
      </c>
      <c r="AC89">
        <v>0.20599733109999999</v>
      </c>
      <c r="AD89">
        <v>0.279630139</v>
      </c>
      <c r="AE89">
        <v>0.3532953962</v>
      </c>
      <c r="AF89">
        <v>0.42725121040000003</v>
      </c>
      <c r="AG89">
        <v>0.50170705839999996</v>
      </c>
      <c r="AH89">
        <v>0.57687220159999997</v>
      </c>
      <c r="AI89">
        <v>0.65362341850000005</v>
      </c>
      <c r="AJ89">
        <v>0.73175485409999996</v>
      </c>
      <c r="AK89">
        <v>0.81114847069999996</v>
      </c>
      <c r="AL89">
        <v>0.89164793340000004</v>
      </c>
      <c r="AM89">
        <v>0.97316752780000004</v>
      </c>
      <c r="AN89">
        <v>1.0149477570000001</v>
      </c>
      <c r="AO89">
        <v>1.0578937020000001</v>
      </c>
      <c r="AP89">
        <v>1.1017273009999999</v>
      </c>
      <c r="AQ89">
        <v>1.1463570729999999</v>
      </c>
      <c r="AR89">
        <v>1.191435045</v>
      </c>
      <c r="AS89">
        <v>1.23729581</v>
      </c>
      <c r="AT89">
        <v>1.2834956420000001</v>
      </c>
      <c r="AU89">
        <v>1.3298551620000001</v>
      </c>
      <c r="AV89">
        <v>1.3763116870000001</v>
      </c>
      <c r="AW89">
        <v>1.423344798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1307141.01</v>
      </c>
      <c r="G91" s="100">
        <v>7469354.7609999999</v>
      </c>
      <c r="H91">
        <v>16360413.49</v>
      </c>
      <c r="I91">
        <v>26083598.23</v>
      </c>
      <c r="J91">
        <v>36156335.659999996</v>
      </c>
      <c r="K91" s="100">
        <v>46788649.899999999</v>
      </c>
      <c r="L91" s="100">
        <v>57813809.810000002</v>
      </c>
      <c r="M91">
        <v>69717235.780000001</v>
      </c>
      <c r="N91" s="100">
        <v>82588235.799999997</v>
      </c>
      <c r="O91">
        <v>96781736.409999996</v>
      </c>
      <c r="P91">
        <v>111633451.3</v>
      </c>
      <c r="Q91">
        <v>127537928.7</v>
      </c>
      <c r="R91">
        <v>144232148.59999999</v>
      </c>
      <c r="S91">
        <v>163159364.30000001</v>
      </c>
      <c r="T91">
        <v>182796593.59999999</v>
      </c>
      <c r="U91">
        <v>205097721.30000001</v>
      </c>
      <c r="V91">
        <v>228302214.19999999</v>
      </c>
      <c r="W91">
        <v>252962809.5</v>
      </c>
      <c r="X91">
        <v>277799602.10000002</v>
      </c>
      <c r="Y91">
        <v>303894399.19999999</v>
      </c>
      <c r="Z91">
        <v>330669618.5</v>
      </c>
      <c r="AA91">
        <v>357734801.30000001</v>
      </c>
      <c r="AB91">
        <v>384943873.19999999</v>
      </c>
      <c r="AC91">
        <v>412304799.10000002</v>
      </c>
      <c r="AD91">
        <v>439882956.69999999</v>
      </c>
      <c r="AE91">
        <v>467664968.5</v>
      </c>
      <c r="AF91">
        <v>495533415.30000001</v>
      </c>
      <c r="AG91">
        <v>523327094.89999998</v>
      </c>
      <c r="AH91">
        <v>550919778.20000005</v>
      </c>
      <c r="AI91" s="100">
        <v>578188694.5</v>
      </c>
      <c r="AJ91">
        <v>605072462.39999998</v>
      </c>
      <c r="AK91">
        <v>631609833.79999995</v>
      </c>
      <c r="AL91" s="100">
        <v>657857921</v>
      </c>
      <c r="AM91">
        <v>683876773.70000005</v>
      </c>
      <c r="AN91">
        <v>709757313</v>
      </c>
      <c r="AO91">
        <v>735553797.70000005</v>
      </c>
      <c r="AP91">
        <v>761337062</v>
      </c>
      <c r="AQ91">
        <v>787222203.29999995</v>
      </c>
      <c r="AR91" s="100">
        <v>813256367.20000005</v>
      </c>
      <c r="AS91">
        <v>839500025.70000005</v>
      </c>
      <c r="AT91">
        <v>866038489.70000005</v>
      </c>
      <c r="AU91">
        <v>892925695</v>
      </c>
      <c r="AV91">
        <v>920222274.29999995</v>
      </c>
      <c r="AW91">
        <v>947977969.60000002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45367510.579999998</v>
      </c>
      <c r="G92" s="100">
        <v>44962535.979999997</v>
      </c>
      <c r="H92">
        <v>43554236.689999998</v>
      </c>
      <c r="I92">
        <v>42687798.490000002</v>
      </c>
      <c r="J92">
        <v>43573542.460000001</v>
      </c>
      <c r="K92" s="100">
        <v>45858610.710000001</v>
      </c>
      <c r="L92" s="100">
        <v>49232253.340000004</v>
      </c>
      <c r="M92">
        <v>53023260.920000002</v>
      </c>
      <c r="N92">
        <v>56532663.600000001</v>
      </c>
      <c r="O92">
        <v>57164140.009999998</v>
      </c>
      <c r="P92">
        <v>57669139.670000002</v>
      </c>
      <c r="Q92">
        <v>58458085</v>
      </c>
      <c r="R92">
        <v>61945621.509999998</v>
      </c>
      <c r="S92">
        <v>64610980.640000001</v>
      </c>
      <c r="T92">
        <v>68243079.849999994</v>
      </c>
      <c r="U92">
        <v>71133228.700000003</v>
      </c>
      <c r="V92">
        <v>76611136.609999999</v>
      </c>
      <c r="W92">
        <v>80741622.370000005</v>
      </c>
      <c r="X92">
        <v>84672378.890000001</v>
      </c>
      <c r="Y92">
        <v>87227657.650000006</v>
      </c>
      <c r="Z92">
        <v>88663257.829999998</v>
      </c>
      <c r="AA92">
        <v>89624627.879999995</v>
      </c>
      <c r="AB92">
        <v>90511142.810000002</v>
      </c>
      <c r="AC92">
        <v>91478732.909999996</v>
      </c>
      <c r="AD92">
        <v>92443526.870000005</v>
      </c>
      <c r="AE92">
        <v>93072952.530000001</v>
      </c>
      <c r="AF92">
        <v>93204883.739999995</v>
      </c>
      <c r="AG92">
        <v>92851843.879999995</v>
      </c>
      <c r="AH92">
        <v>92139861.319999903</v>
      </c>
      <c r="AI92">
        <v>91180599</v>
      </c>
      <c r="AJ92">
        <v>90157090.709999904</v>
      </c>
      <c r="AK92">
        <v>89230358.829999998</v>
      </c>
      <c r="AL92">
        <v>88440633.849999994</v>
      </c>
      <c r="AM92">
        <v>87780423.489999995</v>
      </c>
      <c r="AN92">
        <v>87289271.069999903</v>
      </c>
      <c r="AO92">
        <v>86961931.75</v>
      </c>
      <c r="AP92">
        <v>86802798.849999994</v>
      </c>
      <c r="AQ92">
        <v>86849642.349999994</v>
      </c>
      <c r="AR92">
        <v>87020951.739999995</v>
      </c>
      <c r="AS92">
        <v>87318575.650000006</v>
      </c>
      <c r="AT92">
        <v>87805934.519999996</v>
      </c>
      <c r="AU92">
        <v>88450407.659999996</v>
      </c>
      <c r="AV92">
        <v>89232168.459999904</v>
      </c>
      <c r="AW92">
        <v>90103786.219999999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326250390.60000002</v>
      </c>
      <c r="G93">
        <v>351691540.19999999</v>
      </c>
      <c r="H93">
        <v>376593993</v>
      </c>
      <c r="I93">
        <v>396906039.10000002</v>
      </c>
      <c r="J93">
        <v>416281904.69999999</v>
      </c>
      <c r="K93" s="100">
        <v>436948707.89999998</v>
      </c>
      <c r="L93" s="100">
        <v>459535720</v>
      </c>
      <c r="M93">
        <v>481808042.10000002</v>
      </c>
      <c r="N93">
        <v>501869422.19999999</v>
      </c>
      <c r="O93">
        <v>512316618.89999998</v>
      </c>
      <c r="P93">
        <v>520317994.69999999</v>
      </c>
      <c r="Q93">
        <v>529327317.5</v>
      </c>
      <c r="R93">
        <v>542926614.39999998</v>
      </c>
      <c r="S93">
        <v>555955069.39999998</v>
      </c>
      <c r="T93">
        <v>568244916.20000005</v>
      </c>
      <c r="U93">
        <v>579397836</v>
      </c>
      <c r="V93">
        <v>594799247.89999998</v>
      </c>
      <c r="W93">
        <v>611996442</v>
      </c>
      <c r="X93">
        <v>632062111</v>
      </c>
      <c r="Y93">
        <v>651666181.10000002</v>
      </c>
      <c r="Z93">
        <v>668977716.10000002</v>
      </c>
      <c r="AA93">
        <v>683113391.60000002</v>
      </c>
      <c r="AB93">
        <v>694198860.60000002</v>
      </c>
      <c r="AC93">
        <v>702701082</v>
      </c>
      <c r="AD93">
        <v>709228725</v>
      </c>
      <c r="AE93">
        <v>714240566.39999998</v>
      </c>
      <c r="AF93">
        <v>718102905.20000005</v>
      </c>
      <c r="AG93">
        <v>721067765.10000002</v>
      </c>
      <c r="AH93">
        <v>723383653</v>
      </c>
      <c r="AI93">
        <v>725080006.60000002</v>
      </c>
      <c r="AJ93">
        <v>726254382.5</v>
      </c>
      <c r="AK93">
        <v>727083898.79999995</v>
      </c>
      <c r="AL93">
        <v>727613819.10000002</v>
      </c>
      <c r="AM93">
        <v>727860423.39999998</v>
      </c>
      <c r="AN93">
        <v>727919214.60000002</v>
      </c>
      <c r="AO93">
        <v>727784940.29999995</v>
      </c>
      <c r="AP93">
        <v>727480688.89999998</v>
      </c>
      <c r="AQ93">
        <v>727090601.29999995</v>
      </c>
      <c r="AR93">
        <v>726553169.10000002</v>
      </c>
      <c r="AS93">
        <v>725877452.20000005</v>
      </c>
      <c r="AT93">
        <v>725110426.70000005</v>
      </c>
      <c r="AU93">
        <v>724220903.60000002</v>
      </c>
      <c r="AV93">
        <v>723194549.70000005</v>
      </c>
      <c r="AW93">
        <v>722002245.29999995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682011875.10000002</v>
      </c>
      <c r="G94" s="100">
        <v>703218459.20000005</v>
      </c>
      <c r="H94" s="100">
        <v>724362303.29999995</v>
      </c>
      <c r="I94" s="100">
        <v>742742074.20000005</v>
      </c>
      <c r="J94" s="100">
        <v>760620052.10000002</v>
      </c>
      <c r="K94" s="100">
        <v>779515585.70000005</v>
      </c>
      <c r="L94" s="100">
        <v>798970887.70000005</v>
      </c>
      <c r="M94" s="100">
        <v>817032182.79999995</v>
      </c>
      <c r="N94" s="100">
        <v>832373435.10000002</v>
      </c>
      <c r="O94" s="100">
        <v>838514612</v>
      </c>
      <c r="P94" s="100">
        <v>841955232.10000002</v>
      </c>
      <c r="Q94" s="100">
        <v>845652694.5</v>
      </c>
      <c r="R94" s="100">
        <v>848988427.79999995</v>
      </c>
      <c r="S94">
        <v>851570578.10000002</v>
      </c>
      <c r="T94">
        <v>850849736.29999995</v>
      </c>
      <c r="U94">
        <v>848878037.10000002</v>
      </c>
      <c r="V94">
        <v>846121792.29999995</v>
      </c>
      <c r="W94">
        <v>843926296.20000005</v>
      </c>
      <c r="X94">
        <v>841435652.79999995</v>
      </c>
      <c r="Y94">
        <v>839395841.60000002</v>
      </c>
      <c r="Z94">
        <v>836942984.60000002</v>
      </c>
      <c r="AA94" s="100">
        <v>833927865.79999995</v>
      </c>
      <c r="AB94" s="100">
        <v>830053156.29999995</v>
      </c>
      <c r="AC94" s="100">
        <v>825244377.29999995</v>
      </c>
      <c r="AD94" s="100">
        <v>819748279.20000005</v>
      </c>
      <c r="AE94" s="100">
        <v>813893480.60000002</v>
      </c>
      <c r="AF94" s="100">
        <v>807998284.10000002</v>
      </c>
      <c r="AG94" s="100">
        <v>802271676.5</v>
      </c>
      <c r="AH94" s="100">
        <v>796920486.20000005</v>
      </c>
      <c r="AI94" s="100">
        <v>791810246.89999998</v>
      </c>
      <c r="AJ94" s="100">
        <v>786803691.39999998</v>
      </c>
      <c r="AK94" s="100">
        <v>781898610.70000005</v>
      </c>
      <c r="AL94" s="100">
        <v>776973317.39999998</v>
      </c>
      <c r="AM94" s="100">
        <v>771911570.89999998</v>
      </c>
      <c r="AN94" s="100">
        <v>766695891</v>
      </c>
      <c r="AO94" s="100">
        <v>761188400.29999995</v>
      </c>
      <c r="AP94" s="100">
        <v>755324889</v>
      </c>
      <c r="AQ94" s="100">
        <v>749124376.79999995</v>
      </c>
      <c r="AR94" s="100">
        <v>742502158.39999998</v>
      </c>
      <c r="AS94" s="100">
        <v>735435760.60000002</v>
      </c>
      <c r="AT94" s="100">
        <v>727899865</v>
      </c>
      <c r="AU94" s="100">
        <v>719840471.60000002</v>
      </c>
      <c r="AV94" s="100">
        <v>711235055.5</v>
      </c>
      <c r="AW94">
        <v>703082021.79999995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775752927.70000005</v>
      </c>
      <c r="G95" s="100">
        <v>763634252</v>
      </c>
      <c r="H95" s="100">
        <v>751081853.10000002</v>
      </c>
      <c r="I95" s="100">
        <v>741789152.29999995</v>
      </c>
      <c r="J95" s="100">
        <v>732143714</v>
      </c>
      <c r="K95" s="100">
        <v>720328639.5</v>
      </c>
      <c r="L95" s="100">
        <v>706455196.5</v>
      </c>
      <c r="M95" s="100">
        <v>692777522.39999998</v>
      </c>
      <c r="N95">
        <v>681368493.20000005</v>
      </c>
      <c r="O95">
        <v>675030803.79999995</v>
      </c>
      <c r="P95">
        <v>671142354.5</v>
      </c>
      <c r="Q95">
        <v>665656850</v>
      </c>
      <c r="R95">
        <v>654709982.39999998</v>
      </c>
      <c r="S95">
        <v>643392361.20000005</v>
      </c>
      <c r="T95">
        <v>632645797.89999998</v>
      </c>
      <c r="U95">
        <v>621787324.29999995</v>
      </c>
      <c r="V95">
        <v>607471249.29999995</v>
      </c>
      <c r="W95">
        <v>591875074.70000005</v>
      </c>
      <c r="X95">
        <v>574534913.79999995</v>
      </c>
      <c r="Y95">
        <v>557103479.39999998</v>
      </c>
      <c r="Z95">
        <v>541281255.79999995</v>
      </c>
      <c r="AA95">
        <v>527571306.80000001</v>
      </c>
      <c r="AB95">
        <v>515848956.60000002</v>
      </c>
      <c r="AC95">
        <v>505761199.69999999</v>
      </c>
      <c r="AD95">
        <v>496940398.39999998</v>
      </c>
      <c r="AE95">
        <v>489064015.5</v>
      </c>
      <c r="AF95">
        <v>481879217.19999999</v>
      </c>
      <c r="AG95" s="100">
        <v>475211563.5</v>
      </c>
      <c r="AH95" s="100">
        <v>468950291</v>
      </c>
      <c r="AI95">
        <v>462997598.80000001</v>
      </c>
      <c r="AJ95" s="100">
        <v>457232834.80000001</v>
      </c>
      <c r="AK95" s="100">
        <v>451585864.30000001</v>
      </c>
      <c r="AL95">
        <v>446020640</v>
      </c>
      <c r="AM95">
        <v>440515520.39999998</v>
      </c>
      <c r="AN95" s="100">
        <v>435048100.89999998</v>
      </c>
      <c r="AO95" s="100">
        <v>429573180.69999999</v>
      </c>
      <c r="AP95" s="100">
        <v>424068519.30000001</v>
      </c>
      <c r="AQ95" s="100">
        <v>418534792.80000001</v>
      </c>
      <c r="AR95" s="100">
        <v>412976532.69999999</v>
      </c>
      <c r="AS95">
        <v>407389358.10000002</v>
      </c>
      <c r="AT95">
        <v>401747728.5</v>
      </c>
      <c r="AU95">
        <v>396036467.5</v>
      </c>
      <c r="AV95">
        <v>390252294.5</v>
      </c>
      <c r="AW95">
        <v>384415967.30000001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406697164.80000001</v>
      </c>
      <c r="G96" s="100">
        <v>399866985.39999998</v>
      </c>
      <c r="H96" s="100">
        <v>392526815.39999998</v>
      </c>
      <c r="I96" s="100">
        <v>387024155.10000002</v>
      </c>
      <c r="J96" s="100">
        <v>381271097</v>
      </c>
      <c r="K96" s="100">
        <v>373969135.39999998</v>
      </c>
      <c r="L96" s="100">
        <v>365294366</v>
      </c>
      <c r="M96">
        <v>356701063.80000001</v>
      </c>
      <c r="N96">
        <v>349491130</v>
      </c>
      <c r="O96">
        <v>345179737.69999999</v>
      </c>
      <c r="P96">
        <v>342407282.60000002</v>
      </c>
      <c r="Q96">
        <v>338787504.19999999</v>
      </c>
      <c r="R96">
        <v>332264182.69999999</v>
      </c>
      <c r="S96">
        <v>325505678.60000002</v>
      </c>
      <c r="T96">
        <v>319436705.60000002</v>
      </c>
      <c r="U96">
        <v>313219390.10000002</v>
      </c>
      <c r="V96">
        <v>305381202.30000001</v>
      </c>
      <c r="W96">
        <v>296722759.30000001</v>
      </c>
      <c r="X96">
        <v>286961696.19999999</v>
      </c>
      <c r="Y96">
        <v>276915937.39999998</v>
      </c>
      <c r="Z96">
        <v>267616876.30000001</v>
      </c>
      <c r="AA96">
        <v>259445264.09999999</v>
      </c>
      <c r="AB96">
        <v>252383034.59999999</v>
      </c>
      <c r="AC96">
        <v>246266237.69999999</v>
      </c>
      <c r="AD96">
        <v>240906106.69999999</v>
      </c>
      <c r="AE96">
        <v>236124202.59999999</v>
      </c>
      <c r="AF96">
        <v>231775344.59999999</v>
      </c>
      <c r="AG96">
        <v>227754841.19999999</v>
      </c>
      <c r="AH96">
        <v>223992122.19999999</v>
      </c>
      <c r="AI96">
        <v>220424961.69999999</v>
      </c>
      <c r="AJ96">
        <v>216979897.90000001</v>
      </c>
      <c r="AK96">
        <v>213613880.80000001</v>
      </c>
      <c r="AL96">
        <v>210304903.59999999</v>
      </c>
      <c r="AM96">
        <v>207039945.19999999</v>
      </c>
      <c r="AN96">
        <v>203806273.90000001</v>
      </c>
      <c r="AO96">
        <v>200578699.69999999</v>
      </c>
      <c r="AP96">
        <v>197345794.09999999</v>
      </c>
      <c r="AQ96">
        <v>194108424.5</v>
      </c>
      <c r="AR96">
        <v>190869879.30000001</v>
      </c>
      <c r="AS96">
        <v>187628726.09999999</v>
      </c>
      <c r="AT96">
        <v>184372463.19999999</v>
      </c>
      <c r="AU96">
        <v>181094444</v>
      </c>
      <c r="AV96">
        <v>177794020.59999999</v>
      </c>
      <c r="AW96">
        <v>174482310.69999999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180356056.09999999</v>
      </c>
      <c r="G97">
        <v>171729627.59999999</v>
      </c>
      <c r="H97">
        <v>163177824.80000001</v>
      </c>
      <c r="I97" s="100">
        <v>155766921.19999999</v>
      </c>
      <c r="J97" s="100">
        <v>148555651.40000001</v>
      </c>
      <c r="K97" s="100">
        <v>141058459.59999999</v>
      </c>
      <c r="L97" s="100">
        <v>133296679.5</v>
      </c>
      <c r="M97">
        <v>125939090.2</v>
      </c>
      <c r="N97">
        <v>119445620.09999999</v>
      </c>
      <c r="O97" s="100">
        <v>114288136.3</v>
      </c>
      <c r="P97">
        <v>109849951.8</v>
      </c>
      <c r="Q97">
        <v>105348036.8</v>
      </c>
      <c r="R97">
        <v>100025385.09999999</v>
      </c>
      <c r="S97">
        <v>94884129.129999995</v>
      </c>
      <c r="T97">
        <v>90022673.049999997</v>
      </c>
      <c r="U97">
        <v>85418145.340000004</v>
      </c>
      <c r="V97">
        <v>80528013.390000001</v>
      </c>
      <c r="W97">
        <v>75700746.359999999</v>
      </c>
      <c r="X97">
        <v>70786912.950000003</v>
      </c>
      <c r="Y97">
        <v>66112608.030000001</v>
      </c>
      <c r="Z97">
        <v>61918782.420000002</v>
      </c>
      <c r="AA97">
        <v>58260454.509999998</v>
      </c>
      <c r="AB97">
        <v>55073341.18</v>
      </c>
      <c r="AC97">
        <v>52273822.170000002</v>
      </c>
      <c r="AD97">
        <v>49785628.590000004</v>
      </c>
      <c r="AE97">
        <v>47542084.009999998</v>
      </c>
      <c r="AF97">
        <v>45491896.780000001</v>
      </c>
      <c r="AG97">
        <v>43598967.450000003</v>
      </c>
      <c r="AH97">
        <v>41838648.340000004</v>
      </c>
      <c r="AI97">
        <v>40191510.469999999</v>
      </c>
      <c r="AJ97">
        <v>38639573.399999999</v>
      </c>
      <c r="AK97">
        <v>37171217.68</v>
      </c>
      <c r="AL97">
        <v>35778840.140000001</v>
      </c>
      <c r="AM97">
        <v>34456564.420000002</v>
      </c>
      <c r="AN97">
        <v>33198803.84</v>
      </c>
      <c r="AO97">
        <v>31996495.82</v>
      </c>
      <c r="AP97">
        <v>30845744.66</v>
      </c>
      <c r="AQ97">
        <v>29744661.359999999</v>
      </c>
      <c r="AR97">
        <v>28691594.629999999</v>
      </c>
      <c r="AS97">
        <v>27684197.420000002</v>
      </c>
      <c r="AT97">
        <v>26718579.489999998</v>
      </c>
      <c r="AU97">
        <v>25791846.969999999</v>
      </c>
      <c r="AV97">
        <v>24902031.27</v>
      </c>
      <c r="AW97">
        <v>24049144.170000002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774999.95640000002</v>
      </c>
      <c r="T98">
        <v>791715.49080000003</v>
      </c>
      <c r="U98">
        <v>802693.58640000003</v>
      </c>
      <c r="V98">
        <v>815340.27450000006</v>
      </c>
      <c r="W98">
        <v>823333.68680000002</v>
      </c>
      <c r="X98">
        <v>829958.74659999995</v>
      </c>
      <c r="Y98">
        <v>835933.18460000004</v>
      </c>
      <c r="Z98">
        <v>843590.97930000001</v>
      </c>
      <c r="AA98">
        <v>852450.18539999996</v>
      </c>
      <c r="AB98">
        <v>862393.51100000006</v>
      </c>
      <c r="AC98">
        <v>873390.27960000001</v>
      </c>
      <c r="AD98">
        <v>885551.26670000004</v>
      </c>
      <c r="AE98">
        <v>898351.03159999999</v>
      </c>
      <c r="AF98">
        <v>911695.85919999995</v>
      </c>
      <c r="AG98">
        <v>925482.28969999996</v>
      </c>
      <c r="AH98">
        <v>939794.58479999995</v>
      </c>
      <c r="AI98">
        <v>954249.97180000006</v>
      </c>
      <c r="AJ98">
        <v>969014.65330000001</v>
      </c>
      <c r="AK98">
        <v>984288.92359999998</v>
      </c>
      <c r="AL98">
        <v>999911.41899999999</v>
      </c>
      <c r="AM98">
        <v>1015863.171</v>
      </c>
      <c r="AN98">
        <v>1032278.231</v>
      </c>
      <c r="AO98">
        <v>1049045.46</v>
      </c>
      <c r="AP98">
        <v>1066167.4080000001</v>
      </c>
      <c r="AQ98">
        <v>1083748.362</v>
      </c>
      <c r="AR98">
        <v>1101450.075</v>
      </c>
      <c r="AS98">
        <v>1119398.1499999999</v>
      </c>
      <c r="AT98">
        <v>1137517.2609999999</v>
      </c>
      <c r="AU98">
        <v>1155704.095</v>
      </c>
      <c r="AV98">
        <v>1173997.9790000001</v>
      </c>
      <c r="AW98">
        <v>1193046.32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13921382.34</v>
      </c>
      <c r="T99">
        <v>14062579.93</v>
      </c>
      <c r="U99">
        <v>14167694.189999999</v>
      </c>
      <c r="V99">
        <v>14626471.98</v>
      </c>
      <c r="W99">
        <v>14760557.08</v>
      </c>
      <c r="X99">
        <v>14891877.710000001</v>
      </c>
      <c r="Y99">
        <v>14859027.49</v>
      </c>
      <c r="Z99">
        <v>14920488.42</v>
      </c>
      <c r="AA99">
        <v>14991574.6</v>
      </c>
      <c r="AB99">
        <v>15062873.5</v>
      </c>
      <c r="AC99">
        <v>15146563.789999999</v>
      </c>
      <c r="AD99">
        <v>15273900.539999999</v>
      </c>
      <c r="AE99" s="100">
        <v>15392769.77</v>
      </c>
      <c r="AF99" s="100">
        <v>15512270.470000001</v>
      </c>
      <c r="AG99">
        <v>15635424.15</v>
      </c>
      <c r="AH99">
        <v>15791174.26</v>
      </c>
      <c r="AI99">
        <v>15915472.890000001</v>
      </c>
      <c r="AJ99" s="100">
        <v>16031014.279999999</v>
      </c>
      <c r="AK99">
        <v>16183155.6</v>
      </c>
      <c r="AL99">
        <v>16337123.52</v>
      </c>
      <c r="AM99">
        <v>16487133.310000001</v>
      </c>
      <c r="AN99">
        <v>16660414.74</v>
      </c>
      <c r="AO99">
        <v>16824858.440000001</v>
      </c>
      <c r="AP99">
        <v>16995961.690000001</v>
      </c>
      <c r="AQ99">
        <v>17203363.469999999</v>
      </c>
      <c r="AR99">
        <v>17394101.079999998</v>
      </c>
      <c r="AS99">
        <v>17596316.550000001</v>
      </c>
      <c r="AT99">
        <v>17813026.469999999</v>
      </c>
      <c r="AU99">
        <v>18021338.699999999</v>
      </c>
      <c r="AV99">
        <v>18231196.59</v>
      </c>
      <c r="AW99">
        <v>18564008.16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14696382.300000001</v>
      </c>
      <c r="T100">
        <v>14854295.42</v>
      </c>
      <c r="U100">
        <v>14970387.779999999</v>
      </c>
      <c r="V100">
        <v>15441812.25</v>
      </c>
      <c r="W100">
        <v>15583890.77</v>
      </c>
      <c r="X100">
        <v>15721836.460000001</v>
      </c>
      <c r="Y100">
        <v>15694960.68</v>
      </c>
      <c r="Z100">
        <v>15764079.4</v>
      </c>
      <c r="AA100">
        <v>15844024.789999999</v>
      </c>
      <c r="AB100">
        <v>15925267.01</v>
      </c>
      <c r="AC100">
        <v>16019954.07</v>
      </c>
      <c r="AD100">
        <v>16159451.810000001</v>
      </c>
      <c r="AE100">
        <v>16291120.800000001</v>
      </c>
      <c r="AF100">
        <v>16423966.33</v>
      </c>
      <c r="AG100">
        <v>16560906.439999999</v>
      </c>
      <c r="AH100">
        <v>16730968.85</v>
      </c>
      <c r="AI100">
        <v>16869722.859999999</v>
      </c>
      <c r="AJ100">
        <v>17000028.93</v>
      </c>
      <c r="AK100">
        <v>17167444.530000001</v>
      </c>
      <c r="AL100">
        <v>17337034.940000001</v>
      </c>
      <c r="AM100">
        <v>17502996.48</v>
      </c>
      <c r="AN100">
        <v>17692692.969999999</v>
      </c>
      <c r="AO100">
        <v>17873903.899999999</v>
      </c>
      <c r="AP100">
        <v>18062129.09</v>
      </c>
      <c r="AQ100">
        <v>18287111.829999998</v>
      </c>
      <c r="AR100">
        <v>18495551.149999999</v>
      </c>
      <c r="AS100">
        <v>18715714.699999999</v>
      </c>
      <c r="AT100">
        <v>18950543.73</v>
      </c>
      <c r="AU100">
        <v>19177042.789999999</v>
      </c>
      <c r="AV100">
        <v>19405194.57</v>
      </c>
      <c r="AW100">
        <v>19757054.48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157807742.5</v>
      </c>
      <c r="G101">
        <v>153187766.40000001</v>
      </c>
      <c r="H101">
        <v>152677453.30000001</v>
      </c>
      <c r="I101">
        <v>149418026.09999999</v>
      </c>
      <c r="J101">
        <v>145569339.09999999</v>
      </c>
      <c r="K101">
        <v>141024159.80000001</v>
      </c>
      <c r="L101">
        <v>137573956.40000001</v>
      </c>
      <c r="M101">
        <v>134660741.30000001</v>
      </c>
      <c r="N101">
        <v>133307265</v>
      </c>
      <c r="O101">
        <v>131375837.2</v>
      </c>
      <c r="P101">
        <v>127808031.5</v>
      </c>
      <c r="Q101">
        <v>123189734.7</v>
      </c>
      <c r="R101">
        <v>119577536.09999999</v>
      </c>
      <c r="S101">
        <v>119298432.7</v>
      </c>
      <c r="T101">
        <v>117448281.5</v>
      </c>
      <c r="U101">
        <v>115229993.5</v>
      </c>
      <c r="V101">
        <v>112689250.7</v>
      </c>
      <c r="W101">
        <v>109827443.09999999</v>
      </c>
      <c r="X101">
        <v>106721514.3</v>
      </c>
      <c r="Y101">
        <v>104321281.2</v>
      </c>
      <c r="Z101">
        <v>102129471.59999999</v>
      </c>
      <c r="AA101">
        <v>100092379.40000001</v>
      </c>
      <c r="AB101">
        <v>98142238.680000007</v>
      </c>
      <c r="AC101">
        <v>96224975.109999999</v>
      </c>
      <c r="AD101">
        <v>94250831.349999994</v>
      </c>
      <c r="AE101">
        <v>92197764.849999994</v>
      </c>
      <c r="AF101">
        <v>90068512.370000005</v>
      </c>
      <c r="AG101">
        <v>87857962.319999903</v>
      </c>
      <c r="AH101">
        <v>85580853.359999999</v>
      </c>
      <c r="AI101">
        <v>83314347.090000004</v>
      </c>
      <c r="AJ101">
        <v>80986919.590000004</v>
      </c>
      <c r="AK101">
        <v>78612236.25</v>
      </c>
      <c r="AL101">
        <v>76196675.780000001</v>
      </c>
      <c r="AM101">
        <v>73753248.950000003</v>
      </c>
      <c r="AN101">
        <v>71263398.260000005</v>
      </c>
      <c r="AO101">
        <v>68775991.680000007</v>
      </c>
      <c r="AP101">
        <v>66301763.170000002</v>
      </c>
      <c r="AQ101">
        <v>63856982.170000002</v>
      </c>
      <c r="AR101">
        <v>61448719.659999996</v>
      </c>
      <c r="AS101">
        <v>59081291.5</v>
      </c>
      <c r="AT101">
        <v>56771382.520000003</v>
      </c>
      <c r="AU101" s="100">
        <v>54523327.920000002</v>
      </c>
      <c r="AV101" s="100">
        <v>52343361.149999999</v>
      </c>
      <c r="AW101">
        <v>50255708.75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</v>
      </c>
      <c r="G102" s="100">
        <v>1077983.341</v>
      </c>
      <c r="H102" s="100">
        <v>1048548.853</v>
      </c>
      <c r="I102">
        <v>1024271.231</v>
      </c>
      <c r="J102" s="100">
        <v>1000116.637</v>
      </c>
      <c r="K102" s="100">
        <v>973360.79879999999</v>
      </c>
      <c r="L102" s="100">
        <v>944199.84290000005</v>
      </c>
      <c r="M102" s="100">
        <v>916050.84479999996</v>
      </c>
      <c r="N102" s="100">
        <v>891684.77800000005</v>
      </c>
      <c r="O102">
        <v>873817.73690000002</v>
      </c>
      <c r="P102">
        <v>859559.67050000001</v>
      </c>
      <c r="Q102">
        <v>843943.84479999996</v>
      </c>
      <c r="R102">
        <v>822073.57479999994</v>
      </c>
      <c r="S102">
        <v>800266.8101</v>
      </c>
      <c r="T102">
        <v>779603.61190000002</v>
      </c>
      <c r="U102">
        <v>759301.78139999998</v>
      </c>
      <c r="V102">
        <v>735757.91119999997</v>
      </c>
      <c r="W102">
        <v>711335.8162</v>
      </c>
      <c r="X102">
        <v>685207.16390000004</v>
      </c>
      <c r="Y102">
        <v>659452.93350000004</v>
      </c>
      <c r="Z102">
        <v>635995.1716</v>
      </c>
      <c r="AA102">
        <v>615429.81969999999</v>
      </c>
      <c r="AB102">
        <v>597513.29550000001</v>
      </c>
      <c r="AC102">
        <v>581780.8125</v>
      </c>
      <c r="AD102">
        <v>567791.04520000005</v>
      </c>
      <c r="AE102">
        <v>555156.679</v>
      </c>
      <c r="AF102">
        <v>543577.81169999996</v>
      </c>
      <c r="AG102">
        <v>532841.15289999999</v>
      </c>
      <c r="AH102">
        <v>522811.03470000002</v>
      </c>
      <c r="AI102">
        <v>513343.47230000002</v>
      </c>
      <c r="AJ102">
        <v>504281.46039999998</v>
      </c>
      <c r="AK102">
        <v>495538.4473</v>
      </c>
      <c r="AL102">
        <v>487054.73560000001</v>
      </c>
      <c r="AM102">
        <v>478787.38170000003</v>
      </c>
      <c r="AN102">
        <v>470703.65149999998</v>
      </c>
      <c r="AO102">
        <v>462732.6704</v>
      </c>
      <c r="AP102">
        <v>454842.26370000001</v>
      </c>
      <c r="AQ102">
        <v>447030.99080000003</v>
      </c>
      <c r="AR102">
        <v>439290.81890000001</v>
      </c>
      <c r="AS102">
        <v>431611.27439999999</v>
      </c>
      <c r="AT102">
        <v>423961.89399999997</v>
      </c>
      <c r="AU102">
        <v>416319.79399999999</v>
      </c>
      <c r="AV102">
        <v>408676.27600000001</v>
      </c>
      <c r="AW102">
        <v>401137.53830000001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</v>
      </c>
      <c r="G103">
        <v>1077983.341</v>
      </c>
      <c r="H103">
        <v>1048548.853</v>
      </c>
      <c r="I103">
        <v>1024271.231</v>
      </c>
      <c r="J103">
        <v>1000116.637</v>
      </c>
      <c r="K103">
        <v>973360.79879999999</v>
      </c>
      <c r="L103">
        <v>944199.84290000005</v>
      </c>
      <c r="M103">
        <v>916050.84479999996</v>
      </c>
      <c r="N103">
        <v>891684.77800000005</v>
      </c>
      <c r="O103">
        <v>873817.73690000002</v>
      </c>
      <c r="P103">
        <v>859559.67050000001</v>
      </c>
      <c r="Q103">
        <v>843943.84479999996</v>
      </c>
      <c r="R103">
        <v>822073.57479999994</v>
      </c>
      <c r="S103">
        <v>800266.8101</v>
      </c>
      <c r="T103">
        <v>779603.61190000002</v>
      </c>
      <c r="U103">
        <v>759301.78139999998</v>
      </c>
      <c r="V103">
        <v>735757.91119999997</v>
      </c>
      <c r="W103">
        <v>711335.8162</v>
      </c>
      <c r="X103">
        <v>685207.16390000004</v>
      </c>
      <c r="Y103">
        <v>659452.93350000004</v>
      </c>
      <c r="Z103">
        <v>635995.1716</v>
      </c>
      <c r="AA103">
        <v>615429.81969999999</v>
      </c>
      <c r="AB103">
        <v>597513.29550000001</v>
      </c>
      <c r="AC103">
        <v>581780.8125</v>
      </c>
      <c r="AD103">
        <v>567791.04520000005</v>
      </c>
      <c r="AE103">
        <v>555156.679</v>
      </c>
      <c r="AF103">
        <v>543577.81169999996</v>
      </c>
      <c r="AG103">
        <v>532841.15289999999</v>
      </c>
      <c r="AH103">
        <v>522811.03470000002</v>
      </c>
      <c r="AI103">
        <v>513343.47230000002</v>
      </c>
      <c r="AJ103">
        <v>504281.46039999998</v>
      </c>
      <c r="AK103">
        <v>495538.4473</v>
      </c>
      <c r="AL103">
        <v>487054.73560000001</v>
      </c>
      <c r="AM103">
        <v>478787.38170000003</v>
      </c>
      <c r="AN103">
        <v>470703.65149999998</v>
      </c>
      <c r="AO103">
        <v>462732.6704</v>
      </c>
      <c r="AP103">
        <v>454842.26370000001</v>
      </c>
      <c r="AQ103">
        <v>447030.99080000003</v>
      </c>
      <c r="AR103">
        <v>439290.81890000001</v>
      </c>
      <c r="AS103">
        <v>431611.27439999999</v>
      </c>
      <c r="AT103">
        <v>423961.89399999997</v>
      </c>
      <c r="AU103">
        <v>416319.79399999999</v>
      </c>
      <c r="AV103">
        <v>408676.27600000001</v>
      </c>
      <c r="AW103">
        <v>401137.53830000001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118020001.7</v>
      </c>
      <c r="G104" s="100">
        <v>114447540.09999999</v>
      </c>
      <c r="H104">
        <v>114347217.3</v>
      </c>
      <c r="I104">
        <v>111317280.09999999</v>
      </c>
      <c r="J104">
        <v>108395305.90000001</v>
      </c>
      <c r="K104" s="100">
        <v>105271337.40000001</v>
      </c>
      <c r="L104" s="100">
        <v>102793823.5</v>
      </c>
      <c r="M104">
        <v>100555096.2</v>
      </c>
      <c r="N104" s="100">
        <v>99572645.560000002</v>
      </c>
      <c r="O104">
        <v>98533830.810000002</v>
      </c>
      <c r="P104">
        <v>96699514.810000002</v>
      </c>
      <c r="Q104">
        <v>94660401.129999995</v>
      </c>
      <c r="R104">
        <v>93576234.989999995</v>
      </c>
      <c r="S104">
        <v>95308751.769999996</v>
      </c>
      <c r="T104">
        <v>94293631.739999995</v>
      </c>
      <c r="U104">
        <v>92587174.510000005</v>
      </c>
      <c r="V104">
        <v>90612326.569999903</v>
      </c>
      <c r="W104">
        <v>88512711.659999996</v>
      </c>
      <c r="X104">
        <v>86223886.25</v>
      </c>
      <c r="Y104">
        <v>84350656.400000006</v>
      </c>
      <c r="Z104">
        <v>82668315.269999996</v>
      </c>
      <c r="AA104">
        <v>81109625.280000001</v>
      </c>
      <c r="AB104">
        <v>79605486.810000002</v>
      </c>
      <c r="AC104">
        <v>78100460.709999904</v>
      </c>
      <c r="AD104">
        <v>76518201.5</v>
      </c>
      <c r="AE104">
        <v>74850926.079999998</v>
      </c>
      <c r="AF104">
        <v>73092493.620000005</v>
      </c>
      <c r="AG104">
        <v>71241216.510000005</v>
      </c>
      <c r="AH104">
        <v>69304918.640000001</v>
      </c>
      <c r="AI104" s="100">
        <v>67256233.920000002</v>
      </c>
      <c r="AJ104">
        <v>65134458.119999997</v>
      </c>
      <c r="AK104">
        <v>62954479.439999998</v>
      </c>
      <c r="AL104" s="100">
        <v>60728655.299999997</v>
      </c>
      <c r="AM104">
        <v>58470075.170000002</v>
      </c>
      <c r="AN104">
        <v>56178140.859999999</v>
      </c>
      <c r="AO104">
        <v>53884160.57</v>
      </c>
      <c r="AP104">
        <v>51602014.020000003</v>
      </c>
      <c r="AQ104">
        <v>49347364.460000001</v>
      </c>
      <c r="AR104" s="100">
        <v>47130506.670000002</v>
      </c>
      <c r="AS104">
        <v>44955575.280000001</v>
      </c>
      <c r="AT104">
        <v>42841461.539999999</v>
      </c>
      <c r="AU104">
        <v>40793789.950000003</v>
      </c>
      <c r="AV104">
        <v>38818732.670000002</v>
      </c>
      <c r="AW104">
        <v>36930868.32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118020001.7</v>
      </c>
      <c r="G105" s="100">
        <v>114447540.09999999</v>
      </c>
      <c r="H105">
        <v>114347217.3</v>
      </c>
      <c r="I105">
        <v>111317280.09999999</v>
      </c>
      <c r="J105">
        <v>108395305.90000001</v>
      </c>
      <c r="K105" s="100">
        <v>105271337.40000001</v>
      </c>
      <c r="L105" s="100">
        <v>102793823.5</v>
      </c>
      <c r="M105">
        <v>100555096.2</v>
      </c>
      <c r="N105">
        <v>99572645.560000002</v>
      </c>
      <c r="O105">
        <v>98533830.810000002</v>
      </c>
      <c r="P105">
        <v>96699514.810000002</v>
      </c>
      <c r="Q105">
        <v>94660401.129999995</v>
      </c>
      <c r="R105">
        <v>93576234.989999995</v>
      </c>
      <c r="S105">
        <v>95308751.769999996</v>
      </c>
      <c r="T105">
        <v>94293631.739999995</v>
      </c>
      <c r="U105">
        <v>92587174.510000005</v>
      </c>
      <c r="V105">
        <v>90612326.569999903</v>
      </c>
      <c r="W105">
        <v>88512711.659999996</v>
      </c>
      <c r="X105">
        <v>86223886.25</v>
      </c>
      <c r="Y105">
        <v>84350656.400000006</v>
      </c>
      <c r="Z105">
        <v>82668315.269999996</v>
      </c>
      <c r="AA105">
        <v>81109625.280000001</v>
      </c>
      <c r="AB105">
        <v>79605486.810000002</v>
      </c>
      <c r="AC105">
        <v>78100460.709999904</v>
      </c>
      <c r="AD105">
        <v>76518201.5</v>
      </c>
      <c r="AE105">
        <v>74850926.079999998</v>
      </c>
      <c r="AF105">
        <v>73092493.620000005</v>
      </c>
      <c r="AG105">
        <v>71241216.510000005</v>
      </c>
      <c r="AH105">
        <v>69304918.640000001</v>
      </c>
      <c r="AI105">
        <v>67256233.920000002</v>
      </c>
      <c r="AJ105">
        <v>65134458.119999997</v>
      </c>
      <c r="AK105">
        <v>62954479.439999998</v>
      </c>
      <c r="AL105">
        <v>60728655.299999997</v>
      </c>
      <c r="AM105">
        <v>58470075.170000002</v>
      </c>
      <c r="AN105">
        <v>56178140.859999999</v>
      </c>
      <c r="AO105">
        <v>53884160.57</v>
      </c>
      <c r="AP105">
        <v>51602014.020000003</v>
      </c>
      <c r="AQ105">
        <v>49347364.460000001</v>
      </c>
      <c r="AR105">
        <v>47130506.670000002</v>
      </c>
      <c r="AS105">
        <v>44955575.280000001</v>
      </c>
      <c r="AT105">
        <v>42841461.539999999</v>
      </c>
      <c r="AU105">
        <v>40793789.950000003</v>
      </c>
      <c r="AV105">
        <v>38818732.670000002</v>
      </c>
      <c r="AW105">
        <v>36930868.32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38680705.32</v>
      </c>
      <c r="G106">
        <v>37662242.990000002</v>
      </c>
      <c r="H106">
        <v>37281687.079999998</v>
      </c>
      <c r="I106">
        <v>37076474.780000001</v>
      </c>
      <c r="J106">
        <v>36173916.619999997</v>
      </c>
      <c r="K106" s="100">
        <v>34779461.520000003</v>
      </c>
      <c r="L106" s="100">
        <v>33835933.030000001</v>
      </c>
      <c r="M106">
        <v>33189594.25</v>
      </c>
      <c r="N106">
        <v>32842934.690000001</v>
      </c>
      <c r="O106">
        <v>31968188.609999999</v>
      </c>
      <c r="P106">
        <v>30248957</v>
      </c>
      <c r="Q106">
        <v>27685389.710000001</v>
      </c>
      <c r="R106">
        <v>25179227.530000001</v>
      </c>
      <c r="S106">
        <v>23189414.129999999</v>
      </c>
      <c r="T106">
        <v>22375046.129999999</v>
      </c>
      <c r="U106">
        <v>21883517.219999999</v>
      </c>
      <c r="V106">
        <v>21341166.190000001</v>
      </c>
      <c r="W106">
        <v>20603395.620000001</v>
      </c>
      <c r="X106">
        <v>19812420.899999999</v>
      </c>
      <c r="Y106">
        <v>19311171.82</v>
      </c>
      <c r="Z106">
        <v>18825161.120000001</v>
      </c>
      <c r="AA106">
        <v>18367324.280000001</v>
      </c>
      <c r="AB106">
        <v>17939238.579999998</v>
      </c>
      <c r="AC106">
        <v>17542733.579999998</v>
      </c>
      <c r="AD106">
        <v>17164838.800000001</v>
      </c>
      <c r="AE106">
        <v>16791682.09</v>
      </c>
      <c r="AF106">
        <v>16432440.939999999</v>
      </c>
      <c r="AG106">
        <v>16083904.66</v>
      </c>
      <c r="AH106">
        <v>15753123.68</v>
      </c>
      <c r="AI106">
        <v>15544769.699999999</v>
      </c>
      <c r="AJ106">
        <v>15348180.02</v>
      </c>
      <c r="AK106">
        <v>15162218.359999999</v>
      </c>
      <c r="AL106">
        <v>14980965.74</v>
      </c>
      <c r="AM106">
        <v>14804386.4</v>
      </c>
      <c r="AN106">
        <v>14614553.75</v>
      </c>
      <c r="AO106">
        <v>14429098.439999999</v>
      </c>
      <c r="AP106">
        <v>14244906.880000001</v>
      </c>
      <c r="AQ106">
        <v>14062586.720000001</v>
      </c>
      <c r="AR106">
        <v>13878922.18</v>
      </c>
      <c r="AS106">
        <v>13694104.949999999</v>
      </c>
      <c r="AT106">
        <v>13505959.08</v>
      </c>
      <c r="AU106">
        <v>13313218.17</v>
      </c>
      <c r="AV106">
        <v>13115952.199999999</v>
      </c>
      <c r="AW106">
        <v>12923702.890000001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38680705.32</v>
      </c>
      <c r="G107" s="100">
        <v>37662242.990000002</v>
      </c>
      <c r="H107">
        <v>37281687.079999998</v>
      </c>
      <c r="I107">
        <v>37076474.780000001</v>
      </c>
      <c r="J107">
        <v>36173916.619999997</v>
      </c>
      <c r="K107" s="100">
        <v>34779461.520000003</v>
      </c>
      <c r="L107" s="100">
        <v>33835933.030000001</v>
      </c>
      <c r="M107">
        <v>33189594.25</v>
      </c>
      <c r="N107">
        <v>32842934.690000001</v>
      </c>
      <c r="O107">
        <v>31968188.609999999</v>
      </c>
      <c r="P107">
        <v>30248957</v>
      </c>
      <c r="Q107">
        <v>27685389.710000001</v>
      </c>
      <c r="R107">
        <v>25179227.530000001</v>
      </c>
      <c r="S107">
        <v>23189414.129999999</v>
      </c>
      <c r="T107">
        <v>22375046.129999999</v>
      </c>
      <c r="U107">
        <v>21883517.219999999</v>
      </c>
      <c r="V107">
        <v>21341166.190000001</v>
      </c>
      <c r="W107">
        <v>20603395.620000001</v>
      </c>
      <c r="X107">
        <v>19812420.899999999</v>
      </c>
      <c r="Y107">
        <v>19311171.82</v>
      </c>
      <c r="Z107">
        <v>18825161.120000001</v>
      </c>
      <c r="AA107">
        <v>18367324.280000001</v>
      </c>
      <c r="AB107">
        <v>17939238.579999998</v>
      </c>
      <c r="AC107">
        <v>17542733.579999998</v>
      </c>
      <c r="AD107">
        <v>17164838.800000001</v>
      </c>
      <c r="AE107">
        <v>16791682.09</v>
      </c>
      <c r="AF107">
        <v>16432440.939999999</v>
      </c>
      <c r="AG107">
        <v>16083904.66</v>
      </c>
      <c r="AH107">
        <v>15753123.68</v>
      </c>
      <c r="AI107">
        <v>15544769.699999999</v>
      </c>
      <c r="AJ107">
        <v>15348180.02</v>
      </c>
      <c r="AK107">
        <v>15162218.359999999</v>
      </c>
      <c r="AL107">
        <v>14980965.74</v>
      </c>
      <c r="AM107">
        <v>14804386.4</v>
      </c>
      <c r="AN107">
        <v>14614553.75</v>
      </c>
      <c r="AO107">
        <v>14429098.439999999</v>
      </c>
      <c r="AP107">
        <v>14244906.880000001</v>
      </c>
      <c r="AQ107">
        <v>14062586.720000001</v>
      </c>
      <c r="AR107">
        <v>13878922.18</v>
      </c>
      <c r="AS107">
        <v>13694104.949999999</v>
      </c>
      <c r="AT107">
        <v>13505959.08</v>
      </c>
      <c r="AU107">
        <v>13313218.17</v>
      </c>
      <c r="AV107">
        <v>13115952.199999999</v>
      </c>
      <c r="AW107">
        <v>12923702.890000001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7634584.932</v>
      </c>
      <c r="G108" s="100">
        <v>7341872.9000000004</v>
      </c>
      <c r="H108">
        <v>7407062.0609999998</v>
      </c>
      <c r="I108">
        <v>7687335.1710000001</v>
      </c>
      <c r="J108">
        <v>7403334.9989999998</v>
      </c>
      <c r="K108" s="100">
        <v>7209629.9119999995</v>
      </c>
      <c r="L108" s="100">
        <v>6837731.0659999996</v>
      </c>
      <c r="M108">
        <v>7104909.284</v>
      </c>
      <c r="N108">
        <v>7207028.6950000003</v>
      </c>
      <c r="O108">
        <v>7511488.7620000001</v>
      </c>
      <c r="P108">
        <v>7636415.1979999999</v>
      </c>
      <c r="Q108">
        <v>7555845.1370000001</v>
      </c>
      <c r="R108">
        <v>7581189.5980000002</v>
      </c>
      <c r="S108">
        <v>7916406.4780000001</v>
      </c>
      <c r="T108">
        <v>8094836.0980000002</v>
      </c>
      <c r="U108">
        <v>8163039.2390000001</v>
      </c>
      <c r="V108">
        <v>8164629.9060000004</v>
      </c>
      <c r="W108">
        <v>8071210.0599999996</v>
      </c>
      <c r="X108">
        <v>7912667.642</v>
      </c>
      <c r="Y108">
        <v>7853344.2939999998</v>
      </c>
      <c r="Z108">
        <v>7877014.5180000002</v>
      </c>
      <c r="AA108">
        <v>7958789.7000000002</v>
      </c>
      <c r="AB108">
        <v>8078598.0410000002</v>
      </c>
      <c r="AC108">
        <v>8222092.852</v>
      </c>
      <c r="AD108">
        <v>8378519.3710000003</v>
      </c>
      <c r="AE108">
        <v>8537561.3589999899</v>
      </c>
      <c r="AF108">
        <v>8696268.9480000008</v>
      </c>
      <c r="AG108">
        <v>8853145.477</v>
      </c>
      <c r="AH108">
        <v>9009151.5559999999</v>
      </c>
      <c r="AI108">
        <v>9158815.7259999998</v>
      </c>
      <c r="AJ108">
        <v>9302385.1329999994</v>
      </c>
      <c r="AK108">
        <v>9442484.1879999898</v>
      </c>
      <c r="AL108">
        <v>9580109.0059999898</v>
      </c>
      <c r="AM108">
        <v>9716457.8829999994</v>
      </c>
      <c r="AN108">
        <v>9846245.3359999899</v>
      </c>
      <c r="AO108">
        <v>9973882.466</v>
      </c>
      <c r="AP108">
        <v>10100691.210000001</v>
      </c>
      <c r="AQ108">
        <v>10228624.33</v>
      </c>
      <c r="AR108">
        <v>10357256.939999999</v>
      </c>
      <c r="AS108">
        <v>10484548.26</v>
      </c>
      <c r="AT108">
        <v>10612188.76</v>
      </c>
      <c r="AU108">
        <v>10741169.85</v>
      </c>
      <c r="AV108">
        <v>10872873.41</v>
      </c>
      <c r="AW108">
        <v>11012172.970000001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11866265.15</v>
      </c>
      <c r="G109" s="100">
        <v>11295750.810000001</v>
      </c>
      <c r="H109" s="100">
        <v>11328710.85</v>
      </c>
      <c r="I109" s="100">
        <v>11231380.5</v>
      </c>
      <c r="J109" s="100">
        <v>11068132.02</v>
      </c>
      <c r="K109" s="100">
        <v>10408218.27</v>
      </c>
      <c r="L109" s="100">
        <v>10065855.369999999</v>
      </c>
      <c r="M109">
        <v>10105607.119999999</v>
      </c>
      <c r="N109">
        <v>10279222.289999999</v>
      </c>
      <c r="O109">
        <v>9894160.5</v>
      </c>
      <c r="P109">
        <v>9082820.6270000003</v>
      </c>
      <c r="Q109">
        <v>8083729.9560000002</v>
      </c>
      <c r="R109">
        <v>7310272.1789999995</v>
      </c>
      <c r="S109">
        <v>7056601.6359999999</v>
      </c>
      <c r="T109">
        <v>6947518.5949999997</v>
      </c>
      <c r="U109">
        <v>6905619.6969999997</v>
      </c>
      <c r="V109">
        <v>6893467.051</v>
      </c>
      <c r="W109">
        <v>6851484.1320000002</v>
      </c>
      <c r="X109">
        <v>6810760.3080000002</v>
      </c>
      <c r="Y109">
        <v>6847734.0080000004</v>
      </c>
      <c r="Z109">
        <v>6949226.0959999999</v>
      </c>
      <c r="AA109">
        <v>7092157.4390000002</v>
      </c>
      <c r="AB109">
        <v>7258840.9939999999</v>
      </c>
      <c r="AC109">
        <v>7437514.8420000002</v>
      </c>
      <c r="AD109">
        <v>7618365.983</v>
      </c>
      <c r="AE109">
        <v>7791187.4390000002</v>
      </c>
      <c r="AF109">
        <v>7954406.4800000004</v>
      </c>
      <c r="AG109">
        <v>8107191.4110000003</v>
      </c>
      <c r="AH109">
        <v>8252079.0039999997</v>
      </c>
      <c r="AI109">
        <v>8405699.6999999899</v>
      </c>
      <c r="AJ109">
        <v>8553886.21199999</v>
      </c>
      <c r="AK109">
        <v>8698992.2520000003</v>
      </c>
      <c r="AL109">
        <v>8842595.0690000001</v>
      </c>
      <c r="AM109">
        <v>8986531.3629999999</v>
      </c>
      <c r="AN109">
        <v>9124736.0460000001</v>
      </c>
      <c r="AO109">
        <v>9264707.3849999998</v>
      </c>
      <c r="AP109">
        <v>9407226.2640000004</v>
      </c>
      <c r="AQ109">
        <v>9553414.1530000009</v>
      </c>
      <c r="AR109">
        <v>9703534.91599999</v>
      </c>
      <c r="AS109">
        <v>9855788.6429999899</v>
      </c>
      <c r="AT109">
        <v>10012246.23</v>
      </c>
      <c r="AU109">
        <v>10173929.91</v>
      </c>
      <c r="AV109">
        <v>10341637.220000001</v>
      </c>
      <c r="AW109">
        <v>10518368.460000001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1152766.6499999999</v>
      </c>
      <c r="G110">
        <v>1074475.577</v>
      </c>
      <c r="H110">
        <v>928576.20050000004</v>
      </c>
      <c r="I110" s="100">
        <v>976374.19530000002</v>
      </c>
      <c r="J110" s="100">
        <v>945051.00269999995</v>
      </c>
      <c r="K110" s="100">
        <v>889011.47439999995</v>
      </c>
      <c r="L110" s="100">
        <v>845041.63119999995</v>
      </c>
      <c r="M110">
        <v>831715.56700000004</v>
      </c>
      <c r="N110">
        <v>855197.97270000004</v>
      </c>
      <c r="O110">
        <v>852146.85869999998</v>
      </c>
      <c r="P110">
        <v>812491.5379</v>
      </c>
      <c r="Q110">
        <v>748362.86580000003</v>
      </c>
      <c r="R110">
        <v>691907.13520000002</v>
      </c>
      <c r="S110">
        <v>643076.19160000002</v>
      </c>
      <c r="T110">
        <v>608168.66079999995</v>
      </c>
      <c r="U110">
        <v>584894.47</v>
      </c>
      <c r="V110">
        <v>570176.42570000002</v>
      </c>
      <c r="W110">
        <v>556445.2892</v>
      </c>
      <c r="X110">
        <v>544944.45959999994</v>
      </c>
      <c r="Y110">
        <v>544629.88419999997</v>
      </c>
      <c r="Z110">
        <v>549525.90390000003</v>
      </c>
      <c r="AA110">
        <v>557088.70490000001</v>
      </c>
      <c r="AB110">
        <v>565855.67370000004</v>
      </c>
      <c r="AC110">
        <v>575247.68160000001</v>
      </c>
      <c r="AD110">
        <v>584943.28060000006</v>
      </c>
      <c r="AE110">
        <v>594278.97459999996</v>
      </c>
      <c r="AF110">
        <v>603383.83400000003</v>
      </c>
      <c r="AG110">
        <v>612280.87699999998</v>
      </c>
      <c r="AH110">
        <v>621205.50719999999</v>
      </c>
      <c r="AI110">
        <v>632123.24970000004</v>
      </c>
      <c r="AJ110">
        <v>643167.34530000004</v>
      </c>
      <c r="AK110">
        <v>654334.40449999995</v>
      </c>
      <c r="AL110">
        <v>665544.76899999997</v>
      </c>
      <c r="AM110">
        <v>676787.93240000005</v>
      </c>
      <c r="AN110">
        <v>687537.07319999998</v>
      </c>
      <c r="AO110">
        <v>698254.15330000001</v>
      </c>
      <c r="AP110">
        <v>708870.89260000002</v>
      </c>
      <c r="AQ110">
        <v>719458.55610000005</v>
      </c>
      <c r="AR110">
        <v>729968.82720000006</v>
      </c>
      <c r="AS110">
        <v>740302.29209999996</v>
      </c>
      <c r="AT110">
        <v>750539.60060000001</v>
      </c>
      <c r="AU110">
        <v>760747.20050000004</v>
      </c>
      <c r="AV110">
        <v>770986.71120000002</v>
      </c>
      <c r="AW110">
        <v>781555.16500000004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6445363.9589999998</v>
      </c>
      <c r="G111">
        <v>5911522.9639999997</v>
      </c>
      <c r="H111">
        <v>5203179.7110000001</v>
      </c>
      <c r="I111">
        <v>5304031.7029999997</v>
      </c>
      <c r="J111">
        <v>5739483.5499999998</v>
      </c>
      <c r="K111">
        <v>5165904.3830000004</v>
      </c>
      <c r="L111">
        <v>4918018.9440000001</v>
      </c>
      <c r="M111">
        <v>4998535.5959999999</v>
      </c>
      <c r="N111">
        <v>5100897.4919999996</v>
      </c>
      <c r="O111">
        <v>5106232.9349999996</v>
      </c>
      <c r="P111">
        <v>4860488.1330000004</v>
      </c>
      <c r="Q111">
        <v>4528120.0070000002</v>
      </c>
      <c r="R111">
        <v>4301411.0319999997</v>
      </c>
      <c r="S111" s="100">
        <v>4270555.9919999996</v>
      </c>
      <c r="T111" s="100">
        <v>4240813.3049999997</v>
      </c>
      <c r="U111" s="100">
        <v>4234802.7460000003</v>
      </c>
      <c r="V111">
        <v>4236936.0549999997</v>
      </c>
      <c r="W111">
        <v>4205807.3320000004</v>
      </c>
      <c r="X111">
        <v>4158311.514</v>
      </c>
      <c r="Y111">
        <v>4144480.1230000001</v>
      </c>
      <c r="Z111">
        <v>4170466.8590000002</v>
      </c>
      <c r="AA111">
        <v>4225698.1330000004</v>
      </c>
      <c r="AB111">
        <v>4300702.49</v>
      </c>
      <c r="AC111">
        <v>4388407.0690000001</v>
      </c>
      <c r="AD111">
        <v>4481334.477</v>
      </c>
      <c r="AE111">
        <v>4573202.4929999998</v>
      </c>
      <c r="AF111">
        <v>4663158.4460000005</v>
      </c>
      <c r="AG111">
        <v>4750786.3260000004</v>
      </c>
      <c r="AH111">
        <v>4837696.0549999997</v>
      </c>
      <c r="AI111">
        <v>4923405.6469999999</v>
      </c>
      <c r="AJ111">
        <v>5006590.6550000003</v>
      </c>
      <c r="AK111">
        <v>5090135.0020000003</v>
      </c>
      <c r="AL111">
        <v>5173977.6840000004</v>
      </c>
      <c r="AM111">
        <v>5258538.8559999997</v>
      </c>
      <c r="AN111">
        <v>5332910.9529999997</v>
      </c>
      <c r="AO111">
        <v>5400936.1500000004</v>
      </c>
      <c r="AP111">
        <v>5464406.1260000002</v>
      </c>
      <c r="AQ111">
        <v>5525388.3600000003</v>
      </c>
      <c r="AR111">
        <v>5582871.216</v>
      </c>
      <c r="AS111">
        <v>5643613.6050000004</v>
      </c>
      <c r="AT111">
        <v>5707647.6849999996</v>
      </c>
      <c r="AU111">
        <v>5773974.9340000004</v>
      </c>
      <c r="AV111">
        <v>5842460.0800000001</v>
      </c>
      <c r="AW111">
        <v>5917181.6529999999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19848527.739999998</v>
      </c>
      <c r="G112" s="100">
        <v>18238950.539999999</v>
      </c>
      <c r="H112">
        <v>15905899.140000001</v>
      </c>
      <c r="I112">
        <v>16247636.310000001</v>
      </c>
      <c r="J112">
        <v>17794439.949999999</v>
      </c>
      <c r="K112">
        <v>15971650.380000001</v>
      </c>
      <c r="L112">
        <v>15207671.439999999</v>
      </c>
      <c r="M112">
        <v>15432077.220000001</v>
      </c>
      <c r="N112">
        <v>15548968.279999999</v>
      </c>
      <c r="O112">
        <v>15515610.34</v>
      </c>
      <c r="P112">
        <v>14881695.380000001</v>
      </c>
      <c r="Q112">
        <v>14063244.6</v>
      </c>
      <c r="R112">
        <v>13527172.369999999</v>
      </c>
      <c r="S112" s="100">
        <v>13645423.08</v>
      </c>
      <c r="T112" s="100">
        <v>13407013.119999999</v>
      </c>
      <c r="U112" s="100">
        <v>13293855.220000001</v>
      </c>
      <c r="V112">
        <v>13516535.18</v>
      </c>
      <c r="W112">
        <v>13426387.960000001</v>
      </c>
      <c r="X112">
        <v>13306356.359999999</v>
      </c>
      <c r="Y112">
        <v>13150549.15</v>
      </c>
      <c r="Z112">
        <v>13168058.220000001</v>
      </c>
      <c r="AA112">
        <v>13260107.83</v>
      </c>
      <c r="AB112">
        <v>13393207</v>
      </c>
      <c r="AC112">
        <v>13558050.16</v>
      </c>
      <c r="AD112">
        <v>13760540.550000001</v>
      </c>
      <c r="AE112">
        <v>13945816.24</v>
      </c>
      <c r="AF112">
        <v>14120500.199999999</v>
      </c>
      <c r="AG112">
        <v>14287589</v>
      </c>
      <c r="AH112">
        <v>14476068.369999999</v>
      </c>
      <c r="AI112">
        <v>14623877.73</v>
      </c>
      <c r="AJ112">
        <v>14753037.58</v>
      </c>
      <c r="AK112">
        <v>14909731.16</v>
      </c>
      <c r="AL112">
        <v>15064082.93</v>
      </c>
      <c r="AM112">
        <v>15211907.859999999</v>
      </c>
      <c r="AN112">
        <v>15339739.449999999</v>
      </c>
      <c r="AO112">
        <v>15430665.43</v>
      </c>
      <c r="AP112">
        <v>15505449.93</v>
      </c>
      <c r="AQ112">
        <v>15596170.619999999</v>
      </c>
      <c r="AR112">
        <v>15657634.58</v>
      </c>
      <c r="AS112">
        <v>15739271.73</v>
      </c>
      <c r="AT112">
        <v>15842810.23</v>
      </c>
      <c r="AU112">
        <v>15945620.119999999</v>
      </c>
      <c r="AV112">
        <v>16055033.83</v>
      </c>
      <c r="AW112">
        <v>16278571.359999999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14896692.779999999</v>
      </c>
      <c r="G113">
        <v>13890471.619999999</v>
      </c>
      <c r="H113">
        <v>12682401.6</v>
      </c>
      <c r="I113">
        <v>13187412.720000001</v>
      </c>
      <c r="J113">
        <v>12323454.859999999</v>
      </c>
      <c r="K113">
        <v>11250649.51</v>
      </c>
      <c r="L113">
        <v>11074462.800000001</v>
      </c>
      <c r="M113">
        <v>10990738.550000001</v>
      </c>
      <c r="N113">
        <v>11545241.15</v>
      </c>
      <c r="O113">
        <v>11244911.720000001</v>
      </c>
      <c r="P113">
        <v>10407439.119999999</v>
      </c>
      <c r="Q113">
        <v>9440042.8729999997</v>
      </c>
      <c r="R113">
        <v>8784957.9749999996</v>
      </c>
      <c r="S113">
        <v>8792629.273</v>
      </c>
      <c r="T113">
        <v>8784648.6280000005</v>
      </c>
      <c r="U113" s="100">
        <v>8829879.6760000009</v>
      </c>
      <c r="V113">
        <v>8874187.8530000001</v>
      </c>
      <c r="W113">
        <v>8826431.2400000002</v>
      </c>
      <c r="X113">
        <v>8727798.4450000003</v>
      </c>
      <c r="Y113">
        <v>8688185.4489999898</v>
      </c>
      <c r="Z113">
        <v>8719107.2249999996</v>
      </c>
      <c r="AA113">
        <v>8805253.9399999995</v>
      </c>
      <c r="AB113">
        <v>8929689.2090000007</v>
      </c>
      <c r="AC113">
        <v>9078509.0189999994</v>
      </c>
      <c r="AD113">
        <v>9240934.9969999995</v>
      </c>
      <c r="AE113">
        <v>9402063.0510000009</v>
      </c>
      <c r="AF113">
        <v>9559503.6229999997</v>
      </c>
      <c r="AG113">
        <v>9712505.6150000002</v>
      </c>
      <c r="AH113">
        <v>9863757.0219999999</v>
      </c>
      <c r="AI113">
        <v>10010229.619999999</v>
      </c>
      <c r="AJ113">
        <v>10152331.16</v>
      </c>
      <c r="AK113">
        <v>10295187.869999999</v>
      </c>
      <c r="AL113">
        <v>10439337.039999999</v>
      </c>
      <c r="AM113">
        <v>10585447.789999999</v>
      </c>
      <c r="AN113">
        <v>10720345.720000001</v>
      </c>
      <c r="AO113">
        <v>10850640.17</v>
      </c>
      <c r="AP113">
        <v>10978181.630000001</v>
      </c>
      <c r="AQ113">
        <v>11105764.970000001</v>
      </c>
      <c r="AR113">
        <v>11231762.68</v>
      </c>
      <c r="AS113">
        <v>11361785.32</v>
      </c>
      <c r="AT113">
        <v>11496521.789999999</v>
      </c>
      <c r="AU113">
        <v>11635334.77</v>
      </c>
      <c r="AV113">
        <v>11778233.25</v>
      </c>
      <c r="AW113">
        <v>11931724.210000001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9625380.4849999994</v>
      </c>
      <c r="G114">
        <v>9428685.5390000008</v>
      </c>
      <c r="H114">
        <v>8845164.8839999996</v>
      </c>
      <c r="I114">
        <v>9118191.9169999994</v>
      </c>
      <c r="J114">
        <v>9029940.3239999898</v>
      </c>
      <c r="K114">
        <v>8681155.1170000006</v>
      </c>
      <c r="L114">
        <v>8706592.29099999</v>
      </c>
      <c r="M114">
        <v>8724522.0370000005</v>
      </c>
      <c r="N114">
        <v>8945114.5209999997</v>
      </c>
      <c r="O114">
        <v>8851933.5940000005</v>
      </c>
      <c r="P114">
        <v>8563974.2880000006</v>
      </c>
      <c r="Q114">
        <v>8229665.8289999999</v>
      </c>
      <c r="R114">
        <v>7992037.1509999996</v>
      </c>
      <c r="S114">
        <v>7786968.2709999997</v>
      </c>
      <c r="T114">
        <v>7687972.8870000001</v>
      </c>
      <c r="U114">
        <v>7634469.4939999999</v>
      </c>
      <c r="V114">
        <v>7607208.7560000001</v>
      </c>
      <c r="W114">
        <v>7534223.8380000005</v>
      </c>
      <c r="X114">
        <v>7443772.4910000004</v>
      </c>
      <c r="Y114">
        <v>7423576.358</v>
      </c>
      <c r="Z114">
        <v>7447785.9369999999</v>
      </c>
      <c r="AA114">
        <v>7499602.2120000003</v>
      </c>
      <c r="AB114">
        <v>7568472.4630000005</v>
      </c>
      <c r="AC114">
        <v>7649907.7580000004</v>
      </c>
      <c r="AD114">
        <v>7741696.1679999996</v>
      </c>
      <c r="AE114">
        <v>7834668.04</v>
      </c>
      <c r="AF114">
        <v>7929050.2400000002</v>
      </c>
      <c r="AG114">
        <v>8024141.483</v>
      </c>
      <c r="AH114">
        <v>8121886.8810000001</v>
      </c>
      <c r="AI114">
        <v>8240122.0630000001</v>
      </c>
      <c r="AJ114">
        <v>8360626.1160000004</v>
      </c>
      <c r="AK114">
        <v>8484405.1909999996</v>
      </c>
      <c r="AL114">
        <v>8610659.0840000007</v>
      </c>
      <c r="AM114">
        <v>8739465.6099999994</v>
      </c>
      <c r="AN114">
        <v>8860197.7829999998</v>
      </c>
      <c r="AO114">
        <v>8979833.0899999999</v>
      </c>
      <c r="AP114">
        <v>9098442.1569999997</v>
      </c>
      <c r="AQ114">
        <v>9216790.8809999898</v>
      </c>
      <c r="AR114">
        <v>9333597.7050000001</v>
      </c>
      <c r="AS114">
        <v>9451187.46199999</v>
      </c>
      <c r="AT114">
        <v>9569788.4859999996</v>
      </c>
      <c r="AU114">
        <v>9688846.9059999995</v>
      </c>
      <c r="AV114">
        <v>9808190.9350000005</v>
      </c>
      <c r="AW114">
        <v>9930749.9739999995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11198965.73</v>
      </c>
      <c r="G115">
        <v>11252665.970000001</v>
      </c>
      <c r="H115">
        <v>10507385.83</v>
      </c>
      <c r="I115">
        <v>10920681.84</v>
      </c>
      <c r="J115">
        <v>11079596.18</v>
      </c>
      <c r="K115">
        <v>10904669</v>
      </c>
      <c r="L115">
        <v>10897695.789999999</v>
      </c>
      <c r="M115">
        <v>10899707.6</v>
      </c>
      <c r="N115">
        <v>11045039.210000001</v>
      </c>
      <c r="O115">
        <v>11232992.300000001</v>
      </c>
      <c r="P115">
        <v>11278287.15</v>
      </c>
      <c r="Q115">
        <v>11218120.01</v>
      </c>
      <c r="R115">
        <v>11128367.359999999</v>
      </c>
      <c r="S115">
        <v>11214729.9</v>
      </c>
      <c r="T115">
        <v>11168048.800000001</v>
      </c>
      <c r="U115">
        <v>11109635.66</v>
      </c>
      <c r="V115">
        <v>11073420.01</v>
      </c>
      <c r="W115">
        <v>11002654.93</v>
      </c>
      <c r="X115">
        <v>10913028.68</v>
      </c>
      <c r="Y115">
        <v>10936836.93</v>
      </c>
      <c r="Z115">
        <v>11023445.17</v>
      </c>
      <c r="AA115">
        <v>11149640.869999999</v>
      </c>
      <c r="AB115">
        <v>11299363.699999999</v>
      </c>
      <c r="AC115">
        <v>11464713.710000001</v>
      </c>
      <c r="AD115">
        <v>11643753.73</v>
      </c>
      <c r="AE115">
        <v>11828201.42</v>
      </c>
      <c r="AF115">
        <v>12017248</v>
      </c>
      <c r="AG115">
        <v>12209677.779999999</v>
      </c>
      <c r="AH115">
        <v>12406479.6</v>
      </c>
      <c r="AI115">
        <v>12623106.880000001</v>
      </c>
      <c r="AJ115">
        <v>12842157.33</v>
      </c>
      <c r="AK115">
        <v>13064144.189999999</v>
      </c>
      <c r="AL115">
        <v>13289013.82</v>
      </c>
      <c r="AM115">
        <v>13517149.119999999</v>
      </c>
      <c r="AN115">
        <v>13739393.390000001</v>
      </c>
      <c r="AO115">
        <v>13962999.369999999</v>
      </c>
      <c r="AP115">
        <v>14188012.970000001</v>
      </c>
      <c r="AQ115">
        <v>14414652.720000001</v>
      </c>
      <c r="AR115">
        <v>14642567.960000001</v>
      </c>
      <c r="AS115">
        <v>14868714.310000001</v>
      </c>
      <c r="AT115">
        <v>15094588.99</v>
      </c>
      <c r="AU115">
        <v>15320780.119999999</v>
      </c>
      <c r="AV115">
        <v>15547774.550000001</v>
      </c>
      <c r="AW115">
        <v>15776626.16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616102.63639999996</v>
      </c>
      <c r="G116">
        <v>588409.34569999995</v>
      </c>
      <c r="H116">
        <v>503440.16159999999</v>
      </c>
      <c r="I116">
        <v>527918.83900000004</v>
      </c>
      <c r="J116">
        <v>534688.19770000002</v>
      </c>
      <c r="K116">
        <v>495011.65259999997</v>
      </c>
      <c r="L116">
        <v>460390.58289999998</v>
      </c>
      <c r="M116">
        <v>446089.33360000001</v>
      </c>
      <c r="N116">
        <v>462862.8211</v>
      </c>
      <c r="O116">
        <v>454047.1826</v>
      </c>
      <c r="P116">
        <v>430616.04700000002</v>
      </c>
      <c r="Q116">
        <v>397974.5649</v>
      </c>
      <c r="R116">
        <v>367277.18729999999</v>
      </c>
      <c r="S116">
        <v>353398.10590000002</v>
      </c>
      <c r="T116">
        <v>340980.98540000001</v>
      </c>
      <c r="U116">
        <v>333480.1409</v>
      </c>
      <c r="V116">
        <v>329794.74979999999</v>
      </c>
      <c r="W116">
        <v>324715.57549999998</v>
      </c>
      <c r="X116">
        <v>319978.4178</v>
      </c>
      <c r="Y116">
        <v>319159.1459</v>
      </c>
      <c r="Z116">
        <v>321111.62900000002</v>
      </c>
      <c r="AA116">
        <v>324428.13860000001</v>
      </c>
      <c r="AB116">
        <v>328407.76270000002</v>
      </c>
      <c r="AC116">
        <v>332788.1691</v>
      </c>
      <c r="AD116">
        <v>337485.18780000001</v>
      </c>
      <c r="AE116">
        <v>342005.13329999999</v>
      </c>
      <c r="AF116">
        <v>346438.0539</v>
      </c>
      <c r="AG116">
        <v>350807.56150000001</v>
      </c>
      <c r="AH116">
        <v>355310.74920000002</v>
      </c>
      <c r="AI116">
        <v>360497.8223</v>
      </c>
      <c r="AJ116">
        <v>365727.30800000002</v>
      </c>
      <c r="AK116">
        <v>371166.54259999999</v>
      </c>
      <c r="AL116">
        <v>376674.3751</v>
      </c>
      <c r="AM116">
        <v>382236.5809</v>
      </c>
      <c r="AN116">
        <v>387585.04190000001</v>
      </c>
      <c r="AO116">
        <v>392888.27799999999</v>
      </c>
      <c r="AP116">
        <v>398188.2807</v>
      </c>
      <c r="AQ116">
        <v>403611.6801</v>
      </c>
      <c r="AR116">
        <v>408957.83319999999</v>
      </c>
      <c r="AS116">
        <v>414348.02740000002</v>
      </c>
      <c r="AT116">
        <v>419810.4976</v>
      </c>
      <c r="AU116">
        <v>425288.103</v>
      </c>
      <c r="AV116">
        <v>430828.65759999998</v>
      </c>
      <c r="AW116">
        <v>436938.29460000002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23507754.699999999</v>
      </c>
      <c r="G117">
        <v>20569037.359999999</v>
      </c>
      <c r="H117">
        <v>16809310.190000001</v>
      </c>
      <c r="I117">
        <v>18341346.079999998</v>
      </c>
      <c r="J117">
        <v>18149193.73</v>
      </c>
      <c r="K117">
        <v>17087141.48</v>
      </c>
      <c r="L117">
        <v>17623694.02</v>
      </c>
      <c r="M117">
        <v>18149193.510000002</v>
      </c>
      <c r="N117">
        <v>18013155.640000001</v>
      </c>
      <c r="O117">
        <v>16300377.65</v>
      </c>
      <c r="P117">
        <v>14393780.67</v>
      </c>
      <c r="Q117">
        <v>13060396.93</v>
      </c>
      <c r="R117">
        <v>12360109.16</v>
      </c>
      <c r="S117">
        <v>11850553.18</v>
      </c>
      <c r="T117">
        <v>11615911.800000001</v>
      </c>
      <c r="U117">
        <v>11592228.380000001</v>
      </c>
      <c r="V117">
        <v>11676424.300000001</v>
      </c>
      <c r="W117">
        <v>11733245.529999999</v>
      </c>
      <c r="X117">
        <v>11785351.99</v>
      </c>
      <c r="Y117">
        <v>11886019.66</v>
      </c>
      <c r="Z117">
        <v>12031771.550000001</v>
      </c>
      <c r="AA117">
        <v>12206205.16</v>
      </c>
      <c r="AB117">
        <v>12402730.880000001</v>
      </c>
      <c r="AC117">
        <v>12617174.75</v>
      </c>
      <c r="AD117">
        <v>12839509.310000001</v>
      </c>
      <c r="AE117">
        <v>13059956.289999999</v>
      </c>
      <c r="AF117">
        <v>13280096.74</v>
      </c>
      <c r="AG117">
        <v>13500465.550000001</v>
      </c>
      <c r="AH117">
        <v>13725040.189999999</v>
      </c>
      <c r="AI117">
        <v>13952821.960000001</v>
      </c>
      <c r="AJ117">
        <v>14182866.939999999</v>
      </c>
      <c r="AK117">
        <v>14420388.76</v>
      </c>
      <c r="AL117">
        <v>14662515.210000001</v>
      </c>
      <c r="AM117">
        <v>14908690.91</v>
      </c>
      <c r="AN117">
        <v>15151964.01</v>
      </c>
      <c r="AO117">
        <v>15393205.6</v>
      </c>
      <c r="AP117">
        <v>15633344.710000001</v>
      </c>
      <c r="AQ117">
        <v>15875686.17</v>
      </c>
      <c r="AR117">
        <v>16115389.4</v>
      </c>
      <c r="AS117">
        <v>16365659.550000001</v>
      </c>
      <c r="AT117">
        <v>16623999.800000001</v>
      </c>
      <c r="AU117">
        <v>16887342.870000001</v>
      </c>
      <c r="AV117">
        <v>17155439.969999999</v>
      </c>
      <c r="AW117">
        <v>17440397.300000001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623751.12159999995</v>
      </c>
      <c r="G118">
        <v>573268.78650000005</v>
      </c>
      <c r="H118">
        <v>484750.53399999999</v>
      </c>
      <c r="I118">
        <v>523312.39399999997</v>
      </c>
      <c r="J118">
        <v>514950.2868</v>
      </c>
      <c r="K118">
        <v>474684.27299999999</v>
      </c>
      <c r="L118">
        <v>453334.51120000001</v>
      </c>
      <c r="M118">
        <v>452615.49719999998</v>
      </c>
      <c r="N118">
        <v>433932.86829999997</v>
      </c>
      <c r="O118">
        <v>419579.6336</v>
      </c>
      <c r="P118">
        <v>387624.6446</v>
      </c>
      <c r="Q118">
        <v>341915.14939999999</v>
      </c>
      <c r="R118">
        <v>304524.63740000001</v>
      </c>
      <c r="S118">
        <v>280193.30379999999</v>
      </c>
      <c r="T118">
        <v>267248.87819999998</v>
      </c>
      <c r="U118">
        <v>258421.84770000001</v>
      </c>
      <c r="V118">
        <v>252634.90830000001</v>
      </c>
      <c r="W118">
        <v>246149.98860000001</v>
      </c>
      <c r="X118">
        <v>240325.1249</v>
      </c>
      <c r="Y118">
        <v>239430.54240000001</v>
      </c>
      <c r="Z118">
        <v>240988.24369999999</v>
      </c>
      <c r="AA118">
        <v>243553.8872</v>
      </c>
      <c r="AB118">
        <v>246377.85399999999</v>
      </c>
      <c r="AC118">
        <v>249203.8419</v>
      </c>
      <c r="AD118">
        <v>251936.4852</v>
      </c>
      <c r="AE118">
        <v>254178.65830000001</v>
      </c>
      <c r="AF118">
        <v>256090.5422</v>
      </c>
      <c r="AG118">
        <v>257734.02170000001</v>
      </c>
      <c r="AH118">
        <v>259303.20329999999</v>
      </c>
      <c r="AI118">
        <v>262353.79350000003</v>
      </c>
      <c r="AJ118">
        <v>265481.87089999998</v>
      </c>
      <c r="AK118">
        <v>268717.99770000001</v>
      </c>
      <c r="AL118">
        <v>271983.98359999998</v>
      </c>
      <c r="AM118">
        <v>275286.5551</v>
      </c>
      <c r="AN118">
        <v>278256.29969999997</v>
      </c>
      <c r="AO118">
        <v>281250.19</v>
      </c>
      <c r="AP118">
        <v>284260.13400000002</v>
      </c>
      <c r="AQ118">
        <v>287317.45270000002</v>
      </c>
      <c r="AR118">
        <v>290365.804</v>
      </c>
      <c r="AS118">
        <v>293357.44939999998</v>
      </c>
      <c r="AT118">
        <v>296326.35320000001</v>
      </c>
      <c r="AU118">
        <v>299269.08100000001</v>
      </c>
      <c r="AV118">
        <v>302207.26679999998</v>
      </c>
      <c r="AW118">
        <v>305310.4656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19459662.100000001</v>
      </c>
      <c r="G119">
        <v>18586864.890000001</v>
      </c>
      <c r="H119">
        <v>16926959.559999999</v>
      </c>
      <c r="I119">
        <v>17140208.09</v>
      </c>
      <c r="J119">
        <v>16949432.84</v>
      </c>
      <c r="K119">
        <v>16185477.4</v>
      </c>
      <c r="L119">
        <v>15734468.710000001</v>
      </c>
      <c r="M119">
        <v>15692455.800000001</v>
      </c>
      <c r="N119">
        <v>15857763.439999999</v>
      </c>
      <c r="O119">
        <v>15568053.890000001</v>
      </c>
      <c r="P119">
        <v>14863170.26</v>
      </c>
      <c r="Q119">
        <v>13871481.810000001</v>
      </c>
      <c r="R119">
        <v>13119324.65</v>
      </c>
      <c r="S119">
        <v>12785906.640000001</v>
      </c>
      <c r="T119">
        <v>12450928.640000001</v>
      </c>
      <c r="U119">
        <v>12313757.84</v>
      </c>
      <c r="V119">
        <v>12270066.76</v>
      </c>
      <c r="W119">
        <v>12152850.91</v>
      </c>
      <c r="X119">
        <v>12018890.460000001</v>
      </c>
      <c r="Y119">
        <v>12008048.140000001</v>
      </c>
      <c r="Z119">
        <v>12078215.210000001</v>
      </c>
      <c r="AA119">
        <v>12191487.140000001</v>
      </c>
      <c r="AB119">
        <v>12327962.23</v>
      </c>
      <c r="AC119">
        <v>12478888.369999999</v>
      </c>
      <c r="AD119">
        <v>12640963.380000001</v>
      </c>
      <c r="AE119">
        <v>12793505.48</v>
      </c>
      <c r="AF119">
        <v>12941621.449999999</v>
      </c>
      <c r="AG119">
        <v>13086083.140000001</v>
      </c>
      <c r="AH119">
        <v>13232642.42</v>
      </c>
      <c r="AI119">
        <v>13407308.58</v>
      </c>
      <c r="AJ119">
        <v>13583522.109999999</v>
      </c>
      <c r="AK119">
        <v>13765582</v>
      </c>
      <c r="AL119">
        <v>13950334.42</v>
      </c>
      <c r="AM119">
        <v>14137543.98</v>
      </c>
      <c r="AN119">
        <v>14316606.09</v>
      </c>
      <c r="AO119">
        <v>14500558.289999999</v>
      </c>
      <c r="AP119">
        <v>14687558.25</v>
      </c>
      <c r="AQ119">
        <v>14880345.75</v>
      </c>
      <c r="AR119">
        <v>15073953.82</v>
      </c>
      <c r="AS119">
        <v>15270834.23</v>
      </c>
      <c r="AT119">
        <v>15467151.02</v>
      </c>
      <c r="AU119">
        <v>15664228.17</v>
      </c>
      <c r="AV119">
        <v>15863471.51</v>
      </c>
      <c r="AW119">
        <v>16077808.529999999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620589.31129999994</v>
      </c>
      <c r="G120">
        <v>602139.96</v>
      </c>
      <c r="H120">
        <v>534993.92859999998</v>
      </c>
      <c r="I120">
        <v>531259.2696</v>
      </c>
      <c r="J120">
        <v>545029.52220000001</v>
      </c>
      <c r="K120">
        <v>531242.69640000002</v>
      </c>
      <c r="L120">
        <v>522812.22580000001</v>
      </c>
      <c r="M120">
        <v>487963.36859999999</v>
      </c>
      <c r="N120">
        <v>445896.68079999997</v>
      </c>
      <c r="O120">
        <v>422441.53840000002</v>
      </c>
      <c r="P120">
        <v>404655.80440000002</v>
      </c>
      <c r="Q120">
        <v>382689.5809</v>
      </c>
      <c r="R120">
        <v>360894.83899999998</v>
      </c>
      <c r="S120">
        <v>341443.90909999999</v>
      </c>
      <c r="T120">
        <v>332885.64909999998</v>
      </c>
      <c r="U120">
        <v>332999.23719999997</v>
      </c>
      <c r="V120">
        <v>351497.22360000003</v>
      </c>
      <c r="W120">
        <v>357983.98590000003</v>
      </c>
      <c r="X120">
        <v>365067.94679999998</v>
      </c>
      <c r="Y120">
        <v>363323.84340000001</v>
      </c>
      <c r="Z120">
        <v>362545.29440000001</v>
      </c>
      <c r="AA120">
        <v>359995.837</v>
      </c>
      <c r="AB120">
        <v>355958.15519999998</v>
      </c>
      <c r="AC120">
        <v>351599.32750000001</v>
      </c>
      <c r="AD120">
        <v>348970.7083</v>
      </c>
      <c r="AE120">
        <v>345755.54100000003</v>
      </c>
      <c r="AF120">
        <v>342461.46750000003</v>
      </c>
      <c r="AG120">
        <v>339195.36589999998</v>
      </c>
      <c r="AH120">
        <v>337127.98180000001</v>
      </c>
      <c r="AI120">
        <v>336224.93979999999</v>
      </c>
      <c r="AJ120">
        <v>335154.05560000002</v>
      </c>
      <c r="AK120">
        <v>335430.5</v>
      </c>
      <c r="AL120">
        <v>335669.1703</v>
      </c>
      <c r="AM120">
        <v>335659.31459999998</v>
      </c>
      <c r="AN120">
        <v>336098.78159999999</v>
      </c>
      <c r="AO120">
        <v>336162.18599999999</v>
      </c>
      <c r="AP120">
        <v>336364.0809</v>
      </c>
      <c r="AQ120">
        <v>337733.44059999997</v>
      </c>
      <c r="AR120">
        <v>338390.08510000003</v>
      </c>
      <c r="AS120">
        <v>339388.3198</v>
      </c>
      <c r="AT120">
        <v>340790.31679999997</v>
      </c>
      <c r="AU120">
        <v>341751.77830000001</v>
      </c>
      <c r="AV120">
        <v>342611.31390000001</v>
      </c>
      <c r="AW120">
        <v>347536.24939999997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1270353.564</v>
      </c>
      <c r="G121">
        <v>1210700.4790000001</v>
      </c>
      <c r="H121">
        <v>1175684.5830000001</v>
      </c>
      <c r="I121">
        <v>1207928.699</v>
      </c>
      <c r="J121">
        <v>1179408.7949999999</v>
      </c>
      <c r="K121">
        <v>1123552.166</v>
      </c>
      <c r="L121">
        <v>1131651.838</v>
      </c>
      <c r="M121">
        <v>1140115.9410000001</v>
      </c>
      <c r="N121">
        <v>1111494.892</v>
      </c>
      <c r="O121">
        <v>1176968.757</v>
      </c>
      <c r="P121">
        <v>1193232.298</v>
      </c>
      <c r="Q121">
        <v>1163252.4269999999</v>
      </c>
      <c r="R121">
        <v>1200699.7520000001</v>
      </c>
      <c r="S121">
        <v>1284207.898</v>
      </c>
      <c r="T121">
        <v>1317935.6340000001</v>
      </c>
      <c r="U121">
        <v>1329073.801</v>
      </c>
      <c r="V121">
        <v>1331932.2649999999</v>
      </c>
      <c r="W121">
        <v>1321878.801</v>
      </c>
      <c r="X121">
        <v>1303209.6499999999</v>
      </c>
      <c r="Y121">
        <v>1303428.7239999999</v>
      </c>
      <c r="Z121">
        <v>1318331.4979999999</v>
      </c>
      <c r="AA121">
        <v>1343004.4580000001</v>
      </c>
      <c r="AB121">
        <v>1371790.3470000001</v>
      </c>
      <c r="AC121">
        <v>1401986.629</v>
      </c>
      <c r="AD121">
        <v>1430065.0349999999</v>
      </c>
      <c r="AE121">
        <v>1455331.6429999999</v>
      </c>
      <c r="AF121">
        <v>1478323.706</v>
      </c>
      <c r="AG121">
        <v>1499661.3859999999</v>
      </c>
      <c r="AH121">
        <v>1520222.645</v>
      </c>
      <c r="AI121">
        <v>1538821.8829999999</v>
      </c>
      <c r="AJ121">
        <v>1556496.338</v>
      </c>
      <c r="AK121">
        <v>1574030.4240000001</v>
      </c>
      <c r="AL121">
        <v>1591595.037</v>
      </c>
      <c r="AM121">
        <v>1609230.024</v>
      </c>
      <c r="AN121">
        <v>1626263.094</v>
      </c>
      <c r="AO121">
        <v>1643104.149</v>
      </c>
      <c r="AP121">
        <v>1659831.757</v>
      </c>
      <c r="AQ121">
        <v>1676788.264</v>
      </c>
      <c r="AR121">
        <v>1693712.352</v>
      </c>
      <c r="AS121">
        <v>1710114.237</v>
      </c>
      <c r="AT121">
        <v>1726388.5020000001</v>
      </c>
      <c r="AU121">
        <v>1742626.5260000001</v>
      </c>
      <c r="AV121">
        <v>1758980.6780000001</v>
      </c>
      <c r="AW121">
        <v>1776589.84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3550814.1030000001</v>
      </c>
      <c r="G122">
        <v>3341670.219</v>
      </c>
      <c r="H122">
        <v>3083922.2820000001</v>
      </c>
      <c r="I122">
        <v>3093362.4819999998</v>
      </c>
      <c r="J122">
        <v>2990247.585</v>
      </c>
      <c r="K122">
        <v>2838926.1860000002</v>
      </c>
      <c r="L122">
        <v>2776544.969</v>
      </c>
      <c r="M122">
        <v>2715507.3190000001</v>
      </c>
      <c r="N122">
        <v>2528577.8280000002</v>
      </c>
      <c r="O122">
        <v>2642436.4730000002</v>
      </c>
      <c r="P122">
        <v>2734795.9369999999</v>
      </c>
      <c r="Q122">
        <v>2806228.5260000001</v>
      </c>
      <c r="R122">
        <v>2901293.6069999998</v>
      </c>
      <c r="S122">
        <v>3026130.8840000001</v>
      </c>
      <c r="T122">
        <v>3058784.7609999999</v>
      </c>
      <c r="U122">
        <v>3073634.855</v>
      </c>
      <c r="V122">
        <v>3078913.8220000002</v>
      </c>
      <c r="W122">
        <v>3072913.3769999999</v>
      </c>
      <c r="X122">
        <v>3059018.406</v>
      </c>
      <c r="Y122">
        <v>3057421.2519999999</v>
      </c>
      <c r="Z122">
        <v>3066329.5129999998</v>
      </c>
      <c r="AA122">
        <v>3083325.9040000001</v>
      </c>
      <c r="AB122">
        <v>3105368.2209999999</v>
      </c>
      <c r="AC122">
        <v>3130483.1630000002</v>
      </c>
      <c r="AD122">
        <v>2977638.1680000001</v>
      </c>
      <c r="AE122">
        <v>2822019.23</v>
      </c>
      <c r="AF122">
        <v>2663464.7919999999</v>
      </c>
      <c r="AG122">
        <v>2501925.6529999999</v>
      </c>
      <c r="AH122">
        <v>2337806.4270000001</v>
      </c>
      <c r="AI122">
        <v>2171416.486</v>
      </c>
      <c r="AJ122">
        <v>2002361.264</v>
      </c>
      <c r="AK122">
        <v>1831358.9280000001</v>
      </c>
      <c r="AL122">
        <v>1658592.9509999999</v>
      </c>
      <c r="AM122">
        <v>1484186.4850000001</v>
      </c>
      <c r="AN122">
        <v>1489140.09</v>
      </c>
      <c r="AO122">
        <v>1494535.51</v>
      </c>
      <c r="AP122">
        <v>1500237.4269999999</v>
      </c>
      <c r="AQ122">
        <v>1506312.213</v>
      </c>
      <c r="AR122">
        <v>1512577.2309999999</v>
      </c>
      <c r="AS122">
        <v>1518643.5</v>
      </c>
      <c r="AT122">
        <v>1524852.4469999999</v>
      </c>
      <c r="AU122">
        <v>1531244.0160000001</v>
      </c>
      <c r="AV122">
        <v>1537892.4950000001</v>
      </c>
      <c r="AW122">
        <v>1545366.4850000001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55924567</v>
      </c>
      <c r="G123">
        <v>52790695.259999998</v>
      </c>
      <c r="H123">
        <v>48022178.159999996</v>
      </c>
      <c r="I123">
        <v>48292993.07</v>
      </c>
      <c r="J123">
        <v>47534672.869999997</v>
      </c>
      <c r="K123">
        <v>44915607.140000001</v>
      </c>
      <c r="L123">
        <v>43522342.939999998</v>
      </c>
      <c r="M123">
        <v>43020894.869999997</v>
      </c>
      <c r="N123">
        <v>41663406.810000002</v>
      </c>
      <c r="O123">
        <v>42883044.030000001</v>
      </c>
      <c r="P123">
        <v>43623112.719999999</v>
      </c>
      <c r="Q123">
        <v>43778840.020000003</v>
      </c>
      <c r="R123">
        <v>44386802.649999999</v>
      </c>
      <c r="S123">
        <v>46356648.079999998</v>
      </c>
      <c r="T123">
        <v>46879604.530000001</v>
      </c>
      <c r="U123">
        <v>47009192.939999998</v>
      </c>
      <c r="V123">
        <v>47047847.350000001</v>
      </c>
      <c r="W123">
        <v>46699727.719999999</v>
      </c>
      <c r="X123">
        <v>46107307.640000001</v>
      </c>
      <c r="Y123">
        <v>45798079.549999997</v>
      </c>
      <c r="Z123">
        <v>45752476.93</v>
      </c>
      <c r="AA123">
        <v>45920527.700000003</v>
      </c>
      <c r="AB123">
        <v>46264099.689999998</v>
      </c>
      <c r="AC123">
        <v>46756457.030000001</v>
      </c>
      <c r="AD123">
        <v>46837670.340000004</v>
      </c>
      <c r="AE123">
        <v>46995290.600000001</v>
      </c>
      <c r="AF123">
        <v>47215235.119999997</v>
      </c>
      <c r="AG123">
        <v>47483409.18</v>
      </c>
      <c r="AH123">
        <v>47796286.420000002</v>
      </c>
      <c r="AI123">
        <v>48109676</v>
      </c>
      <c r="AJ123">
        <v>48437730.170000002</v>
      </c>
      <c r="AK123">
        <v>48786799.479999997</v>
      </c>
      <c r="AL123">
        <v>49150197.219999999</v>
      </c>
      <c r="AM123">
        <v>49524703.32</v>
      </c>
      <c r="AN123">
        <v>49891375.25</v>
      </c>
      <c r="AO123">
        <v>50262748.219999999</v>
      </c>
      <c r="AP123">
        <v>50634822.200000003</v>
      </c>
      <c r="AQ123">
        <v>51011089.219999999</v>
      </c>
      <c r="AR123">
        <v>51376516.659999996</v>
      </c>
      <c r="AS123">
        <v>51727130.289999999</v>
      </c>
      <c r="AT123">
        <v>52060241.960000001</v>
      </c>
      <c r="AU123">
        <v>52376565.630000003</v>
      </c>
      <c r="AV123">
        <v>52679285.329999998</v>
      </c>
      <c r="AW123">
        <v>52996714.149999999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2101689.6889999998</v>
      </c>
      <c r="G124">
        <v>1890673.3470000001</v>
      </c>
      <c r="H124">
        <v>1428084.3959999999</v>
      </c>
      <c r="I124">
        <v>1825531.58</v>
      </c>
      <c r="J124">
        <v>1521352.027</v>
      </c>
      <c r="K124">
        <v>1910737.888</v>
      </c>
      <c r="L124">
        <v>1806726.9369999999</v>
      </c>
      <c r="M124">
        <v>1908767.8489999999</v>
      </c>
      <c r="N124">
        <v>2025429.206</v>
      </c>
      <c r="O124">
        <v>2028940.5419999999</v>
      </c>
      <c r="P124">
        <v>2019612.4639999999</v>
      </c>
      <c r="Q124">
        <v>1985858.689</v>
      </c>
      <c r="R124">
        <v>1961981.132</v>
      </c>
      <c r="S124">
        <v>2198438.3629999999</v>
      </c>
      <c r="T124">
        <v>2157267.963</v>
      </c>
      <c r="U124">
        <v>2121717.023</v>
      </c>
      <c r="V124">
        <v>2094288.33</v>
      </c>
      <c r="W124">
        <v>2089464.274</v>
      </c>
      <c r="X124">
        <v>2074093.7490000001</v>
      </c>
      <c r="Y124">
        <v>2071505.824</v>
      </c>
      <c r="Z124">
        <v>2078655</v>
      </c>
      <c r="AA124">
        <v>2093664.4069999999</v>
      </c>
      <c r="AB124">
        <v>2114750.5410000002</v>
      </c>
      <c r="AC124">
        <v>2140640.9369999999</v>
      </c>
      <c r="AD124">
        <v>2170585.412</v>
      </c>
      <c r="AE124">
        <v>2202717.84</v>
      </c>
      <c r="AF124">
        <v>2236659.9890000001</v>
      </c>
      <c r="AG124">
        <v>2272048.1940000001</v>
      </c>
      <c r="AH124">
        <v>2308908.7510000002</v>
      </c>
      <c r="AI124">
        <v>2346336.7089999998</v>
      </c>
      <c r="AJ124">
        <v>2384246.8489999999</v>
      </c>
      <c r="AK124">
        <v>2422843.6090000002</v>
      </c>
      <c r="AL124">
        <v>2461980.7319999998</v>
      </c>
      <c r="AM124">
        <v>2501595.2170000002</v>
      </c>
      <c r="AN124">
        <v>2540802.352</v>
      </c>
      <c r="AO124">
        <v>2580359.8339999998</v>
      </c>
      <c r="AP124">
        <v>2620132.9339999999</v>
      </c>
      <c r="AQ124">
        <v>2660339.696</v>
      </c>
      <c r="AR124">
        <v>2700576.057</v>
      </c>
      <c r="AS124">
        <v>2740852.5460000001</v>
      </c>
      <c r="AT124">
        <v>2780984.3829999999</v>
      </c>
      <c r="AU124">
        <v>2821069.91</v>
      </c>
      <c r="AV124">
        <v>2861267.3670000001</v>
      </c>
      <c r="AW124">
        <v>2902626.0240000002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4299067.4979999997</v>
      </c>
      <c r="G125">
        <v>4273091.6720000003</v>
      </c>
      <c r="H125">
        <v>3473856.8909999998</v>
      </c>
      <c r="I125">
        <v>3590057.8539999998</v>
      </c>
      <c r="J125">
        <v>3770470.9959999998</v>
      </c>
      <c r="K125">
        <v>3680223.102</v>
      </c>
      <c r="L125">
        <v>3553337.466</v>
      </c>
      <c r="M125">
        <v>3511923.5</v>
      </c>
      <c r="N125">
        <v>3557516.8620000002</v>
      </c>
      <c r="O125">
        <v>3605995.7689999999</v>
      </c>
      <c r="P125">
        <v>3638836.6869999999</v>
      </c>
      <c r="Q125">
        <v>3649949.1310000001</v>
      </c>
      <c r="R125">
        <v>3659671.9330000002</v>
      </c>
      <c r="S125">
        <v>3781338.5830000001</v>
      </c>
      <c r="T125">
        <v>3797897.0720000002</v>
      </c>
      <c r="U125">
        <v>3784715.9750000001</v>
      </c>
      <c r="V125">
        <v>3763110.5550000002</v>
      </c>
      <c r="W125">
        <v>3753616.801</v>
      </c>
      <c r="X125">
        <v>3724118.0079999999</v>
      </c>
      <c r="Y125">
        <v>3720032.9739999999</v>
      </c>
      <c r="Z125">
        <v>3733086.6179999998</v>
      </c>
      <c r="AA125">
        <v>3760124.6809999999</v>
      </c>
      <c r="AB125">
        <v>3797308.2749999999</v>
      </c>
      <c r="AC125">
        <v>3842202.6</v>
      </c>
      <c r="AD125">
        <v>3893408.7110000001</v>
      </c>
      <c r="AE125">
        <v>3947909.9470000002</v>
      </c>
      <c r="AF125">
        <v>4004450.557</v>
      </c>
      <c r="AG125">
        <v>4062300.2549999999</v>
      </c>
      <c r="AH125">
        <v>4121573.6329999999</v>
      </c>
      <c r="AI125">
        <v>4180908.35</v>
      </c>
      <c r="AJ125">
        <v>4240420.1059999997</v>
      </c>
      <c r="AK125">
        <v>4300336.0190000003</v>
      </c>
      <c r="AL125">
        <v>4361215.9790000003</v>
      </c>
      <c r="AM125">
        <v>4423146.2520000003</v>
      </c>
      <c r="AN125">
        <v>4483370.8339999998</v>
      </c>
      <c r="AO125">
        <v>4543365.2690000003</v>
      </c>
      <c r="AP125">
        <v>4602991.9979999997</v>
      </c>
      <c r="AQ125">
        <v>4662790.5640000002</v>
      </c>
      <c r="AR125">
        <v>4722405.5580000002</v>
      </c>
      <c r="AS125">
        <v>4782854.8</v>
      </c>
      <c r="AT125">
        <v>4844186.7649999997</v>
      </c>
      <c r="AU125">
        <v>4906274.8039999995</v>
      </c>
      <c r="AV125">
        <v>4969001.0860000001</v>
      </c>
      <c r="AW125">
        <v>5033982.2110000001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22007927.07</v>
      </c>
      <c r="G126">
        <v>21834668.52</v>
      </c>
      <c r="H126">
        <v>21503509.149999999</v>
      </c>
      <c r="I126">
        <v>22144514.07</v>
      </c>
      <c r="J126">
        <v>22042102.379999999</v>
      </c>
      <c r="K126">
        <v>21306478.600000001</v>
      </c>
      <c r="L126">
        <v>21024498.809999999</v>
      </c>
      <c r="M126">
        <v>21367338.18</v>
      </c>
      <c r="N126">
        <v>22493684.420000002</v>
      </c>
      <c r="O126">
        <v>23165443.52</v>
      </c>
      <c r="P126">
        <v>22446770</v>
      </c>
      <c r="Q126">
        <v>20688323.84</v>
      </c>
      <c r="R126">
        <v>19096660.379999999</v>
      </c>
      <c r="S126">
        <v>18191784.699999999</v>
      </c>
      <c r="T126">
        <v>17618081.629999999</v>
      </c>
      <c r="U126" s="100">
        <v>17118648.510000002</v>
      </c>
      <c r="V126">
        <v>16737213.07</v>
      </c>
      <c r="W126">
        <v>16273605.1</v>
      </c>
      <c r="X126">
        <v>15807106.140000001</v>
      </c>
      <c r="Y126">
        <v>15614901.789999999</v>
      </c>
      <c r="Z126">
        <v>15601893.449999999</v>
      </c>
      <c r="AA126">
        <v>15685818.689999999</v>
      </c>
      <c r="AB126">
        <v>15818097.210000001</v>
      </c>
      <c r="AC126">
        <v>15973240.91</v>
      </c>
      <c r="AD126">
        <v>16138152.130000001</v>
      </c>
      <c r="AE126">
        <v>16288635.27</v>
      </c>
      <c r="AF126">
        <v>16425057.93</v>
      </c>
      <c r="AG126">
        <v>16547264.43</v>
      </c>
      <c r="AH126">
        <v>16662291.18</v>
      </c>
      <c r="AI126">
        <v>16799243.960000001</v>
      </c>
      <c r="AJ126">
        <v>16928202.57</v>
      </c>
      <c r="AK126">
        <v>17053947.989999998</v>
      </c>
      <c r="AL126">
        <v>17175748.280000001</v>
      </c>
      <c r="AM126">
        <v>17295605.449999999</v>
      </c>
      <c r="AN126">
        <v>17402628.75</v>
      </c>
      <c r="AO126">
        <v>17509784.210000001</v>
      </c>
      <c r="AP126">
        <v>17618435.75</v>
      </c>
      <c r="AQ126">
        <v>17732715.84</v>
      </c>
      <c r="AR126">
        <v>17850600.039999999</v>
      </c>
      <c r="AS126">
        <v>17971764.82</v>
      </c>
      <c r="AT126">
        <v>18099031.629999999</v>
      </c>
      <c r="AU126">
        <v>18234641.18</v>
      </c>
      <c r="AV126">
        <v>18381549.399999999</v>
      </c>
      <c r="AW126">
        <v>18552511.329999998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272202241</v>
      </c>
      <c r="G127">
        <v>257934526.30000001</v>
      </c>
      <c r="H127">
        <v>236400073.5</v>
      </c>
      <c r="I127">
        <v>240231170.09999999</v>
      </c>
      <c r="J127">
        <v>236540061.80000001</v>
      </c>
      <c r="K127">
        <v>223063895.90000001</v>
      </c>
      <c r="L127">
        <v>216144008.30000001</v>
      </c>
      <c r="M127">
        <v>214473975.80000001</v>
      </c>
      <c r="N127">
        <v>213471080</v>
      </c>
      <c r="O127">
        <v>212399377.80000001</v>
      </c>
      <c r="P127">
        <v>206041736.5</v>
      </c>
      <c r="Q127">
        <v>196983522.19999999</v>
      </c>
      <c r="R127">
        <v>190534939.80000001</v>
      </c>
      <c r="S127">
        <v>189774041.40000001</v>
      </c>
      <c r="T127">
        <v>187414475.09999999</v>
      </c>
      <c r="U127">
        <v>185041861.30000001</v>
      </c>
      <c r="V127">
        <v>183531016.69999999</v>
      </c>
      <c r="W127">
        <v>181237773.69999999</v>
      </c>
      <c r="X127">
        <v>178428836.40000001</v>
      </c>
      <c r="Y127">
        <v>177663743.40000001</v>
      </c>
      <c r="Z127">
        <v>178251752.59999999</v>
      </c>
      <c r="AA127">
        <v>179660852.5</v>
      </c>
      <c r="AB127">
        <v>181649557.80000001</v>
      </c>
      <c r="AC127">
        <v>184018531.90000001</v>
      </c>
      <c r="AD127">
        <v>186030445.09999999</v>
      </c>
      <c r="AE127">
        <v>188081575.5</v>
      </c>
      <c r="AF127">
        <v>189810197.09999999</v>
      </c>
      <c r="AG127">
        <v>191812150.59999999</v>
      </c>
      <c r="AH127">
        <v>193880748.09999999</v>
      </c>
      <c r="AI127">
        <v>195937929.80000001</v>
      </c>
      <c r="AJ127">
        <v>197961308.19999999</v>
      </c>
      <c r="AK127">
        <v>200045051.80000001</v>
      </c>
      <c r="AL127">
        <v>202174750.90000001</v>
      </c>
      <c r="AM127">
        <v>204317663.80000001</v>
      </c>
      <c r="AN127">
        <v>206506719.80000001</v>
      </c>
      <c r="AO127">
        <v>208657681.30000001</v>
      </c>
      <c r="AP127">
        <v>210789283.5</v>
      </c>
      <c r="AQ127">
        <v>212963138.59999999</v>
      </c>
      <c r="AR127">
        <v>215094099.19999999</v>
      </c>
      <c r="AS127">
        <v>217959164.90000001</v>
      </c>
      <c r="AT127">
        <v>220971353.30000001</v>
      </c>
      <c r="AU127">
        <v>224016594.40000001</v>
      </c>
      <c r="AV127">
        <v>227100750.59999999</v>
      </c>
      <c r="AW127">
        <v>230447178.69999999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6060247.7240000004</v>
      </c>
      <c r="G128">
        <v>6058502.0499999998</v>
      </c>
      <c r="H128">
        <v>6375465.9309999999</v>
      </c>
      <c r="I128">
        <v>6521482.6469999999</v>
      </c>
      <c r="J128">
        <v>6512787.3859999999</v>
      </c>
      <c r="K128">
        <v>6408468.1509999996</v>
      </c>
      <c r="L128">
        <v>6423879.8859999999</v>
      </c>
      <c r="M128">
        <v>6533650.5990000004</v>
      </c>
      <c r="N128">
        <v>6851578.8159999996</v>
      </c>
      <c r="O128">
        <v>6865208.3250000002</v>
      </c>
      <c r="P128">
        <v>6402525.3770000003</v>
      </c>
      <c r="Q128">
        <v>5615517.9469999997</v>
      </c>
      <c r="R128">
        <v>4908450.7910000002</v>
      </c>
      <c r="S128">
        <v>4423603.3689999999</v>
      </c>
      <c r="T128">
        <v>4179285.8319999999</v>
      </c>
      <c r="U128">
        <v>3994208.0269999998</v>
      </c>
      <c r="V128">
        <v>3859811.307</v>
      </c>
      <c r="W128">
        <v>3722966.2719999999</v>
      </c>
      <c r="X128">
        <v>3590711.5380000002</v>
      </c>
      <c r="Y128">
        <v>3538038.42</v>
      </c>
      <c r="Z128">
        <v>3524293.798</v>
      </c>
      <c r="AA128">
        <v>3527401.2420000001</v>
      </c>
      <c r="AB128">
        <v>3534632.733</v>
      </c>
      <c r="AC128">
        <v>3541267.2779999999</v>
      </c>
      <c r="AD128">
        <v>3546044.89</v>
      </c>
      <c r="AE128">
        <v>3544656.6570000001</v>
      </c>
      <c r="AF128">
        <v>3539239.5469999998</v>
      </c>
      <c r="AG128">
        <v>3531160.4739999999</v>
      </c>
      <c r="AH128">
        <v>3523131.8289999999</v>
      </c>
      <c r="AI128">
        <v>3532305.9550000001</v>
      </c>
      <c r="AJ128">
        <v>3543617.1850000001</v>
      </c>
      <c r="AK128">
        <v>3556265.1379999998</v>
      </c>
      <c r="AL128">
        <v>3569400.128</v>
      </c>
      <c r="AM128">
        <v>3582817.6060000001</v>
      </c>
      <c r="AN128">
        <v>3592375.1030000001</v>
      </c>
      <c r="AO128">
        <v>3602212.1540000001</v>
      </c>
      <c r="AP128">
        <v>3611814.9920000001</v>
      </c>
      <c r="AQ128">
        <v>3621378.8480000002</v>
      </c>
      <c r="AR128">
        <v>3630814.0019999999</v>
      </c>
      <c r="AS128">
        <v>3639604.9</v>
      </c>
      <c r="AT128">
        <v>3648769.9879999999</v>
      </c>
      <c r="AU128">
        <v>3658969.085</v>
      </c>
      <c r="AV128">
        <v>3670673.9350000001</v>
      </c>
      <c r="AW128">
        <v>3685385.2259999998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781116.44380000001</v>
      </c>
      <c r="G129">
        <v>666985.64130000002</v>
      </c>
      <c r="H129">
        <v>570725.05839999998</v>
      </c>
      <c r="I129">
        <v>582588.4902</v>
      </c>
      <c r="J129">
        <v>625901.44339999999</v>
      </c>
      <c r="K129">
        <v>584303.18070000003</v>
      </c>
      <c r="L129">
        <v>603576.22829999996</v>
      </c>
      <c r="M129">
        <v>631643.48490000004</v>
      </c>
      <c r="N129">
        <v>626307.86450000003</v>
      </c>
      <c r="O129">
        <v>518531.86749999999</v>
      </c>
      <c r="P129">
        <v>420532.82160000002</v>
      </c>
      <c r="Q129">
        <v>364436.46409999998</v>
      </c>
      <c r="R129">
        <v>337293.7046</v>
      </c>
      <c r="S129">
        <v>280873.78860000003</v>
      </c>
      <c r="T129">
        <v>302447.85619999998</v>
      </c>
      <c r="U129">
        <v>301171.92869999999</v>
      </c>
      <c r="V129">
        <v>311669.93290000001</v>
      </c>
      <c r="W129">
        <v>317534.6201</v>
      </c>
      <c r="X129">
        <v>324447.7732</v>
      </c>
      <c r="Y129">
        <v>326658.24479999999</v>
      </c>
      <c r="Z129">
        <v>330437.33250000002</v>
      </c>
      <c r="AA129">
        <v>334445.53259999998</v>
      </c>
      <c r="AB129">
        <v>338649.2855</v>
      </c>
      <c r="AC129">
        <v>343277.80489999999</v>
      </c>
      <c r="AD129">
        <v>348905.3982</v>
      </c>
      <c r="AE129">
        <v>354275.39020000002</v>
      </c>
      <c r="AF129">
        <v>359529.88260000001</v>
      </c>
      <c r="AG129">
        <v>364715.9841</v>
      </c>
      <c r="AH129">
        <v>370522.75900000002</v>
      </c>
      <c r="AI129">
        <v>375312.66369999998</v>
      </c>
      <c r="AJ129">
        <v>379742.73670000001</v>
      </c>
      <c r="AK129">
        <v>384948.62520000001</v>
      </c>
      <c r="AL129">
        <v>390132.7512</v>
      </c>
      <c r="AM129">
        <v>395169.18050000002</v>
      </c>
      <c r="AN129">
        <v>400069.6116</v>
      </c>
      <c r="AO129">
        <v>404155.13209999999</v>
      </c>
      <c r="AP129">
        <v>407899.3849</v>
      </c>
      <c r="AQ129">
        <v>412112.22080000001</v>
      </c>
      <c r="AR129">
        <v>415596.13260000001</v>
      </c>
      <c r="AS129">
        <v>419888.23830000003</v>
      </c>
      <c r="AT129">
        <v>424939.99109999998</v>
      </c>
      <c r="AU129">
        <v>430103.23509999999</v>
      </c>
      <c r="AV129">
        <v>435548.62400000001</v>
      </c>
      <c r="AW129">
        <v>444177.79470000003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498904.77649999998</v>
      </c>
      <c r="G130">
        <v>431514.16190000001</v>
      </c>
      <c r="H130">
        <v>384404.4706</v>
      </c>
      <c r="I130">
        <v>399484.6692</v>
      </c>
      <c r="J130">
        <v>366975.2023</v>
      </c>
      <c r="K130">
        <v>350917.03480000002</v>
      </c>
      <c r="L130">
        <v>377265.58610000001</v>
      </c>
      <c r="M130">
        <v>386189.0822</v>
      </c>
      <c r="N130">
        <v>396475.85859999998</v>
      </c>
      <c r="O130">
        <v>315049.89309999999</v>
      </c>
      <c r="P130">
        <v>244011.37409999999</v>
      </c>
      <c r="Q130">
        <v>202668.40580000001</v>
      </c>
      <c r="R130">
        <v>181576.10630000001</v>
      </c>
      <c r="S130">
        <v>167426.54759999999</v>
      </c>
      <c r="T130">
        <v>163687.46770000001</v>
      </c>
      <c r="U130">
        <v>165445.6269</v>
      </c>
      <c r="V130">
        <v>169669.42310000001</v>
      </c>
      <c r="W130">
        <v>173784.55799999999</v>
      </c>
      <c r="X130">
        <v>178007.27220000001</v>
      </c>
      <c r="Y130">
        <v>180987.57199999999</v>
      </c>
      <c r="Z130">
        <v>183720.94459999999</v>
      </c>
      <c r="AA130">
        <v>186594.6618</v>
      </c>
      <c r="AB130">
        <v>189765.17559999999</v>
      </c>
      <c r="AC130">
        <v>193228.22390000001</v>
      </c>
      <c r="AD130">
        <v>197045.30979999999</v>
      </c>
      <c r="AE130">
        <v>200996.0716</v>
      </c>
      <c r="AF130">
        <v>205005.12650000001</v>
      </c>
      <c r="AG130">
        <v>209033.40919999999</v>
      </c>
      <c r="AH130">
        <v>213094.90289999999</v>
      </c>
      <c r="AI130">
        <v>217023.51360000001</v>
      </c>
      <c r="AJ130">
        <v>220944.38939999999</v>
      </c>
      <c r="AK130">
        <v>224931.5276</v>
      </c>
      <c r="AL130">
        <v>228979.7501</v>
      </c>
      <c r="AM130">
        <v>233092.2499</v>
      </c>
      <c r="AN130">
        <v>237218.93599999999</v>
      </c>
      <c r="AO130">
        <v>241348.1949</v>
      </c>
      <c r="AP130">
        <v>245482.23139999999</v>
      </c>
      <c r="AQ130">
        <v>249660.58590000001</v>
      </c>
      <c r="AR130">
        <v>253847.04209999999</v>
      </c>
      <c r="AS130">
        <v>258323.16709999999</v>
      </c>
      <c r="AT130">
        <v>263039.65830000001</v>
      </c>
      <c r="AU130">
        <v>267954.98019999999</v>
      </c>
      <c r="AV130">
        <v>273053.37119999999</v>
      </c>
      <c r="AW130">
        <v>278454.6863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1535612.814</v>
      </c>
      <c r="G131">
        <v>1387121.412</v>
      </c>
      <c r="H131">
        <v>1291065.334</v>
      </c>
      <c r="I131">
        <v>1324311.226</v>
      </c>
      <c r="J131">
        <v>1272536.5179999999</v>
      </c>
      <c r="K131">
        <v>1269982.98</v>
      </c>
      <c r="L131">
        <v>1393555.49</v>
      </c>
      <c r="M131">
        <v>1449517.7849999999</v>
      </c>
      <c r="N131">
        <v>1482951.682</v>
      </c>
      <c r="O131">
        <v>1176964.2949999999</v>
      </c>
      <c r="P131">
        <v>910446.75210000004</v>
      </c>
      <c r="Q131">
        <v>766717.74470000004</v>
      </c>
      <c r="R131">
        <v>703396.1899</v>
      </c>
      <c r="S131">
        <v>616700.35770000005</v>
      </c>
      <c r="T131">
        <v>598992.14229999995</v>
      </c>
      <c r="U131">
        <v>604688.16249999998</v>
      </c>
      <c r="V131">
        <v>621441.22380000004</v>
      </c>
      <c r="W131">
        <v>641770.22900000005</v>
      </c>
      <c r="X131">
        <v>664358.77119999996</v>
      </c>
      <c r="Y131">
        <v>680433.51130000001</v>
      </c>
      <c r="Z131">
        <v>694828.30449999997</v>
      </c>
      <c r="AA131">
        <v>709792.23250000004</v>
      </c>
      <c r="AB131">
        <v>726159.3665</v>
      </c>
      <c r="AC131">
        <v>743972.88600000006</v>
      </c>
      <c r="AD131">
        <v>763058.0906</v>
      </c>
      <c r="AE131">
        <v>782915.9094</v>
      </c>
      <c r="AF131">
        <v>803258.11179999996</v>
      </c>
      <c r="AG131">
        <v>823922.40520000004</v>
      </c>
      <c r="AH131">
        <v>844898.91700000002</v>
      </c>
      <c r="AI131">
        <v>865366.29590000003</v>
      </c>
      <c r="AJ131">
        <v>885870.86659999995</v>
      </c>
      <c r="AK131">
        <v>906649.53590000002</v>
      </c>
      <c r="AL131">
        <v>927750.13069999998</v>
      </c>
      <c r="AM131">
        <v>949193.14049999998</v>
      </c>
      <c r="AN131">
        <v>971114.69059999997</v>
      </c>
      <c r="AO131">
        <v>993351.59050000005</v>
      </c>
      <c r="AP131">
        <v>1015857.71</v>
      </c>
      <c r="AQ131">
        <v>1038731.259</v>
      </c>
      <c r="AR131">
        <v>1061893.4550000001</v>
      </c>
      <c r="AS131">
        <v>1086273.077</v>
      </c>
      <c r="AT131">
        <v>1111759.202</v>
      </c>
      <c r="AU131">
        <v>1138214.7919999999</v>
      </c>
      <c r="AV131">
        <v>1165579.703</v>
      </c>
      <c r="AW131">
        <v>1194176.5689999999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236117.3186</v>
      </c>
      <c r="G132">
        <v>220564.41570000001</v>
      </c>
      <c r="H132">
        <v>206198.6237</v>
      </c>
      <c r="I132">
        <v>213791.97390000001</v>
      </c>
      <c r="J132">
        <v>210516.56580000001</v>
      </c>
      <c r="K132">
        <v>211588.46170000001</v>
      </c>
      <c r="L132">
        <v>226874.9853</v>
      </c>
      <c r="M132">
        <v>235043.26240000001</v>
      </c>
      <c r="N132">
        <v>240544.967</v>
      </c>
      <c r="O132">
        <v>210179.77179999999</v>
      </c>
      <c r="P132">
        <v>181108.84760000001</v>
      </c>
      <c r="Q132">
        <v>164757.10920000001</v>
      </c>
      <c r="R132">
        <v>157949.64799999999</v>
      </c>
      <c r="S132">
        <v>142231.2641</v>
      </c>
      <c r="T132">
        <v>148268.94930000001</v>
      </c>
      <c r="U132">
        <v>148453.28270000001</v>
      </c>
      <c r="V132">
        <v>150300.53700000001</v>
      </c>
      <c r="W132">
        <v>152574.41899999999</v>
      </c>
      <c r="X132">
        <v>155040.2757</v>
      </c>
      <c r="Y132">
        <v>157854.07550000001</v>
      </c>
      <c r="Z132">
        <v>160957.28709999999</v>
      </c>
      <c r="AA132">
        <v>164358.2586</v>
      </c>
      <c r="AB132">
        <v>168030.0753</v>
      </c>
      <c r="AC132">
        <v>171914.57</v>
      </c>
      <c r="AD132">
        <v>175903.22560000001</v>
      </c>
      <c r="AE132">
        <v>179935.12590000001</v>
      </c>
      <c r="AF132">
        <v>183992.9417</v>
      </c>
      <c r="AG132">
        <v>188073.38380000001</v>
      </c>
      <c r="AH132">
        <v>192189.4369</v>
      </c>
      <c r="AI132">
        <v>196275.8787</v>
      </c>
      <c r="AJ132">
        <v>200390.0349</v>
      </c>
      <c r="AK132">
        <v>204558.29680000001</v>
      </c>
      <c r="AL132">
        <v>208787.6213</v>
      </c>
      <c r="AM132">
        <v>213081.48310000001</v>
      </c>
      <c r="AN132">
        <v>217508.1341</v>
      </c>
      <c r="AO132">
        <v>222039.48370000001</v>
      </c>
      <c r="AP132">
        <v>226662.5716</v>
      </c>
      <c r="AQ132">
        <v>231383.63329999999</v>
      </c>
      <c r="AR132">
        <v>236195.73329999999</v>
      </c>
      <c r="AS132">
        <v>241159.10279999999</v>
      </c>
      <c r="AT132">
        <v>246263.5379</v>
      </c>
      <c r="AU132">
        <v>251499.4454</v>
      </c>
      <c r="AV132">
        <v>256866.23560000001</v>
      </c>
      <c r="AW132">
        <v>262403.8775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21421302.859999999</v>
      </c>
      <c r="G133">
        <v>18669394.289999999</v>
      </c>
      <c r="H133">
        <v>15262293.09</v>
      </c>
      <c r="I133">
        <v>16651560.43</v>
      </c>
      <c r="J133">
        <v>16454325.33</v>
      </c>
      <c r="K133">
        <v>15524420.67</v>
      </c>
      <c r="L133">
        <v>16089983.9</v>
      </c>
      <c r="M133">
        <v>16608755.210000001</v>
      </c>
      <c r="N133">
        <v>16495586.84</v>
      </c>
      <c r="O133">
        <v>14778534.189999999</v>
      </c>
      <c r="P133">
        <v>12910707.57</v>
      </c>
      <c r="Q133">
        <v>11660251.66</v>
      </c>
      <c r="R133">
        <v>11044968.939999999</v>
      </c>
      <c r="S133">
        <v>10579098.560000001</v>
      </c>
      <c r="T133">
        <v>10366674.98</v>
      </c>
      <c r="U133">
        <v>10362430.82</v>
      </c>
      <c r="V133">
        <v>10462337.74</v>
      </c>
      <c r="W133">
        <v>10548691.699999999</v>
      </c>
      <c r="X133">
        <v>10633057.08</v>
      </c>
      <c r="Y133">
        <v>10747585.59</v>
      </c>
      <c r="Z133">
        <v>10897669.09</v>
      </c>
      <c r="AA133">
        <v>11072529.869999999</v>
      </c>
      <c r="AB133">
        <v>11268071.33</v>
      </c>
      <c r="AC133">
        <v>11480635.91</v>
      </c>
      <c r="AD133">
        <v>11700081.42</v>
      </c>
      <c r="AE133">
        <v>11918747.779999999</v>
      </c>
      <c r="AF133">
        <v>12137645.210000001</v>
      </c>
      <c r="AG133">
        <v>12357255.550000001</v>
      </c>
      <c r="AH133">
        <v>12580813.220000001</v>
      </c>
      <c r="AI133">
        <v>12800859.51</v>
      </c>
      <c r="AJ133">
        <v>13022660.300000001</v>
      </c>
      <c r="AK133">
        <v>13251175.35</v>
      </c>
      <c r="AL133">
        <v>13484012.25</v>
      </c>
      <c r="AM133">
        <v>13720619.949999999</v>
      </c>
      <c r="AN133">
        <v>13956380.82</v>
      </c>
      <c r="AO133">
        <v>14190540.800000001</v>
      </c>
      <c r="AP133">
        <v>14423955.52</v>
      </c>
      <c r="AQ133">
        <v>14659698.52</v>
      </c>
      <c r="AR133">
        <v>14893374.539999999</v>
      </c>
      <c r="AS133">
        <v>15137655.800000001</v>
      </c>
      <c r="AT133">
        <v>15390127.77</v>
      </c>
      <c r="AU133">
        <v>15647932.720000001</v>
      </c>
      <c r="AV133">
        <v>15910817.789999999</v>
      </c>
      <c r="AW133">
        <v>16189960.300000001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2118726.2209999999</v>
      </c>
      <c r="G134">
        <v>1795309.4739999999</v>
      </c>
      <c r="H134">
        <v>1623232.2560000001</v>
      </c>
      <c r="I134">
        <v>1629447.372</v>
      </c>
      <c r="J134">
        <v>1536558.2960000001</v>
      </c>
      <c r="K134">
        <v>1530412.7009999999</v>
      </c>
      <c r="L134">
        <v>1676266.311</v>
      </c>
      <c r="M134">
        <v>1763740.1850000001</v>
      </c>
      <c r="N134">
        <v>1788266.595</v>
      </c>
      <c r="O134">
        <v>1355518.13</v>
      </c>
      <c r="P134">
        <v>998199.95589999994</v>
      </c>
      <c r="Q134">
        <v>805850.07220000005</v>
      </c>
      <c r="R134">
        <v>714790.8443</v>
      </c>
      <c r="S134">
        <v>636038.73250000004</v>
      </c>
      <c r="T134">
        <v>602810.55909999995</v>
      </c>
      <c r="U134">
        <v>600170.29429999995</v>
      </c>
      <c r="V134">
        <v>611886.94200000004</v>
      </c>
      <c r="W134">
        <v>627170.6986</v>
      </c>
      <c r="X134">
        <v>645557.10230000003</v>
      </c>
      <c r="Y134">
        <v>661870.89179999998</v>
      </c>
      <c r="Z134">
        <v>677605.31429999997</v>
      </c>
      <c r="AA134">
        <v>693403.67020000005</v>
      </c>
      <c r="AB134">
        <v>709806.58059999999</v>
      </c>
      <c r="AC134">
        <v>726899.03619999997</v>
      </c>
      <c r="AD134">
        <v>744498.58860000002</v>
      </c>
      <c r="AE134">
        <v>761832.29949999996</v>
      </c>
      <c r="AF134">
        <v>779017.7145</v>
      </c>
      <c r="AG134">
        <v>796065.32449999999</v>
      </c>
      <c r="AH134">
        <v>813185.63419999997</v>
      </c>
      <c r="AI134">
        <v>829907.77599999995</v>
      </c>
      <c r="AJ134">
        <v>846689.33920000005</v>
      </c>
      <c r="AK134">
        <v>863863.68570000003</v>
      </c>
      <c r="AL134">
        <v>881291.82030000002</v>
      </c>
      <c r="AM134">
        <v>898939.13800000004</v>
      </c>
      <c r="AN134">
        <v>917403.75879999995</v>
      </c>
      <c r="AO134">
        <v>936673.29319999996</v>
      </c>
      <c r="AP134">
        <v>956542.73899999994</v>
      </c>
      <c r="AQ134">
        <v>977187.63619999995</v>
      </c>
      <c r="AR134">
        <v>998312.19579999999</v>
      </c>
      <c r="AS134">
        <v>1020776.814</v>
      </c>
      <c r="AT134">
        <v>1044151.982</v>
      </c>
      <c r="AU134">
        <v>1068421.4850000001</v>
      </c>
      <c r="AV134">
        <v>1093626.311</v>
      </c>
      <c r="AW134">
        <v>1120686.398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19906901.199999999</v>
      </c>
      <c r="G137">
        <v>18929174.539999999</v>
      </c>
      <c r="H137">
        <v>16950243.27</v>
      </c>
      <c r="I137">
        <v>16080364.75</v>
      </c>
      <c r="J137">
        <v>15395048.09</v>
      </c>
      <c r="K137">
        <v>14547980.720000001</v>
      </c>
      <c r="L137">
        <v>13536505.98</v>
      </c>
      <c r="M137">
        <v>12576025.800000001</v>
      </c>
      <c r="N137">
        <v>11566848.27</v>
      </c>
      <c r="O137">
        <v>10387154.109999999</v>
      </c>
      <c r="P137">
        <v>9418893.0969999898</v>
      </c>
      <c r="Q137">
        <v>8603849.727</v>
      </c>
      <c r="R137">
        <v>7699035.4129999997</v>
      </c>
      <c r="S137">
        <v>8228631.7609999999</v>
      </c>
      <c r="T137">
        <v>6756095.4630000005</v>
      </c>
      <c r="U137">
        <v>5250923.7390000001</v>
      </c>
      <c r="V137">
        <v>3858827.3730000001</v>
      </c>
      <c r="W137">
        <v>3098009.27</v>
      </c>
      <c r="X137">
        <v>2355416.2990000001</v>
      </c>
      <c r="Y137">
        <v>2283115.301</v>
      </c>
      <c r="Z137">
        <v>2269112.0180000002</v>
      </c>
      <c r="AA137">
        <v>2261890.6290000002</v>
      </c>
      <c r="AB137">
        <v>2258329.8020000001</v>
      </c>
      <c r="AC137">
        <v>2256772.8689999999</v>
      </c>
      <c r="AD137">
        <v>2262548.0490000001</v>
      </c>
      <c r="AE137">
        <v>2272884.838</v>
      </c>
      <c r="AF137">
        <v>2286927.3470000001</v>
      </c>
      <c r="AG137">
        <v>2304069.0550000002</v>
      </c>
      <c r="AH137">
        <v>2323929.6690000002</v>
      </c>
      <c r="AI137">
        <v>2346293.824</v>
      </c>
      <c r="AJ137">
        <v>2369953.1009999998</v>
      </c>
      <c r="AK137">
        <v>2394631.301</v>
      </c>
      <c r="AL137">
        <v>2419994.4950000001</v>
      </c>
      <c r="AM137">
        <v>2445777.4840000002</v>
      </c>
      <c r="AN137">
        <v>2474975.2919999999</v>
      </c>
      <c r="AO137">
        <v>2504561.9219999998</v>
      </c>
      <c r="AP137">
        <v>2533976.0329999998</v>
      </c>
      <c r="AQ137">
        <v>2563196.1540000001</v>
      </c>
      <c r="AR137">
        <v>2591871.6379999998</v>
      </c>
      <c r="AS137">
        <v>2621698.1919999998</v>
      </c>
      <c r="AT137">
        <v>2651782.3110000002</v>
      </c>
      <c r="AU137">
        <v>2681439.656</v>
      </c>
      <c r="AV137">
        <v>2710582.5550000002</v>
      </c>
      <c r="AW137">
        <v>2740112.855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16724415.65</v>
      </c>
      <c r="G138">
        <v>15996875.01</v>
      </c>
      <c r="H138">
        <v>15293699.73</v>
      </c>
      <c r="I138">
        <v>15220603.119999999</v>
      </c>
      <c r="J138">
        <v>13336512.279999999</v>
      </c>
      <c r="K138">
        <v>11343847.550000001</v>
      </c>
      <c r="L138">
        <v>9823250.3719999995</v>
      </c>
      <c r="M138">
        <v>8671016.4179999996</v>
      </c>
      <c r="N138">
        <v>7715740.7060000002</v>
      </c>
      <c r="O138">
        <v>8082221.3030000003</v>
      </c>
      <c r="P138">
        <v>8275926.0460000001</v>
      </c>
      <c r="Q138">
        <v>8373439.7810000004</v>
      </c>
      <c r="R138">
        <v>8583150.9820000008</v>
      </c>
      <c r="S138">
        <v>4875852.3080000002</v>
      </c>
      <c r="T138">
        <v>6538837.5619999999</v>
      </c>
      <c r="U138">
        <v>8154597.4100000001</v>
      </c>
      <c r="V138">
        <v>9740913.6099999994</v>
      </c>
      <c r="W138">
        <v>10161202.15</v>
      </c>
      <c r="X138">
        <v>10529217.09</v>
      </c>
      <c r="Y138">
        <v>10642573.949999999</v>
      </c>
      <c r="Z138">
        <v>10810723.43</v>
      </c>
      <c r="AA138">
        <v>11019334.310000001</v>
      </c>
      <c r="AB138">
        <v>11295771.609999999</v>
      </c>
      <c r="AC138">
        <v>11591717.07</v>
      </c>
      <c r="AD138">
        <v>11918102.59</v>
      </c>
      <c r="AE138">
        <v>12241076.949999999</v>
      </c>
      <c r="AF138">
        <v>12211753.43</v>
      </c>
      <c r="AG138">
        <v>12442867.640000001</v>
      </c>
      <c r="AH138">
        <v>12670172.66</v>
      </c>
      <c r="AI138">
        <v>12848254.9</v>
      </c>
      <c r="AJ138">
        <v>13016548.48</v>
      </c>
      <c r="AK138">
        <v>13180995.48</v>
      </c>
      <c r="AL138">
        <v>13372071.9</v>
      </c>
      <c r="AM138">
        <v>13558486.810000001</v>
      </c>
      <c r="AN138">
        <v>13659497.85</v>
      </c>
      <c r="AO138">
        <v>13755777.880000001</v>
      </c>
      <c r="AP138">
        <v>13850005.51</v>
      </c>
      <c r="AQ138">
        <v>13947092.91</v>
      </c>
      <c r="AR138">
        <v>14043067.66</v>
      </c>
      <c r="AS138">
        <v>14026411.6</v>
      </c>
      <c r="AT138">
        <v>14016036.609999999</v>
      </c>
      <c r="AU138">
        <v>14011188.109999999</v>
      </c>
      <c r="AV138">
        <v>14013637.619999999</v>
      </c>
      <c r="AW138">
        <v>14037848.93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6850390.9529999997</v>
      </c>
      <c r="G139">
        <v>6582724.2769999998</v>
      </c>
      <c r="H139">
        <v>6666676.2699999996</v>
      </c>
      <c r="I139">
        <v>6912273.2740000002</v>
      </c>
      <c r="J139">
        <v>6641775.8030000003</v>
      </c>
      <c r="K139">
        <v>6459547.8150000004</v>
      </c>
      <c r="L139">
        <v>6132030.5449999999</v>
      </c>
      <c r="M139">
        <v>6386268.5240000002</v>
      </c>
      <c r="N139">
        <v>6509994.0719999997</v>
      </c>
      <c r="O139">
        <v>6832367.659</v>
      </c>
      <c r="P139">
        <v>6977918.0640000002</v>
      </c>
      <c r="Q139">
        <v>6931713.477</v>
      </c>
      <c r="R139">
        <v>7004468.182</v>
      </c>
      <c r="S139">
        <v>7393867.6390000004</v>
      </c>
      <c r="T139">
        <v>7581704.4460000005</v>
      </c>
      <c r="U139">
        <v>7650391.5640000002</v>
      </c>
      <c r="V139">
        <v>7647161.7920000004</v>
      </c>
      <c r="W139">
        <v>7553513.8250000002</v>
      </c>
      <c r="X139">
        <v>7396611.1610000003</v>
      </c>
      <c r="Y139">
        <v>7337448.1090000002</v>
      </c>
      <c r="Z139">
        <v>7361034.8990000002</v>
      </c>
      <c r="AA139">
        <v>7443098.3689999999</v>
      </c>
      <c r="AB139">
        <v>7563625.3150000004</v>
      </c>
      <c r="AC139">
        <v>7707895.0559999999</v>
      </c>
      <c r="AD139">
        <v>7864179.949</v>
      </c>
      <c r="AE139">
        <v>8023082.5470000003</v>
      </c>
      <c r="AF139">
        <v>8181570.1109999996</v>
      </c>
      <c r="AG139">
        <v>8338253.3650000002</v>
      </c>
      <c r="AH139">
        <v>8493918.7609999999</v>
      </c>
      <c r="AI139">
        <v>8639652.5940000005</v>
      </c>
      <c r="AJ139">
        <v>8778932.8230000008</v>
      </c>
      <c r="AK139">
        <v>8914562.0940000005</v>
      </c>
      <c r="AL139">
        <v>9047730.1119999997</v>
      </c>
      <c r="AM139">
        <v>9179613.9719999898</v>
      </c>
      <c r="AN139">
        <v>9305507.1119999997</v>
      </c>
      <c r="AO139">
        <v>9429182.3629999999</v>
      </c>
      <c r="AP139">
        <v>9552034.3169999998</v>
      </c>
      <c r="AQ139">
        <v>9676012.6079999898</v>
      </c>
      <c r="AR139">
        <v>9800784.6290000007</v>
      </c>
      <c r="AS139">
        <v>9924241.7939999998</v>
      </c>
      <c r="AT139">
        <v>10048162.810000001</v>
      </c>
      <c r="AU139">
        <v>10173573.380000001</v>
      </c>
      <c r="AV139">
        <v>10301827.390000001</v>
      </c>
      <c r="AW139">
        <v>10437593.529999999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6636806.5520000001</v>
      </c>
      <c r="G140">
        <v>6297993.773</v>
      </c>
      <c r="H140">
        <v>6419875.4749999996</v>
      </c>
      <c r="I140">
        <v>6339228.1840000004</v>
      </c>
      <c r="J140">
        <v>6187725.7419999996</v>
      </c>
      <c r="K140">
        <v>5787181.0029999996</v>
      </c>
      <c r="L140">
        <v>5618916.8439999996</v>
      </c>
      <c r="M140">
        <v>5668059.6560000004</v>
      </c>
      <c r="N140">
        <v>5842990.5880000005</v>
      </c>
      <c r="O140">
        <v>5548316.8949999996</v>
      </c>
      <c r="P140">
        <v>4947815.9129999997</v>
      </c>
      <c r="Q140">
        <v>4296800.96</v>
      </c>
      <c r="R140">
        <v>3874156.2390000001</v>
      </c>
      <c r="S140">
        <v>3791347.4</v>
      </c>
      <c r="T140">
        <v>3748775.318</v>
      </c>
      <c r="U140">
        <v>3755291.4249999998</v>
      </c>
      <c r="V140">
        <v>3777186.1</v>
      </c>
      <c r="W140">
        <v>3792763.892</v>
      </c>
      <c r="X140">
        <v>3806625.9619999998</v>
      </c>
      <c r="Y140">
        <v>3849613.7059999998</v>
      </c>
      <c r="Z140">
        <v>3931011.6030000001</v>
      </c>
      <c r="AA140">
        <v>4043224.3169999998</v>
      </c>
      <c r="AB140">
        <v>4176621.4210000001</v>
      </c>
      <c r="AC140">
        <v>4322174.8490000004</v>
      </c>
      <c r="AD140">
        <v>4469394.92</v>
      </c>
      <c r="AE140">
        <v>4613493.1359999999</v>
      </c>
      <c r="AF140">
        <v>4752317.9009999996</v>
      </c>
      <c r="AG140">
        <v>4885182.159</v>
      </c>
      <c r="AH140">
        <v>5012920.6030000001</v>
      </c>
      <c r="AI140">
        <v>5131704.9390000002</v>
      </c>
      <c r="AJ140">
        <v>5245252.017</v>
      </c>
      <c r="AK140">
        <v>5355914.2390000001</v>
      </c>
      <c r="AL140">
        <v>5465470.6289999997</v>
      </c>
      <c r="AM140">
        <v>5575148.6940000001</v>
      </c>
      <c r="AN140">
        <v>5683218.1639999999</v>
      </c>
      <c r="AO140">
        <v>5792301.9800000004</v>
      </c>
      <c r="AP140">
        <v>5903324.7240000004</v>
      </c>
      <c r="AQ140">
        <v>6017375.7790000001</v>
      </c>
      <c r="AR140">
        <v>6134925.648</v>
      </c>
      <c r="AS140">
        <v>6254905.0269999998</v>
      </c>
      <c r="AT140">
        <v>6379138.5460000001</v>
      </c>
      <c r="AU140">
        <v>6508488.4170000004</v>
      </c>
      <c r="AV140">
        <v>6643587.8219999997</v>
      </c>
      <c r="AW140">
        <v>6786604.3250000002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416382.73310000001</v>
      </c>
      <c r="G141">
        <v>386363.4705</v>
      </c>
      <c r="H141">
        <v>341857.16</v>
      </c>
      <c r="I141">
        <v>357372.63429999998</v>
      </c>
      <c r="J141">
        <v>341165.32270000002</v>
      </c>
      <c r="K141">
        <v>318425.53649999999</v>
      </c>
      <c r="L141">
        <v>304404.89990000002</v>
      </c>
      <c r="M141">
        <v>304018.71610000002</v>
      </c>
      <c r="N141">
        <v>322675.13099999999</v>
      </c>
      <c r="O141">
        <v>319168.10230000003</v>
      </c>
      <c r="P141">
        <v>294420.85619999998</v>
      </c>
      <c r="Q141">
        <v>264165.36</v>
      </c>
      <c r="R141">
        <v>243451.00159999999</v>
      </c>
      <c r="S141">
        <v>230932.49650000001</v>
      </c>
      <c r="T141">
        <v>219717.10190000001</v>
      </c>
      <c r="U141">
        <v>213375.7634</v>
      </c>
      <c r="V141">
        <v>209815.7629</v>
      </c>
      <c r="W141">
        <v>207235.78659999999</v>
      </c>
      <c r="X141">
        <v>205185.18840000001</v>
      </c>
      <c r="Y141">
        <v>206466.44959999999</v>
      </c>
      <c r="Z141">
        <v>210026.1972</v>
      </c>
      <c r="AA141">
        <v>215240.4731</v>
      </c>
      <c r="AB141">
        <v>221530.26980000001</v>
      </c>
      <c r="AC141">
        <v>228465.5754</v>
      </c>
      <c r="AD141">
        <v>235534.14859999999</v>
      </c>
      <c r="AE141">
        <v>242559.5042</v>
      </c>
      <c r="AF141">
        <v>249506.11799999999</v>
      </c>
      <c r="AG141">
        <v>256378.21429999999</v>
      </c>
      <c r="AH141">
        <v>263230.88709999999</v>
      </c>
      <c r="AI141">
        <v>269803.96169999999</v>
      </c>
      <c r="AJ141">
        <v>276272.2928</v>
      </c>
      <c r="AK141">
        <v>282714.32669999998</v>
      </c>
      <c r="AL141">
        <v>289163.84700000001</v>
      </c>
      <c r="AM141">
        <v>295625.58189999999</v>
      </c>
      <c r="AN141">
        <v>302020.54960000003</v>
      </c>
      <c r="AO141">
        <v>308394.23420000001</v>
      </c>
      <c r="AP141">
        <v>314751.92379999999</v>
      </c>
      <c r="AQ141">
        <v>321155.28460000001</v>
      </c>
      <c r="AR141">
        <v>327605.65860000002</v>
      </c>
      <c r="AS141">
        <v>334052.54639999999</v>
      </c>
      <c r="AT141">
        <v>340575.14659999998</v>
      </c>
      <c r="AU141">
        <v>347220.37349999999</v>
      </c>
      <c r="AV141">
        <v>354024.82319999998</v>
      </c>
      <c r="AW141">
        <v>361142.11450000003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4942867.1469999999</v>
      </c>
      <c r="G142">
        <v>4526075.5750000002</v>
      </c>
      <c r="H142">
        <v>4017896.59</v>
      </c>
      <c r="I142">
        <v>4087235.6940000001</v>
      </c>
      <c r="J142">
        <v>4400730.1529999999</v>
      </c>
      <c r="K142">
        <v>3949617.6009999998</v>
      </c>
      <c r="L142">
        <v>3767936.986</v>
      </c>
      <c r="M142">
        <v>3843432.5520000001</v>
      </c>
      <c r="N142">
        <v>3957784.2209999999</v>
      </c>
      <c r="O142">
        <v>3937940.87</v>
      </c>
      <c r="P142">
        <v>3689155.8050000002</v>
      </c>
      <c r="Q142">
        <v>3387813.9160000002</v>
      </c>
      <c r="R142">
        <v>3211578.8870000001</v>
      </c>
      <c r="S142">
        <v>3213816.13</v>
      </c>
      <c r="T142">
        <v>3201790.5189999999</v>
      </c>
      <c r="U142">
        <v>3212658.037</v>
      </c>
      <c r="V142">
        <v>3228395.0809999998</v>
      </c>
      <c r="W142">
        <v>3222823.0460000001</v>
      </c>
      <c r="X142">
        <v>3202957.31</v>
      </c>
      <c r="Y142">
        <v>3202163.7009999999</v>
      </c>
      <c r="Z142">
        <v>3233131.7480000001</v>
      </c>
      <c r="AA142">
        <v>3290017.0660000001</v>
      </c>
      <c r="AB142">
        <v>3365467.8870000001</v>
      </c>
      <c r="AC142">
        <v>3452845.46</v>
      </c>
      <c r="AD142">
        <v>3544186.054</v>
      </c>
      <c r="AE142">
        <v>3635033.8020000001</v>
      </c>
      <c r="AF142">
        <v>3724244.6719999998</v>
      </c>
      <c r="AG142">
        <v>3811461.9190000002</v>
      </c>
      <c r="AH142">
        <v>3897757.179</v>
      </c>
      <c r="AI142">
        <v>3977187.0260000001</v>
      </c>
      <c r="AJ142">
        <v>4053621.4369999999</v>
      </c>
      <c r="AK142">
        <v>4129836.4339999999</v>
      </c>
      <c r="AL142">
        <v>4206145.3660000004</v>
      </c>
      <c r="AM142">
        <v>4282948.875</v>
      </c>
      <c r="AN142">
        <v>4352110.915</v>
      </c>
      <c r="AO142">
        <v>4415967.1540000001</v>
      </c>
      <c r="AP142">
        <v>4476126.6730000004</v>
      </c>
      <c r="AQ142">
        <v>4534409.4570000004</v>
      </c>
      <c r="AR142">
        <v>4590077.6440000003</v>
      </c>
      <c r="AS142">
        <v>4648666.3629999999</v>
      </c>
      <c r="AT142">
        <v>4710408.5379999997</v>
      </c>
      <c r="AU142">
        <v>4774555.5190000003</v>
      </c>
      <c r="AV142">
        <v>4841027.5729999999</v>
      </c>
      <c r="AW142">
        <v>4913277.3720000004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17183288.969999999</v>
      </c>
      <c r="G143">
        <v>15824394.35</v>
      </c>
      <c r="H143">
        <v>13860137.859999999</v>
      </c>
      <c r="I143">
        <v>14145721.67</v>
      </c>
      <c r="J143">
        <v>15470409.050000001</v>
      </c>
      <c r="K143">
        <v>13848565.710000001</v>
      </c>
      <c r="L143">
        <v>13155439.08</v>
      </c>
      <c r="M143">
        <v>13352738.15</v>
      </c>
      <c r="N143">
        <v>13514609.49</v>
      </c>
      <c r="O143">
        <v>13546997.08</v>
      </c>
      <c r="P143">
        <v>12974472.99</v>
      </c>
      <c r="Q143">
        <v>12214781.83</v>
      </c>
      <c r="R143">
        <v>11750509.390000001</v>
      </c>
      <c r="S143">
        <v>11947559.1</v>
      </c>
      <c r="T143">
        <v>11730989.49</v>
      </c>
      <c r="U143">
        <v>11654729.24</v>
      </c>
      <c r="V143">
        <v>11867186.08</v>
      </c>
      <c r="W143">
        <v>11809185.08</v>
      </c>
      <c r="X143">
        <v>11720474.26</v>
      </c>
      <c r="Y143">
        <v>11592924.01</v>
      </c>
      <c r="Z143">
        <v>11621875.529999999</v>
      </c>
      <c r="AA143">
        <v>11722706.74</v>
      </c>
      <c r="AB143">
        <v>11864880.460000001</v>
      </c>
      <c r="AC143">
        <v>12037883.35</v>
      </c>
      <c r="AD143">
        <v>12243515.279999999</v>
      </c>
      <c r="AE143">
        <v>12433669.689999999</v>
      </c>
      <c r="AF143">
        <v>12613575.43</v>
      </c>
      <c r="AG143">
        <v>12785921.689999999</v>
      </c>
      <c r="AH143">
        <v>12976463.52</v>
      </c>
      <c r="AI143">
        <v>13122136.27</v>
      </c>
      <c r="AJ143">
        <v>13249425.08</v>
      </c>
      <c r="AK143">
        <v>13400495.73</v>
      </c>
      <c r="AL143">
        <v>13549066.59</v>
      </c>
      <c r="AM143">
        <v>13691469.5</v>
      </c>
      <c r="AN143">
        <v>13816225.109999999</v>
      </c>
      <c r="AO143">
        <v>13907277.199999999</v>
      </c>
      <c r="AP143">
        <v>13983571.32</v>
      </c>
      <c r="AQ143">
        <v>14074244.380000001</v>
      </c>
      <c r="AR143">
        <v>14138650.73</v>
      </c>
      <c r="AS143">
        <v>14221166.68</v>
      </c>
      <c r="AT143">
        <v>14323718.529999999</v>
      </c>
      <c r="AU143">
        <v>14425982.43</v>
      </c>
      <c r="AV143">
        <v>14534637.74</v>
      </c>
      <c r="AW143">
        <v>14747191.68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12020116.960000001</v>
      </c>
      <c r="G144">
        <v>11222644.109999999</v>
      </c>
      <c r="H144">
        <v>10316680.960000001</v>
      </c>
      <c r="I144">
        <v>10711794.949999999</v>
      </c>
      <c r="J144">
        <v>9979673.5449999999</v>
      </c>
      <c r="K144">
        <v>9079423.9149999898</v>
      </c>
      <c r="L144">
        <v>8924448.943</v>
      </c>
      <c r="M144">
        <v>8869951.31399999</v>
      </c>
      <c r="N144">
        <v>9384927.8809999898</v>
      </c>
      <c r="O144">
        <v>9160124.4010000005</v>
      </c>
      <c r="P144">
        <v>8421070.4609999899</v>
      </c>
      <c r="Q144">
        <v>7575205.9349999996</v>
      </c>
      <c r="R144">
        <v>7044709.2369999997</v>
      </c>
      <c r="S144">
        <v>7102697.1940000001</v>
      </c>
      <c r="T144">
        <v>7114749.9879999999</v>
      </c>
      <c r="U144">
        <v>7175144.7699999996</v>
      </c>
      <c r="V144">
        <v>7230868.4359999998</v>
      </c>
      <c r="W144">
        <v>7216706.4539999999</v>
      </c>
      <c r="X144">
        <v>7157185.1880000001</v>
      </c>
      <c r="Y144">
        <v>7137143.5279999999</v>
      </c>
      <c r="Z144">
        <v>7177936.9630000005</v>
      </c>
      <c r="AA144">
        <v>7269972.6469999999</v>
      </c>
      <c r="AB144">
        <v>7398762.8190000001</v>
      </c>
      <c r="AC144">
        <v>7550743.0530000003</v>
      </c>
      <c r="AD144">
        <v>7713475.0360000003</v>
      </c>
      <c r="AE144">
        <v>7875256.9730000002</v>
      </c>
      <c r="AF144">
        <v>8033414.0310000004</v>
      </c>
      <c r="AG144">
        <v>8187316.4630000005</v>
      </c>
      <c r="AH144">
        <v>8338955.0750000002</v>
      </c>
      <c r="AI144">
        <v>8477595.83699999</v>
      </c>
      <c r="AJ144">
        <v>8610932.1870000008</v>
      </c>
      <c r="AK144">
        <v>8744020.8090000004</v>
      </c>
      <c r="AL144">
        <v>8877880.7200000007</v>
      </c>
      <c r="AM144">
        <v>9013185.96199999</v>
      </c>
      <c r="AN144">
        <v>9139621.1809999999</v>
      </c>
      <c r="AO144">
        <v>9261815.0950000007</v>
      </c>
      <c r="AP144">
        <v>9381618.8330000006</v>
      </c>
      <c r="AQ144">
        <v>9501644.9030000009</v>
      </c>
      <c r="AR144">
        <v>9620651.5370000005</v>
      </c>
      <c r="AS144">
        <v>9743286.2259999998</v>
      </c>
      <c r="AT144">
        <v>9870487.9450000003</v>
      </c>
      <c r="AU144">
        <v>10001835.880000001</v>
      </c>
      <c r="AV144">
        <v>10137394.640000001</v>
      </c>
      <c r="AW144">
        <v>10282892.869999999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3288113.3470000001</v>
      </c>
      <c r="G145">
        <v>3255737.32</v>
      </c>
      <c r="H145">
        <v>3108036.4169999999</v>
      </c>
      <c r="I145">
        <v>3189787.9840000002</v>
      </c>
      <c r="J145">
        <v>3141151.554</v>
      </c>
      <c r="K145">
        <v>2985388.6340000001</v>
      </c>
      <c r="L145">
        <v>2957939.443</v>
      </c>
      <c r="M145">
        <v>2961221.5959999999</v>
      </c>
      <c r="N145">
        <v>3089593.3309999998</v>
      </c>
      <c r="O145">
        <v>3183755.9530000002</v>
      </c>
      <c r="P145">
        <v>3135638.0619999999</v>
      </c>
      <c r="Q145">
        <v>3034705.7790000001</v>
      </c>
      <c r="R145">
        <v>3005034.7910000002</v>
      </c>
      <c r="S145">
        <v>3049343.094</v>
      </c>
      <c r="T145">
        <v>3025401.5980000002</v>
      </c>
      <c r="U145">
        <v>3014607.2769999998</v>
      </c>
      <c r="V145">
        <v>3008870.2779999999</v>
      </c>
      <c r="W145">
        <v>2992872.9559999998</v>
      </c>
      <c r="X145">
        <v>2967008.9079999998</v>
      </c>
      <c r="Y145">
        <v>2971746.1690000002</v>
      </c>
      <c r="Z145">
        <v>2997891.1310000001</v>
      </c>
      <c r="AA145">
        <v>3039156.0970000001</v>
      </c>
      <c r="AB145">
        <v>3090888.9440000001</v>
      </c>
      <c r="AC145">
        <v>3149843.5320000001</v>
      </c>
      <c r="AD145">
        <v>3211907.6329999999</v>
      </c>
      <c r="AE145">
        <v>3274837.63</v>
      </c>
      <c r="AF145">
        <v>3338340.4759999998</v>
      </c>
      <c r="AG145">
        <v>3402348.0380000002</v>
      </c>
      <c r="AH145">
        <v>3467335.6970000002</v>
      </c>
      <c r="AI145">
        <v>3530114.4539999999</v>
      </c>
      <c r="AJ145">
        <v>3592914.233</v>
      </c>
      <c r="AK145">
        <v>3656692.32</v>
      </c>
      <c r="AL145">
        <v>3721591.389</v>
      </c>
      <c r="AM145">
        <v>3787600.4730000002</v>
      </c>
      <c r="AN145">
        <v>3851287.2930000001</v>
      </c>
      <c r="AO145">
        <v>3914295.5329999998</v>
      </c>
      <c r="AP145">
        <v>3976915.4720000001</v>
      </c>
      <c r="AQ145">
        <v>4039652.4950000001</v>
      </c>
      <c r="AR145">
        <v>4102039.6239999998</v>
      </c>
      <c r="AS145">
        <v>4164794.6430000002</v>
      </c>
      <c r="AT145">
        <v>4228320.1749999998</v>
      </c>
      <c r="AU145">
        <v>4292514.1030000001</v>
      </c>
      <c r="AV145">
        <v>4357356.2529999996</v>
      </c>
      <c r="AW145">
        <v>4424245.6160000004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6942142.3430000003</v>
      </c>
      <c r="F146">
        <v>6990460.1919999998</v>
      </c>
      <c r="G146">
        <v>7033889.8320000004</v>
      </c>
      <c r="H146">
        <v>6599741.9960000003</v>
      </c>
      <c r="I146">
        <v>6852770.7999999998</v>
      </c>
      <c r="J146">
        <v>6935767.0659999996</v>
      </c>
      <c r="K146">
        <v>6814656.7379999999</v>
      </c>
      <c r="L146">
        <v>6807873.8569999998</v>
      </c>
      <c r="M146">
        <v>6816458.0690000001</v>
      </c>
      <c r="N146">
        <v>6948017.4500000002</v>
      </c>
      <c r="O146">
        <v>7119727.8159999996</v>
      </c>
      <c r="P146">
        <v>7176776.3820000002</v>
      </c>
      <c r="Q146">
        <v>7176386.6380000003</v>
      </c>
      <c r="R146">
        <v>7202034.0379999997</v>
      </c>
      <c r="S146">
        <v>7397428.8140000002</v>
      </c>
      <c r="T146">
        <v>7374326.3799999999</v>
      </c>
      <c r="U146">
        <v>7353834.9060000004</v>
      </c>
      <c r="V146">
        <v>7347064.4060000004</v>
      </c>
      <c r="W146">
        <v>7333074.1220000004</v>
      </c>
      <c r="X146">
        <v>7305526.1339999996</v>
      </c>
      <c r="Y146">
        <v>7347631.6220000004</v>
      </c>
      <c r="Z146">
        <v>7432365.2079999996</v>
      </c>
      <c r="AA146">
        <v>7547030.0669999998</v>
      </c>
      <c r="AB146">
        <v>7681460.7960000001</v>
      </c>
      <c r="AC146">
        <v>7828926.017</v>
      </c>
      <c r="AD146">
        <v>7984274.3760000002</v>
      </c>
      <c r="AE146">
        <v>8144160.5429999996</v>
      </c>
      <c r="AF146">
        <v>8307546.0829999996</v>
      </c>
      <c r="AG146">
        <v>8473996.1919999998</v>
      </c>
      <c r="AH146">
        <v>8643673.2339999899</v>
      </c>
      <c r="AI146">
        <v>8811882.1989999898</v>
      </c>
      <c r="AJ146">
        <v>8981072.7400000002</v>
      </c>
      <c r="AK146">
        <v>9152093.4199999999</v>
      </c>
      <c r="AL146">
        <v>9325491.5059999898</v>
      </c>
      <c r="AM146">
        <v>9501396.0659999996</v>
      </c>
      <c r="AN146">
        <v>9675990.0840000007</v>
      </c>
      <c r="AO146">
        <v>9851771.0020000003</v>
      </c>
      <c r="AP146">
        <v>10028980.18</v>
      </c>
      <c r="AQ146">
        <v>10207941.5</v>
      </c>
      <c r="AR146">
        <v>10388512.41</v>
      </c>
      <c r="AS146">
        <v>10568818.199999999</v>
      </c>
      <c r="AT146">
        <v>10749900.130000001</v>
      </c>
      <c r="AU146">
        <v>10932234.609999999</v>
      </c>
      <c r="AV146">
        <v>11116201.42</v>
      </c>
      <c r="AW146">
        <v>11302664.15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330083.89049999998</v>
      </c>
      <c r="G147">
        <v>317122.64319999999</v>
      </c>
      <c r="H147">
        <v>271231.70699999999</v>
      </c>
      <c r="I147">
        <v>284294.65620000003</v>
      </c>
      <c r="J147">
        <v>288966.27730000002</v>
      </c>
      <c r="K147">
        <v>269469.23050000001</v>
      </c>
      <c r="L147">
        <v>251818.38389999999</v>
      </c>
      <c r="M147">
        <v>244021.8867</v>
      </c>
      <c r="N147">
        <v>252498.245</v>
      </c>
      <c r="O147">
        <v>244525.8028</v>
      </c>
      <c r="P147">
        <v>229545.32870000001</v>
      </c>
      <c r="Q147">
        <v>212681.40210000001</v>
      </c>
      <c r="R147">
        <v>198664.39170000001</v>
      </c>
      <c r="S147">
        <v>194109.52770000001</v>
      </c>
      <c r="T147">
        <v>187736.58809999999</v>
      </c>
      <c r="U147">
        <v>184843.5368</v>
      </c>
      <c r="V147">
        <v>184262.0441</v>
      </c>
      <c r="W147">
        <v>183636.8014</v>
      </c>
      <c r="X147">
        <v>183244.2218</v>
      </c>
      <c r="Y147">
        <v>184112.12100000001</v>
      </c>
      <c r="Z147">
        <v>186257.03750000001</v>
      </c>
      <c r="AA147">
        <v>189185.06640000001</v>
      </c>
      <c r="AB147">
        <v>192604.10060000001</v>
      </c>
      <c r="AC147">
        <v>196353.1887</v>
      </c>
      <c r="AD147">
        <v>200341.73740000001</v>
      </c>
      <c r="AE147">
        <v>204367.2543</v>
      </c>
      <c r="AF147">
        <v>208434.11060000001</v>
      </c>
      <c r="AG147">
        <v>212543.48430000001</v>
      </c>
      <c r="AH147">
        <v>216769.59669999999</v>
      </c>
      <c r="AI147">
        <v>220888.2818</v>
      </c>
      <c r="AJ147">
        <v>225003.9063</v>
      </c>
      <c r="AK147">
        <v>229230.0993</v>
      </c>
      <c r="AL147">
        <v>233503.92920000001</v>
      </c>
      <c r="AM147">
        <v>237813.7513</v>
      </c>
      <c r="AN147">
        <v>242092.2341</v>
      </c>
      <c r="AO147">
        <v>246343.3438</v>
      </c>
      <c r="AP147">
        <v>250600.0215</v>
      </c>
      <c r="AQ147">
        <v>254944.85200000001</v>
      </c>
      <c r="AR147">
        <v>259262.3499</v>
      </c>
      <c r="AS147">
        <v>263643.74080000003</v>
      </c>
      <c r="AT147">
        <v>268108.8051</v>
      </c>
      <c r="AU147">
        <v>272626.04590000003</v>
      </c>
      <c r="AV147">
        <v>277227.16529999999</v>
      </c>
      <c r="AW147">
        <v>282222.86099999998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8220897.7939999998</v>
      </c>
      <c r="G148">
        <v>7929923.3039999995</v>
      </c>
      <c r="H148">
        <v>7370476.0609999998</v>
      </c>
      <c r="I148">
        <v>7433498.1739999996</v>
      </c>
      <c r="J148">
        <v>7301393.25</v>
      </c>
      <c r="K148">
        <v>6896645.7869999995</v>
      </c>
      <c r="L148">
        <v>6647075.9450000003</v>
      </c>
      <c r="M148">
        <v>6680425.2640000004</v>
      </c>
      <c r="N148">
        <v>6944530.2170000002</v>
      </c>
      <c r="O148">
        <v>7002929.0259999996</v>
      </c>
      <c r="P148">
        <v>6682150.4819999998</v>
      </c>
      <c r="Q148">
        <v>6196126.9050000003</v>
      </c>
      <c r="R148">
        <v>5874076.6529999999</v>
      </c>
      <c r="S148">
        <v>5848104.6540000001</v>
      </c>
      <c r="T148">
        <v>5723040.4029999999</v>
      </c>
      <c r="U148">
        <v>5694218.1699999999</v>
      </c>
      <c r="V148">
        <v>5698916.3990000002</v>
      </c>
      <c r="W148">
        <v>5680661.7439999999</v>
      </c>
      <c r="X148">
        <v>5647225.2740000002</v>
      </c>
      <c r="Y148">
        <v>5660718.5700000003</v>
      </c>
      <c r="Z148">
        <v>5722269.0789999999</v>
      </c>
      <c r="AA148">
        <v>5818702.6339999996</v>
      </c>
      <c r="AB148">
        <v>5938688.4289999995</v>
      </c>
      <c r="AC148">
        <v>6073112.6720000003</v>
      </c>
      <c r="AD148">
        <v>6212342.8250000002</v>
      </c>
      <c r="AE148">
        <v>6347990.7419999996</v>
      </c>
      <c r="AF148">
        <v>6480897.4189999998</v>
      </c>
      <c r="AG148">
        <v>6611412.8210000005</v>
      </c>
      <c r="AH148">
        <v>6741693.9220000003</v>
      </c>
      <c r="AI148">
        <v>6864586.0719999997</v>
      </c>
      <c r="AJ148">
        <v>6984953.0630000001</v>
      </c>
      <c r="AK148">
        <v>7106503.4139999999</v>
      </c>
      <c r="AL148">
        <v>7228910.5460000001</v>
      </c>
      <c r="AM148">
        <v>7352245.5619999999</v>
      </c>
      <c r="AN148">
        <v>7473159.9989999998</v>
      </c>
      <c r="AO148">
        <v>7595909.7019999996</v>
      </c>
      <c r="AP148">
        <v>7720309.7640000004</v>
      </c>
      <c r="AQ148">
        <v>7848404.0140000004</v>
      </c>
      <c r="AR148">
        <v>7978007.5319999997</v>
      </c>
      <c r="AS148">
        <v>8109901.7149999999</v>
      </c>
      <c r="AT148">
        <v>8242963.9409999996</v>
      </c>
      <c r="AU148">
        <v>8378266.0300000003</v>
      </c>
      <c r="AV148">
        <v>8516737.4110000003</v>
      </c>
      <c r="AW148">
        <v>8665620.5010000002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3.6343674579999998</v>
      </c>
      <c r="G149">
        <v>3.5003877769999998</v>
      </c>
      <c r="H149">
        <v>3.229437232</v>
      </c>
      <c r="I149">
        <v>3.1763314330000001</v>
      </c>
      <c r="J149">
        <v>3.1867500049999999</v>
      </c>
      <c r="K149">
        <v>3.0671922290000002</v>
      </c>
      <c r="L149">
        <v>3.0456704430000001</v>
      </c>
      <c r="M149">
        <v>2.9796554780000002</v>
      </c>
      <c r="N149">
        <v>2.9654929659999998</v>
      </c>
      <c r="O149">
        <v>3.1574652990000001</v>
      </c>
      <c r="P149">
        <v>3.3041454259999998</v>
      </c>
      <c r="Q149">
        <v>3.4007127150000001</v>
      </c>
      <c r="R149">
        <v>3.5302032699999999</v>
      </c>
      <c r="S149">
        <v>3.9025710220000001</v>
      </c>
      <c r="T149">
        <v>3.9554783819999999</v>
      </c>
      <c r="U149">
        <v>3.9629016699999999</v>
      </c>
      <c r="V149">
        <v>4.0999480930000001</v>
      </c>
      <c r="W149">
        <v>4.0753742050000001</v>
      </c>
      <c r="X149">
        <v>4.0340947710000004</v>
      </c>
      <c r="Y149">
        <v>3.958210808</v>
      </c>
      <c r="Z149">
        <v>3.9458329980000002</v>
      </c>
      <c r="AA149">
        <v>3.9519628949999999</v>
      </c>
      <c r="AB149">
        <v>3.9658390039999998</v>
      </c>
      <c r="AC149">
        <v>3.9879423730000001</v>
      </c>
      <c r="AD149">
        <v>4.0276181549999999</v>
      </c>
      <c r="AE149">
        <v>4.0606569070000003</v>
      </c>
      <c r="AF149">
        <v>4.0906429329999998</v>
      </c>
      <c r="AG149">
        <v>4.1190162250000002</v>
      </c>
      <c r="AH149">
        <v>4.1593031749999998</v>
      </c>
      <c r="AI149">
        <v>4.180137641</v>
      </c>
      <c r="AJ149">
        <v>4.192574574</v>
      </c>
      <c r="AK149">
        <v>4.2183501469999998</v>
      </c>
      <c r="AL149">
        <v>4.2423018170000004</v>
      </c>
      <c r="AM149">
        <v>4.2621339489999999</v>
      </c>
      <c r="AN149">
        <v>4.2885745069999999</v>
      </c>
      <c r="AO149">
        <v>4.3081247500000002</v>
      </c>
      <c r="AP149">
        <v>4.3286740699999999</v>
      </c>
      <c r="AQ149">
        <v>4.3644246549999997</v>
      </c>
      <c r="AR149">
        <v>4.3917316739999999</v>
      </c>
      <c r="AS149">
        <v>4.4224137179999996</v>
      </c>
      <c r="AT149">
        <v>4.4589095939999996</v>
      </c>
      <c r="AU149">
        <v>4.4910048720000004</v>
      </c>
      <c r="AV149">
        <v>4.5235214250000002</v>
      </c>
      <c r="AW149">
        <v>4.6121589219999999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1227703.797</v>
      </c>
      <c r="G150">
        <v>1169778.037</v>
      </c>
      <c r="H150">
        <v>1137340.263</v>
      </c>
      <c r="I150">
        <v>1168183.2039999999</v>
      </c>
      <c r="J150">
        <v>1139781.997</v>
      </c>
      <c r="K150">
        <v>1085353.7790000001</v>
      </c>
      <c r="L150">
        <v>1093506.7080000001</v>
      </c>
      <c r="M150">
        <v>1101394.9380000001</v>
      </c>
      <c r="N150">
        <v>1073845.273</v>
      </c>
      <c r="O150">
        <v>1137691.095</v>
      </c>
      <c r="P150">
        <v>1153456.3759999999</v>
      </c>
      <c r="Q150">
        <v>1124243.763</v>
      </c>
      <c r="R150">
        <v>1163127.9010000001</v>
      </c>
      <c r="S150">
        <v>1248751.709</v>
      </c>
      <c r="T150">
        <v>1282984.9410000001</v>
      </c>
      <c r="U150">
        <v>1294526.453</v>
      </c>
      <c r="V150">
        <v>1297536.4029999999</v>
      </c>
      <c r="W150">
        <v>1287960.277</v>
      </c>
      <c r="X150">
        <v>1269852.071</v>
      </c>
      <c r="Y150">
        <v>1270164.811</v>
      </c>
      <c r="Z150">
        <v>1284979.031</v>
      </c>
      <c r="AA150">
        <v>1309526.1869999999</v>
      </c>
      <c r="AB150">
        <v>1338251.2450000001</v>
      </c>
      <c r="AC150">
        <v>1368448.443</v>
      </c>
      <c r="AD150">
        <v>1396568.121</v>
      </c>
      <c r="AE150">
        <v>1421949.6740000001</v>
      </c>
      <c r="AF150">
        <v>1445096.67</v>
      </c>
      <c r="AG150">
        <v>1466614.203</v>
      </c>
      <c r="AH150">
        <v>1487351.682</v>
      </c>
      <c r="AI150">
        <v>1505909.922</v>
      </c>
      <c r="AJ150">
        <v>1523517.3940000001</v>
      </c>
      <c r="AK150">
        <v>1540962.07</v>
      </c>
      <c r="AL150">
        <v>1558427.03</v>
      </c>
      <c r="AM150">
        <v>1575954.067</v>
      </c>
      <c r="AN150">
        <v>1592910.8230000001</v>
      </c>
      <c r="AO150">
        <v>1609669.7690000001</v>
      </c>
      <c r="AP150">
        <v>1626315.585</v>
      </c>
      <c r="AQ150">
        <v>1643189.632</v>
      </c>
      <c r="AR150">
        <v>1660039.973</v>
      </c>
      <c r="AS150">
        <v>1676380.8559999999</v>
      </c>
      <c r="AT150">
        <v>1692607.791</v>
      </c>
      <c r="AU150">
        <v>1708814.041</v>
      </c>
      <c r="AV150">
        <v>1725150.639</v>
      </c>
      <c r="AW150">
        <v>1742737.1359999999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3494306.2110000001</v>
      </c>
      <c r="G151">
        <v>3288087.4380000001</v>
      </c>
      <c r="H151">
        <v>3036411.9720000001</v>
      </c>
      <c r="I151">
        <v>3045276.8969999999</v>
      </c>
      <c r="J151">
        <v>2942733.4619999998</v>
      </c>
      <c r="K151">
        <v>2793236.165</v>
      </c>
      <c r="L151">
        <v>2732253.906</v>
      </c>
      <c r="M151">
        <v>2672677.8080000002</v>
      </c>
      <c r="N151">
        <v>2490061.9750000001</v>
      </c>
      <c r="O151">
        <v>2604228.6680000001</v>
      </c>
      <c r="P151">
        <v>2696562.3420000002</v>
      </c>
      <c r="Q151">
        <v>2768091.7940000002</v>
      </c>
      <c r="R151">
        <v>2865069.9</v>
      </c>
      <c r="S151">
        <v>2993640.0279999999</v>
      </c>
      <c r="T151">
        <v>3027425.392</v>
      </c>
      <c r="U151">
        <v>3042571.1669999999</v>
      </c>
      <c r="V151">
        <v>3047660.0090000001</v>
      </c>
      <c r="W151">
        <v>3041509.6430000002</v>
      </c>
      <c r="X151">
        <v>3027393.219</v>
      </c>
      <c r="Y151">
        <v>3025671.1880000001</v>
      </c>
      <c r="Z151">
        <v>3034644.0240000002</v>
      </c>
      <c r="AA151">
        <v>3051875.327</v>
      </c>
      <c r="AB151">
        <v>3074275.2850000001</v>
      </c>
      <c r="AC151">
        <v>3099802.6570000001</v>
      </c>
      <c r="AD151">
        <v>2885694.2760000001</v>
      </c>
      <c r="AE151">
        <v>2670186.966</v>
      </c>
      <c r="AF151">
        <v>2452999.0449999999</v>
      </c>
      <c r="AG151">
        <v>2234018.9569999999</v>
      </c>
      <c r="AH151">
        <v>2013483.5379999999</v>
      </c>
      <c r="AI151">
        <v>1789122.456</v>
      </c>
      <c r="AJ151">
        <v>1562121.051</v>
      </c>
      <c r="AK151">
        <v>1333247.679</v>
      </c>
      <c r="AL151">
        <v>1102807.5589999999</v>
      </c>
      <c r="AM151">
        <v>870915.26650000003</v>
      </c>
      <c r="AN151">
        <v>876390.18149999995</v>
      </c>
      <c r="AO151">
        <v>881967.98190000001</v>
      </c>
      <c r="AP151">
        <v>887671.53480000002</v>
      </c>
      <c r="AQ151">
        <v>893613.56169999996</v>
      </c>
      <c r="AR151">
        <v>899734.90969999996</v>
      </c>
      <c r="AS151">
        <v>905697.3003</v>
      </c>
      <c r="AT151">
        <v>911822.57460000005</v>
      </c>
      <c r="AU151">
        <v>918189.8885</v>
      </c>
      <c r="AV151">
        <v>924870.94220000005</v>
      </c>
      <c r="AW151">
        <v>932239.77749999997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55869140.200000003</v>
      </c>
      <c r="G152">
        <v>52737842.359999999</v>
      </c>
      <c r="H152">
        <v>47976415.409999996</v>
      </c>
      <c r="I152">
        <v>48246417.479999997</v>
      </c>
      <c r="J152">
        <v>47487563.829999998</v>
      </c>
      <c r="K152">
        <v>44870355.770000003</v>
      </c>
      <c r="L152">
        <v>43478944.880000003</v>
      </c>
      <c r="M152">
        <v>42977820.189999998</v>
      </c>
      <c r="N152">
        <v>41622196.280000001</v>
      </c>
      <c r="O152">
        <v>42841632.520000003</v>
      </c>
      <c r="P152">
        <v>43581157.859999999</v>
      </c>
      <c r="Q152">
        <v>43736489.649999999</v>
      </c>
      <c r="R152">
        <v>44347094.030000001</v>
      </c>
      <c r="S152">
        <v>46320912.310000002</v>
      </c>
      <c r="T152">
        <v>46845266.840000004</v>
      </c>
      <c r="U152">
        <v>46975516.960000001</v>
      </c>
      <c r="V152">
        <v>47014297.310000002</v>
      </c>
      <c r="W152">
        <v>46666512.509999998</v>
      </c>
      <c r="X152">
        <v>46074433.450000003</v>
      </c>
      <c r="Y152">
        <v>45765426.170000002</v>
      </c>
      <c r="Z152">
        <v>45720110.259999998</v>
      </c>
      <c r="AA152">
        <v>45888542.109999999</v>
      </c>
      <c r="AB152">
        <v>46232549.479999997</v>
      </c>
      <c r="AC152">
        <v>46725329.659999996</v>
      </c>
      <c r="AD152">
        <v>46760741.100000001</v>
      </c>
      <c r="AE152">
        <v>46873333.990000002</v>
      </c>
      <c r="AF152">
        <v>47048820.530000001</v>
      </c>
      <c r="AG152">
        <v>47272985.740000002</v>
      </c>
      <c r="AH152">
        <v>47542121.93</v>
      </c>
      <c r="AI152">
        <v>47809887.880000003</v>
      </c>
      <c r="AJ152">
        <v>48091630.100000001</v>
      </c>
      <c r="AK152">
        <v>48393732.920000002</v>
      </c>
      <c r="AL152">
        <v>48709660.420000002</v>
      </c>
      <c r="AM152">
        <v>49036211.420000002</v>
      </c>
      <c r="AN152">
        <v>49354978</v>
      </c>
      <c r="AO152">
        <v>49677978.640000001</v>
      </c>
      <c r="AP152">
        <v>50001383.359999999</v>
      </c>
      <c r="AQ152">
        <v>50328765.399999999</v>
      </c>
      <c r="AR152">
        <v>50645396.630000003</v>
      </c>
      <c r="AS152">
        <v>50947218.509999998</v>
      </c>
      <c r="AT152">
        <v>51231881.840000004</v>
      </c>
      <c r="AU152">
        <v>51500269.060000002</v>
      </c>
      <c r="AV152">
        <v>51755639.57</v>
      </c>
      <c r="AW152">
        <v>52025961.789999999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1832436.5989999999</v>
      </c>
      <c r="G153">
        <v>1646721.879</v>
      </c>
      <c r="H153">
        <v>1251813.8419999999</v>
      </c>
      <c r="I153">
        <v>1598875.432</v>
      </c>
      <c r="J153">
        <v>1327978.2779999999</v>
      </c>
      <c r="K153">
        <v>1665887.9</v>
      </c>
      <c r="L153">
        <v>1577058.949</v>
      </c>
      <c r="M153">
        <v>1702349.2509999999</v>
      </c>
      <c r="N153">
        <v>1849961.912</v>
      </c>
      <c r="O153">
        <v>1893073.473</v>
      </c>
      <c r="P153">
        <v>1907457.953</v>
      </c>
      <c r="Q153">
        <v>1892593.1980000001</v>
      </c>
      <c r="R153">
        <v>1878585.047</v>
      </c>
      <c r="S153">
        <v>2116175.0750000002</v>
      </c>
      <c r="T153">
        <v>2078250.004</v>
      </c>
      <c r="U153">
        <v>2042734.3810000001</v>
      </c>
      <c r="V153">
        <v>2013404.541</v>
      </c>
      <c r="W153">
        <v>2005276.4709999999</v>
      </c>
      <c r="X153">
        <v>1986302.5249999999</v>
      </c>
      <c r="Y153">
        <v>1981562.895</v>
      </c>
      <c r="Z153">
        <v>1987516.3230000001</v>
      </c>
      <c r="AA153">
        <v>2001870.814</v>
      </c>
      <c r="AB153">
        <v>2022563.794</v>
      </c>
      <c r="AC153">
        <v>2048116.7509999999</v>
      </c>
      <c r="AD153">
        <v>2077539.6640000001</v>
      </c>
      <c r="AE153">
        <v>2109093.1179999998</v>
      </c>
      <c r="AF153">
        <v>2142381.997</v>
      </c>
      <c r="AG153">
        <v>2177065.7779999999</v>
      </c>
      <c r="AH153">
        <v>2213153.8309999998</v>
      </c>
      <c r="AI153">
        <v>2249186.4350000001</v>
      </c>
      <c r="AJ153">
        <v>2285613.1570000001</v>
      </c>
      <c r="AK153">
        <v>2322657.335</v>
      </c>
      <c r="AL153">
        <v>2360207.9890000001</v>
      </c>
      <c r="AM153">
        <v>2398206.8930000002</v>
      </c>
      <c r="AN153">
        <v>2435815.446</v>
      </c>
      <c r="AO153">
        <v>2473704.2319999998</v>
      </c>
      <c r="AP153">
        <v>2511775.9950000001</v>
      </c>
      <c r="AQ153">
        <v>2550258.3480000002</v>
      </c>
      <c r="AR153">
        <v>2588774.682</v>
      </c>
      <c r="AS153">
        <v>2627276.6830000002</v>
      </c>
      <c r="AT153">
        <v>2665621.182</v>
      </c>
      <c r="AU153">
        <v>2703924.932</v>
      </c>
      <c r="AV153">
        <v>2742352.7880000002</v>
      </c>
      <c r="AW153">
        <v>2781920.7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4069852.4360000002</v>
      </c>
      <c r="G154">
        <v>4043703.1239999998</v>
      </c>
      <c r="H154">
        <v>3295478.8429999999</v>
      </c>
      <c r="I154">
        <v>3404152.1340000001</v>
      </c>
      <c r="J154">
        <v>3571389.378</v>
      </c>
      <c r="K154">
        <v>3483561.753</v>
      </c>
      <c r="L154">
        <v>3365089.3190000001</v>
      </c>
      <c r="M154">
        <v>3328625.8590000002</v>
      </c>
      <c r="N154">
        <v>3378778.8360000001</v>
      </c>
      <c r="O154">
        <v>3435530.78</v>
      </c>
      <c r="P154">
        <v>3473776.7420000001</v>
      </c>
      <c r="Q154">
        <v>3490363.0529999998</v>
      </c>
      <c r="R154">
        <v>3513325.3960000002</v>
      </c>
      <c r="S154">
        <v>3646079.483</v>
      </c>
      <c r="T154">
        <v>3674385.3849999998</v>
      </c>
      <c r="U154">
        <v>3663123.6170000001</v>
      </c>
      <c r="V154">
        <v>3641196.4380000001</v>
      </c>
      <c r="W154">
        <v>3630619.5720000002</v>
      </c>
      <c r="X154">
        <v>3600077.0460000001</v>
      </c>
      <c r="Y154">
        <v>3595261.7149999999</v>
      </c>
      <c r="Z154">
        <v>3608326.1889999998</v>
      </c>
      <c r="AA154">
        <v>3635978.8339999998</v>
      </c>
      <c r="AB154">
        <v>3674168.3870000001</v>
      </c>
      <c r="AC154">
        <v>3720186.1320000002</v>
      </c>
      <c r="AD154">
        <v>3772249.6880000001</v>
      </c>
      <c r="AE154">
        <v>3827508.9249999998</v>
      </c>
      <c r="AF154">
        <v>3884687.2390000001</v>
      </c>
      <c r="AG154">
        <v>3943087.2069999999</v>
      </c>
      <c r="AH154">
        <v>4002797.0890000002</v>
      </c>
      <c r="AI154">
        <v>4061587.1669999999</v>
      </c>
      <c r="AJ154">
        <v>4120363.6710000001</v>
      </c>
      <c r="AK154">
        <v>4179434.3629999999</v>
      </c>
      <c r="AL154">
        <v>4239407.551</v>
      </c>
      <c r="AM154">
        <v>4300380.42</v>
      </c>
      <c r="AN154">
        <v>4359744.7630000003</v>
      </c>
      <c r="AO154">
        <v>4418841.2989999996</v>
      </c>
      <c r="AP154">
        <v>4477570.7060000002</v>
      </c>
      <c r="AQ154">
        <v>4536482.3640000001</v>
      </c>
      <c r="AR154">
        <v>4595246.9359999998</v>
      </c>
      <c r="AS154">
        <v>4654812.8099999996</v>
      </c>
      <c r="AT154">
        <v>4715270.477</v>
      </c>
      <c r="AU154">
        <v>4776517.4919999996</v>
      </c>
      <c r="AV154">
        <v>4838449.6950000003</v>
      </c>
      <c r="AW154">
        <v>4902652.8729999997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13314595.189999999</v>
      </c>
      <c r="G155">
        <v>12857012.41</v>
      </c>
      <c r="H155">
        <v>12450348.58</v>
      </c>
      <c r="I155">
        <v>12375563.42</v>
      </c>
      <c r="J155">
        <v>11878799.32</v>
      </c>
      <c r="K155">
        <v>11163618.33</v>
      </c>
      <c r="L155">
        <v>10757194.359999999</v>
      </c>
      <c r="M155">
        <v>10668790.130000001</v>
      </c>
      <c r="N155">
        <v>10956077.619999999</v>
      </c>
      <c r="O155">
        <v>11078153.039999999</v>
      </c>
      <c r="P155">
        <v>10681051.859999999</v>
      </c>
      <c r="Q155">
        <v>10029159.52</v>
      </c>
      <c r="R155">
        <v>9551883.3589999899</v>
      </c>
      <c r="S155">
        <v>9461976.2050000001</v>
      </c>
      <c r="T155">
        <v>9330116.6229999997</v>
      </c>
      <c r="U155">
        <v>9221237.4179999996</v>
      </c>
      <c r="V155">
        <v>9153936.5779999997</v>
      </c>
      <c r="W155">
        <v>9056279.2689999994</v>
      </c>
      <c r="X155">
        <v>8942289.5040000007</v>
      </c>
      <c r="Y155">
        <v>8916916.5309999995</v>
      </c>
      <c r="Z155">
        <v>8983335.2329999898</v>
      </c>
      <c r="AA155">
        <v>9114574.6960000005</v>
      </c>
      <c r="AB155">
        <v>9286396.1190000009</v>
      </c>
      <c r="AC155">
        <v>9479666.1980000008</v>
      </c>
      <c r="AD155">
        <v>9676836.5419999994</v>
      </c>
      <c r="AE155">
        <v>9866117.5179999899</v>
      </c>
      <c r="AF155">
        <v>10045058.66</v>
      </c>
      <c r="AG155">
        <v>10213240.75</v>
      </c>
      <c r="AH155">
        <v>10373777.98</v>
      </c>
      <c r="AI155">
        <v>10517428.859999999</v>
      </c>
      <c r="AJ155">
        <v>10650940.42</v>
      </c>
      <c r="AK155">
        <v>10779375.09</v>
      </c>
      <c r="AL155">
        <v>10903980.77</v>
      </c>
      <c r="AM155">
        <v>11026264.83</v>
      </c>
      <c r="AN155">
        <v>11143437.050000001</v>
      </c>
      <c r="AO155">
        <v>11259822.699999999</v>
      </c>
      <c r="AP155">
        <v>11377110.189999999</v>
      </c>
      <c r="AQ155">
        <v>11498697.109999999</v>
      </c>
      <c r="AR155">
        <v>11623840.390000001</v>
      </c>
      <c r="AS155">
        <v>11752738.23</v>
      </c>
      <c r="AT155">
        <v>11888137.18</v>
      </c>
      <c r="AU155">
        <v>12031744.199999999</v>
      </c>
      <c r="AV155">
        <v>12185606.57</v>
      </c>
      <c r="AW155">
        <v>12358572.16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1262177.041</v>
      </c>
      <c r="G156">
        <v>1198287.064</v>
      </c>
      <c r="H156">
        <v>1217454.2339999999</v>
      </c>
      <c r="I156">
        <v>1166254.679</v>
      </c>
      <c r="J156">
        <v>1092229.8089999999</v>
      </c>
      <c r="K156">
        <v>1022998.647</v>
      </c>
      <c r="L156">
        <v>982681.49639999995</v>
      </c>
      <c r="M156">
        <v>957366.05649999995</v>
      </c>
      <c r="N156">
        <v>960638.81530000002</v>
      </c>
      <c r="O156">
        <v>932257.02029999997</v>
      </c>
      <c r="P156">
        <v>863178.21109999996</v>
      </c>
      <c r="Q156">
        <v>781825.32</v>
      </c>
      <c r="R156">
        <v>719495.78020000004</v>
      </c>
      <c r="S156">
        <v>691924.95429999998</v>
      </c>
      <c r="T156">
        <v>674475.76139999996</v>
      </c>
      <c r="U156">
        <v>665017.57420000003</v>
      </c>
      <c r="V156">
        <v>661204.85049999994</v>
      </c>
      <c r="W156">
        <v>659061.34039999999</v>
      </c>
      <c r="X156">
        <v>656009.57120000001</v>
      </c>
      <c r="Y156">
        <v>657926.32759999996</v>
      </c>
      <c r="Z156">
        <v>665653.85089999996</v>
      </c>
      <c r="AA156">
        <v>677975.43550000002</v>
      </c>
      <c r="AB156">
        <v>693012.62520000001</v>
      </c>
      <c r="AC156">
        <v>709201.47120000003</v>
      </c>
      <c r="AD156">
        <v>724783.30299999996</v>
      </c>
      <c r="AE156">
        <v>739227.69389999995</v>
      </c>
      <c r="AF156">
        <v>752551.07429999998</v>
      </c>
      <c r="AG156">
        <v>764983.49580000003</v>
      </c>
      <c r="AH156">
        <v>776926.17630000005</v>
      </c>
      <c r="AI156">
        <v>787993.94310000003</v>
      </c>
      <c r="AJ156">
        <v>798764.67079999996</v>
      </c>
      <c r="AK156">
        <v>809378.50280000002</v>
      </c>
      <c r="AL156">
        <v>819913.80960000004</v>
      </c>
      <c r="AM156">
        <v>830364.21070000005</v>
      </c>
      <c r="AN156">
        <v>840451.41619999998</v>
      </c>
      <c r="AO156">
        <v>850491.09389999998</v>
      </c>
      <c r="AP156">
        <v>860487.40969999996</v>
      </c>
      <c r="AQ156">
        <v>870600.15529999998</v>
      </c>
      <c r="AR156">
        <v>880896.06180000002</v>
      </c>
      <c r="AS156">
        <v>891326.9791</v>
      </c>
      <c r="AT156">
        <v>902276.4081</v>
      </c>
      <c r="AU156">
        <v>913946.23010000004</v>
      </c>
      <c r="AV156">
        <v>926474.17850000004</v>
      </c>
      <c r="AW156">
        <v>940306.14740000002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16724414.65</v>
      </c>
      <c r="G157">
        <v>15996874.050000001</v>
      </c>
      <c r="H157">
        <v>15293698.810000001</v>
      </c>
      <c r="I157">
        <v>15220602.210000001</v>
      </c>
      <c r="J157">
        <v>13336511.390000001</v>
      </c>
      <c r="K157">
        <v>11343846.699999999</v>
      </c>
      <c r="L157">
        <v>9823249.5490000006</v>
      </c>
      <c r="M157">
        <v>8671015.6109999996</v>
      </c>
      <c r="N157">
        <v>7715739.9069999997</v>
      </c>
      <c r="O157">
        <v>8082220.5250000004</v>
      </c>
      <c r="P157">
        <v>8275925.307</v>
      </c>
      <c r="Q157">
        <v>8373439.0920000002</v>
      </c>
      <c r="R157">
        <v>8583150.3399999999</v>
      </c>
      <c r="S157">
        <v>4875851.6849999996</v>
      </c>
      <c r="T157">
        <v>6538836.9440000001</v>
      </c>
      <c r="U157">
        <v>8154596.7970000003</v>
      </c>
      <c r="V157">
        <v>9740913.0020000003</v>
      </c>
      <c r="W157">
        <v>10161201.550000001</v>
      </c>
      <c r="X157">
        <v>10529216.5</v>
      </c>
      <c r="Y157">
        <v>10642573.369999999</v>
      </c>
      <c r="Z157">
        <v>10810722.859999999</v>
      </c>
      <c r="AA157">
        <v>11019333.75</v>
      </c>
      <c r="AB157">
        <v>11295771.050000001</v>
      </c>
      <c r="AC157">
        <v>11591716.51</v>
      </c>
      <c r="AD157">
        <v>11918102.039999999</v>
      </c>
      <c r="AE157">
        <v>12241076.41</v>
      </c>
      <c r="AF157">
        <v>12211752.880000001</v>
      </c>
      <c r="AG157">
        <v>12442867.1</v>
      </c>
      <c r="AH157">
        <v>12670172.130000001</v>
      </c>
      <c r="AI157">
        <v>12848254.369999999</v>
      </c>
      <c r="AJ157">
        <v>13016547.960000001</v>
      </c>
      <c r="AK157">
        <v>13180994.949999999</v>
      </c>
      <c r="AL157">
        <v>13372071.380000001</v>
      </c>
      <c r="AM157">
        <v>13558486.289999999</v>
      </c>
      <c r="AN157">
        <v>13659497.34</v>
      </c>
      <c r="AO157">
        <v>13755777.359999999</v>
      </c>
      <c r="AP157">
        <v>13850005</v>
      </c>
      <c r="AQ157">
        <v>13947092.4</v>
      </c>
      <c r="AR157">
        <v>14043067.15</v>
      </c>
      <c r="AS157">
        <v>14026411.1</v>
      </c>
      <c r="AT157">
        <v>14016036.109999999</v>
      </c>
      <c r="AU157">
        <v>14011187.609999999</v>
      </c>
      <c r="AV157">
        <v>14013637.119999999</v>
      </c>
      <c r="AW157">
        <v>14037848.43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4121567.4079999998</v>
      </c>
      <c r="G158">
        <v>3782238.3080000002</v>
      </c>
      <c r="H158">
        <v>3267617.713</v>
      </c>
      <c r="I158">
        <v>2990805.2170000002</v>
      </c>
      <c r="J158">
        <v>2762615.6630000002</v>
      </c>
      <c r="K158">
        <v>2518835.1549999998</v>
      </c>
      <c r="L158">
        <v>2261365.6860000002</v>
      </c>
      <c r="M158">
        <v>2027138.0360000001</v>
      </c>
      <c r="N158">
        <v>1799029.55</v>
      </c>
      <c r="O158">
        <v>1608412.1259999999</v>
      </c>
      <c r="P158">
        <v>1456285.122</v>
      </c>
      <c r="Q158">
        <v>1328441.3600000001</v>
      </c>
      <c r="R158">
        <v>1186903.9609999999</v>
      </c>
      <c r="S158">
        <v>1193168.9779999999</v>
      </c>
      <c r="T158">
        <v>1808920.673</v>
      </c>
      <c r="U158">
        <v>2473334.9900000002</v>
      </c>
      <c r="V158">
        <v>3115604.94</v>
      </c>
      <c r="W158">
        <v>2875373.29</v>
      </c>
      <c r="X158">
        <v>2519334.4890000001</v>
      </c>
      <c r="Y158">
        <v>2459743.3110000002</v>
      </c>
      <c r="Z158">
        <v>2427331.7880000002</v>
      </c>
      <c r="AA158">
        <v>2398953.7749999999</v>
      </c>
      <c r="AB158">
        <v>2374591.8829999999</v>
      </c>
      <c r="AC158">
        <v>2352686.3020000001</v>
      </c>
      <c r="AD158">
        <v>2380044.4929999998</v>
      </c>
      <c r="AE158">
        <v>2416364.6140000001</v>
      </c>
      <c r="AF158">
        <v>2456944.5720000002</v>
      </c>
      <c r="AG158">
        <v>2502092.2659999998</v>
      </c>
      <c r="AH158">
        <v>2550321.5249999999</v>
      </c>
      <c r="AI158">
        <v>2549531.2769999998</v>
      </c>
      <c r="AJ158">
        <v>2544769.4750000001</v>
      </c>
      <c r="AK158">
        <v>2540613.611</v>
      </c>
      <c r="AL158">
        <v>2536052.5440000002</v>
      </c>
      <c r="AM158">
        <v>2531821.8859999999</v>
      </c>
      <c r="AN158">
        <v>2582748.8670000001</v>
      </c>
      <c r="AO158">
        <v>2639879.6949999998</v>
      </c>
      <c r="AP158">
        <v>2697694.878</v>
      </c>
      <c r="AQ158">
        <v>2755624.429</v>
      </c>
      <c r="AR158">
        <v>2813213.95</v>
      </c>
      <c r="AS158">
        <v>2856020.0890000002</v>
      </c>
      <c r="AT158">
        <v>2897548.7149999999</v>
      </c>
      <c r="AU158">
        <v>2938591.26</v>
      </c>
      <c r="AV158">
        <v>2979206.801</v>
      </c>
      <c r="AW158">
        <v>3020396.344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4121567.4079999998</v>
      </c>
      <c r="G159">
        <v>3782238.3080000002</v>
      </c>
      <c r="H159">
        <v>3267617.713</v>
      </c>
      <c r="I159">
        <v>2990805.2170000002</v>
      </c>
      <c r="J159">
        <v>2762615.6630000002</v>
      </c>
      <c r="K159">
        <v>2518835.1549999998</v>
      </c>
      <c r="L159">
        <v>2261365.6860000002</v>
      </c>
      <c r="M159">
        <v>2027138.0360000001</v>
      </c>
      <c r="N159">
        <v>1799029.55</v>
      </c>
      <c r="O159">
        <v>1608412.1259999999</v>
      </c>
      <c r="P159">
        <v>1456285.122</v>
      </c>
      <c r="Q159">
        <v>1328441.3600000001</v>
      </c>
      <c r="R159">
        <v>1186903.9609999999</v>
      </c>
      <c r="S159">
        <v>1193168.9779999999</v>
      </c>
      <c r="T159">
        <v>1808920.673</v>
      </c>
      <c r="U159">
        <v>2473334.9900000002</v>
      </c>
      <c r="V159">
        <v>3115604.94</v>
      </c>
      <c r="W159">
        <v>2875373.29</v>
      </c>
      <c r="X159">
        <v>2519334.4890000001</v>
      </c>
      <c r="Y159">
        <v>2459743.3110000002</v>
      </c>
      <c r="Z159">
        <v>2427331.7880000002</v>
      </c>
      <c r="AA159">
        <v>2398953.7749999999</v>
      </c>
      <c r="AB159">
        <v>2374591.8829999999</v>
      </c>
      <c r="AC159">
        <v>2352686.3020000001</v>
      </c>
      <c r="AD159">
        <v>2380044.4929999998</v>
      </c>
      <c r="AE159">
        <v>2416364.6140000001</v>
      </c>
      <c r="AF159">
        <v>2456944.5720000002</v>
      </c>
      <c r="AG159">
        <v>2502092.2659999998</v>
      </c>
      <c r="AH159">
        <v>2550321.5249999999</v>
      </c>
      <c r="AI159">
        <v>2549531.2769999998</v>
      </c>
      <c r="AJ159">
        <v>2544769.4750000001</v>
      </c>
      <c r="AK159">
        <v>2540613.611</v>
      </c>
      <c r="AL159">
        <v>2536052.5440000002</v>
      </c>
      <c r="AM159">
        <v>2531821.8859999999</v>
      </c>
      <c r="AN159">
        <v>2582748.8670000001</v>
      </c>
      <c r="AO159">
        <v>2639879.6949999998</v>
      </c>
      <c r="AP159">
        <v>2697694.878</v>
      </c>
      <c r="AQ159">
        <v>2755624.429</v>
      </c>
      <c r="AR159">
        <v>2813213.95</v>
      </c>
      <c r="AS159">
        <v>2856020.0890000002</v>
      </c>
      <c r="AT159">
        <v>2897548.7149999999</v>
      </c>
      <c r="AU159">
        <v>2938591.26</v>
      </c>
      <c r="AV159">
        <v>2979206.801</v>
      </c>
      <c r="AW159">
        <v>3020396.344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8257684.1399999997</v>
      </c>
      <c r="G160">
        <v>8002811.3880000003</v>
      </c>
      <c r="H160">
        <v>7305486.8820000002</v>
      </c>
      <c r="I160">
        <v>7065330.4759999998</v>
      </c>
      <c r="J160">
        <v>6895598.3169999998</v>
      </c>
      <c r="K160">
        <v>6642610.1449999996</v>
      </c>
      <c r="L160">
        <v>6300563.6050000004</v>
      </c>
      <c r="M160">
        <v>5966854.9610000001</v>
      </c>
      <c r="N160">
        <v>5594220.2699999996</v>
      </c>
      <c r="O160">
        <v>5791022.2130000005</v>
      </c>
      <c r="P160">
        <v>6100567.0350000001</v>
      </c>
      <c r="Q160">
        <v>6425145.3720000004</v>
      </c>
      <c r="R160">
        <v>6558263.0250000004</v>
      </c>
      <c r="S160">
        <v>9000376.2109999899</v>
      </c>
      <c r="T160">
        <v>7101632.8940000003</v>
      </c>
      <c r="U160">
        <v>4910911.2570000002</v>
      </c>
      <c r="V160">
        <v>2869491.7549999999</v>
      </c>
      <c r="W160">
        <v>2660570.4739999999</v>
      </c>
      <c r="X160">
        <v>2591284.9300000002</v>
      </c>
      <c r="Y160">
        <v>2553568.66</v>
      </c>
      <c r="Z160">
        <v>2517750.588</v>
      </c>
      <c r="AA160">
        <v>2483263.5049999999</v>
      </c>
      <c r="AB160">
        <v>2451710.1090000002</v>
      </c>
      <c r="AC160">
        <v>2422457.94</v>
      </c>
      <c r="AD160">
        <v>2404536.35</v>
      </c>
      <c r="AE160">
        <v>2391543.0860000001</v>
      </c>
      <c r="AF160">
        <v>2382450.7480000001</v>
      </c>
      <c r="AG160">
        <v>2375992.1359999999</v>
      </c>
      <c r="AH160">
        <v>2372195.6609999998</v>
      </c>
      <c r="AI160">
        <v>2383454.37</v>
      </c>
      <c r="AJ160">
        <v>2395879.693</v>
      </c>
      <c r="AK160">
        <v>2409211.165</v>
      </c>
      <c r="AL160">
        <v>2422851.8169999998</v>
      </c>
      <c r="AM160">
        <v>2436767.361</v>
      </c>
      <c r="AN160">
        <v>2450732.798</v>
      </c>
      <c r="AO160">
        <v>2464786.3149999999</v>
      </c>
      <c r="AP160">
        <v>2478369.3160000001</v>
      </c>
      <c r="AQ160">
        <v>2491461.4730000002</v>
      </c>
      <c r="AR160">
        <v>2503725.213</v>
      </c>
      <c r="AS160">
        <v>3346612.1510000001</v>
      </c>
      <c r="AT160">
        <v>4298598.335</v>
      </c>
      <c r="AU160">
        <v>5267358.5190000003</v>
      </c>
      <c r="AV160">
        <v>6238795.3229999999</v>
      </c>
      <c r="AW160">
        <v>7212668.0029999996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19906901.199999999</v>
      </c>
      <c r="G161">
        <v>18929174.539999999</v>
      </c>
      <c r="H161">
        <v>16950243.27</v>
      </c>
      <c r="I161">
        <v>16080364.75</v>
      </c>
      <c r="J161">
        <v>15395048.09</v>
      </c>
      <c r="K161">
        <v>14547980.720000001</v>
      </c>
      <c r="L161">
        <v>13536505.98</v>
      </c>
      <c r="M161">
        <v>12576025.800000001</v>
      </c>
      <c r="N161">
        <v>11566848.27</v>
      </c>
      <c r="O161">
        <v>10387154.109999999</v>
      </c>
      <c r="P161">
        <v>9418893.0969999898</v>
      </c>
      <c r="Q161">
        <v>8603849.727</v>
      </c>
      <c r="R161">
        <v>7699035.4129999997</v>
      </c>
      <c r="S161">
        <v>8228631.7609999999</v>
      </c>
      <c r="T161">
        <v>6756095.4630000005</v>
      </c>
      <c r="U161">
        <v>5250923.7390000001</v>
      </c>
      <c r="V161">
        <v>3858827.3730000001</v>
      </c>
      <c r="W161">
        <v>3098009.27</v>
      </c>
      <c r="X161">
        <v>2355416.2990000001</v>
      </c>
      <c r="Y161">
        <v>2283115.301</v>
      </c>
      <c r="Z161">
        <v>2269112.0180000002</v>
      </c>
      <c r="AA161">
        <v>2261890.6290000002</v>
      </c>
      <c r="AB161">
        <v>2258329.8020000001</v>
      </c>
      <c r="AC161">
        <v>2256772.8689999999</v>
      </c>
      <c r="AD161">
        <v>2262548.0490000001</v>
      </c>
      <c r="AE161">
        <v>2272884.838</v>
      </c>
      <c r="AF161">
        <v>2286927.3470000001</v>
      </c>
      <c r="AG161">
        <v>2304069.0550000002</v>
      </c>
      <c r="AH161">
        <v>2323929.6690000002</v>
      </c>
      <c r="AI161">
        <v>2346293.824</v>
      </c>
      <c r="AJ161">
        <v>2369953.1009999998</v>
      </c>
      <c r="AK161">
        <v>2394631.301</v>
      </c>
      <c r="AL161">
        <v>2419994.4950000001</v>
      </c>
      <c r="AM161">
        <v>2445777.4840000002</v>
      </c>
      <c r="AN161">
        <v>2474975.2919999999</v>
      </c>
      <c r="AO161">
        <v>2504561.9219999998</v>
      </c>
      <c r="AP161">
        <v>2533976.0329999998</v>
      </c>
      <c r="AQ161">
        <v>2563196.1540000001</v>
      </c>
      <c r="AR161">
        <v>2591871.6379999998</v>
      </c>
      <c r="AS161">
        <v>2621698.1919999998</v>
      </c>
      <c r="AT161">
        <v>2651782.3110000002</v>
      </c>
      <c r="AU161">
        <v>2681439.656</v>
      </c>
      <c r="AV161">
        <v>2710582.5550000002</v>
      </c>
      <c r="AW161">
        <v>2740112.855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480598.6531</v>
      </c>
      <c r="G162">
        <v>469309.29060000001</v>
      </c>
      <c r="H162">
        <v>452489.81920000003</v>
      </c>
      <c r="I162">
        <v>461107.07250000001</v>
      </c>
      <c r="J162">
        <v>522517.95500000002</v>
      </c>
      <c r="K162">
        <v>572183.57449999999</v>
      </c>
      <c r="L162">
        <v>635570.42390000005</v>
      </c>
      <c r="M162">
        <v>718611.82149999996</v>
      </c>
      <c r="N162">
        <v>823231.30989999999</v>
      </c>
      <c r="O162">
        <v>788553.69550000003</v>
      </c>
      <c r="P162">
        <v>727720.80660000001</v>
      </c>
      <c r="Q162">
        <v>643086.09160000004</v>
      </c>
      <c r="R162">
        <v>562580.89099999995</v>
      </c>
      <c r="S162">
        <v>275974.33179999999</v>
      </c>
      <c r="T162">
        <v>253155.0618</v>
      </c>
      <c r="U162">
        <v>233819.13630000001</v>
      </c>
      <c r="V162">
        <v>216083.17970000001</v>
      </c>
      <c r="W162">
        <v>218855.3848</v>
      </c>
      <c r="X162">
        <v>220764.6042</v>
      </c>
      <c r="Y162">
        <v>216016.0839</v>
      </c>
      <c r="Z162">
        <v>212506.11309999999</v>
      </c>
      <c r="AA162">
        <v>209534.2518</v>
      </c>
      <c r="AB162">
        <v>206940.89780000001</v>
      </c>
      <c r="AC162">
        <v>204521.61350000001</v>
      </c>
      <c r="AD162">
        <v>202695.31159999999</v>
      </c>
      <c r="AE162">
        <v>200764.65849999999</v>
      </c>
      <c r="AF162">
        <v>199461.3069</v>
      </c>
      <c r="AG162">
        <v>197756.33739999999</v>
      </c>
      <c r="AH162">
        <v>196159.1727</v>
      </c>
      <c r="AI162">
        <v>195098.3915</v>
      </c>
      <c r="AJ162">
        <v>194149.17439999999</v>
      </c>
      <c r="AK162">
        <v>193318.6452</v>
      </c>
      <c r="AL162">
        <v>192553.3094</v>
      </c>
      <c r="AM162">
        <v>191822.1924</v>
      </c>
      <c r="AN162">
        <v>191193.5515</v>
      </c>
      <c r="AO162">
        <v>190583.427</v>
      </c>
      <c r="AP162">
        <v>189974.02110000001</v>
      </c>
      <c r="AQ162">
        <v>189389.93700000001</v>
      </c>
      <c r="AR162">
        <v>188767.0459</v>
      </c>
      <c r="AS162">
        <v>188658.57939999999</v>
      </c>
      <c r="AT162">
        <v>188521.8941</v>
      </c>
      <c r="AU162">
        <v>188341.8884</v>
      </c>
      <c r="AV162">
        <v>188129.34779999999</v>
      </c>
      <c r="AW162">
        <v>188036.49069999999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784193.9791</v>
      </c>
      <c r="G163">
        <v>759148.62300000002</v>
      </c>
      <c r="H163">
        <v>740385.7905</v>
      </c>
      <c r="I163">
        <v>775061.89690000005</v>
      </c>
      <c r="J163">
        <v>761559.19609999994</v>
      </c>
      <c r="K163">
        <v>750082.09779999999</v>
      </c>
      <c r="L163">
        <v>705700.5209</v>
      </c>
      <c r="M163">
        <v>718640.75989999995</v>
      </c>
      <c r="N163">
        <v>697034.62269999995</v>
      </c>
      <c r="O163">
        <v>679121.10309999995</v>
      </c>
      <c r="P163">
        <v>658497.13379999995</v>
      </c>
      <c r="Q163">
        <v>624131.66009999998</v>
      </c>
      <c r="R163">
        <v>576721.4166</v>
      </c>
      <c r="S163">
        <v>522538.83870000002</v>
      </c>
      <c r="T163">
        <v>513131.65230000002</v>
      </c>
      <c r="U163">
        <v>512647.67509999999</v>
      </c>
      <c r="V163">
        <v>517468.11430000002</v>
      </c>
      <c r="W163">
        <v>517696.2352</v>
      </c>
      <c r="X163">
        <v>516056.48190000001</v>
      </c>
      <c r="Y163">
        <v>515896.18469999998</v>
      </c>
      <c r="Z163">
        <v>515979.6188</v>
      </c>
      <c r="AA163">
        <v>515691.33110000001</v>
      </c>
      <c r="AB163">
        <v>514972.72600000002</v>
      </c>
      <c r="AC163">
        <v>514197.79560000001</v>
      </c>
      <c r="AD163">
        <v>514339.42190000002</v>
      </c>
      <c r="AE163">
        <v>514478.8124</v>
      </c>
      <c r="AF163">
        <v>514698.83679999999</v>
      </c>
      <c r="AG163">
        <v>514892.11180000001</v>
      </c>
      <c r="AH163">
        <v>515232.79460000002</v>
      </c>
      <c r="AI163">
        <v>519163.13189999998</v>
      </c>
      <c r="AJ163">
        <v>523452.30959999998</v>
      </c>
      <c r="AK163">
        <v>527922.0943</v>
      </c>
      <c r="AL163">
        <v>532378.89399999997</v>
      </c>
      <c r="AM163">
        <v>536843.91119999997</v>
      </c>
      <c r="AN163">
        <v>540738.22369999997</v>
      </c>
      <c r="AO163">
        <v>544700.10329999996</v>
      </c>
      <c r="AP163">
        <v>548656.89159999997</v>
      </c>
      <c r="AQ163">
        <v>552611.72219999996</v>
      </c>
      <c r="AR163">
        <v>556472.31140000001</v>
      </c>
      <c r="AS163">
        <v>560306.46239999996</v>
      </c>
      <c r="AT163">
        <v>564025.94270000001</v>
      </c>
      <c r="AU163">
        <v>567596.46889999998</v>
      </c>
      <c r="AV163">
        <v>571046.01370000001</v>
      </c>
      <c r="AW163">
        <v>574579.4425</v>
      </c>
    </row>
    <row r="164" spans="2:49" x14ac:dyDescent="0.25">
      <c r="B164" s="247" t="s">
        <v>305</v>
      </c>
      <c r="C164">
        <v>5051155.6907064496</v>
      </c>
      <c r="D164">
        <v>5132253.62916335</v>
      </c>
      <c r="E164">
        <v>5214653.6210000003</v>
      </c>
      <c r="F164">
        <v>5229458.602</v>
      </c>
      <c r="G164">
        <v>4997757.0350000001</v>
      </c>
      <c r="H164">
        <v>4908835.38</v>
      </c>
      <c r="I164">
        <v>4892152.3169999998</v>
      </c>
      <c r="J164">
        <v>4880406.2790000001</v>
      </c>
      <c r="K164">
        <v>4621037.2649999997</v>
      </c>
      <c r="L164">
        <v>4446938.5259999996</v>
      </c>
      <c r="M164">
        <v>4437547.46</v>
      </c>
      <c r="N164">
        <v>4436231.699</v>
      </c>
      <c r="O164">
        <v>4345843.6050000004</v>
      </c>
      <c r="P164">
        <v>4135004.713</v>
      </c>
      <c r="Q164">
        <v>3786928.9959999998</v>
      </c>
      <c r="R164">
        <v>3436115.94</v>
      </c>
      <c r="S164">
        <v>3265254.2349999999</v>
      </c>
      <c r="T164">
        <v>3198743.2779999999</v>
      </c>
      <c r="U164">
        <v>3150328.2719999999</v>
      </c>
      <c r="V164">
        <v>3116280.9509999999</v>
      </c>
      <c r="W164">
        <v>3058720.24</v>
      </c>
      <c r="X164">
        <v>3004134.3459999999</v>
      </c>
      <c r="Y164">
        <v>2998120.3020000001</v>
      </c>
      <c r="Z164">
        <v>3018214.4929999998</v>
      </c>
      <c r="AA164">
        <v>3048933.122</v>
      </c>
      <c r="AB164">
        <v>3082219.5729999999</v>
      </c>
      <c r="AC164">
        <v>3115339.9929999998</v>
      </c>
      <c r="AD164">
        <v>3148971.0630000001</v>
      </c>
      <c r="AE164">
        <v>3177694.3029999998</v>
      </c>
      <c r="AF164">
        <v>3202088.5789999999</v>
      </c>
      <c r="AG164">
        <v>3222009.253</v>
      </c>
      <c r="AH164">
        <v>3239158.4010000001</v>
      </c>
      <c r="AI164">
        <v>3273994.7609999999</v>
      </c>
      <c r="AJ164">
        <v>3308634.1949999998</v>
      </c>
      <c r="AK164">
        <v>3343078.0129999998</v>
      </c>
      <c r="AL164">
        <v>3377124.44</v>
      </c>
      <c r="AM164">
        <v>3411382.6690000002</v>
      </c>
      <c r="AN164">
        <v>3441517.8820000002</v>
      </c>
      <c r="AO164">
        <v>3472405.4049999998</v>
      </c>
      <c r="AP164">
        <v>3503901.54</v>
      </c>
      <c r="AQ164">
        <v>3536038.3739999998</v>
      </c>
      <c r="AR164">
        <v>3568609.267</v>
      </c>
      <c r="AS164">
        <v>3600883.6159999999</v>
      </c>
      <c r="AT164">
        <v>3633107.6880000001</v>
      </c>
      <c r="AU164">
        <v>3665441.4909999999</v>
      </c>
      <c r="AV164">
        <v>3698049.3969999999</v>
      </c>
      <c r="AW164">
        <v>3731764.1320000002</v>
      </c>
    </row>
    <row r="165" spans="2:49" x14ac:dyDescent="0.25">
      <c r="B165" s="247" t="s">
        <v>306</v>
      </c>
      <c r="C165">
        <v>738109.45702439197</v>
      </c>
      <c r="D165">
        <v>749960.04310518701</v>
      </c>
      <c r="E165">
        <v>762000.89419999998</v>
      </c>
      <c r="F165">
        <v>736383.91709999996</v>
      </c>
      <c r="G165">
        <v>688112.10640000005</v>
      </c>
      <c r="H165">
        <v>586719.0405</v>
      </c>
      <c r="I165">
        <v>619001.56099999999</v>
      </c>
      <c r="J165">
        <v>603885.68000000005</v>
      </c>
      <c r="K165">
        <v>570585.93790000002</v>
      </c>
      <c r="L165">
        <v>540636.73140000005</v>
      </c>
      <c r="M165">
        <v>527696.85089999996</v>
      </c>
      <c r="N165">
        <v>532522.84169999999</v>
      </c>
      <c r="O165">
        <v>532978.75639999995</v>
      </c>
      <c r="P165">
        <v>518070.68160000001</v>
      </c>
      <c r="Q165">
        <v>484197.50579999998</v>
      </c>
      <c r="R165">
        <v>448456.1336</v>
      </c>
      <c r="S165">
        <v>412143.69510000001</v>
      </c>
      <c r="T165">
        <v>388451.5589</v>
      </c>
      <c r="U165">
        <v>371518.70659999998</v>
      </c>
      <c r="V165">
        <v>360360.66269999999</v>
      </c>
      <c r="W165">
        <v>349209.50270000001</v>
      </c>
      <c r="X165">
        <v>339759.27110000001</v>
      </c>
      <c r="Y165">
        <v>338163.43459999998</v>
      </c>
      <c r="Z165">
        <v>339499.70669999998</v>
      </c>
      <c r="AA165">
        <v>341848.23190000001</v>
      </c>
      <c r="AB165">
        <v>344325.40389999998</v>
      </c>
      <c r="AC165">
        <v>346782.10619999998</v>
      </c>
      <c r="AD165">
        <v>349409.13189999998</v>
      </c>
      <c r="AE165">
        <v>351719.47029999999</v>
      </c>
      <c r="AF165">
        <v>353877.71600000001</v>
      </c>
      <c r="AG165">
        <v>355902.66269999999</v>
      </c>
      <c r="AH165">
        <v>357974.6201</v>
      </c>
      <c r="AI165">
        <v>362319.288</v>
      </c>
      <c r="AJ165">
        <v>366895.05249999999</v>
      </c>
      <c r="AK165">
        <v>371620.07770000002</v>
      </c>
      <c r="AL165">
        <v>376380.92210000003</v>
      </c>
      <c r="AM165">
        <v>381162.3505</v>
      </c>
      <c r="AN165">
        <v>385516.52360000001</v>
      </c>
      <c r="AO165">
        <v>389859.9192</v>
      </c>
      <c r="AP165">
        <v>394118.96889999998</v>
      </c>
      <c r="AQ165">
        <v>398303.27149999997</v>
      </c>
      <c r="AR165">
        <v>402363.16859999998</v>
      </c>
      <c r="AS165">
        <v>406249.74570000003</v>
      </c>
      <c r="AT165">
        <v>409964.45400000003</v>
      </c>
      <c r="AU165">
        <v>413526.82689999999</v>
      </c>
      <c r="AV165">
        <v>416961.88799999998</v>
      </c>
      <c r="AW165">
        <v>420413.05050000001</v>
      </c>
    </row>
    <row r="166" spans="2:49" x14ac:dyDescent="0.25">
      <c r="B166" s="247" t="s">
        <v>307</v>
      </c>
      <c r="C166">
        <v>1453742.3069470399</v>
      </c>
      <c r="D166">
        <v>1477082.6099113501</v>
      </c>
      <c r="E166">
        <v>1500797.649</v>
      </c>
      <c r="F166">
        <v>1502496.811</v>
      </c>
      <c r="G166">
        <v>1385447.389</v>
      </c>
      <c r="H166">
        <v>1185283.121</v>
      </c>
      <c r="I166">
        <v>1216796.0090000001</v>
      </c>
      <c r="J166">
        <v>1338753.3970000001</v>
      </c>
      <c r="K166">
        <v>1216286.781</v>
      </c>
      <c r="L166">
        <v>1150081.9580000001</v>
      </c>
      <c r="M166">
        <v>1155103.044</v>
      </c>
      <c r="N166">
        <v>1143113.2709999999</v>
      </c>
      <c r="O166">
        <v>1168292.0649999999</v>
      </c>
      <c r="P166">
        <v>1171332.328</v>
      </c>
      <c r="Q166">
        <v>1140306.091</v>
      </c>
      <c r="R166">
        <v>1089832.1459999999</v>
      </c>
      <c r="S166">
        <v>1056739.862</v>
      </c>
      <c r="T166">
        <v>1039022.785</v>
      </c>
      <c r="U166">
        <v>1022144.709</v>
      </c>
      <c r="V166">
        <v>1008540.974</v>
      </c>
      <c r="W166">
        <v>982984.28610000003</v>
      </c>
      <c r="X166">
        <v>955354.2034</v>
      </c>
      <c r="Y166">
        <v>942316.42200000002</v>
      </c>
      <c r="Z166">
        <v>937335.11060000001</v>
      </c>
      <c r="AA166">
        <v>935681.06669999997</v>
      </c>
      <c r="AB166">
        <v>935234.60219999996</v>
      </c>
      <c r="AC166">
        <v>935561.60889999999</v>
      </c>
      <c r="AD166">
        <v>937148.42339999997</v>
      </c>
      <c r="AE166">
        <v>938168.69099999999</v>
      </c>
      <c r="AF166">
        <v>938913.7746</v>
      </c>
      <c r="AG166">
        <v>939324.40760000004</v>
      </c>
      <c r="AH166">
        <v>939938.87589999998</v>
      </c>
      <c r="AI166">
        <v>946218.62080000003</v>
      </c>
      <c r="AJ166">
        <v>952969.21840000001</v>
      </c>
      <c r="AK166">
        <v>960298.5673</v>
      </c>
      <c r="AL166">
        <v>967832.31880000001</v>
      </c>
      <c r="AM166">
        <v>975589.98069999996</v>
      </c>
      <c r="AN166">
        <v>980800.03760000004</v>
      </c>
      <c r="AO166">
        <v>984968.99549999996</v>
      </c>
      <c r="AP166">
        <v>988279.45200000005</v>
      </c>
      <c r="AQ166">
        <v>990978.90269999998</v>
      </c>
      <c r="AR166">
        <v>992793.57259999996</v>
      </c>
      <c r="AS166">
        <v>994947.24179999996</v>
      </c>
      <c r="AT166">
        <v>997239.14729999995</v>
      </c>
      <c r="AU166">
        <v>999419.41469999996</v>
      </c>
      <c r="AV166">
        <v>1001432.507</v>
      </c>
      <c r="AW166">
        <v>1003904.281</v>
      </c>
    </row>
    <row r="167" spans="2:49" x14ac:dyDescent="0.25">
      <c r="B167" s="247" t="s">
        <v>308</v>
      </c>
      <c r="C167">
        <v>1819036.8432423901</v>
      </c>
      <c r="D167">
        <v>1848242.0681447799</v>
      </c>
      <c r="E167">
        <v>1877916.192</v>
      </c>
      <c r="F167">
        <v>1884122.318</v>
      </c>
      <c r="G167">
        <v>1747570.551</v>
      </c>
      <c r="H167">
        <v>1475036.2139999999</v>
      </c>
      <c r="I167">
        <v>1519326.1529999999</v>
      </c>
      <c r="J167">
        <v>1698129.4620000001</v>
      </c>
      <c r="K167">
        <v>1538781.483</v>
      </c>
      <c r="L167">
        <v>1448656.1229999999</v>
      </c>
      <c r="M167">
        <v>1447695.581</v>
      </c>
      <c r="N167">
        <v>1408050.925</v>
      </c>
      <c r="O167">
        <v>1450081.3970000001</v>
      </c>
      <c r="P167">
        <v>1486689.5689999999</v>
      </c>
      <c r="Q167">
        <v>1484026.3030000001</v>
      </c>
      <c r="R167">
        <v>1439369.2790000001</v>
      </c>
      <c r="S167">
        <v>1416990.1950000001</v>
      </c>
      <c r="T167">
        <v>1373575.773</v>
      </c>
      <c r="U167">
        <v>1337954.0589999999</v>
      </c>
      <c r="V167">
        <v>1337679.1640000001</v>
      </c>
      <c r="W167">
        <v>1299668.2560000001</v>
      </c>
      <c r="X167">
        <v>1261434.325</v>
      </c>
      <c r="Y167">
        <v>1230966.892</v>
      </c>
      <c r="Z167">
        <v>1215745.358</v>
      </c>
      <c r="AA167">
        <v>1202955.5560000001</v>
      </c>
      <c r="AB167">
        <v>1189677.247</v>
      </c>
      <c r="AC167">
        <v>1176889</v>
      </c>
      <c r="AD167">
        <v>1168119.868</v>
      </c>
      <c r="AE167">
        <v>1157871.1569999999</v>
      </c>
      <c r="AF167">
        <v>1147394.8929999999</v>
      </c>
      <c r="AG167">
        <v>1136951.3289999999</v>
      </c>
      <c r="AH167">
        <v>1129082.0970000001</v>
      </c>
      <c r="AI167">
        <v>1126428.7890000001</v>
      </c>
      <c r="AJ167">
        <v>1123869.76</v>
      </c>
      <c r="AK167">
        <v>1124286.798</v>
      </c>
      <c r="AL167">
        <v>1124883.5889999999</v>
      </c>
      <c r="AM167">
        <v>1125269.175</v>
      </c>
      <c r="AN167">
        <v>1123444.736</v>
      </c>
      <c r="AO167">
        <v>1119233.094</v>
      </c>
      <c r="AP167">
        <v>1113979.2250000001</v>
      </c>
      <c r="AQ167">
        <v>1109814.0149999999</v>
      </c>
      <c r="AR167">
        <v>1103387.7169999999</v>
      </c>
      <c r="AS167">
        <v>1098216.8149999999</v>
      </c>
      <c r="AT167">
        <v>1094151.7109999999</v>
      </c>
      <c r="AU167">
        <v>1089534.4469999999</v>
      </c>
      <c r="AV167">
        <v>1084847.4639999999</v>
      </c>
      <c r="AW167">
        <v>1087201.879</v>
      </c>
    </row>
    <row r="168" spans="2:49" x14ac:dyDescent="0.25">
      <c r="B168" s="247" t="s">
        <v>309</v>
      </c>
      <c r="C168">
        <v>2313078.33193391</v>
      </c>
      <c r="D168">
        <v>2350215.5527395001</v>
      </c>
      <c r="E168">
        <v>2387949.0240000002</v>
      </c>
      <c r="F168">
        <v>2377671.0430000001</v>
      </c>
      <c r="G168">
        <v>2236313.352</v>
      </c>
      <c r="H168">
        <v>1981316.175</v>
      </c>
      <c r="I168">
        <v>2076133.108</v>
      </c>
      <c r="J168">
        <v>1976806.1170000001</v>
      </c>
      <c r="K168">
        <v>1820308.5560000001</v>
      </c>
      <c r="L168">
        <v>1772748.2720000001</v>
      </c>
      <c r="M168">
        <v>1734598.1529999999</v>
      </c>
      <c r="N168">
        <v>1763837.4140000001</v>
      </c>
      <c r="O168">
        <v>1769737.4269999999</v>
      </c>
      <c r="P168">
        <v>1742357.2830000001</v>
      </c>
      <c r="Q168">
        <v>1662168.5319999999</v>
      </c>
      <c r="R168">
        <v>1558672.632</v>
      </c>
      <c r="S168">
        <v>1522505.5319999999</v>
      </c>
      <c r="T168">
        <v>1506211.173</v>
      </c>
      <c r="U168">
        <v>1489289.28</v>
      </c>
      <c r="V168">
        <v>1473649.9939999999</v>
      </c>
      <c r="W168">
        <v>1435940.2290000001</v>
      </c>
      <c r="X168">
        <v>1392605.9850000001</v>
      </c>
      <c r="Y168">
        <v>1370054.3489999999</v>
      </c>
      <c r="Z168">
        <v>1357449.318</v>
      </c>
      <c r="AA168">
        <v>1348686.6310000001</v>
      </c>
      <c r="AB168">
        <v>1341161.2150000001</v>
      </c>
      <c r="AC168">
        <v>1334537.7420000001</v>
      </c>
      <c r="AD168">
        <v>1330414.6510000001</v>
      </c>
      <c r="AE168">
        <v>1325810.0060000001</v>
      </c>
      <c r="AF168">
        <v>1321084.466</v>
      </c>
      <c r="AG168">
        <v>1316155.743</v>
      </c>
      <c r="AH168">
        <v>1311707.0449999999</v>
      </c>
      <c r="AI168">
        <v>1315610.2720000001</v>
      </c>
      <c r="AJ168">
        <v>1320454.581</v>
      </c>
      <c r="AK168">
        <v>1326235.5360000001</v>
      </c>
      <c r="AL168">
        <v>1332476.5660000001</v>
      </c>
      <c r="AM168">
        <v>1339169.574</v>
      </c>
      <c r="AN168">
        <v>1343505.6070000001</v>
      </c>
      <c r="AO168">
        <v>1347476.8810000001</v>
      </c>
      <c r="AP168">
        <v>1351080.568</v>
      </c>
      <c r="AQ168">
        <v>1354459.4790000001</v>
      </c>
      <c r="AR168">
        <v>1357264.0959999999</v>
      </c>
      <c r="AS168">
        <v>1360175.9240000001</v>
      </c>
      <c r="AT168">
        <v>1362994.1850000001</v>
      </c>
      <c r="AU168">
        <v>1365543.909</v>
      </c>
      <c r="AV168">
        <v>1367785.2350000001</v>
      </c>
      <c r="AW168">
        <v>1370376.6510000001</v>
      </c>
    </row>
    <row r="169" spans="2:49" x14ac:dyDescent="0.25">
      <c r="B169" s="247" t="s">
        <v>310</v>
      </c>
      <c r="C169">
        <v>4643279.3828946501</v>
      </c>
      <c r="D169">
        <v>4717828.7352982899</v>
      </c>
      <c r="E169">
        <v>4793575.0020000003</v>
      </c>
      <c r="F169">
        <v>4801654.3250000002</v>
      </c>
      <c r="G169">
        <v>4785826.807</v>
      </c>
      <c r="H169">
        <v>4446063.1339999996</v>
      </c>
      <c r="I169">
        <v>4604092.7070000004</v>
      </c>
      <c r="J169">
        <v>4616252.2520000003</v>
      </c>
      <c r="K169">
        <v>4425783.5029999996</v>
      </c>
      <c r="L169">
        <v>4355097.3569999998</v>
      </c>
      <c r="M169">
        <v>4313782.6569999997</v>
      </c>
      <c r="N169">
        <v>4372569.5080000004</v>
      </c>
      <c r="O169">
        <v>4491213.3459999999</v>
      </c>
      <c r="P169">
        <v>4517889.4740000004</v>
      </c>
      <c r="Q169">
        <v>4428242.3059999999</v>
      </c>
      <c r="R169">
        <v>4283606.1710000001</v>
      </c>
      <c r="S169">
        <v>4120924.8190000001</v>
      </c>
      <c r="T169">
        <v>4063579.1469999999</v>
      </c>
      <c r="U169">
        <v>4015174.054</v>
      </c>
      <c r="V169">
        <v>3976897.2540000002</v>
      </c>
      <c r="W169">
        <v>3899580.6529999999</v>
      </c>
      <c r="X169">
        <v>3812404.8119999999</v>
      </c>
      <c r="Y169">
        <v>3771396.6779999998</v>
      </c>
      <c r="Z169">
        <v>3755066.5010000002</v>
      </c>
      <c r="AA169">
        <v>3750653.8820000002</v>
      </c>
      <c r="AB169">
        <v>3751424.1529999999</v>
      </c>
      <c r="AC169">
        <v>3756091.34</v>
      </c>
      <c r="AD169">
        <v>3766730.4440000001</v>
      </c>
      <c r="AE169">
        <v>3776914.5</v>
      </c>
      <c r="AF169">
        <v>3787451.6519999998</v>
      </c>
      <c r="AG169">
        <v>3797871.04</v>
      </c>
      <c r="AH169">
        <v>3809652.267</v>
      </c>
      <c r="AI169">
        <v>3844641.3130000001</v>
      </c>
      <c r="AJ169">
        <v>3881841.0159999998</v>
      </c>
      <c r="AK169">
        <v>3921063.3360000001</v>
      </c>
      <c r="AL169">
        <v>3961317.5649999999</v>
      </c>
      <c r="AM169">
        <v>4002671.9959999998</v>
      </c>
      <c r="AN169">
        <v>4037795.8</v>
      </c>
      <c r="AO169">
        <v>4072185.966</v>
      </c>
      <c r="AP169">
        <v>4105668.9750000001</v>
      </c>
      <c r="AQ169">
        <v>4138407.1269999999</v>
      </c>
      <c r="AR169">
        <v>4169664.625</v>
      </c>
      <c r="AS169">
        <v>4200119.7419999996</v>
      </c>
      <c r="AT169">
        <v>4229709.1090000002</v>
      </c>
      <c r="AU169">
        <v>4258118.0109999999</v>
      </c>
      <c r="AV169">
        <v>4285254.9790000003</v>
      </c>
      <c r="AW169">
        <v>4312327.79</v>
      </c>
    </row>
    <row r="170" spans="2:49" x14ac:dyDescent="0.25">
      <c r="B170" s="247" t="s">
        <v>311</v>
      </c>
      <c r="C170">
        <v>3833938.33697946</v>
      </c>
      <c r="D170">
        <v>3895493.45710216</v>
      </c>
      <c r="E170">
        <v>3958037.361</v>
      </c>
      <c r="F170">
        <v>3972388.2230000002</v>
      </c>
      <c r="G170">
        <v>3998211.7250000001</v>
      </c>
      <c r="H170">
        <v>3701445.2069999999</v>
      </c>
      <c r="I170">
        <v>3854119.07</v>
      </c>
      <c r="J170">
        <v>3933312.5520000001</v>
      </c>
      <c r="K170">
        <v>3878423.8029999998</v>
      </c>
      <c r="L170">
        <v>3862946.9449999998</v>
      </c>
      <c r="M170">
        <v>3848206.2659999998</v>
      </c>
      <c r="N170">
        <v>3856476.7960000001</v>
      </c>
      <c r="O170">
        <v>3903084.7119999998</v>
      </c>
      <c r="P170">
        <v>3920401.9160000002</v>
      </c>
      <c r="Q170">
        <v>3876976.2659999998</v>
      </c>
      <c r="R170">
        <v>3768383.6710000001</v>
      </c>
      <c r="S170">
        <v>3675069.818</v>
      </c>
      <c r="T170">
        <v>3645453.47</v>
      </c>
      <c r="U170">
        <v>3607347.469</v>
      </c>
      <c r="V170">
        <v>3576055.068</v>
      </c>
      <c r="W170">
        <v>3517006.39</v>
      </c>
      <c r="X170">
        <v>3452462.27</v>
      </c>
      <c r="Y170">
        <v>3431351.2349999999</v>
      </c>
      <c r="Z170">
        <v>3430122.676</v>
      </c>
      <c r="AA170">
        <v>3438252.54</v>
      </c>
      <c r="AB170">
        <v>3449872.8309999998</v>
      </c>
      <c r="AC170">
        <v>3463873.1209999998</v>
      </c>
      <c r="AD170">
        <v>3483576.1320000002</v>
      </c>
      <c r="AE170">
        <v>3504105.7540000002</v>
      </c>
      <c r="AF170">
        <v>3525708.9720000001</v>
      </c>
      <c r="AG170">
        <v>3547608.2059999998</v>
      </c>
      <c r="AH170">
        <v>3570616.9240000001</v>
      </c>
      <c r="AI170">
        <v>3614948.798</v>
      </c>
      <c r="AJ170">
        <v>3660694.554</v>
      </c>
      <c r="AK170">
        <v>3707492.4720000001</v>
      </c>
      <c r="AL170">
        <v>3754734.6949999998</v>
      </c>
      <c r="AM170">
        <v>3802671.571</v>
      </c>
      <c r="AN170">
        <v>3845895.1749999998</v>
      </c>
      <c r="AO170">
        <v>3889188.889</v>
      </c>
      <c r="AP170">
        <v>3932370.2179999999</v>
      </c>
      <c r="AQ170">
        <v>3975327.5920000002</v>
      </c>
      <c r="AR170">
        <v>4017859.8130000001</v>
      </c>
      <c r="AS170">
        <v>4058737.0049999999</v>
      </c>
      <c r="AT170">
        <v>4098425.3229999999</v>
      </c>
      <c r="AU170">
        <v>4137046.0639999998</v>
      </c>
      <c r="AV170">
        <v>4174706.895</v>
      </c>
      <c r="AW170">
        <v>4211558.1289999997</v>
      </c>
    </row>
    <row r="171" spans="2:49" x14ac:dyDescent="0.25">
      <c r="B171" s="247" t="s">
        <v>312</v>
      </c>
      <c r="C171">
        <v>271678.64339116903</v>
      </c>
      <c r="D171">
        <v>276040.53188776103</v>
      </c>
      <c r="E171">
        <v>280472.45189999999</v>
      </c>
      <c r="F171">
        <v>286018.74589999998</v>
      </c>
      <c r="G171">
        <v>271286.70250000001</v>
      </c>
      <c r="H171">
        <v>232208.4546</v>
      </c>
      <c r="I171">
        <v>243624.18280000001</v>
      </c>
      <c r="J171">
        <v>245721.9204</v>
      </c>
      <c r="K171">
        <v>225542.4221</v>
      </c>
      <c r="L171">
        <v>208572.19899999999</v>
      </c>
      <c r="M171">
        <v>202067.44690000001</v>
      </c>
      <c r="N171">
        <v>210364.576</v>
      </c>
      <c r="O171">
        <v>209521.3798</v>
      </c>
      <c r="P171">
        <v>201070.71830000001</v>
      </c>
      <c r="Q171">
        <v>185293.16279999999</v>
      </c>
      <c r="R171">
        <v>168612.79560000001</v>
      </c>
      <c r="S171">
        <v>159288.57819999999</v>
      </c>
      <c r="T171">
        <v>153244.39730000001</v>
      </c>
      <c r="U171">
        <v>148636.6041</v>
      </c>
      <c r="V171">
        <v>145532.70559999999</v>
      </c>
      <c r="W171">
        <v>141078.77410000001</v>
      </c>
      <c r="X171">
        <v>136734.1961</v>
      </c>
      <c r="Y171">
        <v>135047.02489999999</v>
      </c>
      <c r="Z171">
        <v>134854.59150000001</v>
      </c>
      <c r="AA171">
        <v>135243.0722</v>
      </c>
      <c r="AB171">
        <v>135803.66209999999</v>
      </c>
      <c r="AC171">
        <v>136434.9804</v>
      </c>
      <c r="AD171">
        <v>137143.4504</v>
      </c>
      <c r="AE171">
        <v>137637.87890000001</v>
      </c>
      <c r="AF171">
        <v>138003.94330000001</v>
      </c>
      <c r="AG171">
        <v>138264.0772</v>
      </c>
      <c r="AH171">
        <v>138541.15239999999</v>
      </c>
      <c r="AI171">
        <v>139609.5404</v>
      </c>
      <c r="AJ171">
        <v>140723.40169999999</v>
      </c>
      <c r="AK171">
        <v>141936.44330000001</v>
      </c>
      <c r="AL171">
        <v>143170.44589999999</v>
      </c>
      <c r="AM171">
        <v>144422.8296</v>
      </c>
      <c r="AN171">
        <v>145492.80780000001</v>
      </c>
      <c r="AO171">
        <v>146544.93419999999</v>
      </c>
      <c r="AP171">
        <v>147588.2592</v>
      </c>
      <c r="AQ171">
        <v>148666.82810000001</v>
      </c>
      <c r="AR171">
        <v>149695.48329999999</v>
      </c>
      <c r="AS171">
        <v>150704.28659999999</v>
      </c>
      <c r="AT171">
        <v>151701.69260000001</v>
      </c>
      <c r="AU171">
        <v>152662.05710000001</v>
      </c>
      <c r="AV171">
        <v>153601.49220000001</v>
      </c>
      <c r="AW171">
        <v>154715.43369999999</v>
      </c>
    </row>
    <row r="172" spans="2:49" x14ac:dyDescent="0.25">
      <c r="B172" s="247" t="s">
        <v>313</v>
      </c>
      <c r="C172">
        <v>2033071.8879050901</v>
      </c>
      <c r="D172">
        <v>2065713.51468114</v>
      </c>
      <c r="E172">
        <v>2098879.213</v>
      </c>
      <c r="F172">
        <v>2086451.8459999999</v>
      </c>
      <c r="G172">
        <v>1899643.0689999999</v>
      </c>
      <c r="H172">
        <v>1547017.0959999999</v>
      </c>
      <c r="I172">
        <v>1689785.6529999999</v>
      </c>
      <c r="J172">
        <v>1694868.4010000001</v>
      </c>
      <c r="K172">
        <v>1562720.814</v>
      </c>
      <c r="L172">
        <v>1533710.1229999999</v>
      </c>
      <c r="M172">
        <v>1540438.301</v>
      </c>
      <c r="N172">
        <v>1517568.8030000001</v>
      </c>
      <c r="O172">
        <v>1521843.456</v>
      </c>
      <c r="P172">
        <v>1483073.1029999999</v>
      </c>
      <c r="Q172">
        <v>1400145.2709999999</v>
      </c>
      <c r="R172">
        <v>1315140.2209999999</v>
      </c>
      <c r="S172">
        <v>1271454.6170000001</v>
      </c>
      <c r="T172">
        <v>1249236.82</v>
      </c>
      <c r="U172">
        <v>1229797.561</v>
      </c>
      <c r="V172">
        <v>1214086.5660000001</v>
      </c>
      <c r="W172">
        <v>1184553.8330000001</v>
      </c>
      <c r="X172">
        <v>1152294.909</v>
      </c>
      <c r="Y172">
        <v>1138434.0689999999</v>
      </c>
      <c r="Z172">
        <v>1134102.4609999999</v>
      </c>
      <c r="AA172">
        <v>1133675.287</v>
      </c>
      <c r="AB172">
        <v>1134659.551</v>
      </c>
      <c r="AC172">
        <v>1136538.844</v>
      </c>
      <c r="AD172">
        <v>1139427.888</v>
      </c>
      <c r="AE172">
        <v>1141208.5120000001</v>
      </c>
      <c r="AF172">
        <v>1142451.5330000001</v>
      </c>
      <c r="AG172">
        <v>1143210.0060000001</v>
      </c>
      <c r="AH172">
        <v>1144226.9790000001</v>
      </c>
      <c r="AI172">
        <v>1151962.4509999999</v>
      </c>
      <c r="AJ172">
        <v>1160206.6429999999</v>
      </c>
      <c r="AK172">
        <v>1169213.4110000001</v>
      </c>
      <c r="AL172">
        <v>1178502.9539999999</v>
      </c>
      <c r="AM172">
        <v>1188070.96</v>
      </c>
      <c r="AN172">
        <v>1195583.19</v>
      </c>
      <c r="AO172">
        <v>1202664.8</v>
      </c>
      <c r="AP172">
        <v>1209389.1910000001</v>
      </c>
      <c r="AQ172">
        <v>1215987.6440000001</v>
      </c>
      <c r="AR172">
        <v>1222014.852</v>
      </c>
      <c r="AS172">
        <v>1228003.7479999999</v>
      </c>
      <c r="AT172">
        <v>1233872.034</v>
      </c>
      <c r="AU172">
        <v>1239410.149</v>
      </c>
      <c r="AV172">
        <v>1244622.1740000001</v>
      </c>
      <c r="AW172">
        <v>1250436.9939999999</v>
      </c>
    </row>
    <row r="173" spans="2:49" x14ac:dyDescent="0.25">
      <c r="B173" s="247" t="s">
        <v>314</v>
      </c>
      <c r="C173">
        <v>611949.61832884501</v>
      </c>
      <c r="D173">
        <v>621774.66739182698</v>
      </c>
      <c r="E173">
        <v>631757.4608</v>
      </c>
      <c r="F173">
        <v>623751.12159999995</v>
      </c>
      <c r="G173">
        <v>573268.78650000005</v>
      </c>
      <c r="H173">
        <v>484750.53399999999</v>
      </c>
      <c r="I173">
        <v>523312.39399999997</v>
      </c>
      <c r="J173">
        <v>514950.2868</v>
      </c>
      <c r="K173">
        <v>474684.27299999999</v>
      </c>
      <c r="L173">
        <v>453334.51120000001</v>
      </c>
      <c r="M173">
        <v>452615.49719999998</v>
      </c>
      <c r="N173">
        <v>433932.86829999997</v>
      </c>
      <c r="O173">
        <v>419579.6336</v>
      </c>
      <c r="P173">
        <v>387624.6446</v>
      </c>
      <c r="Q173">
        <v>341915.14939999999</v>
      </c>
      <c r="R173">
        <v>304524.63740000001</v>
      </c>
      <c r="S173">
        <v>280193.30379999999</v>
      </c>
      <c r="T173">
        <v>267248.87819999998</v>
      </c>
      <c r="U173">
        <v>258421.84770000001</v>
      </c>
      <c r="V173">
        <v>252634.90830000001</v>
      </c>
      <c r="W173">
        <v>246149.98860000001</v>
      </c>
      <c r="X173">
        <v>240325.1249</v>
      </c>
      <c r="Y173">
        <v>239430.54240000001</v>
      </c>
      <c r="Z173">
        <v>240988.24369999999</v>
      </c>
      <c r="AA173">
        <v>243553.8872</v>
      </c>
      <c r="AB173">
        <v>246377.85399999999</v>
      </c>
      <c r="AC173">
        <v>249203.8419</v>
      </c>
      <c r="AD173">
        <v>251936.4852</v>
      </c>
      <c r="AE173">
        <v>254178.65830000001</v>
      </c>
      <c r="AF173">
        <v>256090.5422</v>
      </c>
      <c r="AG173">
        <v>257734.02170000001</v>
      </c>
      <c r="AH173">
        <v>259303.20329999999</v>
      </c>
      <c r="AI173">
        <v>262353.79350000003</v>
      </c>
      <c r="AJ173">
        <v>265481.87089999998</v>
      </c>
      <c r="AK173">
        <v>268717.99770000001</v>
      </c>
      <c r="AL173">
        <v>271983.98359999998</v>
      </c>
      <c r="AM173">
        <v>275286.5551</v>
      </c>
      <c r="AN173">
        <v>278256.29969999997</v>
      </c>
      <c r="AO173">
        <v>281250.19</v>
      </c>
      <c r="AP173">
        <v>284260.13400000002</v>
      </c>
      <c r="AQ173">
        <v>287317.45270000002</v>
      </c>
      <c r="AR173">
        <v>290365.804</v>
      </c>
      <c r="AS173">
        <v>293357.44939999998</v>
      </c>
      <c r="AT173">
        <v>296326.35320000001</v>
      </c>
      <c r="AU173">
        <v>299269.08100000001</v>
      </c>
      <c r="AV173">
        <v>302207.26679999998</v>
      </c>
      <c r="AW173">
        <v>305310.4656</v>
      </c>
    </row>
    <row r="174" spans="2:49" x14ac:dyDescent="0.25">
      <c r="B174" s="247" t="s">
        <v>315</v>
      </c>
      <c r="C174">
        <v>8749188.7351059392</v>
      </c>
      <c r="D174">
        <v>8889659.7902533505</v>
      </c>
      <c r="E174">
        <v>9032386.1539999899</v>
      </c>
      <c r="F174">
        <v>9120038.0850000009</v>
      </c>
      <c r="G174">
        <v>8861632.1079999898</v>
      </c>
      <c r="H174">
        <v>7933251.2439999999</v>
      </c>
      <c r="I174">
        <v>8077262.5439999998</v>
      </c>
      <c r="J174">
        <v>8111481.2939999998</v>
      </c>
      <c r="K174">
        <v>7758418.9079999998</v>
      </c>
      <c r="L174">
        <v>7411126.4529999997</v>
      </c>
      <c r="M174">
        <v>7248290.3459999999</v>
      </c>
      <c r="N174">
        <v>7124966.625</v>
      </c>
      <c r="O174">
        <v>7209606.7340000002</v>
      </c>
      <c r="P174">
        <v>7182819.8250000002</v>
      </c>
      <c r="Q174">
        <v>6869504.8370000003</v>
      </c>
      <c r="R174">
        <v>6530457.1569999997</v>
      </c>
      <c r="S174">
        <v>6301763.2580000004</v>
      </c>
      <c r="T174">
        <v>6125077.6739999996</v>
      </c>
      <c r="U174">
        <v>6019369.3720000004</v>
      </c>
      <c r="V174">
        <v>5959263.415</v>
      </c>
      <c r="W174">
        <v>5845018.4699999997</v>
      </c>
      <c r="X174">
        <v>5726108.0880000005</v>
      </c>
      <c r="Y174">
        <v>5685458.6809999999</v>
      </c>
      <c r="Z174">
        <v>5678340.8119999999</v>
      </c>
      <c r="AA174">
        <v>5679380.8360000001</v>
      </c>
      <c r="AB174">
        <v>5679467.216</v>
      </c>
      <c r="AC174">
        <v>5678876.6579999998</v>
      </c>
      <c r="AD174">
        <v>5684121.9610000001</v>
      </c>
      <c r="AE174">
        <v>5683682.4390000002</v>
      </c>
      <c r="AF174">
        <v>5681706.3119999999</v>
      </c>
      <c r="AG174">
        <v>5678604.9989999998</v>
      </c>
      <c r="AH174">
        <v>5677762.8609999996</v>
      </c>
      <c r="AI174">
        <v>5712814.7350000003</v>
      </c>
      <c r="AJ174">
        <v>5751879.7050000001</v>
      </c>
      <c r="AK174">
        <v>5795214.898</v>
      </c>
      <c r="AL174">
        <v>5840132.0559999999</v>
      </c>
      <c r="AM174">
        <v>5886359.2759999996</v>
      </c>
      <c r="AN174">
        <v>5926042.3339999998</v>
      </c>
      <c r="AO174">
        <v>5967975.2980000004</v>
      </c>
      <c r="AP174">
        <v>6010705.7489999998</v>
      </c>
      <c r="AQ174">
        <v>6054754.102</v>
      </c>
      <c r="AR174">
        <v>6097634.0889999997</v>
      </c>
      <c r="AS174">
        <v>6140155.7029999997</v>
      </c>
      <c r="AT174">
        <v>6180035.0970000001</v>
      </c>
      <c r="AU174">
        <v>6217540.6529999999</v>
      </c>
      <c r="AV174">
        <v>6253107.7879999997</v>
      </c>
      <c r="AW174">
        <v>6291501.6330000004</v>
      </c>
    </row>
    <row r="175" spans="2:49" x14ac:dyDescent="0.25">
      <c r="B175" s="247" t="s">
        <v>316</v>
      </c>
      <c r="C175">
        <v>583434.83019375498</v>
      </c>
      <c r="D175">
        <v>592802.06510985899</v>
      </c>
      <c r="E175">
        <v>602319.69400000002</v>
      </c>
      <c r="F175">
        <v>620585.67700000003</v>
      </c>
      <c r="G175">
        <v>602136.45959999994</v>
      </c>
      <c r="H175">
        <v>534990.69920000003</v>
      </c>
      <c r="I175">
        <v>531256.0932</v>
      </c>
      <c r="J175">
        <v>545026.33550000004</v>
      </c>
      <c r="K175">
        <v>531239.62919999997</v>
      </c>
      <c r="L175">
        <v>522809.1801</v>
      </c>
      <c r="M175">
        <v>487960.38900000002</v>
      </c>
      <c r="N175">
        <v>445893.71529999998</v>
      </c>
      <c r="O175">
        <v>422438.38089999999</v>
      </c>
      <c r="P175">
        <v>404652.50020000001</v>
      </c>
      <c r="Q175">
        <v>382686.1802</v>
      </c>
      <c r="R175">
        <v>360891.3088</v>
      </c>
      <c r="S175">
        <v>341440.00660000002</v>
      </c>
      <c r="T175">
        <v>332881.6937</v>
      </c>
      <c r="U175">
        <v>332995.27429999999</v>
      </c>
      <c r="V175">
        <v>351493.1237</v>
      </c>
      <c r="W175">
        <v>357979.9105</v>
      </c>
      <c r="X175">
        <v>365063.91269999999</v>
      </c>
      <c r="Y175">
        <v>363319.88520000002</v>
      </c>
      <c r="Z175">
        <v>362541.34860000003</v>
      </c>
      <c r="AA175">
        <v>359991.88500000001</v>
      </c>
      <c r="AB175">
        <v>355954.18930000003</v>
      </c>
      <c r="AC175">
        <v>351595.33960000001</v>
      </c>
      <c r="AD175">
        <v>348966.68070000003</v>
      </c>
      <c r="AE175">
        <v>345751.4804</v>
      </c>
      <c r="AF175">
        <v>342457.37689999997</v>
      </c>
      <c r="AG175">
        <v>339191.24690000003</v>
      </c>
      <c r="AH175">
        <v>337123.82250000001</v>
      </c>
      <c r="AI175">
        <v>336220.75959999999</v>
      </c>
      <c r="AJ175">
        <v>335149.86300000001</v>
      </c>
      <c r="AK175">
        <v>335426.28169999999</v>
      </c>
      <c r="AL175">
        <v>335664.92800000001</v>
      </c>
      <c r="AM175">
        <v>335655.05249999999</v>
      </c>
      <c r="AN175">
        <v>336094.49300000002</v>
      </c>
      <c r="AO175">
        <v>336157.87790000002</v>
      </c>
      <c r="AP175">
        <v>336359.75219999999</v>
      </c>
      <c r="AQ175">
        <v>337729.07620000001</v>
      </c>
      <c r="AR175">
        <v>338385.69339999999</v>
      </c>
      <c r="AS175">
        <v>339383.89740000002</v>
      </c>
      <c r="AT175">
        <v>340785.8579</v>
      </c>
      <c r="AU175">
        <v>341747.28730000003</v>
      </c>
      <c r="AV175">
        <v>342606.7904</v>
      </c>
      <c r="AW175">
        <v>347531.6372</v>
      </c>
    </row>
    <row r="176" spans="2:49" x14ac:dyDescent="0.25">
      <c r="B176" s="247" t="s">
        <v>317</v>
      </c>
      <c r="C176">
        <v>40605.282443966003</v>
      </c>
      <c r="D176">
        <v>41257.2133877546</v>
      </c>
      <c r="E176">
        <v>41919.611290000001</v>
      </c>
      <c r="F176">
        <v>42649.766539999997</v>
      </c>
      <c r="G176">
        <v>40922.44139</v>
      </c>
      <c r="H176">
        <v>38344.319920000002</v>
      </c>
      <c r="I176">
        <v>39745.495360000001</v>
      </c>
      <c r="J176">
        <v>39626.797550000003</v>
      </c>
      <c r="K176">
        <v>38198.38695</v>
      </c>
      <c r="L176">
        <v>38145.130169999997</v>
      </c>
      <c r="M176">
        <v>38721.003490000003</v>
      </c>
      <c r="N176">
        <v>37649.619050000001</v>
      </c>
      <c r="O176">
        <v>39277.662539999998</v>
      </c>
      <c r="P176">
        <v>39775.922019999998</v>
      </c>
      <c r="Q176">
        <v>39008.66418</v>
      </c>
      <c r="R176">
        <v>37571.851049999997</v>
      </c>
      <c r="S176">
        <v>35456.189689999999</v>
      </c>
      <c r="T176">
        <v>34950.692929999997</v>
      </c>
      <c r="U176">
        <v>34547.348149999998</v>
      </c>
      <c r="V176">
        <v>34395.862269999998</v>
      </c>
      <c r="W176">
        <v>33918.524210000003</v>
      </c>
      <c r="X176">
        <v>33357.578560000002</v>
      </c>
      <c r="Y176">
        <v>33263.913500000002</v>
      </c>
      <c r="Z176">
        <v>33352.467089999998</v>
      </c>
      <c r="AA176">
        <v>33478.271460000004</v>
      </c>
      <c r="AB176">
        <v>33539.101609999998</v>
      </c>
      <c r="AC176">
        <v>33538.186159999997</v>
      </c>
      <c r="AD176">
        <v>33496.914400000001</v>
      </c>
      <c r="AE176">
        <v>33381.969510000003</v>
      </c>
      <c r="AF176">
        <v>33227.035219999998</v>
      </c>
      <c r="AG176">
        <v>33047.182249999998</v>
      </c>
      <c r="AH176">
        <v>32870.962529999997</v>
      </c>
      <c r="AI176">
        <v>32911.960319999998</v>
      </c>
      <c r="AJ176">
        <v>32978.94427</v>
      </c>
      <c r="AK176">
        <v>33068.354140000003</v>
      </c>
      <c r="AL176">
        <v>33168.007709999998</v>
      </c>
      <c r="AM176">
        <v>33275.956960000003</v>
      </c>
      <c r="AN176">
        <v>33352.271350000003</v>
      </c>
      <c r="AO176">
        <v>33434.380149999997</v>
      </c>
      <c r="AP176">
        <v>33516.171340000001</v>
      </c>
      <c r="AQ176">
        <v>33598.631679999999</v>
      </c>
      <c r="AR176">
        <v>33672.378230000002</v>
      </c>
      <c r="AS176">
        <v>33733.381280000001</v>
      </c>
      <c r="AT176">
        <v>33780.710899999998</v>
      </c>
      <c r="AU176">
        <v>33812.484880000004</v>
      </c>
      <c r="AV176">
        <v>33830.038860000001</v>
      </c>
      <c r="AW176">
        <v>33852.704109999999</v>
      </c>
    </row>
    <row r="177" spans="2:49" x14ac:dyDescent="0.25">
      <c r="B177" s="247" t="s">
        <v>318</v>
      </c>
      <c r="C177">
        <v>55091.732691944802</v>
      </c>
      <c r="D177">
        <v>55976.248280239903</v>
      </c>
      <c r="E177">
        <v>56874.965049999999</v>
      </c>
      <c r="F177">
        <v>56507.892229999998</v>
      </c>
      <c r="G177">
        <v>53582.78067</v>
      </c>
      <c r="H177">
        <v>47510.310239999999</v>
      </c>
      <c r="I177">
        <v>48085.585379999997</v>
      </c>
      <c r="J177">
        <v>47514.12227</v>
      </c>
      <c r="K177">
        <v>45690.020830000001</v>
      </c>
      <c r="L177">
        <v>44291.063609999997</v>
      </c>
      <c r="M177">
        <v>42829.510820000003</v>
      </c>
      <c r="N177">
        <v>38515.853219999997</v>
      </c>
      <c r="O177">
        <v>38207.80487</v>
      </c>
      <c r="P177">
        <v>38233.595459999997</v>
      </c>
      <c r="Q177">
        <v>38136.731979999997</v>
      </c>
      <c r="R177">
        <v>36223.707139999999</v>
      </c>
      <c r="S177">
        <v>32490.856370000001</v>
      </c>
      <c r="T177">
        <v>31359.36925</v>
      </c>
      <c r="U177">
        <v>31063.68795</v>
      </c>
      <c r="V177">
        <v>31253.812979999999</v>
      </c>
      <c r="W177">
        <v>31403.733690000001</v>
      </c>
      <c r="X177">
        <v>31625.186809999999</v>
      </c>
      <c r="Y177">
        <v>31750.063900000001</v>
      </c>
      <c r="Z177">
        <v>31685.489590000001</v>
      </c>
      <c r="AA177">
        <v>31450.57703</v>
      </c>
      <c r="AB177">
        <v>31092.936870000001</v>
      </c>
      <c r="AC177">
        <v>30680.50603</v>
      </c>
      <c r="AD177">
        <v>91943.891919999995</v>
      </c>
      <c r="AE177">
        <v>151832.26420000001</v>
      </c>
      <c r="AF177">
        <v>210465.7469</v>
      </c>
      <c r="AG177">
        <v>267906.696</v>
      </c>
      <c r="AH177">
        <v>324322.88909999997</v>
      </c>
      <c r="AI177">
        <v>382294.03049999999</v>
      </c>
      <c r="AJ177">
        <v>440240.21309999999</v>
      </c>
      <c r="AK177">
        <v>498111.2488</v>
      </c>
      <c r="AL177">
        <v>555785.39199999999</v>
      </c>
      <c r="AM177">
        <v>613271.21849999996</v>
      </c>
      <c r="AN177">
        <v>612749.90890000004</v>
      </c>
      <c r="AO177">
        <v>612567.52839999995</v>
      </c>
      <c r="AP177">
        <v>612565.89260000002</v>
      </c>
      <c r="AQ177">
        <v>612698.65150000004</v>
      </c>
      <c r="AR177">
        <v>612842.32160000002</v>
      </c>
      <c r="AS177">
        <v>612946.19929999998</v>
      </c>
      <c r="AT177">
        <v>613029.87219999998</v>
      </c>
      <c r="AU177">
        <v>613054.12749999994</v>
      </c>
      <c r="AV177">
        <v>613021.55249999999</v>
      </c>
      <c r="AW177">
        <v>613126.70730000001</v>
      </c>
    </row>
    <row r="178" spans="2:49" x14ac:dyDescent="0.25">
      <c r="B178" s="247" t="s">
        <v>319</v>
      </c>
      <c r="C178">
        <v>53959.065015136701</v>
      </c>
      <c r="D178">
        <v>54825.395257508797</v>
      </c>
      <c r="E178">
        <v>55705.634709999998</v>
      </c>
      <c r="F178">
        <v>55426.799120000003</v>
      </c>
      <c r="G178">
        <v>52852.900829999999</v>
      </c>
      <c r="H178">
        <v>45762.749089999998</v>
      </c>
      <c r="I178">
        <v>46575.587460000002</v>
      </c>
      <c r="J178">
        <v>47109.045339999997</v>
      </c>
      <c r="K178">
        <v>45251.364569999998</v>
      </c>
      <c r="L178">
        <v>43398.056380000002</v>
      </c>
      <c r="M178">
        <v>43074.675589999999</v>
      </c>
      <c r="N178">
        <v>41210.530160000002</v>
      </c>
      <c r="O178">
        <v>41411.511270000003</v>
      </c>
      <c r="P178">
        <v>41954.856899999999</v>
      </c>
      <c r="Q178">
        <v>42350.37012</v>
      </c>
      <c r="R178">
        <v>39708.61406</v>
      </c>
      <c r="S178">
        <v>35735.77276</v>
      </c>
      <c r="T178">
        <v>34337.692219999997</v>
      </c>
      <c r="U178">
        <v>33675.984510000002</v>
      </c>
      <c r="V178">
        <v>33550.040730000001</v>
      </c>
      <c r="W178">
        <v>33215.20753</v>
      </c>
      <c r="X178">
        <v>32874.188560000002</v>
      </c>
      <c r="Y178">
        <v>32653.374390000001</v>
      </c>
      <c r="Z178">
        <v>32366.673610000002</v>
      </c>
      <c r="AA178">
        <v>31985.59475</v>
      </c>
      <c r="AB178">
        <v>31550.21272</v>
      </c>
      <c r="AC178">
        <v>31127.369729999999</v>
      </c>
      <c r="AD178">
        <v>76929.237389999995</v>
      </c>
      <c r="AE178">
        <v>121956.607</v>
      </c>
      <c r="AF178">
        <v>166414.59280000001</v>
      </c>
      <c r="AG178">
        <v>210423.43590000001</v>
      </c>
      <c r="AH178">
        <v>254164.48970000001</v>
      </c>
      <c r="AI178">
        <v>299788.12420000002</v>
      </c>
      <c r="AJ178">
        <v>346100.0747</v>
      </c>
      <c r="AK178">
        <v>393066.55599999998</v>
      </c>
      <c r="AL178">
        <v>440536.7965</v>
      </c>
      <c r="AM178">
        <v>488491.90539999999</v>
      </c>
      <c r="AN178">
        <v>536397.25199999998</v>
      </c>
      <c r="AO178">
        <v>584769.5834</v>
      </c>
      <c r="AP178">
        <v>633438.84259999997</v>
      </c>
      <c r="AQ178">
        <v>682323.82350000006</v>
      </c>
      <c r="AR178">
        <v>731120.03249999997</v>
      </c>
      <c r="AS178">
        <v>779911.77170000004</v>
      </c>
      <c r="AT178">
        <v>828360.11259999999</v>
      </c>
      <c r="AU178">
        <v>876296.57339999999</v>
      </c>
      <c r="AV178">
        <v>923645.76229999994</v>
      </c>
      <c r="AW178">
        <v>970752.35629999998</v>
      </c>
    </row>
    <row r="179" spans="2:49" x14ac:dyDescent="0.25">
      <c r="B179" s="247" t="s">
        <v>320</v>
      </c>
      <c r="C179">
        <v>216238.436565001</v>
      </c>
      <c r="D179">
        <v>219710.21460835601</v>
      </c>
      <c r="E179">
        <v>223237.73319999999</v>
      </c>
      <c r="F179">
        <v>269253.0895</v>
      </c>
      <c r="G179">
        <v>243951.4682</v>
      </c>
      <c r="H179">
        <v>176270.55439999999</v>
      </c>
      <c r="I179">
        <v>226656.1488</v>
      </c>
      <c r="J179">
        <v>193373.74950000001</v>
      </c>
      <c r="K179">
        <v>244849.9884</v>
      </c>
      <c r="L179">
        <v>229667.9878</v>
      </c>
      <c r="M179">
        <v>206418.59849999999</v>
      </c>
      <c r="N179">
        <v>175467.29440000001</v>
      </c>
      <c r="O179">
        <v>135867.06940000001</v>
      </c>
      <c r="P179">
        <v>112154.5116</v>
      </c>
      <c r="Q179">
        <v>93265.490950000007</v>
      </c>
      <c r="R179">
        <v>83396.084780000005</v>
      </c>
      <c r="S179">
        <v>82263.28757</v>
      </c>
      <c r="T179">
        <v>79017.959279999995</v>
      </c>
      <c r="U179">
        <v>78982.642160000003</v>
      </c>
      <c r="V179">
        <v>80883.788430000001</v>
      </c>
      <c r="W179">
        <v>84187.802580000003</v>
      </c>
      <c r="X179">
        <v>87791.22408</v>
      </c>
      <c r="Y179">
        <v>89942.928960000005</v>
      </c>
      <c r="Z179">
        <v>91138.677020000003</v>
      </c>
      <c r="AA179">
        <v>91793.593800000002</v>
      </c>
      <c r="AB179">
        <v>92186.746369999906</v>
      </c>
      <c r="AC179">
        <v>92524.186480000004</v>
      </c>
      <c r="AD179">
        <v>93045.747529999906</v>
      </c>
      <c r="AE179">
        <v>93624.7215</v>
      </c>
      <c r="AF179">
        <v>94277.991980000006</v>
      </c>
      <c r="AG179">
        <v>94982.416010000001</v>
      </c>
      <c r="AH179">
        <v>95754.920020000005</v>
      </c>
      <c r="AI179">
        <v>97150.273870000005</v>
      </c>
      <c r="AJ179">
        <v>98633.691919999997</v>
      </c>
      <c r="AK179">
        <v>100186.2746</v>
      </c>
      <c r="AL179">
        <v>101772.7426</v>
      </c>
      <c r="AM179">
        <v>103388.3238</v>
      </c>
      <c r="AN179">
        <v>104986.90640000001</v>
      </c>
      <c r="AO179">
        <v>106655.60219999999</v>
      </c>
      <c r="AP179">
        <v>108356.9382</v>
      </c>
      <c r="AQ179">
        <v>110081.34789999999</v>
      </c>
      <c r="AR179">
        <v>111801.37420000001</v>
      </c>
      <c r="AS179">
        <v>113575.86289999999</v>
      </c>
      <c r="AT179">
        <v>115363.20050000001</v>
      </c>
      <c r="AU179">
        <v>117144.9785</v>
      </c>
      <c r="AV179">
        <v>118914.57919999999</v>
      </c>
      <c r="AW179">
        <v>120705.3241</v>
      </c>
    </row>
    <row r="180" spans="2:49" x14ac:dyDescent="0.25">
      <c r="B180" s="247" t="s">
        <v>321</v>
      </c>
      <c r="C180">
        <v>215538.66868192199</v>
      </c>
      <c r="D180">
        <v>218999.21172556799</v>
      </c>
      <c r="E180">
        <v>222515.3149</v>
      </c>
      <c r="F180">
        <v>229215.06289999999</v>
      </c>
      <c r="G180">
        <v>229388.54749999999</v>
      </c>
      <c r="H180">
        <v>178378.04829999999</v>
      </c>
      <c r="I180">
        <v>185905.72029999999</v>
      </c>
      <c r="J180">
        <v>199081.61739999999</v>
      </c>
      <c r="K180">
        <v>196661.34849999999</v>
      </c>
      <c r="L180">
        <v>188248.1471</v>
      </c>
      <c r="M180">
        <v>183297.641</v>
      </c>
      <c r="N180">
        <v>178738.02549999999</v>
      </c>
      <c r="O180">
        <v>170464.98850000001</v>
      </c>
      <c r="P180">
        <v>165059.94500000001</v>
      </c>
      <c r="Q180">
        <v>159586.0772</v>
      </c>
      <c r="R180">
        <v>146346.53630000001</v>
      </c>
      <c r="S180">
        <v>135259.09950000001</v>
      </c>
      <c r="T180">
        <v>123511.6874</v>
      </c>
      <c r="U180">
        <v>121592.35739999999</v>
      </c>
      <c r="V180">
        <v>121914.117</v>
      </c>
      <c r="W180">
        <v>122997.22930000001</v>
      </c>
      <c r="X180">
        <v>124040.962</v>
      </c>
      <c r="Y180">
        <v>124771.25840000001</v>
      </c>
      <c r="Z180">
        <v>124760.42939999999</v>
      </c>
      <c r="AA180">
        <v>124145.8471</v>
      </c>
      <c r="AB180">
        <v>123139.8878</v>
      </c>
      <c r="AC180">
        <v>122016.46799999999</v>
      </c>
      <c r="AD180">
        <v>121159.02250000001</v>
      </c>
      <c r="AE180">
        <v>120401.0217</v>
      </c>
      <c r="AF180">
        <v>119763.31819999999</v>
      </c>
      <c r="AG180">
        <v>119213.0474</v>
      </c>
      <c r="AH180">
        <v>118776.5433</v>
      </c>
      <c r="AI180">
        <v>119321.1827</v>
      </c>
      <c r="AJ180">
        <v>120056.4347</v>
      </c>
      <c r="AK180">
        <v>120901.6562</v>
      </c>
      <c r="AL180">
        <v>121808.4283</v>
      </c>
      <c r="AM180">
        <v>122765.8316</v>
      </c>
      <c r="AN180">
        <v>123626.071</v>
      </c>
      <c r="AO180">
        <v>124523.9697</v>
      </c>
      <c r="AP180">
        <v>125421.2928</v>
      </c>
      <c r="AQ180">
        <v>126308.2006</v>
      </c>
      <c r="AR180">
        <v>127158.6223</v>
      </c>
      <c r="AS180">
        <v>128041.9904</v>
      </c>
      <c r="AT180">
        <v>128916.288</v>
      </c>
      <c r="AU180">
        <v>129757.3122</v>
      </c>
      <c r="AV180">
        <v>130551.3913</v>
      </c>
      <c r="AW180">
        <v>131329.3377</v>
      </c>
    </row>
    <row r="181" spans="2:49" x14ac:dyDescent="0.25">
      <c r="B181" s="247" t="s">
        <v>322</v>
      </c>
      <c r="C181">
        <v>7946676.0051002903</v>
      </c>
      <c r="D181">
        <v>8074262.4587873695</v>
      </c>
      <c r="E181">
        <v>8203897.3540000003</v>
      </c>
      <c r="F181">
        <v>8693331.8780000005</v>
      </c>
      <c r="G181">
        <v>8977656.1040000003</v>
      </c>
      <c r="H181">
        <v>9053160.5649999995</v>
      </c>
      <c r="I181">
        <v>9768950.65499999</v>
      </c>
      <c r="J181">
        <v>10163303.050000001</v>
      </c>
      <c r="K181">
        <v>10142860.27</v>
      </c>
      <c r="L181">
        <v>10267304.439999999</v>
      </c>
      <c r="M181">
        <v>10698548.050000001</v>
      </c>
      <c r="N181">
        <v>11537606.800000001</v>
      </c>
      <c r="O181">
        <v>12087290.48</v>
      </c>
      <c r="P181">
        <v>11765718.140000001</v>
      </c>
      <c r="Q181">
        <v>10659164.33</v>
      </c>
      <c r="R181">
        <v>9544777.0240000002</v>
      </c>
      <c r="S181">
        <v>8729808.5</v>
      </c>
      <c r="T181">
        <v>8287965.0109999999</v>
      </c>
      <c r="U181">
        <v>7897411.0959999999</v>
      </c>
      <c r="V181">
        <v>7583276.4879999999</v>
      </c>
      <c r="W181">
        <v>7217325.8300000001</v>
      </c>
      <c r="X181">
        <v>6864816.6339999996</v>
      </c>
      <c r="Y181">
        <v>6697985.2580000004</v>
      </c>
      <c r="Z181">
        <v>6618558.2170000002</v>
      </c>
      <c r="AA181">
        <v>6571243.9989999998</v>
      </c>
      <c r="AB181">
        <v>6531701.0889999997</v>
      </c>
      <c r="AC181">
        <v>6493574.7139999997</v>
      </c>
      <c r="AD181">
        <v>6461315.585</v>
      </c>
      <c r="AE181">
        <v>6422517.7479999997</v>
      </c>
      <c r="AF181">
        <v>6379999.2690000003</v>
      </c>
      <c r="AG181">
        <v>6334023.6710000001</v>
      </c>
      <c r="AH181">
        <v>6288513.2029999997</v>
      </c>
      <c r="AI181">
        <v>6281815.0949999997</v>
      </c>
      <c r="AJ181">
        <v>6277262.1430000002</v>
      </c>
      <c r="AK181">
        <v>6274572.909</v>
      </c>
      <c r="AL181">
        <v>6271767.5109999999</v>
      </c>
      <c r="AM181">
        <v>6269340.6220000004</v>
      </c>
      <c r="AN181">
        <v>6259191.699</v>
      </c>
      <c r="AO181">
        <v>6249961.5060000001</v>
      </c>
      <c r="AP181">
        <v>6241325.5549999997</v>
      </c>
      <c r="AQ181">
        <v>6234018.7290000003</v>
      </c>
      <c r="AR181">
        <v>6226759.6529999999</v>
      </c>
      <c r="AS181">
        <v>6219026.5930000003</v>
      </c>
      <c r="AT181">
        <v>6210894.4519999996</v>
      </c>
      <c r="AU181">
        <v>6202896.9740000004</v>
      </c>
      <c r="AV181">
        <v>6195942.8320000004</v>
      </c>
      <c r="AW181">
        <v>6193939.1670000004</v>
      </c>
    </row>
    <row r="182" spans="2:49" x14ac:dyDescent="0.25">
      <c r="B182" s="247" t="s">
        <v>323</v>
      </c>
      <c r="C182">
        <v>4498800.2848123703</v>
      </c>
      <c r="D182">
        <v>4571029.97856321</v>
      </c>
      <c r="E182">
        <v>4644419.3430000003</v>
      </c>
      <c r="F182">
        <v>4798070.6830000002</v>
      </c>
      <c r="G182">
        <v>4860214.9859999996</v>
      </c>
      <c r="H182">
        <v>5158011.6969999997</v>
      </c>
      <c r="I182">
        <v>5355227.9689999996</v>
      </c>
      <c r="J182">
        <v>5420557.5779999997</v>
      </c>
      <c r="K182">
        <v>5385469.5039999997</v>
      </c>
      <c r="L182">
        <v>5441198.3890000004</v>
      </c>
      <c r="M182">
        <v>5576284.5420000004</v>
      </c>
      <c r="N182">
        <v>5890940.0010000002</v>
      </c>
      <c r="O182">
        <v>5932951.3049999997</v>
      </c>
      <c r="P182">
        <v>5539347.1660000002</v>
      </c>
      <c r="Q182">
        <v>4833692.6270000003</v>
      </c>
      <c r="R182">
        <v>4188955.0109999999</v>
      </c>
      <c r="S182">
        <v>3731678.415</v>
      </c>
      <c r="T182">
        <v>3504810.07</v>
      </c>
      <c r="U182">
        <v>3329190.4530000002</v>
      </c>
      <c r="V182">
        <v>3198606.4559999998</v>
      </c>
      <c r="W182">
        <v>3063904.932</v>
      </c>
      <c r="X182">
        <v>2934701.9670000002</v>
      </c>
      <c r="Y182">
        <v>2880112.0920000002</v>
      </c>
      <c r="Z182">
        <v>2858639.9470000002</v>
      </c>
      <c r="AA182">
        <v>2849425.8059999999</v>
      </c>
      <c r="AB182">
        <v>2841620.108</v>
      </c>
      <c r="AC182">
        <v>2832065.807</v>
      </c>
      <c r="AD182">
        <v>2821261.5869999998</v>
      </c>
      <c r="AE182">
        <v>2805428.963</v>
      </c>
      <c r="AF182">
        <v>2786688.4730000002</v>
      </c>
      <c r="AG182">
        <v>2766176.9780000001</v>
      </c>
      <c r="AH182">
        <v>2746205.6529999999</v>
      </c>
      <c r="AI182">
        <v>2744312.0120000001</v>
      </c>
      <c r="AJ182">
        <v>2744852.5150000001</v>
      </c>
      <c r="AK182">
        <v>2746886.6349999998</v>
      </c>
      <c r="AL182">
        <v>2749486.318</v>
      </c>
      <c r="AM182">
        <v>2752453.395</v>
      </c>
      <c r="AN182">
        <v>2751923.6869999999</v>
      </c>
      <c r="AO182">
        <v>2751721.06</v>
      </c>
      <c r="AP182">
        <v>2751327.5830000001</v>
      </c>
      <c r="AQ182">
        <v>2750778.693</v>
      </c>
      <c r="AR182">
        <v>2749917.94</v>
      </c>
      <c r="AS182">
        <v>2748277.9210000001</v>
      </c>
      <c r="AT182">
        <v>2746493.58</v>
      </c>
      <c r="AU182">
        <v>2745022.855</v>
      </c>
      <c r="AV182">
        <v>2744199.7560000001</v>
      </c>
      <c r="AW182">
        <v>2745079.0780000002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0.99390499460000004</v>
      </c>
      <c r="G183">
        <v>0.96017703639999996</v>
      </c>
      <c r="H183">
        <v>0.92126216719999998</v>
      </c>
      <c r="I183">
        <v>0.9082402919</v>
      </c>
      <c r="J183">
        <v>0.8839994149</v>
      </c>
      <c r="K183">
        <v>0.85048159489999997</v>
      </c>
      <c r="L183">
        <v>0.8236794529</v>
      </c>
      <c r="M183">
        <v>0.80718816530000004</v>
      </c>
      <c r="N183">
        <v>0.79970569359999999</v>
      </c>
      <c r="O183">
        <v>0.77742863110000004</v>
      </c>
      <c r="P183">
        <v>0.73913173529999998</v>
      </c>
      <c r="Q183">
        <v>0.6889280002</v>
      </c>
      <c r="R183">
        <v>0.64186410319999998</v>
      </c>
      <c r="S183">
        <v>0.62240109470000005</v>
      </c>
      <c r="T183">
        <v>0.61897427540000005</v>
      </c>
      <c r="U183">
        <v>0.6129809517</v>
      </c>
      <c r="V183">
        <v>0.60871705720000002</v>
      </c>
      <c r="W183">
        <v>0.59834360170000001</v>
      </c>
      <c r="X183">
        <v>0.58619606719999995</v>
      </c>
      <c r="Y183">
        <v>0.57528705790000001</v>
      </c>
      <c r="Z183">
        <v>0.56736993489999998</v>
      </c>
      <c r="AA183">
        <v>0.56161501889999998</v>
      </c>
      <c r="AB183">
        <v>0.55700833679999995</v>
      </c>
      <c r="AC183">
        <v>0.55312116779999998</v>
      </c>
      <c r="AD183">
        <v>0.54936143640000001</v>
      </c>
      <c r="AE183">
        <v>0.545386963</v>
      </c>
      <c r="AF183">
        <v>0.54121587999999998</v>
      </c>
      <c r="AG183">
        <v>0.53671953939999995</v>
      </c>
      <c r="AH183">
        <v>0.53216431819999999</v>
      </c>
      <c r="AI183">
        <v>0.53011086060000001</v>
      </c>
      <c r="AJ183">
        <v>0.52776151729999998</v>
      </c>
      <c r="AK183">
        <v>0.52536231259999999</v>
      </c>
      <c r="AL183">
        <v>0.52282748550000002</v>
      </c>
      <c r="AM183">
        <v>0.52022924069999998</v>
      </c>
      <c r="AN183">
        <v>0.51743992949999995</v>
      </c>
      <c r="AO183">
        <v>0.51465257460000002</v>
      </c>
      <c r="AP183">
        <v>0.51189632860000001</v>
      </c>
      <c r="AQ183">
        <v>0.50932570600000004</v>
      </c>
      <c r="AR183">
        <v>0.50680282119999998</v>
      </c>
      <c r="AS183">
        <v>0.50430019699999995</v>
      </c>
      <c r="AT183">
        <v>0.50195041149999997</v>
      </c>
      <c r="AU183">
        <v>0.49972784209999999</v>
      </c>
      <c r="AV183">
        <v>0.4976907149</v>
      </c>
      <c r="AW183">
        <v>0.49631295110000001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8257684.1399999997</v>
      </c>
      <c r="G184">
        <v>8002811.3880000003</v>
      </c>
      <c r="H184">
        <v>7305486.8820000002</v>
      </c>
      <c r="I184">
        <v>7065330.4759999998</v>
      </c>
      <c r="J184">
        <v>6895598.3169999998</v>
      </c>
      <c r="K184">
        <v>6642610.1449999996</v>
      </c>
      <c r="L184">
        <v>6300563.6050000004</v>
      </c>
      <c r="M184">
        <v>5966854.9610000001</v>
      </c>
      <c r="N184">
        <v>5594220.2699999996</v>
      </c>
      <c r="O184">
        <v>5791022.2130000005</v>
      </c>
      <c r="P184">
        <v>6100567.0350000001</v>
      </c>
      <c r="Q184">
        <v>6425145.3720000004</v>
      </c>
      <c r="R184">
        <v>6558263.0250000004</v>
      </c>
      <c r="S184">
        <v>9000376.2109999899</v>
      </c>
      <c r="T184">
        <v>7101632.8940000003</v>
      </c>
      <c r="U184">
        <v>4910911.2570000002</v>
      </c>
      <c r="V184">
        <v>2869491.7549999999</v>
      </c>
      <c r="W184">
        <v>2660570.4739999999</v>
      </c>
      <c r="X184">
        <v>2591284.9300000002</v>
      </c>
      <c r="Y184">
        <v>2553568.66</v>
      </c>
      <c r="Z184">
        <v>2517750.588</v>
      </c>
      <c r="AA184">
        <v>2483263.5049999999</v>
      </c>
      <c r="AB184">
        <v>2451710.1090000002</v>
      </c>
      <c r="AC184">
        <v>2422457.94</v>
      </c>
      <c r="AD184">
        <v>2404536.35</v>
      </c>
      <c r="AE184">
        <v>2391543.0860000001</v>
      </c>
      <c r="AF184">
        <v>2382450.7480000001</v>
      </c>
      <c r="AG184">
        <v>2375992.1359999999</v>
      </c>
      <c r="AH184">
        <v>2372195.6609999998</v>
      </c>
      <c r="AI184">
        <v>2383454.37</v>
      </c>
      <c r="AJ184">
        <v>2395879.693</v>
      </c>
      <c r="AK184">
        <v>2409211.165</v>
      </c>
      <c r="AL184">
        <v>2422851.8169999998</v>
      </c>
      <c r="AM184">
        <v>2436767.361</v>
      </c>
      <c r="AN184">
        <v>2450732.798</v>
      </c>
      <c r="AO184">
        <v>2464786.3149999999</v>
      </c>
      <c r="AP184">
        <v>2478369.3160000001</v>
      </c>
      <c r="AQ184">
        <v>2491461.4730000002</v>
      </c>
      <c r="AR184">
        <v>2503725.213</v>
      </c>
      <c r="AS184">
        <v>3346612.1510000001</v>
      </c>
      <c r="AT184">
        <v>4298598.335</v>
      </c>
      <c r="AU184">
        <v>5267358.5190000003</v>
      </c>
      <c r="AV184">
        <v>6238795.3229999999</v>
      </c>
      <c r="AW184">
        <v>7212668.0029999996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480598.6531</v>
      </c>
      <c r="G185">
        <v>469309.29060000001</v>
      </c>
      <c r="H185">
        <v>452489.81920000003</v>
      </c>
      <c r="I185">
        <v>461107.07250000001</v>
      </c>
      <c r="J185">
        <v>522517.95500000002</v>
      </c>
      <c r="K185">
        <v>572183.57449999999</v>
      </c>
      <c r="L185">
        <v>635570.42390000005</v>
      </c>
      <c r="M185">
        <v>718611.82149999996</v>
      </c>
      <c r="N185">
        <v>823231.30989999999</v>
      </c>
      <c r="O185">
        <v>788553.69550000003</v>
      </c>
      <c r="P185">
        <v>727720.80660000001</v>
      </c>
      <c r="Q185">
        <v>643086.09160000004</v>
      </c>
      <c r="R185">
        <v>562580.89099999995</v>
      </c>
      <c r="S185">
        <v>275974.33179999999</v>
      </c>
      <c r="T185">
        <v>253155.0618</v>
      </c>
      <c r="U185">
        <v>233819.13630000001</v>
      </c>
      <c r="V185">
        <v>216083.17970000001</v>
      </c>
      <c r="W185">
        <v>218855.3848</v>
      </c>
      <c r="X185">
        <v>220764.6042</v>
      </c>
      <c r="Y185">
        <v>216016.0839</v>
      </c>
      <c r="Z185">
        <v>212506.11309999999</v>
      </c>
      <c r="AA185">
        <v>209534.2518</v>
      </c>
      <c r="AB185">
        <v>206940.89780000001</v>
      </c>
      <c r="AC185">
        <v>204521.61350000001</v>
      </c>
      <c r="AD185">
        <v>202695.31159999999</v>
      </c>
      <c r="AE185">
        <v>200764.65849999999</v>
      </c>
      <c r="AF185">
        <v>199461.3069</v>
      </c>
      <c r="AG185">
        <v>197756.33739999999</v>
      </c>
      <c r="AH185">
        <v>196159.1727</v>
      </c>
      <c r="AI185">
        <v>195098.3915</v>
      </c>
      <c r="AJ185">
        <v>194149.17439999999</v>
      </c>
      <c r="AK185">
        <v>193318.6452</v>
      </c>
      <c r="AL185">
        <v>192553.3094</v>
      </c>
      <c r="AM185">
        <v>191822.1924</v>
      </c>
      <c r="AN185">
        <v>191193.5515</v>
      </c>
      <c r="AO185">
        <v>190583.427</v>
      </c>
      <c r="AP185">
        <v>189974.02110000001</v>
      </c>
      <c r="AQ185">
        <v>189389.93700000001</v>
      </c>
      <c r="AR185">
        <v>188767.0459</v>
      </c>
      <c r="AS185">
        <v>188658.57939999999</v>
      </c>
      <c r="AT185">
        <v>188521.8941</v>
      </c>
      <c r="AU185">
        <v>188341.8884</v>
      </c>
      <c r="AV185">
        <v>188129.34779999999</v>
      </c>
      <c r="AW185">
        <v>188036.49069999999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257691815.69999999</v>
      </c>
      <c r="G186">
        <v>243699879.59999999</v>
      </c>
      <c r="H186">
        <v>223701021.19999999</v>
      </c>
      <c r="I186">
        <v>226806737.19999999</v>
      </c>
      <c r="J186">
        <v>222860402.40000001</v>
      </c>
      <c r="K186">
        <v>209756489.69999999</v>
      </c>
      <c r="L186">
        <v>202891592.59999999</v>
      </c>
      <c r="M186">
        <v>201218247.19999999</v>
      </c>
      <c r="N186">
        <v>200220091.30000001</v>
      </c>
      <c r="O186">
        <v>199002653.80000001</v>
      </c>
      <c r="P186">
        <v>192625847.5</v>
      </c>
      <c r="Q186">
        <v>183647334.09999999</v>
      </c>
      <c r="R186">
        <v>177323586.69999999</v>
      </c>
      <c r="S186">
        <v>176545733.30000001</v>
      </c>
      <c r="T186">
        <v>174276668.80000001</v>
      </c>
      <c r="U186">
        <v>171956525.40000001</v>
      </c>
      <c r="V186">
        <v>170455382.80000001</v>
      </c>
      <c r="W186">
        <v>168211456.09999999</v>
      </c>
      <c r="X186">
        <v>165469173.69999999</v>
      </c>
      <c r="Y186">
        <v>164668486.40000001</v>
      </c>
      <c r="Z186">
        <v>165158883.80000001</v>
      </c>
      <c r="AA186">
        <v>166431553</v>
      </c>
      <c r="AB186">
        <v>168259636.30000001</v>
      </c>
      <c r="AC186">
        <v>170450286.90000001</v>
      </c>
      <c r="AD186">
        <v>172265522.80000001</v>
      </c>
      <c r="AE186">
        <v>174111113.40000001</v>
      </c>
      <c r="AF186">
        <v>175626143.40000001</v>
      </c>
      <c r="AG186">
        <v>177408034.30000001</v>
      </c>
      <c r="AH186">
        <v>179249043.90000001</v>
      </c>
      <c r="AI186">
        <v>181057297.19999999</v>
      </c>
      <c r="AJ186">
        <v>182827576.69999999</v>
      </c>
      <c r="AK186">
        <v>184653047.09999999</v>
      </c>
      <c r="AL186">
        <v>186520433.69999999</v>
      </c>
      <c r="AM186">
        <v>188396942.90000001</v>
      </c>
      <c r="AN186">
        <v>190326522.80000001</v>
      </c>
      <c r="AO186">
        <v>192218319.5</v>
      </c>
      <c r="AP186">
        <v>194090730.90000001</v>
      </c>
      <c r="AQ186">
        <v>196004505</v>
      </c>
      <c r="AR186">
        <v>197876064.19999999</v>
      </c>
      <c r="AS186">
        <v>200481802.09999999</v>
      </c>
      <c r="AT186">
        <v>203234341</v>
      </c>
      <c r="AU186">
        <v>206019780.90000001</v>
      </c>
      <c r="AV186">
        <v>208843572.19999999</v>
      </c>
      <c r="AW186">
        <v>211925755.09999999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41572597.229999997</v>
      </c>
      <c r="G187">
        <v>37520388.5</v>
      </c>
      <c r="H187">
        <v>32584100.809999999</v>
      </c>
      <c r="I187">
        <v>32809598.98</v>
      </c>
      <c r="J187">
        <v>31691627</v>
      </c>
      <c r="K187">
        <v>30082659.969999999</v>
      </c>
      <c r="L187">
        <v>30003262.559999999</v>
      </c>
      <c r="M187">
        <v>29732316.120000001</v>
      </c>
      <c r="N187">
        <v>28779114.32</v>
      </c>
      <c r="O187">
        <v>24949654.699999999</v>
      </c>
      <c r="P187">
        <v>21338930.739999998</v>
      </c>
      <c r="Q187">
        <v>18874642.600000001</v>
      </c>
      <c r="R187">
        <v>17189093.82</v>
      </c>
      <c r="S187">
        <v>17043247.890000001</v>
      </c>
      <c r="T187">
        <v>15371434.07</v>
      </c>
      <c r="U187">
        <v>13866330.279999999</v>
      </c>
      <c r="V187">
        <v>12597494.26</v>
      </c>
      <c r="W187">
        <v>11958113.529999999</v>
      </c>
      <c r="X187">
        <v>11344253.189999999</v>
      </c>
      <c r="Y187">
        <v>11408255.960000001</v>
      </c>
      <c r="Z187">
        <v>11554280.24</v>
      </c>
      <c r="AA187">
        <v>11725998.32</v>
      </c>
      <c r="AB187">
        <v>11919169.560000001</v>
      </c>
      <c r="AC187">
        <v>12129312.67</v>
      </c>
      <c r="AD187">
        <v>12351428.449999999</v>
      </c>
      <c r="AE187">
        <v>12574330.43</v>
      </c>
      <c r="AF187">
        <v>12798102.25</v>
      </c>
      <c r="AG187">
        <v>13022785.359999999</v>
      </c>
      <c r="AH187">
        <v>13251838</v>
      </c>
      <c r="AI187">
        <v>13476653.560000001</v>
      </c>
      <c r="AJ187">
        <v>13702577.539999999</v>
      </c>
      <c r="AK187">
        <v>13935262.380000001</v>
      </c>
      <c r="AL187">
        <v>14172036.300000001</v>
      </c>
      <c r="AM187">
        <v>14412223.119999999</v>
      </c>
      <c r="AN187">
        <v>14657661.029999999</v>
      </c>
      <c r="AO187">
        <v>14903678.49</v>
      </c>
      <c r="AP187">
        <v>15150416.42</v>
      </c>
      <c r="AQ187">
        <v>15401278.52</v>
      </c>
      <c r="AR187">
        <v>15651188.050000001</v>
      </c>
      <c r="AS187">
        <v>15914967.43</v>
      </c>
      <c r="AT187">
        <v>16189465</v>
      </c>
      <c r="AU187">
        <v>16470951.9</v>
      </c>
      <c r="AV187">
        <v>16759210.460000001</v>
      </c>
      <c r="AW187">
        <v>17067956.170000002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163103575.30000001</v>
      </c>
      <c r="G188">
        <v>154360746.69999999</v>
      </c>
      <c r="H188">
        <v>142530640.80000001</v>
      </c>
      <c r="I188">
        <v>143953790.19999999</v>
      </c>
      <c r="J188">
        <v>140573506.30000001</v>
      </c>
      <c r="K188">
        <v>130787871.09999999</v>
      </c>
      <c r="L188">
        <v>125074255.09999999</v>
      </c>
      <c r="M188">
        <v>123668385.09999999</v>
      </c>
      <c r="N188">
        <v>122959359.90000001</v>
      </c>
      <c r="O188">
        <v>124727858.8</v>
      </c>
      <c r="P188">
        <v>122787325.5</v>
      </c>
      <c r="Q188">
        <v>118971558.40000001</v>
      </c>
      <c r="R188">
        <v>117348605.59999999</v>
      </c>
      <c r="S188">
        <v>116697863.59999999</v>
      </c>
      <c r="T188">
        <v>119170219.40000001</v>
      </c>
      <c r="U188">
        <v>121457753.7</v>
      </c>
      <c r="V188">
        <v>123902494</v>
      </c>
      <c r="W188">
        <v>123397942.8</v>
      </c>
      <c r="X188">
        <v>122232752.59999999</v>
      </c>
      <c r="Y188">
        <v>121803535.40000001</v>
      </c>
      <c r="Z188">
        <v>122325713.7</v>
      </c>
      <c r="AA188">
        <v>123514642.8</v>
      </c>
      <c r="AB188">
        <v>125217007.5</v>
      </c>
      <c r="AC188">
        <v>127257248.3</v>
      </c>
      <c r="AD188">
        <v>128761279.40000001</v>
      </c>
      <c r="AE188">
        <v>130320018.7</v>
      </c>
      <c r="AF188">
        <v>131558401.5</v>
      </c>
      <c r="AG188">
        <v>133074497.8</v>
      </c>
      <c r="AH188">
        <v>134636973.40000001</v>
      </c>
      <c r="AI188">
        <v>135980746.90000001</v>
      </c>
      <c r="AJ188">
        <v>137270011.59999999</v>
      </c>
      <c r="AK188">
        <v>138589291.59999999</v>
      </c>
      <c r="AL188">
        <v>139941777</v>
      </c>
      <c r="AM188">
        <v>141295319.80000001</v>
      </c>
      <c r="AN188">
        <v>142793183.40000001</v>
      </c>
      <c r="AO188">
        <v>144252679.80000001</v>
      </c>
      <c r="AP188">
        <v>145693698.40000001</v>
      </c>
      <c r="AQ188">
        <v>147168369.30000001</v>
      </c>
      <c r="AR188">
        <v>148610538.30000001</v>
      </c>
      <c r="AS188">
        <v>149942865.80000001</v>
      </c>
      <c r="AT188">
        <v>151305588.40000001</v>
      </c>
      <c r="AU188">
        <v>152683199.90000001</v>
      </c>
      <c r="AV188">
        <v>154092972.19999999</v>
      </c>
      <c r="AW188">
        <v>155714711.19999999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53015643.140000001</v>
      </c>
      <c r="G189">
        <v>51818744.450000003</v>
      </c>
      <c r="H189">
        <v>48586279.590000004</v>
      </c>
      <c r="I189">
        <v>50043347.960000001</v>
      </c>
      <c r="J189">
        <v>50595269.140000001</v>
      </c>
      <c r="K189">
        <v>48885958.68</v>
      </c>
      <c r="L189">
        <v>47814074.979999997</v>
      </c>
      <c r="M189">
        <v>47817546</v>
      </c>
      <c r="N189">
        <v>48481617.140000001</v>
      </c>
      <c r="O189">
        <v>49325140.289999999</v>
      </c>
      <c r="P189">
        <v>48499591.310000002</v>
      </c>
      <c r="Q189">
        <v>45801133.130000003</v>
      </c>
      <c r="R189">
        <v>42785887.299999997</v>
      </c>
      <c r="S189">
        <v>42804621.780000001</v>
      </c>
      <c r="T189">
        <v>39735015.409999996</v>
      </c>
      <c r="U189">
        <v>36632441.409999996</v>
      </c>
      <c r="V189">
        <v>33955394.469999999</v>
      </c>
      <c r="W189">
        <v>32855399.780000001</v>
      </c>
      <c r="X189">
        <v>31892167.940000001</v>
      </c>
      <c r="Y189">
        <v>31456695.030000001</v>
      </c>
      <c r="Z189">
        <v>31278889.859999999</v>
      </c>
      <c r="AA189">
        <v>31190911.93</v>
      </c>
      <c r="AB189">
        <v>31123459.260000002</v>
      </c>
      <c r="AC189">
        <v>31063725.940000001</v>
      </c>
      <c r="AD189">
        <v>31152814.890000001</v>
      </c>
      <c r="AE189">
        <v>31216764.25</v>
      </c>
      <c r="AF189">
        <v>31269639.66</v>
      </c>
      <c r="AG189">
        <v>31310751.170000002</v>
      </c>
      <c r="AH189">
        <v>31360232.539999999</v>
      </c>
      <c r="AI189">
        <v>31599896.719999999</v>
      </c>
      <c r="AJ189">
        <v>31854987.579999998</v>
      </c>
      <c r="AK189">
        <v>32128493.129999999</v>
      </c>
      <c r="AL189">
        <v>32406620.370000001</v>
      </c>
      <c r="AM189">
        <v>32689399.989999998</v>
      </c>
      <c r="AN189">
        <v>32875678.289999999</v>
      </c>
      <c r="AO189">
        <v>33061961.16</v>
      </c>
      <c r="AP189">
        <v>33246616.129999999</v>
      </c>
      <c r="AQ189">
        <v>33434857.18</v>
      </c>
      <c r="AR189">
        <v>33614337.829999998</v>
      </c>
      <c r="AS189">
        <v>34623968.890000001</v>
      </c>
      <c r="AT189">
        <v>35739287.549999997</v>
      </c>
      <c r="AU189">
        <v>36865629.109999999</v>
      </c>
      <c r="AV189">
        <v>37991389.530000001</v>
      </c>
      <c r="AW189">
        <v>39143087.799999997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415499558.19999999</v>
      </c>
      <c r="G190">
        <v>396887646.10000002</v>
      </c>
      <c r="H190">
        <v>376378474.5</v>
      </c>
      <c r="I190">
        <v>376224763.30000001</v>
      </c>
      <c r="J190">
        <v>368429741.60000002</v>
      </c>
      <c r="K190">
        <v>350780649.5</v>
      </c>
      <c r="L190">
        <v>340465549</v>
      </c>
      <c r="M190">
        <v>335878988.5</v>
      </c>
      <c r="N190">
        <v>333527356.39999998</v>
      </c>
      <c r="O190">
        <v>330378490.89999998</v>
      </c>
      <c r="P190">
        <v>320433879</v>
      </c>
      <c r="Q190">
        <v>306837068.80000001</v>
      </c>
      <c r="R190">
        <v>296901122.80000001</v>
      </c>
      <c r="S190">
        <v>295844166</v>
      </c>
      <c r="T190">
        <v>291724950.30000001</v>
      </c>
      <c r="U190">
        <v>287186518.89999998</v>
      </c>
      <c r="V190">
        <v>283144633.39999998</v>
      </c>
      <c r="W190">
        <v>278038899.19999999</v>
      </c>
      <c r="X190">
        <v>272190688</v>
      </c>
      <c r="Y190">
        <v>268989767.5</v>
      </c>
      <c r="Z190">
        <v>267288355.30000001</v>
      </c>
      <c r="AA190">
        <v>266523932.40000001</v>
      </c>
      <c r="AB190">
        <v>266401875</v>
      </c>
      <c r="AC190">
        <v>266675262</v>
      </c>
      <c r="AD190">
        <v>266516354.09999999</v>
      </c>
      <c r="AE190">
        <v>266308878.19999999</v>
      </c>
      <c r="AF190">
        <v>265694655.80000001</v>
      </c>
      <c r="AG190">
        <v>265265996.59999999</v>
      </c>
      <c r="AH190">
        <v>264829897.30000001</v>
      </c>
      <c r="AI190">
        <v>264371644.30000001</v>
      </c>
      <c r="AJ190">
        <v>263814496.30000001</v>
      </c>
      <c r="AK190">
        <v>263265283.40000001</v>
      </c>
      <c r="AL190">
        <v>262717109.5</v>
      </c>
      <c r="AM190">
        <v>262150191.80000001</v>
      </c>
      <c r="AN190">
        <v>261589921</v>
      </c>
      <c r="AO190">
        <v>260994311.19999999</v>
      </c>
      <c r="AP190">
        <v>260392494.09999999</v>
      </c>
      <c r="AQ190">
        <v>259861487.19999999</v>
      </c>
      <c r="AR190">
        <v>259324783.90000001</v>
      </c>
      <c r="AS190">
        <v>259563093.59999999</v>
      </c>
      <c r="AT190">
        <v>260005723.5</v>
      </c>
      <c r="AU190">
        <v>260543108.80000001</v>
      </c>
      <c r="AV190">
        <v>261186933.30000001</v>
      </c>
      <c r="AW190">
        <v>262181463.90000001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42679632.670000002</v>
      </c>
      <c r="G191">
        <v>38598371.850000001</v>
      </c>
      <c r="H191">
        <v>33632649.659999996</v>
      </c>
      <c r="I191">
        <v>33833870.219999999</v>
      </c>
      <c r="J191">
        <v>32691743.640000001</v>
      </c>
      <c r="K191">
        <v>31056020.77</v>
      </c>
      <c r="L191">
        <v>30947462.399999999</v>
      </c>
      <c r="M191">
        <v>30648366.960000001</v>
      </c>
      <c r="N191">
        <v>29670799.100000001</v>
      </c>
      <c r="O191">
        <v>25823472.440000001</v>
      </c>
      <c r="P191">
        <v>22198490.420000002</v>
      </c>
      <c r="Q191">
        <v>19718586.440000001</v>
      </c>
      <c r="R191">
        <v>18011167.399999999</v>
      </c>
      <c r="S191">
        <v>17843514.699999999</v>
      </c>
      <c r="T191">
        <v>16151037.689999999</v>
      </c>
      <c r="U191">
        <v>14625632.060000001</v>
      </c>
      <c r="V191">
        <v>13333252.17</v>
      </c>
      <c r="W191">
        <v>12669449.34</v>
      </c>
      <c r="X191">
        <v>12029460.359999999</v>
      </c>
      <c r="Y191">
        <v>12067708.9</v>
      </c>
      <c r="Z191">
        <v>12190275.41</v>
      </c>
      <c r="AA191">
        <v>12341428.140000001</v>
      </c>
      <c r="AB191">
        <v>12516682.85</v>
      </c>
      <c r="AC191">
        <v>12711093.48</v>
      </c>
      <c r="AD191">
        <v>12919219.5</v>
      </c>
      <c r="AE191">
        <v>13129487.109999999</v>
      </c>
      <c r="AF191">
        <v>13341680.060000001</v>
      </c>
      <c r="AG191">
        <v>13555626.51</v>
      </c>
      <c r="AH191">
        <v>13774649.029999999</v>
      </c>
      <c r="AI191">
        <v>13989997.029999999</v>
      </c>
      <c r="AJ191">
        <v>14206859</v>
      </c>
      <c r="AK191">
        <v>14430800.83</v>
      </c>
      <c r="AL191">
        <v>14659091.039999999</v>
      </c>
      <c r="AM191">
        <v>14891010.5</v>
      </c>
      <c r="AN191">
        <v>15128364.68</v>
      </c>
      <c r="AO191">
        <v>15366411.16</v>
      </c>
      <c r="AP191">
        <v>15605258.68</v>
      </c>
      <c r="AQ191">
        <v>15848309.51</v>
      </c>
      <c r="AR191">
        <v>16090478.869999999</v>
      </c>
      <c r="AS191">
        <v>16346578.699999999</v>
      </c>
      <c r="AT191">
        <v>16613426.890000001</v>
      </c>
      <c r="AU191">
        <v>16887271.699999999</v>
      </c>
      <c r="AV191">
        <v>17167886.739999998</v>
      </c>
      <c r="AW191">
        <v>17469093.710000001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281123577.10000002</v>
      </c>
      <c r="G192">
        <v>268808286.80000001</v>
      </c>
      <c r="H192">
        <v>256877858.09999999</v>
      </c>
      <c r="I192">
        <v>255271070.30000001</v>
      </c>
      <c r="J192">
        <v>248968812.19999999</v>
      </c>
      <c r="K192">
        <v>236059208.5</v>
      </c>
      <c r="L192">
        <v>227868078.59999999</v>
      </c>
      <c r="M192">
        <v>224223481.30000001</v>
      </c>
      <c r="N192">
        <v>222532005.40000001</v>
      </c>
      <c r="O192">
        <v>223261689.59999999</v>
      </c>
      <c r="P192">
        <v>219486840.30000001</v>
      </c>
      <c r="Q192">
        <v>213631959.5</v>
      </c>
      <c r="R192">
        <v>210924840.59999999</v>
      </c>
      <c r="S192">
        <v>212006615.40000001</v>
      </c>
      <c r="T192">
        <v>213463851.09999999</v>
      </c>
      <c r="U192">
        <v>214044928.19999999</v>
      </c>
      <c r="V192">
        <v>214514820.59999999</v>
      </c>
      <c r="W192">
        <v>211910654.5</v>
      </c>
      <c r="X192">
        <v>208456638.80000001</v>
      </c>
      <c r="Y192">
        <v>206154191.80000001</v>
      </c>
      <c r="Z192">
        <v>204994028.90000001</v>
      </c>
      <c r="AA192">
        <v>204624268.09999999</v>
      </c>
      <c r="AB192">
        <v>204822494.30000001</v>
      </c>
      <c r="AC192">
        <v>205357709</v>
      </c>
      <c r="AD192">
        <v>205279480.90000001</v>
      </c>
      <c r="AE192">
        <v>205170944.69999999</v>
      </c>
      <c r="AF192">
        <v>204650895.09999999</v>
      </c>
      <c r="AG192">
        <v>204315714.30000001</v>
      </c>
      <c r="AH192">
        <v>203941892</v>
      </c>
      <c r="AI192">
        <v>203236980.90000001</v>
      </c>
      <c r="AJ192">
        <v>202404469.69999999</v>
      </c>
      <c r="AK192">
        <v>201543771.09999999</v>
      </c>
      <c r="AL192">
        <v>200670432.30000001</v>
      </c>
      <c r="AM192">
        <v>199765394.90000001</v>
      </c>
      <c r="AN192">
        <v>198971324.30000001</v>
      </c>
      <c r="AO192">
        <v>198136840.40000001</v>
      </c>
      <c r="AP192">
        <v>197295712.40000001</v>
      </c>
      <c r="AQ192">
        <v>196515733.80000001</v>
      </c>
      <c r="AR192">
        <v>195741045</v>
      </c>
      <c r="AS192">
        <v>194898441</v>
      </c>
      <c r="AT192">
        <v>194147050</v>
      </c>
      <c r="AU192">
        <v>193476989.90000001</v>
      </c>
      <c r="AV192">
        <v>192911704.90000001</v>
      </c>
      <c r="AW192">
        <v>192645579.5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91696348.459999904</v>
      </c>
      <c r="G193">
        <v>89480987.450000003</v>
      </c>
      <c r="H193">
        <v>85867966.670000002</v>
      </c>
      <c r="I193">
        <v>87119822.739999995</v>
      </c>
      <c r="J193">
        <v>86769185.760000005</v>
      </c>
      <c r="K193">
        <v>83665420.200000003</v>
      </c>
      <c r="L193">
        <v>81650008.019999996</v>
      </c>
      <c r="M193">
        <v>81007140.25</v>
      </c>
      <c r="N193">
        <v>81324551.829999998</v>
      </c>
      <c r="O193">
        <v>81293328.900000006</v>
      </c>
      <c r="P193">
        <v>78748548.310000002</v>
      </c>
      <c r="Q193">
        <v>73486522.840000004</v>
      </c>
      <c r="R193">
        <v>67965114.819999903</v>
      </c>
      <c r="S193">
        <v>65994035.909999996</v>
      </c>
      <c r="T193">
        <v>62110061.539999999</v>
      </c>
      <c r="U193">
        <v>58515958.630000003</v>
      </c>
      <c r="V193">
        <v>55296560.659999996</v>
      </c>
      <c r="W193">
        <v>53458795.399999999</v>
      </c>
      <c r="X193">
        <v>51704588.840000004</v>
      </c>
      <c r="Y193">
        <v>50767866.850000001</v>
      </c>
      <c r="Z193">
        <v>50104050.979999997</v>
      </c>
      <c r="AA193">
        <v>49558236.210000001</v>
      </c>
      <c r="AB193">
        <v>49062697.850000001</v>
      </c>
      <c r="AC193">
        <v>48606459.520000003</v>
      </c>
      <c r="AD193">
        <v>48317653.689999998</v>
      </c>
      <c r="AE193">
        <v>48008446.340000004</v>
      </c>
      <c r="AF193">
        <v>47702080.590000004</v>
      </c>
      <c r="AG193">
        <v>47394655.829999998</v>
      </c>
      <c r="AH193">
        <v>47113356.219999999</v>
      </c>
      <c r="AI193">
        <v>47144666.420000002</v>
      </c>
      <c r="AJ193">
        <v>47203167.590000004</v>
      </c>
      <c r="AK193">
        <v>47290711.479999997</v>
      </c>
      <c r="AL193">
        <v>47387586.119999997</v>
      </c>
      <c r="AM193">
        <v>47493786.390000001</v>
      </c>
      <c r="AN193">
        <v>47490232.039999999</v>
      </c>
      <c r="AO193">
        <v>47491059.600000001</v>
      </c>
      <c r="AP193">
        <v>47491523.009999998</v>
      </c>
      <c r="AQ193">
        <v>47497443.899999999</v>
      </c>
      <c r="AR193">
        <v>47493260.009999998</v>
      </c>
      <c r="AS193">
        <v>48318073.840000004</v>
      </c>
      <c r="AT193">
        <v>49245246.630000003</v>
      </c>
      <c r="AU193">
        <v>50178847.280000001</v>
      </c>
      <c r="AV193">
        <v>51107341.729999997</v>
      </c>
      <c r="AW193">
        <v>52066790.689999998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443095861.39999998</v>
      </c>
      <c r="G194">
        <v>423932613.30000001</v>
      </c>
      <c r="H194">
        <v>400723012.10000002</v>
      </c>
      <c r="I194">
        <v>401535579.10000002</v>
      </c>
      <c r="J194">
        <v>394441458.39999998</v>
      </c>
      <c r="K194">
        <v>376210713.80000001</v>
      </c>
      <c r="L194">
        <v>365651299.5</v>
      </c>
      <c r="M194">
        <v>361122341.69999999</v>
      </c>
      <c r="N194">
        <v>358877833.5</v>
      </c>
      <c r="O194">
        <v>356331089.60000002</v>
      </c>
      <c r="P194">
        <v>346879833.69999999</v>
      </c>
      <c r="Q194">
        <v>333696038.30000001</v>
      </c>
      <c r="R194">
        <v>324147248.19999999</v>
      </c>
      <c r="S194">
        <v>323768856.39999998</v>
      </c>
      <c r="T194">
        <v>319717052</v>
      </c>
      <c r="U194">
        <v>315242242.60000002</v>
      </c>
      <c r="V194">
        <v>311662079.69999999</v>
      </c>
      <c r="W194">
        <v>306649107.60000002</v>
      </c>
      <c r="X194">
        <v>300872187.19999999</v>
      </c>
      <c r="Y194">
        <v>297679985.19999999</v>
      </c>
      <c r="Z194">
        <v>296145303.60000002</v>
      </c>
      <c r="AA194">
        <v>295597256.69999999</v>
      </c>
      <c r="AB194">
        <v>295717063.5</v>
      </c>
      <c r="AC194">
        <v>296263461.10000002</v>
      </c>
      <c r="AD194">
        <v>296440728.30000001</v>
      </c>
      <c r="AE194">
        <v>296570461.10000002</v>
      </c>
      <c r="AF194">
        <v>296302675.80000001</v>
      </c>
      <c r="AG194">
        <v>296231019.39999998</v>
      </c>
      <c r="AH194">
        <v>296192570.30000001</v>
      </c>
      <c r="AI194">
        <v>296121999.80000001</v>
      </c>
      <c r="AJ194">
        <v>295948256.69999999</v>
      </c>
      <c r="AK194">
        <v>295824732.60000002</v>
      </c>
      <c r="AL194">
        <v>295708461.69999999</v>
      </c>
      <c r="AM194">
        <v>295573909.30000001</v>
      </c>
      <c r="AN194">
        <v>295462811</v>
      </c>
      <c r="AO194">
        <v>295307576.89999998</v>
      </c>
      <c r="AP194">
        <v>295153175.69999999</v>
      </c>
      <c r="AQ194">
        <v>295107232.60000002</v>
      </c>
      <c r="AR194">
        <v>295038370</v>
      </c>
      <c r="AS194">
        <v>295756171.10000002</v>
      </c>
      <c r="AT194">
        <v>296693279.60000002</v>
      </c>
      <c r="AU194">
        <v>297716965.10000002</v>
      </c>
      <c r="AV194">
        <v>298849306.30000001</v>
      </c>
      <c r="AW194">
        <v>300459941.89999998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274.72021840000002</v>
      </c>
      <c r="G195">
        <v>275.2455908</v>
      </c>
      <c r="H195">
        <v>264.39513210000001</v>
      </c>
      <c r="I195">
        <v>273.26153399999998</v>
      </c>
      <c r="J195">
        <v>274.40046790000002</v>
      </c>
      <c r="K195">
        <v>268.81342649999999</v>
      </c>
      <c r="L195">
        <v>263.85283179999999</v>
      </c>
      <c r="M195">
        <v>261.38316259999999</v>
      </c>
      <c r="N195">
        <v>258.37415240000001</v>
      </c>
      <c r="O195">
        <v>256.52842390000001</v>
      </c>
      <c r="P195">
        <v>253.90130160000001</v>
      </c>
      <c r="Q195">
        <v>250.57799309999999</v>
      </c>
      <c r="R195">
        <v>245.6779574</v>
      </c>
      <c r="S195">
        <v>235.0264937</v>
      </c>
      <c r="T195">
        <v>230.0735765</v>
      </c>
      <c r="U195">
        <v>226.59368090000001</v>
      </c>
      <c r="V195">
        <v>223.96670420000001</v>
      </c>
      <c r="W195">
        <v>230.82921450000001</v>
      </c>
      <c r="X195">
        <v>237.79910190000001</v>
      </c>
      <c r="Y195">
        <v>237.1111444</v>
      </c>
      <c r="Z195">
        <v>236.96782329999999</v>
      </c>
      <c r="AA195">
        <v>237.23270170000001</v>
      </c>
      <c r="AB195">
        <v>237.52948230000001</v>
      </c>
      <c r="AC195">
        <v>238.0818525</v>
      </c>
      <c r="AD195">
        <v>234.97927240000001</v>
      </c>
      <c r="AE195">
        <v>232.200301</v>
      </c>
      <c r="AF195">
        <v>231.00420969999999</v>
      </c>
      <c r="AG195">
        <v>229.10712749999999</v>
      </c>
      <c r="AH195">
        <v>227.39352</v>
      </c>
      <c r="AI195">
        <v>225.99703020000001</v>
      </c>
      <c r="AJ195">
        <v>224.63813440000001</v>
      </c>
      <c r="AK195">
        <v>223.33652620000001</v>
      </c>
      <c r="AL195">
        <v>222.11746489999999</v>
      </c>
      <c r="AM195">
        <v>220.9188235</v>
      </c>
      <c r="AN195">
        <v>220.03092609999999</v>
      </c>
      <c r="AO195">
        <v>219.13138079999999</v>
      </c>
      <c r="AP195">
        <v>218.22537399999999</v>
      </c>
      <c r="AQ195">
        <v>217.34277499999999</v>
      </c>
      <c r="AR195">
        <v>216.44265849999999</v>
      </c>
      <c r="AS195">
        <v>216.25798750000001</v>
      </c>
      <c r="AT195">
        <v>216.06551970000001</v>
      </c>
      <c r="AU195">
        <v>215.8600849</v>
      </c>
      <c r="AV195">
        <v>215.65580679999999</v>
      </c>
      <c r="AW195">
        <v>215.57603979999999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5.7774923170000001</v>
      </c>
      <c r="G196">
        <v>4.9993962319999996</v>
      </c>
      <c r="H196">
        <v>4.2504568359999997</v>
      </c>
      <c r="I196">
        <v>4.5163826719999998</v>
      </c>
      <c r="J196">
        <v>4.4003406309999997</v>
      </c>
      <c r="K196">
        <v>4.2011390869999996</v>
      </c>
      <c r="L196">
        <v>4.4246473450000003</v>
      </c>
      <c r="M196">
        <v>4.5878497620000003</v>
      </c>
      <c r="N196">
        <v>4.5938965109999996</v>
      </c>
      <c r="O196">
        <v>3.925627671</v>
      </c>
      <c r="P196">
        <v>3.2603615549999998</v>
      </c>
      <c r="Q196">
        <v>2.8429571359999999</v>
      </c>
      <c r="R196">
        <v>2.640640361</v>
      </c>
      <c r="S196">
        <v>2.464667344</v>
      </c>
      <c r="T196">
        <v>2.4081084989999999</v>
      </c>
      <c r="U196">
        <v>2.4015038799999999</v>
      </c>
      <c r="V196">
        <v>2.4246399479999998</v>
      </c>
      <c r="W196">
        <v>2.4470338319999998</v>
      </c>
      <c r="X196">
        <v>2.4706949260000002</v>
      </c>
      <c r="Y196">
        <v>2.4963709230000002</v>
      </c>
      <c r="Z196">
        <v>2.5287268799999998</v>
      </c>
      <c r="AA196">
        <v>2.5667541960000002</v>
      </c>
      <c r="AB196">
        <v>2.6100935970000001</v>
      </c>
      <c r="AC196">
        <v>2.6578873349999999</v>
      </c>
      <c r="AD196">
        <v>2.7074096129999998</v>
      </c>
      <c r="AE196">
        <v>2.756430114</v>
      </c>
      <c r="AF196">
        <v>2.8050859020000001</v>
      </c>
      <c r="AG196">
        <v>2.853469407</v>
      </c>
      <c r="AH196">
        <v>2.9024960100000001</v>
      </c>
      <c r="AI196">
        <v>2.9500209430000002</v>
      </c>
      <c r="AJ196">
        <v>2.9976314730000002</v>
      </c>
      <c r="AK196">
        <v>3.046781529</v>
      </c>
      <c r="AL196">
        <v>3.0968671830000001</v>
      </c>
      <c r="AM196">
        <v>3.1477716770000002</v>
      </c>
      <c r="AN196">
        <v>3.1991951300000001</v>
      </c>
      <c r="AO196">
        <v>3.2507030399999999</v>
      </c>
      <c r="AP196">
        <v>3.3024604750000002</v>
      </c>
      <c r="AQ196">
        <v>3.3553232620000002</v>
      </c>
      <c r="AR196">
        <v>3.4081072560000001</v>
      </c>
      <c r="AS196">
        <v>3.464090718</v>
      </c>
      <c r="AT196">
        <v>3.5226991760000002</v>
      </c>
      <c r="AU196">
        <v>3.5831640349999998</v>
      </c>
      <c r="AV196">
        <v>3.6454499560000002</v>
      </c>
      <c r="AW196">
        <v>3.712794991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5.7774923170000001</v>
      </c>
      <c r="G197">
        <v>4.9993962319999996</v>
      </c>
      <c r="H197">
        <v>4.2504568359999997</v>
      </c>
      <c r="I197">
        <v>4.5163826719999998</v>
      </c>
      <c r="J197">
        <v>4.4003406309999997</v>
      </c>
      <c r="K197">
        <v>4.2011390869999996</v>
      </c>
      <c r="L197">
        <v>4.4246473450000003</v>
      </c>
      <c r="M197">
        <v>4.5878497620000003</v>
      </c>
      <c r="N197">
        <v>4.5938965109999996</v>
      </c>
      <c r="O197">
        <v>3.925627671</v>
      </c>
      <c r="P197">
        <v>3.2603615549999998</v>
      </c>
      <c r="Q197">
        <v>2.8429571359999999</v>
      </c>
      <c r="R197">
        <v>2.640640361</v>
      </c>
      <c r="S197">
        <v>2.464667344</v>
      </c>
      <c r="T197">
        <v>2.4081084989999999</v>
      </c>
      <c r="U197">
        <v>2.4015038799999999</v>
      </c>
      <c r="V197">
        <v>2.4246399479999998</v>
      </c>
      <c r="W197">
        <v>2.4470338319999998</v>
      </c>
      <c r="X197">
        <v>2.4706949260000002</v>
      </c>
      <c r="Y197">
        <v>2.4963709230000002</v>
      </c>
      <c r="Z197">
        <v>2.5287268799999998</v>
      </c>
      <c r="AA197">
        <v>2.5667541960000002</v>
      </c>
      <c r="AB197">
        <v>2.6100935970000001</v>
      </c>
      <c r="AC197">
        <v>2.6578873349999999</v>
      </c>
      <c r="AD197">
        <v>2.7074096129999998</v>
      </c>
      <c r="AE197">
        <v>2.756430114</v>
      </c>
      <c r="AF197">
        <v>2.8050859020000001</v>
      </c>
      <c r="AG197">
        <v>2.853469407</v>
      </c>
      <c r="AH197">
        <v>2.9024960100000001</v>
      </c>
      <c r="AI197">
        <v>2.9500209430000002</v>
      </c>
      <c r="AJ197">
        <v>2.9976314730000002</v>
      </c>
      <c r="AK197">
        <v>3.046781529</v>
      </c>
      <c r="AL197">
        <v>3.0968671830000001</v>
      </c>
      <c r="AM197">
        <v>3.1477716770000002</v>
      </c>
      <c r="AN197">
        <v>3.1991951300000001</v>
      </c>
      <c r="AO197">
        <v>3.2507030399999999</v>
      </c>
      <c r="AP197">
        <v>3.3024604750000002</v>
      </c>
      <c r="AQ197">
        <v>3.3553232620000002</v>
      </c>
      <c r="AR197">
        <v>3.4081072560000001</v>
      </c>
      <c r="AS197">
        <v>3.464090718</v>
      </c>
      <c r="AT197">
        <v>3.5226991760000002</v>
      </c>
      <c r="AU197">
        <v>3.5831640349999998</v>
      </c>
      <c r="AV197">
        <v>3.6454499560000002</v>
      </c>
      <c r="AW197">
        <v>3.712794991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88.317586770000005</v>
      </c>
      <c r="G198">
        <v>84.475620890000002</v>
      </c>
      <c r="H198">
        <v>80.762322600000005</v>
      </c>
      <c r="I198">
        <v>80.376317139999998</v>
      </c>
      <c r="J198">
        <v>78.505378329999999</v>
      </c>
      <c r="K198">
        <v>74.480678800000007</v>
      </c>
      <c r="L198">
        <v>71.978634159999999</v>
      </c>
      <c r="M198">
        <v>70.941237540000003</v>
      </c>
      <c r="N198">
        <v>70.514806980000003</v>
      </c>
      <c r="O198">
        <v>70.818098649999996</v>
      </c>
      <c r="P198">
        <v>69.651137149999997</v>
      </c>
      <c r="Q198">
        <v>67.801256969999997</v>
      </c>
      <c r="R198">
        <v>66.968590579999997</v>
      </c>
      <c r="S198">
        <v>67.446839030000007</v>
      </c>
      <c r="T198">
        <v>67.667438970000006</v>
      </c>
      <c r="U198">
        <v>67.602259090000004</v>
      </c>
      <c r="V198">
        <v>67.5132349</v>
      </c>
      <c r="W198">
        <v>66.754086650000005</v>
      </c>
      <c r="X198">
        <v>65.759295850000001</v>
      </c>
      <c r="Y198">
        <v>65.048557770000002</v>
      </c>
      <c r="Z198">
        <v>64.698273929999999</v>
      </c>
      <c r="AA198">
        <v>64.602279300000006</v>
      </c>
      <c r="AB198">
        <v>64.687640939999994</v>
      </c>
      <c r="AC198">
        <v>64.881921439999999</v>
      </c>
      <c r="AD198">
        <v>64.858909350000005</v>
      </c>
      <c r="AE198">
        <v>64.824480429999994</v>
      </c>
      <c r="AF198">
        <v>64.669193250000006</v>
      </c>
      <c r="AG198">
        <v>64.564084510000001</v>
      </c>
      <c r="AH198">
        <v>64.446770650000005</v>
      </c>
      <c r="AI198">
        <v>64.240685529999894</v>
      </c>
      <c r="AJ198">
        <v>63.99559378</v>
      </c>
      <c r="AK198">
        <v>63.742120399999997</v>
      </c>
      <c r="AL198">
        <v>63.484287350000002</v>
      </c>
      <c r="AM198">
        <v>63.216648409999998</v>
      </c>
      <c r="AN198">
        <v>62.971230640000002</v>
      </c>
      <c r="AO198">
        <v>62.710748989999999</v>
      </c>
      <c r="AP198">
        <v>62.447762279999999</v>
      </c>
      <c r="AQ198">
        <v>62.20424526</v>
      </c>
      <c r="AR198">
        <v>61.962030509999998</v>
      </c>
      <c r="AS198">
        <v>61.706232700000001</v>
      </c>
      <c r="AT198">
        <v>61.479563079999998</v>
      </c>
      <c r="AU198">
        <v>61.278464749999998</v>
      </c>
      <c r="AV198">
        <v>61.110438340000002</v>
      </c>
      <c r="AW198">
        <v>61.03808489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1.106456938</v>
      </c>
      <c r="G199">
        <v>1.4522201539999999</v>
      </c>
      <c r="H199">
        <v>1.7667992770000001</v>
      </c>
      <c r="I199">
        <v>2.1367936589999998</v>
      </c>
      <c r="J199">
        <v>2.473077585</v>
      </c>
      <c r="K199">
        <v>2.7168781750000002</v>
      </c>
      <c r="L199">
        <v>2.987543396</v>
      </c>
      <c r="M199">
        <v>3.304592199</v>
      </c>
      <c r="N199">
        <v>3.6457377800000001</v>
      </c>
      <c r="O199">
        <v>3.871477402</v>
      </c>
      <c r="P199">
        <v>4.0261401340000003</v>
      </c>
      <c r="Q199">
        <v>4.1440737790000002</v>
      </c>
      <c r="R199">
        <v>4.3280353170000003</v>
      </c>
      <c r="S199">
        <v>3.3578890829999999</v>
      </c>
      <c r="T199">
        <v>3.5618040299999998</v>
      </c>
      <c r="U199">
        <v>3.7474333400000002</v>
      </c>
      <c r="V199">
        <v>3.9277123889999999</v>
      </c>
      <c r="W199">
        <v>4.0042077110000003</v>
      </c>
      <c r="X199">
        <v>4.0643744530000001</v>
      </c>
      <c r="Y199">
        <v>4.0159929290000003</v>
      </c>
      <c r="Z199">
        <v>3.9899346410000001</v>
      </c>
      <c r="AA199">
        <v>3.979584515</v>
      </c>
      <c r="AB199">
        <v>3.9809937579999999</v>
      </c>
      <c r="AC199">
        <v>3.9891666149999998</v>
      </c>
      <c r="AD199">
        <v>3.9780329989999998</v>
      </c>
      <c r="AE199">
        <v>3.9660453009999999</v>
      </c>
      <c r="AF199">
        <v>3.9526114649999999</v>
      </c>
      <c r="AG199">
        <v>3.937953635</v>
      </c>
      <c r="AH199">
        <v>3.9223886659999998</v>
      </c>
      <c r="AI199">
        <v>3.9075763370000001</v>
      </c>
      <c r="AJ199">
        <v>3.8905040120000001</v>
      </c>
      <c r="AK199">
        <v>3.8730423190000001</v>
      </c>
      <c r="AL199">
        <v>3.854188406</v>
      </c>
      <c r="AM199">
        <v>3.8348486190000002</v>
      </c>
      <c r="AN199">
        <v>3.8317446670000002</v>
      </c>
      <c r="AO199">
        <v>3.8281814270000001</v>
      </c>
      <c r="AP199">
        <v>3.8249450469999999</v>
      </c>
      <c r="AQ199">
        <v>3.8234124779999998</v>
      </c>
      <c r="AR199">
        <v>3.8225062489999999</v>
      </c>
      <c r="AS199">
        <v>3.8257083359999999</v>
      </c>
      <c r="AT199">
        <v>3.8310078619999999</v>
      </c>
      <c r="AU199">
        <v>3.838219804</v>
      </c>
      <c r="AV199">
        <v>3.8478524740000002</v>
      </c>
      <c r="AW199">
        <v>3.8639140780000001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88.317586770000005</v>
      </c>
      <c r="G200">
        <v>84.475620890000002</v>
      </c>
      <c r="H200">
        <v>80.762322600000005</v>
      </c>
      <c r="I200">
        <v>80.376317139999998</v>
      </c>
      <c r="J200">
        <v>78.505378329999999</v>
      </c>
      <c r="K200">
        <v>74.480678800000007</v>
      </c>
      <c r="L200">
        <v>71.978634159999999</v>
      </c>
      <c r="M200">
        <v>70.941237540000003</v>
      </c>
      <c r="N200">
        <v>70.514806980000003</v>
      </c>
      <c r="O200">
        <v>70.818098649999996</v>
      </c>
      <c r="P200">
        <v>69.651137149999997</v>
      </c>
      <c r="Q200">
        <v>67.801256969999997</v>
      </c>
      <c r="R200">
        <v>66.968590579999997</v>
      </c>
      <c r="S200">
        <v>67.446839030000007</v>
      </c>
      <c r="T200">
        <v>67.667438970000006</v>
      </c>
      <c r="U200">
        <v>67.602259090000004</v>
      </c>
      <c r="V200">
        <v>67.5132349</v>
      </c>
      <c r="W200">
        <v>66.754086650000005</v>
      </c>
      <c r="X200">
        <v>65.759295850000001</v>
      </c>
      <c r="Y200">
        <v>65.048557770000002</v>
      </c>
      <c r="Z200">
        <v>64.698273929999999</v>
      </c>
      <c r="AA200">
        <v>64.602279300000006</v>
      </c>
      <c r="AB200">
        <v>64.687640939999994</v>
      </c>
      <c r="AC200">
        <v>64.881921439999999</v>
      </c>
      <c r="AD200">
        <v>64.858909350000005</v>
      </c>
      <c r="AE200">
        <v>64.824480429999994</v>
      </c>
      <c r="AF200">
        <v>64.669193250000006</v>
      </c>
      <c r="AG200">
        <v>64.564084510000001</v>
      </c>
      <c r="AH200">
        <v>64.446770650000005</v>
      </c>
      <c r="AI200">
        <v>64.240685529999894</v>
      </c>
      <c r="AJ200">
        <v>63.99559378</v>
      </c>
      <c r="AK200">
        <v>63.742120399999997</v>
      </c>
      <c r="AL200">
        <v>63.484287350000002</v>
      </c>
      <c r="AM200">
        <v>63.216648409999998</v>
      </c>
      <c r="AN200">
        <v>62.971230640000002</v>
      </c>
      <c r="AO200">
        <v>62.710748989999999</v>
      </c>
      <c r="AP200">
        <v>62.447762279999999</v>
      </c>
      <c r="AQ200">
        <v>62.20424526</v>
      </c>
      <c r="AR200">
        <v>61.962030509999998</v>
      </c>
      <c r="AS200">
        <v>61.706232700000001</v>
      </c>
      <c r="AT200">
        <v>61.479563079999998</v>
      </c>
      <c r="AU200">
        <v>61.278464749999998</v>
      </c>
      <c r="AV200">
        <v>61.110438340000002</v>
      </c>
      <c r="AW200">
        <v>61.03808489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1.106456938</v>
      </c>
      <c r="G201">
        <v>1.4522201539999999</v>
      </c>
      <c r="H201">
        <v>1.7667992770000001</v>
      </c>
      <c r="I201">
        <v>2.1367936589999998</v>
      </c>
      <c r="J201">
        <v>2.473077585</v>
      </c>
      <c r="K201">
        <v>2.7168781750000002</v>
      </c>
      <c r="L201">
        <v>2.987543396</v>
      </c>
      <c r="M201">
        <v>3.304592199</v>
      </c>
      <c r="N201">
        <v>3.6457377800000001</v>
      </c>
      <c r="O201">
        <v>3.871477402</v>
      </c>
      <c r="P201">
        <v>4.0261401340000003</v>
      </c>
      <c r="Q201">
        <v>4.1440737790000002</v>
      </c>
      <c r="R201">
        <v>4.3280353170000003</v>
      </c>
      <c r="S201">
        <v>3.3578890829999999</v>
      </c>
      <c r="T201">
        <v>3.5618040299999998</v>
      </c>
      <c r="U201">
        <v>3.7474333400000002</v>
      </c>
      <c r="V201">
        <v>3.9277123889999999</v>
      </c>
      <c r="W201">
        <v>4.0042077110000003</v>
      </c>
      <c r="X201">
        <v>4.0643744530000001</v>
      </c>
      <c r="Y201">
        <v>4.0159929290000003</v>
      </c>
      <c r="Z201">
        <v>3.9899346410000001</v>
      </c>
      <c r="AA201">
        <v>3.979584515</v>
      </c>
      <c r="AB201">
        <v>3.9809937579999999</v>
      </c>
      <c r="AC201">
        <v>3.9891666149999998</v>
      </c>
      <c r="AD201">
        <v>3.9780329989999998</v>
      </c>
      <c r="AE201">
        <v>3.9660453009999999</v>
      </c>
      <c r="AF201">
        <v>3.9526114649999999</v>
      </c>
      <c r="AG201">
        <v>3.937953635</v>
      </c>
      <c r="AH201">
        <v>3.9223886659999998</v>
      </c>
      <c r="AI201">
        <v>3.9075763370000001</v>
      </c>
      <c r="AJ201">
        <v>3.8905040120000001</v>
      </c>
      <c r="AK201">
        <v>3.8730423190000001</v>
      </c>
      <c r="AL201">
        <v>3.854188406</v>
      </c>
      <c r="AM201">
        <v>3.8348486190000002</v>
      </c>
      <c r="AN201">
        <v>3.8317446670000002</v>
      </c>
      <c r="AO201">
        <v>3.8281814270000001</v>
      </c>
      <c r="AP201">
        <v>3.8249450469999999</v>
      </c>
      <c r="AQ201">
        <v>3.8234124779999998</v>
      </c>
      <c r="AR201">
        <v>3.8225062489999999</v>
      </c>
      <c r="AS201">
        <v>3.8257083359999999</v>
      </c>
      <c r="AT201">
        <v>3.8310078619999999</v>
      </c>
      <c r="AU201">
        <v>3.838219804</v>
      </c>
      <c r="AV201">
        <v>3.8478524740000002</v>
      </c>
      <c r="AW201">
        <v>3.8639140780000001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123.55157579999999</v>
      </c>
      <c r="G202">
        <v>128.70635300000001</v>
      </c>
      <c r="H202">
        <v>124.1131237</v>
      </c>
      <c r="I202">
        <v>131.20332350000001</v>
      </c>
      <c r="J202">
        <v>133.43830019999999</v>
      </c>
      <c r="K202">
        <v>132.8954339</v>
      </c>
      <c r="L202">
        <v>130.6317229</v>
      </c>
      <c r="M202">
        <v>128.6641477</v>
      </c>
      <c r="N202">
        <v>125.311671</v>
      </c>
      <c r="O202">
        <v>122.0612509</v>
      </c>
      <c r="P202">
        <v>120.3301137</v>
      </c>
      <c r="Q202">
        <v>119.3581463</v>
      </c>
      <c r="R202">
        <v>115.652497</v>
      </c>
      <c r="S202">
        <v>106.236046</v>
      </c>
      <c r="T202">
        <v>102.75882249999999</v>
      </c>
      <c r="U202">
        <v>100.4744259</v>
      </c>
      <c r="V202">
        <v>98.828936909999996</v>
      </c>
      <c r="W202">
        <v>106.1782956</v>
      </c>
      <c r="X202">
        <v>113.9199605</v>
      </c>
      <c r="Y202">
        <v>113.8088989</v>
      </c>
      <c r="Z202">
        <v>113.6978439</v>
      </c>
      <c r="AA202">
        <v>113.6487333</v>
      </c>
      <c r="AB202">
        <v>113.4795471</v>
      </c>
      <c r="AC202">
        <v>113.4146835</v>
      </c>
      <c r="AD202">
        <v>109.6837554</v>
      </c>
      <c r="AE202">
        <v>106.27874610000001</v>
      </c>
      <c r="AF202">
        <v>104.3620227</v>
      </c>
      <c r="AG202">
        <v>101.75302670000001</v>
      </c>
      <c r="AH202">
        <v>99.308105830000002</v>
      </c>
      <c r="AI202">
        <v>97.078773699999999</v>
      </c>
      <c r="AJ202">
        <v>94.922722730000004</v>
      </c>
      <c r="AK202">
        <v>92.825712319999994</v>
      </c>
      <c r="AL202">
        <v>90.732640110000006</v>
      </c>
      <c r="AM202">
        <v>88.676050860000004</v>
      </c>
      <c r="AN202">
        <v>86.858467950000005</v>
      </c>
      <c r="AO202">
        <v>85.038887439999996</v>
      </c>
      <c r="AP202">
        <v>83.213705059999995</v>
      </c>
      <c r="AQ202">
        <v>81.38426656</v>
      </c>
      <c r="AR202">
        <v>79.544472369999994</v>
      </c>
      <c r="AS202">
        <v>77.907011870000005</v>
      </c>
      <c r="AT202">
        <v>76.22867128</v>
      </c>
      <c r="AU202">
        <v>74.511821229999995</v>
      </c>
      <c r="AV202">
        <v>72.760136840000001</v>
      </c>
      <c r="AW202">
        <v>70.990579210000007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1.2468766499999999</v>
      </c>
      <c r="G203">
        <v>1.1756062899999999</v>
      </c>
      <c r="H203">
        <v>1.026065816</v>
      </c>
      <c r="I203">
        <v>0.98176377500000001</v>
      </c>
      <c r="J203">
        <v>0.91347088850000002</v>
      </c>
      <c r="K203">
        <v>0.83226266920000003</v>
      </c>
      <c r="L203">
        <v>0.74837464880000004</v>
      </c>
      <c r="M203">
        <v>0.67426674129999997</v>
      </c>
      <c r="N203">
        <v>0.60069362540000004</v>
      </c>
      <c r="O203">
        <v>0.53456406140000001</v>
      </c>
      <c r="P203">
        <v>0.4814303667</v>
      </c>
      <c r="Q203">
        <v>0.43623907769999998</v>
      </c>
      <c r="R203">
        <v>0.38611471200000003</v>
      </c>
      <c r="S203">
        <v>0.33687843210000001</v>
      </c>
      <c r="T203">
        <v>0.53034859580000004</v>
      </c>
      <c r="U203">
        <v>0.70958925630000003</v>
      </c>
      <c r="V203">
        <v>0.87757880649999997</v>
      </c>
      <c r="W203">
        <v>0.81484903559999999</v>
      </c>
      <c r="X203">
        <v>0.73877833599999998</v>
      </c>
      <c r="Y203">
        <v>0.73230246629999995</v>
      </c>
      <c r="Z203">
        <v>0.72582425230000003</v>
      </c>
      <c r="AA203">
        <v>0.71973552819999997</v>
      </c>
      <c r="AB203">
        <v>0.71310375329999998</v>
      </c>
      <c r="AC203">
        <v>0.70714012059999998</v>
      </c>
      <c r="AD203">
        <v>0.70695913649999997</v>
      </c>
      <c r="AE203">
        <v>0.70786789539999995</v>
      </c>
      <c r="AF203">
        <v>0.71717206430000002</v>
      </c>
      <c r="AG203">
        <v>0.72291309010000004</v>
      </c>
      <c r="AH203">
        <v>0.72919673740000002</v>
      </c>
      <c r="AI203">
        <v>0.72096532530000002</v>
      </c>
      <c r="AJ203">
        <v>0.71316002749999996</v>
      </c>
      <c r="AK203">
        <v>0.70568636910000004</v>
      </c>
      <c r="AL203">
        <v>0.69838240439999999</v>
      </c>
      <c r="AM203">
        <v>0.69126848159999998</v>
      </c>
      <c r="AN203">
        <v>0.70224479259999995</v>
      </c>
      <c r="AO203">
        <v>0.71313135540000006</v>
      </c>
      <c r="AP203">
        <v>0.72389062270000004</v>
      </c>
      <c r="AQ203">
        <v>0.73452450879999998</v>
      </c>
      <c r="AR203">
        <v>0.74496616459999998</v>
      </c>
      <c r="AS203">
        <v>0.75307900979999998</v>
      </c>
      <c r="AT203">
        <v>0.76107618880000005</v>
      </c>
      <c r="AU203">
        <v>0.76896694580000002</v>
      </c>
      <c r="AV203">
        <v>0.77677605130000005</v>
      </c>
      <c r="AW203">
        <v>0.78467894090000001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3.567069467</v>
      </c>
      <c r="G204">
        <v>3.5443525459999998</v>
      </c>
      <c r="H204">
        <v>3.2602736170000002</v>
      </c>
      <c r="I204">
        <v>3.2878171119999999</v>
      </c>
      <c r="J204">
        <v>3.2409802889999999</v>
      </c>
      <c r="K204">
        <v>3.1284214420000001</v>
      </c>
      <c r="L204">
        <v>2.980363079</v>
      </c>
      <c r="M204">
        <v>2.8449143769999998</v>
      </c>
      <c r="N204">
        <v>2.6852201889999998</v>
      </c>
      <c r="O204">
        <v>2.9111983010000002</v>
      </c>
      <c r="P204">
        <v>3.1943353509999999</v>
      </c>
      <c r="Q204">
        <v>3.5267689</v>
      </c>
      <c r="R204">
        <v>3.803690644</v>
      </c>
      <c r="S204">
        <v>5.9169629800000001</v>
      </c>
      <c r="T204">
        <v>4.349765959</v>
      </c>
      <c r="U204">
        <v>2.9659369240000002</v>
      </c>
      <c r="V204">
        <v>1.7031850740000001</v>
      </c>
      <c r="W204">
        <v>1.7397333319999999</v>
      </c>
      <c r="X204">
        <v>1.772956703</v>
      </c>
      <c r="Y204">
        <v>1.7560978599999999</v>
      </c>
      <c r="Z204">
        <v>1.739345905</v>
      </c>
      <c r="AA204">
        <v>1.723639122</v>
      </c>
      <c r="AB204">
        <v>1.707386539</v>
      </c>
      <c r="AC204">
        <v>1.692738957</v>
      </c>
      <c r="AD204">
        <v>1.6633386189999999</v>
      </c>
      <c r="AE204">
        <v>1.6373321199999999</v>
      </c>
      <c r="AF204">
        <v>1.6409564750000001</v>
      </c>
      <c r="AG204">
        <v>1.629880808</v>
      </c>
      <c r="AH204">
        <v>1.6204370130000001</v>
      </c>
      <c r="AI204">
        <v>1.614837933</v>
      </c>
      <c r="AJ204">
        <v>1.609805269</v>
      </c>
      <c r="AK204">
        <v>1.605146073</v>
      </c>
      <c r="AL204">
        <v>1.601704601</v>
      </c>
      <c r="AM204">
        <v>1.598354112</v>
      </c>
      <c r="AN204">
        <v>1.600398558</v>
      </c>
      <c r="AO204">
        <v>1.6021837880000001</v>
      </c>
      <c r="AP204">
        <v>1.603630844</v>
      </c>
      <c r="AQ204">
        <v>1.6047512690000001</v>
      </c>
      <c r="AR204">
        <v>1.6054077369999999</v>
      </c>
      <c r="AS204">
        <v>2.2074032400000001</v>
      </c>
      <c r="AT204">
        <v>2.8099424630000001</v>
      </c>
      <c r="AU204">
        <v>3.4126105849999999</v>
      </c>
      <c r="AV204">
        <v>4.0151135770000002</v>
      </c>
      <c r="AW204">
        <v>4.6181274620000003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5.1234423600000003</v>
      </c>
      <c r="G205">
        <v>4.9812623909999996</v>
      </c>
      <c r="H205">
        <v>4.4832390059999998</v>
      </c>
      <c r="I205">
        <v>4.4234674079999996</v>
      </c>
      <c r="J205">
        <v>4.2441399359999998</v>
      </c>
      <c r="K205">
        <v>3.9874436040000001</v>
      </c>
      <c r="L205">
        <v>3.6973653020000001</v>
      </c>
      <c r="M205">
        <v>3.4351379899999999</v>
      </c>
      <c r="N205">
        <v>3.1557648</v>
      </c>
      <c r="O205">
        <v>2.869922012</v>
      </c>
      <c r="P205">
        <v>2.6409449939999998</v>
      </c>
      <c r="Q205">
        <v>2.4448155589999998</v>
      </c>
      <c r="R205">
        <v>2.2104305630000001</v>
      </c>
      <c r="S205">
        <v>0.92845279599999997</v>
      </c>
      <c r="T205">
        <v>0.73170792470000001</v>
      </c>
      <c r="U205">
        <v>0.56031712619999996</v>
      </c>
      <c r="V205">
        <v>0.405562808</v>
      </c>
      <c r="W205">
        <v>0.34406987430000002</v>
      </c>
      <c r="X205">
        <v>0.2712132948</v>
      </c>
      <c r="Y205">
        <v>0.27086695090000001</v>
      </c>
      <c r="Z205">
        <v>0.27052428000000001</v>
      </c>
      <c r="AA205">
        <v>0.27033260580000001</v>
      </c>
      <c r="AB205">
        <v>0.26984264429999999</v>
      </c>
      <c r="AC205">
        <v>0.2696019744</v>
      </c>
      <c r="AD205">
        <v>0.26596444390000001</v>
      </c>
      <c r="AE205">
        <v>0.262871717</v>
      </c>
      <c r="AF205">
        <v>0.26338997829999999</v>
      </c>
      <c r="AG205">
        <v>0.26225714379999998</v>
      </c>
      <c r="AH205">
        <v>0.26139457729999999</v>
      </c>
      <c r="AI205">
        <v>0.26121629120000001</v>
      </c>
      <c r="AJ205">
        <v>0.26113901769999998</v>
      </c>
      <c r="AK205">
        <v>0.26113241120000003</v>
      </c>
      <c r="AL205">
        <v>0.26128516470000002</v>
      </c>
      <c r="AM205">
        <v>0.26146319410000002</v>
      </c>
      <c r="AN205">
        <v>0.26259055100000001</v>
      </c>
      <c r="AO205">
        <v>0.26368997900000002</v>
      </c>
      <c r="AP205">
        <v>0.26474839090000002</v>
      </c>
      <c r="AQ205">
        <v>0.26576752199999998</v>
      </c>
      <c r="AR205">
        <v>0.26672439269999998</v>
      </c>
      <c r="AS205">
        <v>0.26865068149999999</v>
      </c>
      <c r="AT205">
        <v>0.27052570860000003</v>
      </c>
      <c r="AU205">
        <v>0.27235334909999998</v>
      </c>
      <c r="AV205">
        <v>0.27414289800000002</v>
      </c>
      <c r="AW205">
        <v>0.27595650090000001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0.60907177280000002</v>
      </c>
      <c r="G206">
        <v>0.83702911629999999</v>
      </c>
      <c r="H206">
        <v>0.97333451559999995</v>
      </c>
      <c r="I206">
        <v>1.174970407</v>
      </c>
      <c r="J206">
        <v>1.3670146670000001</v>
      </c>
      <c r="K206">
        <v>1.5140647739999999</v>
      </c>
      <c r="L206">
        <v>1.616898951</v>
      </c>
      <c r="M206">
        <v>1.6942762170000001</v>
      </c>
      <c r="N206">
        <v>1.719946746</v>
      </c>
      <c r="O206">
        <v>1.9381475180000001</v>
      </c>
      <c r="P206">
        <v>2.2104338480000001</v>
      </c>
      <c r="Q206">
        <v>2.536635183</v>
      </c>
      <c r="R206">
        <v>2.8436242159999998</v>
      </c>
      <c r="S206">
        <v>3.7805777009999999</v>
      </c>
      <c r="T206">
        <v>3.8691763780000001</v>
      </c>
      <c r="U206">
        <v>3.9860430359999999</v>
      </c>
      <c r="V206">
        <v>4.1159765589999999</v>
      </c>
      <c r="W206">
        <v>4.6924620529999999</v>
      </c>
      <c r="X206">
        <v>5.3080193649999998</v>
      </c>
      <c r="Y206">
        <v>5.6597178809999997</v>
      </c>
      <c r="Z206">
        <v>6.0115043650000004</v>
      </c>
      <c r="AA206">
        <v>6.3668745160000002</v>
      </c>
      <c r="AB206">
        <v>6.6024661650000001</v>
      </c>
      <c r="AC206">
        <v>6.8437339980000003</v>
      </c>
      <c r="AD206">
        <v>7.1671702799999997</v>
      </c>
      <c r="AE206">
        <v>7.4975452410000001</v>
      </c>
      <c r="AF206">
        <v>7.8357194029999997</v>
      </c>
      <c r="AG206">
        <v>8.1949655959999994</v>
      </c>
      <c r="AH206">
        <v>8.5588822279999999</v>
      </c>
      <c r="AI206">
        <v>8.9489308189999903</v>
      </c>
      <c r="AJ206">
        <v>9.3412461009999994</v>
      </c>
      <c r="AK206">
        <v>9.7352983930000008</v>
      </c>
      <c r="AL206">
        <v>10.145510740000001</v>
      </c>
      <c r="AM206">
        <v>10.5565096</v>
      </c>
      <c r="AN206">
        <v>11.00592923</v>
      </c>
      <c r="AO206">
        <v>11.45688159</v>
      </c>
      <c r="AP206">
        <v>11.90871564</v>
      </c>
      <c r="AQ206">
        <v>12.361390569999999</v>
      </c>
      <c r="AR206">
        <v>12.81368992</v>
      </c>
      <c r="AS206">
        <v>13.295198389999999</v>
      </c>
      <c r="AT206">
        <v>13.779396439999999</v>
      </c>
      <c r="AU206">
        <v>14.26626899</v>
      </c>
      <c r="AV206">
        <v>14.756115640000001</v>
      </c>
      <c r="AW206">
        <v>15.252211279999999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0.104792555</v>
      </c>
      <c r="G207">
        <v>0.1323189743</v>
      </c>
      <c r="H207">
        <v>0.1546326009</v>
      </c>
      <c r="I207">
        <v>0.1980673718</v>
      </c>
      <c r="J207">
        <v>0.25385749159999998</v>
      </c>
      <c r="K207">
        <v>0.31870535960000002</v>
      </c>
      <c r="L207">
        <v>0.39503648180000001</v>
      </c>
      <c r="M207">
        <v>0.49080212979999999</v>
      </c>
      <c r="N207">
        <v>0.60320407190000003</v>
      </c>
      <c r="O207">
        <v>0.70138636040000002</v>
      </c>
      <c r="P207">
        <v>0.82540905909999995</v>
      </c>
      <c r="Q207">
        <v>0.97739686790000002</v>
      </c>
      <c r="R207">
        <v>1.13059317</v>
      </c>
      <c r="S207">
        <v>1.6661199799999999</v>
      </c>
      <c r="T207">
        <v>1.705165872</v>
      </c>
      <c r="U207">
        <v>1.7566696070000001</v>
      </c>
      <c r="V207">
        <v>1.813931977</v>
      </c>
      <c r="W207">
        <v>1.9853886919999999</v>
      </c>
      <c r="X207">
        <v>2.166946732</v>
      </c>
      <c r="Y207">
        <v>2.3251887170000001</v>
      </c>
      <c r="Z207">
        <v>2.4834649670000002</v>
      </c>
      <c r="AA207">
        <v>2.6432276140000002</v>
      </c>
      <c r="AB207">
        <v>2.8032143120000002</v>
      </c>
      <c r="AC207">
        <v>2.9655082319999999</v>
      </c>
      <c r="AD207">
        <v>3.31065816</v>
      </c>
      <c r="AE207">
        <v>3.6545835370000002</v>
      </c>
      <c r="AF207">
        <v>3.9989075189999999</v>
      </c>
      <c r="AG207">
        <v>4.3599632589999997</v>
      </c>
      <c r="AH207">
        <v>4.7213421760000003</v>
      </c>
      <c r="AI207">
        <v>5.103023189</v>
      </c>
      <c r="AJ207">
        <v>5.4851011459999999</v>
      </c>
      <c r="AK207">
        <v>5.8674815389999999</v>
      </c>
      <c r="AL207">
        <v>6.2652012170000004</v>
      </c>
      <c r="AM207">
        <v>6.6629531389999999</v>
      </c>
      <c r="AN207">
        <v>7.0916930530000002</v>
      </c>
      <c r="AO207">
        <v>7.5221315320000004</v>
      </c>
      <c r="AP207">
        <v>7.9538118940000002</v>
      </c>
      <c r="AQ207">
        <v>8.3866669940000005</v>
      </c>
      <c r="AR207">
        <v>8.8198241110000009</v>
      </c>
      <c r="AS207">
        <v>9.0979697339999994</v>
      </c>
      <c r="AT207">
        <v>9.377275568</v>
      </c>
      <c r="AU207">
        <v>9.6577590880000006</v>
      </c>
      <c r="AV207">
        <v>9.9396469110000005</v>
      </c>
      <c r="AW207">
        <v>10.22515383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4.749494952</v>
      </c>
      <c r="G208">
        <v>4.8487828989999997</v>
      </c>
      <c r="H208">
        <v>4.581945288</v>
      </c>
      <c r="I208">
        <v>4.746194064</v>
      </c>
      <c r="J208">
        <v>4.896342905</v>
      </c>
      <c r="K208">
        <v>4.9477130100000002</v>
      </c>
      <c r="L208">
        <v>4.9359257090000002</v>
      </c>
      <c r="M208">
        <v>4.9355556009999999</v>
      </c>
      <c r="N208">
        <v>4.8817204739999998</v>
      </c>
      <c r="O208">
        <v>4.9890905830000003</v>
      </c>
      <c r="P208">
        <v>5.1604193260000004</v>
      </c>
      <c r="Q208">
        <v>5.3707461969999999</v>
      </c>
      <c r="R208">
        <v>5.4602707830000003</v>
      </c>
      <c r="S208">
        <v>4.9649916249999997</v>
      </c>
      <c r="T208">
        <v>5.0780284690000004</v>
      </c>
      <c r="U208">
        <v>5.227994121</v>
      </c>
      <c r="V208">
        <v>5.3948920009999997</v>
      </c>
      <c r="W208">
        <v>5.4389148890000003</v>
      </c>
      <c r="X208">
        <v>5.4721058969999996</v>
      </c>
      <c r="Y208">
        <v>5.4515278570000003</v>
      </c>
      <c r="Z208">
        <v>5.4311030139999996</v>
      </c>
      <c r="AA208">
        <v>5.4137807450000004</v>
      </c>
      <c r="AB208">
        <v>5.4008947479999998</v>
      </c>
      <c r="AC208">
        <v>5.393006894</v>
      </c>
      <c r="AD208">
        <v>5.3659079289999996</v>
      </c>
      <c r="AE208">
        <v>5.34980206</v>
      </c>
      <c r="AF208">
        <v>5.3580788610000001</v>
      </c>
      <c r="AG208">
        <v>5.3639308960000003</v>
      </c>
      <c r="AH208">
        <v>5.3755786099999998</v>
      </c>
      <c r="AI208">
        <v>5.3967226110000004</v>
      </c>
      <c r="AJ208">
        <v>5.4202929360000001</v>
      </c>
      <c r="AK208">
        <v>5.4456920709999999</v>
      </c>
      <c r="AL208">
        <v>5.4732543759999999</v>
      </c>
      <c r="AM208">
        <v>5.5017152749999996</v>
      </c>
      <c r="AN208">
        <v>5.5424284469999998</v>
      </c>
      <c r="AO208">
        <v>5.5828756769999996</v>
      </c>
      <c r="AP208">
        <v>5.6227780129999996</v>
      </c>
      <c r="AQ208">
        <v>5.6621687720000002</v>
      </c>
      <c r="AR208">
        <v>5.7005534359999999</v>
      </c>
      <c r="AS208">
        <v>5.7463506759999996</v>
      </c>
      <c r="AT208">
        <v>5.7911371809999999</v>
      </c>
      <c r="AU208">
        <v>5.8349938259999998</v>
      </c>
      <c r="AV208">
        <v>5.87811795</v>
      </c>
      <c r="AW208">
        <v>5.9218416630000004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1.6047242589999999</v>
      </c>
      <c r="G209">
        <v>1.75006982</v>
      </c>
      <c r="H209">
        <v>1.7666276869999999</v>
      </c>
      <c r="I209">
        <v>1.9548468939999999</v>
      </c>
      <c r="J209">
        <v>2.0929123180000002</v>
      </c>
      <c r="K209">
        <v>2.194144702</v>
      </c>
      <c r="L209">
        <v>2.2702329209999998</v>
      </c>
      <c r="M209">
        <v>2.3535724949999999</v>
      </c>
      <c r="N209">
        <v>2.4126335920000002</v>
      </c>
      <c r="O209">
        <v>2.6773753619999998</v>
      </c>
      <c r="P209">
        <v>3.0044034040000001</v>
      </c>
      <c r="Q209">
        <v>3.389104621</v>
      </c>
      <c r="R209">
        <v>3.7308409060000001</v>
      </c>
      <c r="S209">
        <v>2.704856226</v>
      </c>
      <c r="T209">
        <v>3.307774921</v>
      </c>
      <c r="U209">
        <v>3.8199147600000001</v>
      </c>
      <c r="V209">
        <v>4.2485849880000002</v>
      </c>
      <c r="W209">
        <v>4.3966853500000003</v>
      </c>
      <c r="X209">
        <v>4.5467351599999999</v>
      </c>
      <c r="Y209">
        <v>4.49914331</v>
      </c>
      <c r="Z209">
        <v>4.4344336430000002</v>
      </c>
      <c r="AA209">
        <v>4.3549752420000001</v>
      </c>
      <c r="AB209">
        <v>4.3050757019999999</v>
      </c>
      <c r="AC209">
        <v>4.2448519830000002</v>
      </c>
      <c r="AD209">
        <v>4.1353503810000003</v>
      </c>
      <c r="AE209">
        <v>4.0316056900000001</v>
      </c>
      <c r="AF209">
        <v>4.0696827610000001</v>
      </c>
      <c r="AG209">
        <v>4.0315366539999999</v>
      </c>
      <c r="AH209">
        <v>3.99548367</v>
      </c>
      <c r="AI209">
        <v>4.0665480970000001</v>
      </c>
      <c r="AJ209">
        <v>4.1175917829999999</v>
      </c>
      <c r="AK209">
        <v>4.1483680319999996</v>
      </c>
      <c r="AL209">
        <v>4.2163197180000003</v>
      </c>
      <c r="AM209">
        <v>4.2678072199999999</v>
      </c>
      <c r="AN209">
        <v>4.2814117319999996</v>
      </c>
      <c r="AO209">
        <v>4.2931053730000004</v>
      </c>
      <c r="AP209">
        <v>4.3026652150000002</v>
      </c>
      <c r="AQ209">
        <v>4.3101109600000003</v>
      </c>
      <c r="AR209">
        <v>4.3150630540000003</v>
      </c>
      <c r="AS209">
        <v>4.3502945019999997</v>
      </c>
      <c r="AT209">
        <v>4.383292258</v>
      </c>
      <c r="AU209">
        <v>4.4140891389999997</v>
      </c>
      <c r="AV209">
        <v>4.442807416</v>
      </c>
      <c r="AW209">
        <v>4.4704267900000003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123.55157579999999</v>
      </c>
      <c r="G210">
        <v>128.70635300000001</v>
      </c>
      <c r="H210">
        <v>124.1131237</v>
      </c>
      <c r="I210">
        <v>131.20332350000001</v>
      </c>
      <c r="J210">
        <v>133.43830019999999</v>
      </c>
      <c r="K210">
        <v>132.8954339</v>
      </c>
      <c r="L210">
        <v>130.6317229</v>
      </c>
      <c r="M210">
        <v>128.6641477</v>
      </c>
      <c r="N210">
        <v>125.311671</v>
      </c>
      <c r="O210">
        <v>122.0612509</v>
      </c>
      <c r="P210">
        <v>120.3301137</v>
      </c>
      <c r="Q210">
        <v>119.3581463</v>
      </c>
      <c r="R210">
        <v>115.652497</v>
      </c>
      <c r="S210">
        <v>106.236046</v>
      </c>
      <c r="T210">
        <v>102.75882249999999</v>
      </c>
      <c r="U210">
        <v>100.4744259</v>
      </c>
      <c r="V210">
        <v>98.828936909999996</v>
      </c>
      <c r="W210">
        <v>106.1782956</v>
      </c>
      <c r="X210">
        <v>113.9199605</v>
      </c>
      <c r="Y210">
        <v>113.8088989</v>
      </c>
      <c r="Z210">
        <v>113.6978439</v>
      </c>
      <c r="AA210">
        <v>113.6487333</v>
      </c>
      <c r="AB210">
        <v>113.4795471</v>
      </c>
      <c r="AC210">
        <v>113.4146835</v>
      </c>
      <c r="AD210">
        <v>109.6837554</v>
      </c>
      <c r="AE210">
        <v>106.27874610000001</v>
      </c>
      <c r="AF210">
        <v>104.3620227</v>
      </c>
      <c r="AG210">
        <v>101.75302670000001</v>
      </c>
      <c r="AH210">
        <v>99.308105830000002</v>
      </c>
      <c r="AI210">
        <v>97.078773699999999</v>
      </c>
      <c r="AJ210">
        <v>94.922722730000004</v>
      </c>
      <c r="AK210">
        <v>92.825712319999994</v>
      </c>
      <c r="AL210">
        <v>90.732640110000006</v>
      </c>
      <c r="AM210">
        <v>88.676050860000004</v>
      </c>
      <c r="AN210">
        <v>86.858467950000005</v>
      </c>
      <c r="AO210">
        <v>85.038887439999996</v>
      </c>
      <c r="AP210">
        <v>83.213705059999995</v>
      </c>
      <c r="AQ210">
        <v>81.38426656</v>
      </c>
      <c r="AR210">
        <v>79.544472369999994</v>
      </c>
      <c r="AS210">
        <v>77.907011870000005</v>
      </c>
      <c r="AT210">
        <v>76.22867128</v>
      </c>
      <c r="AU210">
        <v>74.511821229999995</v>
      </c>
      <c r="AV210">
        <v>72.760136840000001</v>
      </c>
      <c r="AW210">
        <v>70.990579210000007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1.2468766499999999</v>
      </c>
      <c r="G211">
        <v>1.1756062899999999</v>
      </c>
      <c r="H211">
        <v>1.026065816</v>
      </c>
      <c r="I211">
        <v>0.98176377500000001</v>
      </c>
      <c r="J211">
        <v>0.91347088850000002</v>
      </c>
      <c r="K211">
        <v>0.83226266920000003</v>
      </c>
      <c r="L211">
        <v>0.74837464880000004</v>
      </c>
      <c r="M211">
        <v>0.67426674129999997</v>
      </c>
      <c r="N211">
        <v>0.60069362540000004</v>
      </c>
      <c r="O211">
        <v>0.53456406140000001</v>
      </c>
      <c r="P211">
        <v>0.4814303667</v>
      </c>
      <c r="Q211">
        <v>0.43623907769999998</v>
      </c>
      <c r="R211">
        <v>0.38611471200000003</v>
      </c>
      <c r="S211">
        <v>0.33687843210000001</v>
      </c>
      <c r="T211">
        <v>0.53034859580000004</v>
      </c>
      <c r="U211">
        <v>0.70958925630000003</v>
      </c>
      <c r="V211">
        <v>0.87757880649999997</v>
      </c>
      <c r="W211">
        <v>0.81484903559999999</v>
      </c>
      <c r="X211">
        <v>0.73877833599999998</v>
      </c>
      <c r="Y211">
        <v>0.73230246629999995</v>
      </c>
      <c r="Z211">
        <v>0.72582425230000003</v>
      </c>
      <c r="AA211">
        <v>0.71973552819999997</v>
      </c>
      <c r="AB211">
        <v>0.71310375329999998</v>
      </c>
      <c r="AC211">
        <v>0.70714012059999998</v>
      </c>
      <c r="AD211">
        <v>0.70695913649999997</v>
      </c>
      <c r="AE211">
        <v>0.70786789539999995</v>
      </c>
      <c r="AF211">
        <v>0.71717206430000002</v>
      </c>
      <c r="AG211">
        <v>0.72291309010000004</v>
      </c>
      <c r="AH211">
        <v>0.72919673740000002</v>
      </c>
      <c r="AI211">
        <v>0.72096532530000002</v>
      </c>
      <c r="AJ211">
        <v>0.71316002749999996</v>
      </c>
      <c r="AK211">
        <v>0.70568636910000004</v>
      </c>
      <c r="AL211">
        <v>0.69838240439999999</v>
      </c>
      <c r="AM211">
        <v>0.69126848159999998</v>
      </c>
      <c r="AN211">
        <v>0.70224479259999995</v>
      </c>
      <c r="AO211">
        <v>0.71313135540000006</v>
      </c>
      <c r="AP211">
        <v>0.72389062270000004</v>
      </c>
      <c r="AQ211">
        <v>0.73452450879999998</v>
      </c>
      <c r="AR211">
        <v>0.74496616459999998</v>
      </c>
      <c r="AS211">
        <v>0.75307900979999998</v>
      </c>
      <c r="AT211">
        <v>0.76107618880000005</v>
      </c>
      <c r="AU211">
        <v>0.76896694580000002</v>
      </c>
      <c r="AV211">
        <v>0.77677605130000005</v>
      </c>
      <c r="AW211">
        <v>0.78467894090000001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3.567069467</v>
      </c>
      <c r="G212">
        <v>3.5443525459999998</v>
      </c>
      <c r="H212">
        <v>3.2602736170000002</v>
      </c>
      <c r="I212">
        <v>3.2878171119999999</v>
      </c>
      <c r="J212">
        <v>3.2409802889999999</v>
      </c>
      <c r="K212">
        <v>3.1284214420000001</v>
      </c>
      <c r="L212">
        <v>2.980363079</v>
      </c>
      <c r="M212">
        <v>2.8449143769999998</v>
      </c>
      <c r="N212">
        <v>2.6852201889999998</v>
      </c>
      <c r="O212">
        <v>2.9111983010000002</v>
      </c>
      <c r="P212">
        <v>3.1943353509999999</v>
      </c>
      <c r="Q212">
        <v>3.5267689</v>
      </c>
      <c r="R212">
        <v>3.803690644</v>
      </c>
      <c r="S212">
        <v>5.9169629800000001</v>
      </c>
      <c r="T212">
        <v>4.349765959</v>
      </c>
      <c r="U212">
        <v>2.9659369240000002</v>
      </c>
      <c r="V212">
        <v>1.7031850740000001</v>
      </c>
      <c r="W212">
        <v>1.7397333319999999</v>
      </c>
      <c r="X212">
        <v>1.772956703</v>
      </c>
      <c r="Y212">
        <v>1.7560978599999999</v>
      </c>
      <c r="Z212">
        <v>1.739345905</v>
      </c>
      <c r="AA212">
        <v>1.723639122</v>
      </c>
      <c r="AB212">
        <v>1.707386539</v>
      </c>
      <c r="AC212">
        <v>1.692738957</v>
      </c>
      <c r="AD212">
        <v>1.6633386189999999</v>
      </c>
      <c r="AE212">
        <v>1.6373321199999999</v>
      </c>
      <c r="AF212">
        <v>1.6409564750000001</v>
      </c>
      <c r="AG212">
        <v>1.629880808</v>
      </c>
      <c r="AH212">
        <v>1.6204370130000001</v>
      </c>
      <c r="AI212">
        <v>1.614837933</v>
      </c>
      <c r="AJ212">
        <v>1.609805269</v>
      </c>
      <c r="AK212">
        <v>1.605146073</v>
      </c>
      <c r="AL212">
        <v>1.601704601</v>
      </c>
      <c r="AM212">
        <v>1.598354112</v>
      </c>
      <c r="AN212">
        <v>1.600398558</v>
      </c>
      <c r="AO212">
        <v>1.6021837880000001</v>
      </c>
      <c r="AP212">
        <v>1.603630844</v>
      </c>
      <c r="AQ212">
        <v>1.6047512690000001</v>
      </c>
      <c r="AR212">
        <v>1.6054077369999999</v>
      </c>
      <c r="AS212">
        <v>2.2074032400000001</v>
      </c>
      <c r="AT212">
        <v>2.8099424630000001</v>
      </c>
      <c r="AU212">
        <v>3.4126105849999999</v>
      </c>
      <c r="AV212">
        <v>4.0151135770000002</v>
      </c>
      <c r="AW212">
        <v>4.6181274620000003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5.1234423600000003</v>
      </c>
      <c r="G213">
        <v>4.9812623909999996</v>
      </c>
      <c r="H213">
        <v>4.4832390059999998</v>
      </c>
      <c r="I213">
        <v>4.4234674079999996</v>
      </c>
      <c r="J213">
        <v>4.2441399359999998</v>
      </c>
      <c r="K213">
        <v>3.9874436040000001</v>
      </c>
      <c r="L213">
        <v>3.6973653020000001</v>
      </c>
      <c r="M213">
        <v>3.4351379899999999</v>
      </c>
      <c r="N213">
        <v>3.1557648</v>
      </c>
      <c r="O213">
        <v>2.869922012</v>
      </c>
      <c r="P213">
        <v>2.6409449939999998</v>
      </c>
      <c r="Q213">
        <v>2.4448155589999998</v>
      </c>
      <c r="R213">
        <v>2.2104305630000001</v>
      </c>
      <c r="S213">
        <v>0.92845279599999997</v>
      </c>
      <c r="T213">
        <v>0.73170792470000001</v>
      </c>
      <c r="U213">
        <v>0.56031712619999996</v>
      </c>
      <c r="V213">
        <v>0.405562808</v>
      </c>
      <c r="W213">
        <v>0.34406987430000002</v>
      </c>
      <c r="X213">
        <v>0.2712132948</v>
      </c>
      <c r="Y213">
        <v>0.27086695090000001</v>
      </c>
      <c r="Z213">
        <v>0.27052428000000001</v>
      </c>
      <c r="AA213">
        <v>0.27033260580000001</v>
      </c>
      <c r="AB213">
        <v>0.26984264429999999</v>
      </c>
      <c r="AC213">
        <v>0.2696019744</v>
      </c>
      <c r="AD213">
        <v>0.26596444390000001</v>
      </c>
      <c r="AE213">
        <v>0.262871717</v>
      </c>
      <c r="AF213">
        <v>0.26338997829999999</v>
      </c>
      <c r="AG213">
        <v>0.26225714379999998</v>
      </c>
      <c r="AH213">
        <v>0.26139457729999999</v>
      </c>
      <c r="AI213">
        <v>0.26121629120000001</v>
      </c>
      <c r="AJ213">
        <v>0.26113901769999998</v>
      </c>
      <c r="AK213">
        <v>0.26113241120000003</v>
      </c>
      <c r="AL213">
        <v>0.26128516470000002</v>
      </c>
      <c r="AM213">
        <v>0.26146319410000002</v>
      </c>
      <c r="AN213">
        <v>0.26259055100000001</v>
      </c>
      <c r="AO213">
        <v>0.26368997900000002</v>
      </c>
      <c r="AP213">
        <v>0.26474839090000002</v>
      </c>
      <c r="AQ213">
        <v>0.26576752199999998</v>
      </c>
      <c r="AR213">
        <v>0.26672439269999998</v>
      </c>
      <c r="AS213">
        <v>0.26865068149999999</v>
      </c>
      <c r="AT213">
        <v>0.27052570860000003</v>
      </c>
      <c r="AU213">
        <v>0.27235334909999998</v>
      </c>
      <c r="AV213">
        <v>0.27414289800000002</v>
      </c>
      <c r="AW213">
        <v>0.27595650090000001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0.60907177280000002</v>
      </c>
      <c r="G214">
        <v>0.83702911629999999</v>
      </c>
      <c r="H214">
        <v>0.97333451559999995</v>
      </c>
      <c r="I214">
        <v>1.174970407</v>
      </c>
      <c r="J214">
        <v>1.3670146670000001</v>
      </c>
      <c r="K214">
        <v>1.5140647739999999</v>
      </c>
      <c r="L214">
        <v>1.616898951</v>
      </c>
      <c r="M214">
        <v>1.6942762170000001</v>
      </c>
      <c r="N214">
        <v>1.719946746</v>
      </c>
      <c r="O214">
        <v>1.9381475180000001</v>
      </c>
      <c r="P214">
        <v>2.2104338480000001</v>
      </c>
      <c r="Q214">
        <v>2.536635183</v>
      </c>
      <c r="R214">
        <v>2.8436242159999998</v>
      </c>
      <c r="S214">
        <v>3.7805777009999999</v>
      </c>
      <c r="T214">
        <v>3.8691763780000001</v>
      </c>
      <c r="U214">
        <v>3.9860430359999999</v>
      </c>
      <c r="V214">
        <v>4.1159765589999999</v>
      </c>
      <c r="W214">
        <v>4.6924620529999999</v>
      </c>
      <c r="X214">
        <v>5.3080193649999998</v>
      </c>
      <c r="Y214">
        <v>5.6597178809999997</v>
      </c>
      <c r="Z214">
        <v>6.0115043650000004</v>
      </c>
      <c r="AA214">
        <v>6.3668745160000002</v>
      </c>
      <c r="AB214">
        <v>6.6024661650000001</v>
      </c>
      <c r="AC214">
        <v>6.8437339980000003</v>
      </c>
      <c r="AD214">
        <v>7.1671702799999997</v>
      </c>
      <c r="AE214">
        <v>7.4975452410000001</v>
      </c>
      <c r="AF214">
        <v>7.8357194029999997</v>
      </c>
      <c r="AG214">
        <v>8.1949655959999994</v>
      </c>
      <c r="AH214">
        <v>8.5588822279999999</v>
      </c>
      <c r="AI214">
        <v>8.9489308189999903</v>
      </c>
      <c r="AJ214">
        <v>9.3412461009999994</v>
      </c>
      <c r="AK214">
        <v>9.7352983930000008</v>
      </c>
      <c r="AL214">
        <v>10.145510740000001</v>
      </c>
      <c r="AM214">
        <v>10.5565096</v>
      </c>
      <c r="AN214">
        <v>11.00592923</v>
      </c>
      <c r="AO214">
        <v>11.45688159</v>
      </c>
      <c r="AP214">
        <v>11.90871564</v>
      </c>
      <c r="AQ214">
        <v>12.361390569999999</v>
      </c>
      <c r="AR214">
        <v>12.81368992</v>
      </c>
      <c r="AS214">
        <v>13.295198389999999</v>
      </c>
      <c r="AT214">
        <v>13.779396439999999</v>
      </c>
      <c r="AU214">
        <v>14.26626899</v>
      </c>
      <c r="AV214">
        <v>14.756115640000001</v>
      </c>
      <c r="AW214">
        <v>15.252211279999999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0.104792555</v>
      </c>
      <c r="G215">
        <v>0.1323189743</v>
      </c>
      <c r="H215">
        <v>0.1546326009</v>
      </c>
      <c r="I215">
        <v>0.1980673718</v>
      </c>
      <c r="J215">
        <v>0.25385749159999998</v>
      </c>
      <c r="K215">
        <v>0.31870535960000002</v>
      </c>
      <c r="L215">
        <v>0.39503648180000001</v>
      </c>
      <c r="M215">
        <v>0.49080212979999999</v>
      </c>
      <c r="N215">
        <v>0.60320407190000003</v>
      </c>
      <c r="O215">
        <v>0.70138636040000002</v>
      </c>
      <c r="P215">
        <v>0.82540905909999995</v>
      </c>
      <c r="Q215">
        <v>0.97739686790000002</v>
      </c>
      <c r="R215">
        <v>1.13059317</v>
      </c>
      <c r="S215">
        <v>1.6661199799999999</v>
      </c>
      <c r="T215">
        <v>1.705165872</v>
      </c>
      <c r="U215">
        <v>1.7566696070000001</v>
      </c>
      <c r="V215">
        <v>1.813931977</v>
      </c>
      <c r="W215">
        <v>1.9853886919999999</v>
      </c>
      <c r="X215">
        <v>2.166946732</v>
      </c>
      <c r="Y215">
        <v>2.3251887170000001</v>
      </c>
      <c r="Z215">
        <v>2.4834649670000002</v>
      </c>
      <c r="AA215">
        <v>2.6432276140000002</v>
      </c>
      <c r="AB215">
        <v>2.8032143120000002</v>
      </c>
      <c r="AC215">
        <v>2.9655082319999999</v>
      </c>
      <c r="AD215">
        <v>3.31065816</v>
      </c>
      <c r="AE215">
        <v>3.6545835370000002</v>
      </c>
      <c r="AF215">
        <v>3.9989075189999999</v>
      </c>
      <c r="AG215">
        <v>4.3599632589999997</v>
      </c>
      <c r="AH215">
        <v>4.7213421760000003</v>
      </c>
      <c r="AI215">
        <v>5.103023189</v>
      </c>
      <c r="AJ215">
        <v>5.4851011459999999</v>
      </c>
      <c r="AK215">
        <v>5.8674815389999999</v>
      </c>
      <c r="AL215">
        <v>6.2652012170000004</v>
      </c>
      <c r="AM215">
        <v>6.6629531389999999</v>
      </c>
      <c r="AN215">
        <v>7.0916930530000002</v>
      </c>
      <c r="AO215">
        <v>7.5221315320000004</v>
      </c>
      <c r="AP215">
        <v>7.9538118940000002</v>
      </c>
      <c r="AQ215">
        <v>8.3866669940000005</v>
      </c>
      <c r="AR215">
        <v>8.8198241110000009</v>
      </c>
      <c r="AS215">
        <v>9.0979697339999994</v>
      </c>
      <c r="AT215">
        <v>9.377275568</v>
      </c>
      <c r="AU215">
        <v>9.6577590880000006</v>
      </c>
      <c r="AV215">
        <v>9.9396469110000005</v>
      </c>
      <c r="AW215">
        <v>10.22515383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4.749494952</v>
      </c>
      <c r="G216">
        <v>4.8487828989999997</v>
      </c>
      <c r="H216">
        <v>4.581945288</v>
      </c>
      <c r="I216">
        <v>4.746194064</v>
      </c>
      <c r="J216">
        <v>4.896342905</v>
      </c>
      <c r="K216">
        <v>4.9477130100000002</v>
      </c>
      <c r="L216">
        <v>4.9359257090000002</v>
      </c>
      <c r="M216">
        <v>4.9355556009999999</v>
      </c>
      <c r="N216">
        <v>4.8817204739999998</v>
      </c>
      <c r="O216">
        <v>4.9890905830000003</v>
      </c>
      <c r="P216">
        <v>5.1604193260000004</v>
      </c>
      <c r="Q216">
        <v>5.3707461969999999</v>
      </c>
      <c r="R216">
        <v>5.4602707830000003</v>
      </c>
      <c r="S216">
        <v>4.9649916249999997</v>
      </c>
      <c r="T216">
        <v>5.0780284690000004</v>
      </c>
      <c r="U216">
        <v>5.227994121</v>
      </c>
      <c r="V216">
        <v>5.3948920009999997</v>
      </c>
      <c r="W216">
        <v>5.4389148890000003</v>
      </c>
      <c r="X216">
        <v>5.4721058969999996</v>
      </c>
      <c r="Y216">
        <v>5.4515278570000003</v>
      </c>
      <c r="Z216">
        <v>5.4311030139999996</v>
      </c>
      <c r="AA216">
        <v>5.4137807450000004</v>
      </c>
      <c r="AB216">
        <v>5.4008947479999998</v>
      </c>
      <c r="AC216">
        <v>5.393006894</v>
      </c>
      <c r="AD216">
        <v>5.3659079289999996</v>
      </c>
      <c r="AE216">
        <v>5.34980206</v>
      </c>
      <c r="AF216">
        <v>5.3580788610000001</v>
      </c>
      <c r="AG216">
        <v>5.3639308960000003</v>
      </c>
      <c r="AH216">
        <v>5.3755786099999998</v>
      </c>
      <c r="AI216">
        <v>5.3967226110000004</v>
      </c>
      <c r="AJ216">
        <v>5.4202929360000001</v>
      </c>
      <c r="AK216">
        <v>5.4456920709999999</v>
      </c>
      <c r="AL216">
        <v>5.4732543759999999</v>
      </c>
      <c r="AM216">
        <v>5.5017152749999996</v>
      </c>
      <c r="AN216">
        <v>5.5424284469999998</v>
      </c>
      <c r="AO216">
        <v>5.5828756769999996</v>
      </c>
      <c r="AP216">
        <v>5.6227780129999996</v>
      </c>
      <c r="AQ216">
        <v>5.6621687720000002</v>
      </c>
      <c r="AR216">
        <v>5.7005534359999999</v>
      </c>
      <c r="AS216">
        <v>5.7463506759999996</v>
      </c>
      <c r="AT216">
        <v>5.7911371809999999</v>
      </c>
      <c r="AU216">
        <v>5.8349938259999998</v>
      </c>
      <c r="AV216">
        <v>5.87811795</v>
      </c>
      <c r="AW216">
        <v>5.9218416630000004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1.6047242589999999</v>
      </c>
      <c r="G217">
        <v>1.75006982</v>
      </c>
      <c r="H217">
        <v>1.7666276869999999</v>
      </c>
      <c r="I217">
        <v>1.9548468939999999</v>
      </c>
      <c r="J217">
        <v>2.0929123180000002</v>
      </c>
      <c r="K217">
        <v>2.194144702</v>
      </c>
      <c r="L217">
        <v>2.2702329209999998</v>
      </c>
      <c r="M217">
        <v>2.3535724949999999</v>
      </c>
      <c r="N217">
        <v>2.4126335920000002</v>
      </c>
      <c r="O217">
        <v>2.6773753619999998</v>
      </c>
      <c r="P217">
        <v>3.0044034040000001</v>
      </c>
      <c r="Q217">
        <v>3.389104621</v>
      </c>
      <c r="R217">
        <v>3.7308409060000001</v>
      </c>
      <c r="S217">
        <v>2.704856226</v>
      </c>
      <c r="T217">
        <v>3.307774921</v>
      </c>
      <c r="U217">
        <v>3.8199147600000001</v>
      </c>
      <c r="V217">
        <v>4.2485849880000002</v>
      </c>
      <c r="W217">
        <v>4.3966853500000003</v>
      </c>
      <c r="X217">
        <v>4.5467351599999999</v>
      </c>
      <c r="Y217">
        <v>4.49914331</v>
      </c>
      <c r="Z217">
        <v>4.4344336430000002</v>
      </c>
      <c r="AA217">
        <v>4.3549752420000001</v>
      </c>
      <c r="AB217">
        <v>4.3050757019999999</v>
      </c>
      <c r="AC217">
        <v>4.2448519830000002</v>
      </c>
      <c r="AD217">
        <v>4.1353503810000003</v>
      </c>
      <c r="AE217">
        <v>4.0316056900000001</v>
      </c>
      <c r="AF217">
        <v>4.0696827610000001</v>
      </c>
      <c r="AG217">
        <v>4.0315366539999999</v>
      </c>
      <c r="AH217">
        <v>3.99548367</v>
      </c>
      <c r="AI217">
        <v>4.0665480970000001</v>
      </c>
      <c r="AJ217">
        <v>4.1175917829999999</v>
      </c>
      <c r="AK217">
        <v>4.1483680319999996</v>
      </c>
      <c r="AL217">
        <v>4.2163197180000003</v>
      </c>
      <c r="AM217">
        <v>4.2678072199999999</v>
      </c>
      <c r="AN217">
        <v>4.2814117319999996</v>
      </c>
      <c r="AO217">
        <v>4.2931053730000004</v>
      </c>
      <c r="AP217">
        <v>4.3026652150000002</v>
      </c>
      <c r="AQ217">
        <v>4.3101109600000003</v>
      </c>
      <c r="AR217">
        <v>4.3150630540000003</v>
      </c>
      <c r="AS217">
        <v>4.3502945019999997</v>
      </c>
      <c r="AT217">
        <v>4.383292258</v>
      </c>
      <c r="AU217">
        <v>4.4140891389999997</v>
      </c>
      <c r="AV217">
        <v>4.442807416</v>
      </c>
      <c r="AW217">
        <v>4.4704267900000003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35.492058419999999</v>
      </c>
      <c r="G218">
        <v>34.658342560000001</v>
      </c>
      <c r="H218">
        <v>33.41622993</v>
      </c>
      <c r="I218">
        <v>34.05261136</v>
      </c>
      <c r="J218">
        <v>34.081007319999998</v>
      </c>
      <c r="K218">
        <v>32.978360909999999</v>
      </c>
      <c r="L218">
        <v>32.388259699999999</v>
      </c>
      <c r="M218">
        <v>32.39868637</v>
      </c>
      <c r="N218">
        <v>32.860749609999999</v>
      </c>
      <c r="O218">
        <v>32.709748509999997</v>
      </c>
      <c r="P218">
        <v>31.422572980000002</v>
      </c>
      <c r="Q218">
        <v>28.958977040000001</v>
      </c>
      <c r="R218">
        <v>26.473835959999999</v>
      </c>
      <c r="S218">
        <v>24.162377759999998</v>
      </c>
      <c r="T218">
        <v>23.298803750000001</v>
      </c>
      <c r="U218">
        <v>22.68284873</v>
      </c>
      <c r="V218">
        <v>22.16356665</v>
      </c>
      <c r="W218">
        <v>21.490879240000002</v>
      </c>
      <c r="X218">
        <v>20.79349225</v>
      </c>
      <c r="Y218">
        <v>20.41195815</v>
      </c>
      <c r="Z218">
        <v>20.145373939999999</v>
      </c>
      <c r="AA218">
        <v>19.928243609999999</v>
      </c>
      <c r="AB218">
        <v>19.731412500000001</v>
      </c>
      <c r="AC218">
        <v>19.550227379999999</v>
      </c>
      <c r="AD218">
        <v>19.435035289999998</v>
      </c>
      <c r="AE218">
        <v>19.30910673</v>
      </c>
      <c r="AF218">
        <v>19.18375322</v>
      </c>
      <c r="AG218">
        <v>19.056173359999999</v>
      </c>
      <c r="AH218">
        <v>18.93851549</v>
      </c>
      <c r="AI218">
        <v>18.94549963</v>
      </c>
      <c r="AJ218">
        <v>18.963490520000001</v>
      </c>
      <c r="AK218">
        <v>18.993382239999999</v>
      </c>
      <c r="AL218">
        <v>19.027132430000002</v>
      </c>
      <c r="AM218">
        <v>19.064701830000001</v>
      </c>
      <c r="AN218">
        <v>19.05671465</v>
      </c>
      <c r="AO218">
        <v>19.050539100000002</v>
      </c>
      <c r="AP218">
        <v>19.044406680000002</v>
      </c>
      <c r="AQ218">
        <v>19.040791280000001</v>
      </c>
      <c r="AR218">
        <v>19.03324877</v>
      </c>
      <c r="AS218">
        <v>19.025886190000001</v>
      </c>
      <c r="AT218">
        <v>19.015674520000001</v>
      </c>
      <c r="AU218">
        <v>19.00108861</v>
      </c>
      <c r="AV218">
        <v>18.983214310000001</v>
      </c>
      <c r="AW218">
        <v>18.97741225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1.873045321</v>
      </c>
      <c r="G219">
        <v>2.0755898699999999</v>
      </c>
      <c r="H219">
        <v>2.2324661629999998</v>
      </c>
      <c r="I219">
        <v>2.5030687060000001</v>
      </c>
      <c r="J219">
        <v>2.7142544119999998</v>
      </c>
      <c r="K219">
        <v>2.8160980339999999</v>
      </c>
      <c r="L219">
        <v>2.937782034</v>
      </c>
      <c r="M219">
        <v>3.0947236839999999</v>
      </c>
      <c r="N219">
        <v>3.2785492999999999</v>
      </c>
      <c r="O219">
        <v>4.2868549199999997</v>
      </c>
      <c r="P219">
        <v>5.4095671520000002</v>
      </c>
      <c r="Q219">
        <v>6.5488501360000004</v>
      </c>
      <c r="R219">
        <v>7.8643285819999997</v>
      </c>
      <c r="S219">
        <v>6.6855930839999997</v>
      </c>
      <c r="T219">
        <v>6.694439665</v>
      </c>
      <c r="U219">
        <v>6.7566330839999997</v>
      </c>
      <c r="V219">
        <v>6.8336699760000004</v>
      </c>
      <c r="W219">
        <v>6.7097840700000004</v>
      </c>
      <c r="X219">
        <v>6.5757473160000002</v>
      </c>
      <c r="Y219">
        <v>6.6030486130000003</v>
      </c>
      <c r="Z219">
        <v>6.6661463379999999</v>
      </c>
      <c r="AA219">
        <v>6.7454085819999996</v>
      </c>
      <c r="AB219">
        <v>6.8341307709999999</v>
      </c>
      <c r="AC219">
        <v>6.9289211259999997</v>
      </c>
      <c r="AD219">
        <v>7.0434996129999998</v>
      </c>
      <c r="AE219">
        <v>7.1542715140000004</v>
      </c>
      <c r="AF219">
        <v>7.2647659449999997</v>
      </c>
      <c r="AG219">
        <v>7.3765321999999998</v>
      </c>
      <c r="AH219">
        <v>7.4922265000000001</v>
      </c>
      <c r="AI219">
        <v>7.5466091469999999</v>
      </c>
      <c r="AJ219">
        <v>7.6056983589999998</v>
      </c>
      <c r="AK219">
        <v>7.6699481389999997</v>
      </c>
      <c r="AL219">
        <v>7.7364671500000002</v>
      </c>
      <c r="AM219">
        <v>7.8050168620000004</v>
      </c>
      <c r="AN219">
        <v>7.8835837639999999</v>
      </c>
      <c r="AO219">
        <v>7.9637444149999999</v>
      </c>
      <c r="AP219">
        <v>8.0447894990000002</v>
      </c>
      <c r="AQ219">
        <v>8.1277900580000004</v>
      </c>
      <c r="AR219">
        <v>8.210015082</v>
      </c>
      <c r="AS219">
        <v>8.2605607489999997</v>
      </c>
      <c r="AT219">
        <v>8.3107114880000008</v>
      </c>
      <c r="AU219">
        <v>8.3597927050000003</v>
      </c>
      <c r="AV219">
        <v>8.4082680669999998</v>
      </c>
      <c r="AW219">
        <v>8.4629796150000001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0.19027924030000001</v>
      </c>
      <c r="G220">
        <v>0.17517438630000001</v>
      </c>
      <c r="H220">
        <v>0.1592292535</v>
      </c>
      <c r="I220">
        <v>0.15297428220000001</v>
      </c>
      <c r="J220">
        <v>0.14378593549999999</v>
      </c>
      <c r="K220">
        <v>0.1306017884</v>
      </c>
      <c r="L220">
        <v>0.12033056759999999</v>
      </c>
      <c r="M220">
        <v>0.1128509429</v>
      </c>
      <c r="N220">
        <v>0.107233693</v>
      </c>
      <c r="O220">
        <v>0.1071101257</v>
      </c>
      <c r="P220">
        <v>0.1032515212</v>
      </c>
      <c r="Q220">
        <v>9.5486328199999998E-2</v>
      </c>
      <c r="R220">
        <v>8.7595136000000004E-2</v>
      </c>
      <c r="S220">
        <v>0.37389866030000002</v>
      </c>
      <c r="T220">
        <v>0.33921917099999999</v>
      </c>
      <c r="U220">
        <v>0.30968815440000003</v>
      </c>
      <c r="V220">
        <v>0.28268817699999998</v>
      </c>
      <c r="W220">
        <v>0.35551926350000002</v>
      </c>
      <c r="X220">
        <v>0.4253713059</v>
      </c>
      <c r="Y220">
        <v>0.42161267720000001</v>
      </c>
      <c r="Z220">
        <v>0.42018999219999997</v>
      </c>
      <c r="AA220">
        <v>0.41979295439999997</v>
      </c>
      <c r="AB220">
        <v>0.41983236070000002</v>
      </c>
      <c r="AC220">
        <v>0.4202218512</v>
      </c>
      <c r="AD220">
        <v>0.43756218879999997</v>
      </c>
      <c r="AE220">
        <v>0.45467197469999998</v>
      </c>
      <c r="AF220">
        <v>0.47176403630000002</v>
      </c>
      <c r="AG220">
        <v>0.4890430704</v>
      </c>
      <c r="AH220">
        <v>0.50658812379999996</v>
      </c>
      <c r="AI220">
        <v>0.52884866220000004</v>
      </c>
      <c r="AJ220">
        <v>0.55155586369999998</v>
      </c>
      <c r="AK220">
        <v>0.57477655480000001</v>
      </c>
      <c r="AL220">
        <v>0.5987163499</v>
      </c>
      <c r="AM220">
        <v>0.62298511249999999</v>
      </c>
      <c r="AN220">
        <v>0.64488818489999999</v>
      </c>
      <c r="AO220">
        <v>0.66708222760000002</v>
      </c>
      <c r="AP220">
        <v>0.68951344800000003</v>
      </c>
      <c r="AQ220">
        <v>0.71227847609999995</v>
      </c>
      <c r="AR220">
        <v>0.73514161570000003</v>
      </c>
      <c r="AS220">
        <v>0.75491252490000005</v>
      </c>
      <c r="AT220">
        <v>0.77488490330000004</v>
      </c>
      <c r="AU220">
        <v>0.79499360470000002</v>
      </c>
      <c r="AV220">
        <v>0.81527881390000001</v>
      </c>
      <c r="AW220">
        <v>0.83641454059999998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0.73782267079999997</v>
      </c>
      <c r="G221">
        <v>0.71185256500000005</v>
      </c>
      <c r="H221">
        <v>0.67811159620000006</v>
      </c>
      <c r="I221">
        <v>0.68274039470000003</v>
      </c>
      <c r="J221">
        <v>0.67253121270000005</v>
      </c>
      <c r="K221">
        <v>0.64018283350000005</v>
      </c>
      <c r="L221">
        <v>0.61814409999999997</v>
      </c>
      <c r="M221">
        <v>0.60754411399999997</v>
      </c>
      <c r="N221">
        <v>0.60501027620000003</v>
      </c>
      <c r="O221">
        <v>0.62050468240000001</v>
      </c>
      <c r="P221">
        <v>0.61414574619999995</v>
      </c>
      <c r="Q221">
        <v>0.58311433690000003</v>
      </c>
      <c r="R221">
        <v>0.54916999099999997</v>
      </c>
      <c r="S221">
        <v>1.442495326</v>
      </c>
      <c r="T221">
        <v>1.221493945</v>
      </c>
      <c r="U221">
        <v>1.026305292</v>
      </c>
      <c r="V221">
        <v>0.84563317309999997</v>
      </c>
      <c r="W221">
        <v>0.83786195529999996</v>
      </c>
      <c r="X221">
        <v>0.82854069019999999</v>
      </c>
      <c r="Y221">
        <v>0.82010424579999996</v>
      </c>
      <c r="Z221">
        <v>0.81622160899999996</v>
      </c>
      <c r="AA221">
        <v>0.81433242979999998</v>
      </c>
      <c r="AB221">
        <v>0.81313921659999999</v>
      </c>
      <c r="AC221">
        <v>0.81262039200000002</v>
      </c>
      <c r="AD221">
        <v>0.80928916230000003</v>
      </c>
      <c r="AE221">
        <v>0.80551834919999998</v>
      </c>
      <c r="AF221">
        <v>0.80282814589999996</v>
      </c>
      <c r="AG221">
        <v>0.79942132850000003</v>
      </c>
      <c r="AH221">
        <v>0.79643624909999999</v>
      </c>
      <c r="AI221">
        <v>0.79692339720000005</v>
      </c>
      <c r="AJ221">
        <v>0.79787623429999999</v>
      </c>
      <c r="AK221">
        <v>0.79933275380000002</v>
      </c>
      <c r="AL221">
        <v>0.80102184460000003</v>
      </c>
      <c r="AM221">
        <v>0.80287574110000004</v>
      </c>
      <c r="AN221">
        <v>0.80554043870000003</v>
      </c>
      <c r="AO221">
        <v>0.80831362110000005</v>
      </c>
      <c r="AP221">
        <v>0.8111213652</v>
      </c>
      <c r="AQ221">
        <v>0.81407000620000003</v>
      </c>
      <c r="AR221">
        <v>0.81688477130000003</v>
      </c>
      <c r="AS221">
        <v>0.82233374889999999</v>
      </c>
      <c r="AT221">
        <v>0.82775042129999998</v>
      </c>
      <c r="AU221">
        <v>0.83306754699999996</v>
      </c>
      <c r="AV221">
        <v>0.83833123450000002</v>
      </c>
      <c r="AW221">
        <v>0.84422396060000005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0.21079328019999999</v>
      </c>
      <c r="G222">
        <v>0.21498161029999999</v>
      </c>
      <c r="H222">
        <v>0.21648056830000001</v>
      </c>
      <c r="I222">
        <v>0.23039860100000001</v>
      </c>
      <c r="J222">
        <v>0.23990714069999999</v>
      </c>
      <c r="K222">
        <v>0.24140221170000001</v>
      </c>
      <c r="L222">
        <v>0.24639587869999999</v>
      </c>
      <c r="M222">
        <v>0.25599295849999998</v>
      </c>
      <c r="N222">
        <v>0.26947559760000001</v>
      </c>
      <c r="O222">
        <v>0.2881244831</v>
      </c>
      <c r="P222">
        <v>0.29730865099999998</v>
      </c>
      <c r="Q222">
        <v>0.29431590670000002</v>
      </c>
      <c r="R222">
        <v>0.28901074249999997</v>
      </c>
      <c r="S222">
        <v>0.32699103400000001</v>
      </c>
      <c r="T222">
        <v>0.30709688499999999</v>
      </c>
      <c r="U222">
        <v>0.29106304830000002</v>
      </c>
      <c r="V222">
        <v>0.2767381371</v>
      </c>
      <c r="W222">
        <v>0.27553422630000002</v>
      </c>
      <c r="X222">
        <v>0.2737940707</v>
      </c>
      <c r="Y222">
        <v>0.27465122130000003</v>
      </c>
      <c r="Z222">
        <v>0.27699985580000003</v>
      </c>
      <c r="AA222">
        <v>0.2800205194</v>
      </c>
      <c r="AB222">
        <v>0.2833253698</v>
      </c>
      <c r="AC222">
        <v>0.28688022489999998</v>
      </c>
      <c r="AD222">
        <v>0.2863293214</v>
      </c>
      <c r="AE222">
        <v>0.28562065549999999</v>
      </c>
      <c r="AF222">
        <v>0.2849009582</v>
      </c>
      <c r="AG222">
        <v>0.28419697230000002</v>
      </c>
      <c r="AH222">
        <v>0.28364147969999998</v>
      </c>
      <c r="AI222">
        <v>0.2842665285</v>
      </c>
      <c r="AJ222">
        <v>0.28505985039999998</v>
      </c>
      <c r="AK222">
        <v>0.28603584539999999</v>
      </c>
      <c r="AL222">
        <v>0.28711591660000002</v>
      </c>
      <c r="AM222">
        <v>0.28825865540000001</v>
      </c>
      <c r="AN222">
        <v>0.2897714616</v>
      </c>
      <c r="AO222">
        <v>0.29132857909999998</v>
      </c>
      <c r="AP222">
        <v>0.29290356049999999</v>
      </c>
      <c r="AQ222">
        <v>0.2945349719</v>
      </c>
      <c r="AR222">
        <v>0.29612352409999998</v>
      </c>
      <c r="AS222">
        <v>0.29848142439999997</v>
      </c>
      <c r="AT222">
        <v>0.3008333883</v>
      </c>
      <c r="AU222">
        <v>0.30315491770000003</v>
      </c>
      <c r="AV222">
        <v>0.30546268980000002</v>
      </c>
      <c r="AW222">
        <v>0.30800563959999999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0.4576355942</v>
      </c>
      <c r="G223">
        <v>0.50663756000000004</v>
      </c>
      <c r="H223">
        <v>0.55379372339999999</v>
      </c>
      <c r="I223">
        <v>0.6397966853</v>
      </c>
      <c r="J223">
        <v>0.72316660170000002</v>
      </c>
      <c r="K223">
        <v>0.78989518930000002</v>
      </c>
      <c r="L223">
        <v>0.87517459379999996</v>
      </c>
      <c r="M223">
        <v>0.98701174319999996</v>
      </c>
      <c r="N223">
        <v>1.1278381529999999</v>
      </c>
      <c r="O223">
        <v>1.2179424240000001</v>
      </c>
      <c r="P223">
        <v>1.269326647</v>
      </c>
      <c r="Q223">
        <v>1.2691087599999999</v>
      </c>
      <c r="R223">
        <v>1.258688746</v>
      </c>
      <c r="S223">
        <v>2.2308566079999999</v>
      </c>
      <c r="T223">
        <v>2.2443810210000001</v>
      </c>
      <c r="U223">
        <v>2.2750555270000001</v>
      </c>
      <c r="V223">
        <v>2.3101717740000001</v>
      </c>
      <c r="W223">
        <v>2.36390864</v>
      </c>
      <c r="X223">
        <v>2.4110750109999999</v>
      </c>
      <c r="Y223">
        <v>2.5151039650000002</v>
      </c>
      <c r="Z223">
        <v>2.6319118229999998</v>
      </c>
      <c r="AA223">
        <v>2.7549869779999998</v>
      </c>
      <c r="AB223">
        <v>2.8873828499999998</v>
      </c>
      <c r="AC223">
        <v>3.0227405489999999</v>
      </c>
      <c r="AD223">
        <v>3.1241005899999998</v>
      </c>
      <c r="AE223">
        <v>3.2238015340000001</v>
      </c>
      <c r="AF223">
        <v>3.3233769990000002</v>
      </c>
      <c r="AG223">
        <v>3.4277789360000002</v>
      </c>
      <c r="AH223">
        <v>3.5340359609999998</v>
      </c>
      <c r="AI223">
        <v>3.6055820280000002</v>
      </c>
      <c r="AJ223">
        <v>3.679665322</v>
      </c>
      <c r="AK223">
        <v>3.7565892160000001</v>
      </c>
      <c r="AL223">
        <v>3.8373699079999999</v>
      </c>
      <c r="AM223">
        <v>3.9195947580000001</v>
      </c>
      <c r="AN223">
        <v>4.0030928330000002</v>
      </c>
      <c r="AO223">
        <v>4.0878526590000002</v>
      </c>
      <c r="AP223">
        <v>4.1735259820000001</v>
      </c>
      <c r="AQ223">
        <v>4.2606820570000004</v>
      </c>
      <c r="AR223">
        <v>4.3478994999999996</v>
      </c>
      <c r="AS223">
        <v>4.4738230349999997</v>
      </c>
      <c r="AT223">
        <v>4.6010778109999997</v>
      </c>
      <c r="AU223">
        <v>4.7292757319999996</v>
      </c>
      <c r="AV223">
        <v>4.8586536799999998</v>
      </c>
      <c r="AW223">
        <v>4.9932341850000004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35.492058419999999</v>
      </c>
      <c r="G224">
        <v>34.658342560000001</v>
      </c>
      <c r="H224">
        <v>33.41622993</v>
      </c>
      <c r="I224">
        <v>34.05261136</v>
      </c>
      <c r="J224">
        <v>34.081007319999998</v>
      </c>
      <c r="K224">
        <v>32.978360909999999</v>
      </c>
      <c r="L224">
        <v>32.388259699999999</v>
      </c>
      <c r="M224">
        <v>32.39868637</v>
      </c>
      <c r="N224">
        <v>32.860749609999999</v>
      </c>
      <c r="O224">
        <v>32.709748509999997</v>
      </c>
      <c r="P224">
        <v>31.422572980000002</v>
      </c>
      <c r="Q224">
        <v>28.958977040000001</v>
      </c>
      <c r="R224">
        <v>26.473835959999999</v>
      </c>
      <c r="S224">
        <v>24.162377759999998</v>
      </c>
      <c r="T224">
        <v>23.298803750000001</v>
      </c>
      <c r="U224">
        <v>22.68284873</v>
      </c>
      <c r="V224">
        <v>22.16356665</v>
      </c>
      <c r="W224">
        <v>21.490879240000002</v>
      </c>
      <c r="X224">
        <v>20.79349225</v>
      </c>
      <c r="Y224">
        <v>20.41195815</v>
      </c>
      <c r="Z224">
        <v>20.145373939999999</v>
      </c>
      <c r="AA224">
        <v>19.928243609999999</v>
      </c>
      <c r="AB224">
        <v>19.731412500000001</v>
      </c>
      <c r="AC224">
        <v>19.550227379999999</v>
      </c>
      <c r="AD224">
        <v>19.435035289999998</v>
      </c>
      <c r="AE224">
        <v>19.30910673</v>
      </c>
      <c r="AF224">
        <v>19.18375322</v>
      </c>
      <c r="AG224">
        <v>19.056173359999999</v>
      </c>
      <c r="AH224">
        <v>18.93851549</v>
      </c>
      <c r="AI224">
        <v>18.94549963</v>
      </c>
      <c r="AJ224">
        <v>18.963490520000001</v>
      </c>
      <c r="AK224">
        <v>18.993382239999999</v>
      </c>
      <c r="AL224">
        <v>19.027132430000002</v>
      </c>
      <c r="AM224">
        <v>19.064701830000001</v>
      </c>
      <c r="AN224">
        <v>19.05671465</v>
      </c>
      <c r="AO224">
        <v>19.050539100000002</v>
      </c>
      <c r="AP224">
        <v>19.044406680000002</v>
      </c>
      <c r="AQ224">
        <v>19.040791280000001</v>
      </c>
      <c r="AR224">
        <v>19.03324877</v>
      </c>
      <c r="AS224">
        <v>19.025886190000001</v>
      </c>
      <c r="AT224">
        <v>19.015674520000001</v>
      </c>
      <c r="AU224">
        <v>19.00108861</v>
      </c>
      <c r="AV224">
        <v>18.983214310000001</v>
      </c>
      <c r="AW224">
        <v>18.97741225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1.873045321</v>
      </c>
      <c r="G225">
        <v>2.0755898699999999</v>
      </c>
      <c r="H225">
        <v>2.2324661629999998</v>
      </c>
      <c r="I225">
        <v>2.5030687060000001</v>
      </c>
      <c r="J225">
        <v>2.7142544119999998</v>
      </c>
      <c r="K225">
        <v>2.8160980339999999</v>
      </c>
      <c r="L225">
        <v>2.937782034</v>
      </c>
      <c r="M225">
        <v>3.0947236839999999</v>
      </c>
      <c r="N225">
        <v>3.2785492999999999</v>
      </c>
      <c r="O225">
        <v>4.2868549199999997</v>
      </c>
      <c r="P225">
        <v>5.4095671520000002</v>
      </c>
      <c r="Q225">
        <v>6.5488501360000004</v>
      </c>
      <c r="R225">
        <v>7.8643285819999997</v>
      </c>
      <c r="S225">
        <v>6.6855930839999997</v>
      </c>
      <c r="T225">
        <v>6.694439665</v>
      </c>
      <c r="U225">
        <v>6.7566330839999997</v>
      </c>
      <c r="V225">
        <v>6.8336699760000004</v>
      </c>
      <c r="W225">
        <v>6.7097840700000004</v>
      </c>
      <c r="X225">
        <v>6.5757473160000002</v>
      </c>
      <c r="Y225">
        <v>6.6030486130000003</v>
      </c>
      <c r="Z225">
        <v>6.6661463379999999</v>
      </c>
      <c r="AA225">
        <v>6.7454085819999996</v>
      </c>
      <c r="AB225">
        <v>6.8341307709999999</v>
      </c>
      <c r="AC225">
        <v>6.9289211259999997</v>
      </c>
      <c r="AD225">
        <v>7.0434996129999998</v>
      </c>
      <c r="AE225">
        <v>7.1542715140000004</v>
      </c>
      <c r="AF225">
        <v>7.2647659449999997</v>
      </c>
      <c r="AG225">
        <v>7.3765321999999998</v>
      </c>
      <c r="AH225">
        <v>7.4922265000000001</v>
      </c>
      <c r="AI225">
        <v>7.5466091469999999</v>
      </c>
      <c r="AJ225">
        <v>7.6056983589999998</v>
      </c>
      <c r="AK225">
        <v>7.6699481389999997</v>
      </c>
      <c r="AL225">
        <v>7.7364671500000002</v>
      </c>
      <c r="AM225">
        <v>7.8050168620000004</v>
      </c>
      <c r="AN225">
        <v>7.8835837639999999</v>
      </c>
      <c r="AO225">
        <v>7.9637444149999999</v>
      </c>
      <c r="AP225">
        <v>8.0447894990000002</v>
      </c>
      <c r="AQ225">
        <v>8.1277900580000004</v>
      </c>
      <c r="AR225">
        <v>8.210015082</v>
      </c>
      <c r="AS225">
        <v>8.2605607489999997</v>
      </c>
      <c r="AT225">
        <v>8.3107114880000008</v>
      </c>
      <c r="AU225">
        <v>8.3597927050000003</v>
      </c>
      <c r="AV225">
        <v>8.4082680669999998</v>
      </c>
      <c r="AW225">
        <v>8.4629796150000001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0.19027924030000001</v>
      </c>
      <c r="G226">
        <v>0.17517438630000001</v>
      </c>
      <c r="H226">
        <v>0.1592292535</v>
      </c>
      <c r="I226">
        <v>0.15297428220000001</v>
      </c>
      <c r="J226">
        <v>0.14378593549999999</v>
      </c>
      <c r="K226">
        <v>0.1306017884</v>
      </c>
      <c r="L226">
        <v>0.12033056759999999</v>
      </c>
      <c r="M226">
        <v>0.1128509429</v>
      </c>
      <c r="N226">
        <v>0.107233693</v>
      </c>
      <c r="O226">
        <v>0.1071101257</v>
      </c>
      <c r="P226">
        <v>0.1032515212</v>
      </c>
      <c r="Q226">
        <v>9.5486328199999998E-2</v>
      </c>
      <c r="R226">
        <v>8.7595136000000004E-2</v>
      </c>
      <c r="S226">
        <v>0.37389866030000002</v>
      </c>
      <c r="T226">
        <v>0.33921917099999999</v>
      </c>
      <c r="U226">
        <v>0.30968815440000003</v>
      </c>
      <c r="V226">
        <v>0.28268817699999998</v>
      </c>
      <c r="W226">
        <v>0.35551926350000002</v>
      </c>
      <c r="X226">
        <v>0.4253713059</v>
      </c>
      <c r="Y226">
        <v>0.42161267720000001</v>
      </c>
      <c r="Z226">
        <v>0.42018999219999997</v>
      </c>
      <c r="AA226">
        <v>0.41979295439999997</v>
      </c>
      <c r="AB226">
        <v>0.41983236070000002</v>
      </c>
      <c r="AC226">
        <v>0.4202218512</v>
      </c>
      <c r="AD226">
        <v>0.43756218879999997</v>
      </c>
      <c r="AE226">
        <v>0.45467197469999998</v>
      </c>
      <c r="AF226">
        <v>0.47176403630000002</v>
      </c>
      <c r="AG226">
        <v>0.4890430704</v>
      </c>
      <c r="AH226">
        <v>0.50658812379999996</v>
      </c>
      <c r="AI226">
        <v>0.52884866220000004</v>
      </c>
      <c r="AJ226">
        <v>0.55155586369999998</v>
      </c>
      <c r="AK226">
        <v>0.57477655480000001</v>
      </c>
      <c r="AL226">
        <v>0.5987163499</v>
      </c>
      <c r="AM226">
        <v>0.62298511249999999</v>
      </c>
      <c r="AN226">
        <v>0.64488818489999999</v>
      </c>
      <c r="AO226">
        <v>0.66708222760000002</v>
      </c>
      <c r="AP226">
        <v>0.68951344800000003</v>
      </c>
      <c r="AQ226">
        <v>0.71227847609999995</v>
      </c>
      <c r="AR226">
        <v>0.73514161570000003</v>
      </c>
      <c r="AS226">
        <v>0.75491252490000005</v>
      </c>
      <c r="AT226">
        <v>0.77488490330000004</v>
      </c>
      <c r="AU226">
        <v>0.79499360470000002</v>
      </c>
      <c r="AV226">
        <v>0.81527881390000001</v>
      </c>
      <c r="AW226">
        <v>0.83641454059999998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0.73782267079999997</v>
      </c>
      <c r="G227">
        <v>0.71185256500000005</v>
      </c>
      <c r="H227">
        <v>0.67811159620000006</v>
      </c>
      <c r="I227">
        <v>0.68274039470000003</v>
      </c>
      <c r="J227">
        <v>0.67253121270000005</v>
      </c>
      <c r="K227">
        <v>0.64018283350000005</v>
      </c>
      <c r="L227">
        <v>0.61814409999999997</v>
      </c>
      <c r="M227">
        <v>0.60754411399999997</v>
      </c>
      <c r="N227">
        <v>0.60501027620000003</v>
      </c>
      <c r="O227">
        <v>0.62050468240000001</v>
      </c>
      <c r="P227">
        <v>0.61414574619999995</v>
      </c>
      <c r="Q227">
        <v>0.58311433690000003</v>
      </c>
      <c r="R227">
        <v>0.54916999099999997</v>
      </c>
      <c r="S227">
        <v>1.442495326</v>
      </c>
      <c r="T227">
        <v>1.221493945</v>
      </c>
      <c r="U227">
        <v>1.026305292</v>
      </c>
      <c r="V227">
        <v>0.84563317309999997</v>
      </c>
      <c r="W227">
        <v>0.83786195529999996</v>
      </c>
      <c r="X227">
        <v>0.82854069019999999</v>
      </c>
      <c r="Y227">
        <v>0.82010424579999996</v>
      </c>
      <c r="Z227">
        <v>0.81622160899999996</v>
      </c>
      <c r="AA227">
        <v>0.81433242979999998</v>
      </c>
      <c r="AB227">
        <v>0.81313921659999999</v>
      </c>
      <c r="AC227">
        <v>0.81262039200000002</v>
      </c>
      <c r="AD227">
        <v>0.80928916230000003</v>
      </c>
      <c r="AE227">
        <v>0.80551834919999998</v>
      </c>
      <c r="AF227">
        <v>0.80282814589999996</v>
      </c>
      <c r="AG227">
        <v>0.79942132850000003</v>
      </c>
      <c r="AH227">
        <v>0.79643624909999999</v>
      </c>
      <c r="AI227">
        <v>0.79692339720000005</v>
      </c>
      <c r="AJ227">
        <v>0.79787623429999999</v>
      </c>
      <c r="AK227">
        <v>0.79933275380000002</v>
      </c>
      <c r="AL227">
        <v>0.80102184460000003</v>
      </c>
      <c r="AM227">
        <v>0.80287574110000004</v>
      </c>
      <c r="AN227">
        <v>0.80554043870000003</v>
      </c>
      <c r="AO227">
        <v>0.80831362110000005</v>
      </c>
      <c r="AP227">
        <v>0.8111213652</v>
      </c>
      <c r="AQ227">
        <v>0.81407000620000003</v>
      </c>
      <c r="AR227">
        <v>0.81688477130000003</v>
      </c>
      <c r="AS227">
        <v>0.82233374889999999</v>
      </c>
      <c r="AT227">
        <v>0.82775042129999998</v>
      </c>
      <c r="AU227">
        <v>0.83306754699999996</v>
      </c>
      <c r="AV227">
        <v>0.83833123450000002</v>
      </c>
      <c r="AW227">
        <v>0.84422396060000005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0.21079328019999999</v>
      </c>
      <c r="G228">
        <v>0.21498161029999999</v>
      </c>
      <c r="H228">
        <v>0.21648056830000001</v>
      </c>
      <c r="I228">
        <v>0.23039860100000001</v>
      </c>
      <c r="J228">
        <v>0.23990714069999999</v>
      </c>
      <c r="K228">
        <v>0.24140221170000001</v>
      </c>
      <c r="L228">
        <v>0.24639587869999999</v>
      </c>
      <c r="M228">
        <v>0.25599295849999998</v>
      </c>
      <c r="N228">
        <v>0.26947559760000001</v>
      </c>
      <c r="O228">
        <v>0.2881244831</v>
      </c>
      <c r="P228">
        <v>0.29730865099999998</v>
      </c>
      <c r="Q228">
        <v>0.29431590670000002</v>
      </c>
      <c r="R228">
        <v>0.28901074249999997</v>
      </c>
      <c r="S228">
        <v>0.32699103400000001</v>
      </c>
      <c r="T228">
        <v>0.30709688499999999</v>
      </c>
      <c r="U228">
        <v>0.29106304830000002</v>
      </c>
      <c r="V228">
        <v>0.2767381371</v>
      </c>
      <c r="W228">
        <v>0.27553422630000002</v>
      </c>
      <c r="X228">
        <v>0.2737940707</v>
      </c>
      <c r="Y228">
        <v>0.27465122130000003</v>
      </c>
      <c r="Z228">
        <v>0.27699985580000003</v>
      </c>
      <c r="AA228">
        <v>0.2800205194</v>
      </c>
      <c r="AB228">
        <v>0.2833253698</v>
      </c>
      <c r="AC228">
        <v>0.28688022489999998</v>
      </c>
      <c r="AD228">
        <v>0.2863293214</v>
      </c>
      <c r="AE228">
        <v>0.28562065549999999</v>
      </c>
      <c r="AF228">
        <v>0.2849009582</v>
      </c>
      <c r="AG228">
        <v>0.28419697230000002</v>
      </c>
      <c r="AH228">
        <v>0.28364147969999998</v>
      </c>
      <c r="AI228">
        <v>0.2842665285</v>
      </c>
      <c r="AJ228">
        <v>0.28505985039999998</v>
      </c>
      <c r="AK228">
        <v>0.28603584539999999</v>
      </c>
      <c r="AL228">
        <v>0.28711591660000002</v>
      </c>
      <c r="AM228">
        <v>0.28825865540000001</v>
      </c>
      <c r="AN228">
        <v>0.2897714616</v>
      </c>
      <c r="AO228">
        <v>0.29132857909999998</v>
      </c>
      <c r="AP228">
        <v>0.29290356049999999</v>
      </c>
      <c r="AQ228">
        <v>0.2945349719</v>
      </c>
      <c r="AR228">
        <v>0.29612352409999998</v>
      </c>
      <c r="AS228">
        <v>0.29848142439999997</v>
      </c>
      <c r="AT228">
        <v>0.3008333883</v>
      </c>
      <c r="AU228">
        <v>0.30315491770000003</v>
      </c>
      <c r="AV228">
        <v>0.30546268980000002</v>
      </c>
      <c r="AW228">
        <v>0.30800563959999999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0.4576355942</v>
      </c>
      <c r="G229">
        <v>0.50663756000000004</v>
      </c>
      <c r="H229">
        <v>0.55379372339999999</v>
      </c>
      <c r="I229">
        <v>0.6397966853</v>
      </c>
      <c r="J229">
        <v>0.72316660170000002</v>
      </c>
      <c r="K229">
        <v>0.78989518930000002</v>
      </c>
      <c r="L229">
        <v>0.87517459379999996</v>
      </c>
      <c r="M229">
        <v>0.98701174319999996</v>
      </c>
      <c r="N229">
        <v>1.1278381529999999</v>
      </c>
      <c r="O229">
        <v>1.2179424240000001</v>
      </c>
      <c r="P229">
        <v>1.269326647</v>
      </c>
      <c r="Q229">
        <v>1.2691087599999999</v>
      </c>
      <c r="R229">
        <v>1.258688746</v>
      </c>
      <c r="S229">
        <v>2.2308566079999999</v>
      </c>
      <c r="T229">
        <v>2.2443810210000001</v>
      </c>
      <c r="U229">
        <v>2.2750555270000001</v>
      </c>
      <c r="V229">
        <v>2.3101717740000001</v>
      </c>
      <c r="W229">
        <v>2.36390864</v>
      </c>
      <c r="X229">
        <v>2.4110750109999999</v>
      </c>
      <c r="Y229">
        <v>2.5151039650000002</v>
      </c>
      <c r="Z229">
        <v>2.6319118229999998</v>
      </c>
      <c r="AA229">
        <v>2.7549869779999998</v>
      </c>
      <c r="AB229">
        <v>2.8873828499999998</v>
      </c>
      <c r="AC229">
        <v>3.0227405489999999</v>
      </c>
      <c r="AD229">
        <v>3.1241005899999998</v>
      </c>
      <c r="AE229">
        <v>3.2238015340000001</v>
      </c>
      <c r="AF229">
        <v>3.3233769990000002</v>
      </c>
      <c r="AG229">
        <v>3.4277789360000002</v>
      </c>
      <c r="AH229">
        <v>3.5340359609999998</v>
      </c>
      <c r="AI229">
        <v>3.6055820280000002</v>
      </c>
      <c r="AJ229">
        <v>3.679665322</v>
      </c>
      <c r="AK229">
        <v>3.7565892160000001</v>
      </c>
      <c r="AL229">
        <v>3.8373699079999999</v>
      </c>
      <c r="AM229">
        <v>3.9195947580000001</v>
      </c>
      <c r="AN229">
        <v>4.0030928330000002</v>
      </c>
      <c r="AO229">
        <v>4.0878526590000002</v>
      </c>
      <c r="AP229">
        <v>4.1735259820000001</v>
      </c>
      <c r="AQ229">
        <v>4.2606820570000004</v>
      </c>
      <c r="AR229">
        <v>4.3478994999999996</v>
      </c>
      <c r="AS229">
        <v>4.4738230349999997</v>
      </c>
      <c r="AT229">
        <v>4.6010778109999997</v>
      </c>
      <c r="AU229">
        <v>4.7292757319999996</v>
      </c>
      <c r="AV229">
        <v>4.8586536799999998</v>
      </c>
      <c r="AW229">
        <v>4.9932341850000004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1.2315210999999999</v>
      </c>
      <c r="G230">
        <v>1.1449188560000001</v>
      </c>
      <c r="H230">
        <v>0.92601532320000002</v>
      </c>
      <c r="I230">
        <v>1.017987481</v>
      </c>
      <c r="J230">
        <v>1.042558611</v>
      </c>
      <c r="K230">
        <v>0.98423644470000005</v>
      </c>
      <c r="L230">
        <v>0.97519148040000003</v>
      </c>
      <c r="M230">
        <v>0.9796496724</v>
      </c>
      <c r="N230">
        <v>0.95446693890000001</v>
      </c>
      <c r="O230">
        <v>0.94806938959999998</v>
      </c>
      <c r="P230">
        <v>0.93624241880000003</v>
      </c>
      <c r="Q230">
        <v>0.9234721467</v>
      </c>
      <c r="R230">
        <v>0.91247925679999997</v>
      </c>
      <c r="S230">
        <v>0.90193827879999999</v>
      </c>
      <c r="T230">
        <v>0.89188583480000005</v>
      </c>
      <c r="U230">
        <v>0.89173839379999997</v>
      </c>
      <c r="V230">
        <v>0.89715972710000003</v>
      </c>
      <c r="W230">
        <v>0.90035549209999999</v>
      </c>
      <c r="X230">
        <v>0.90290784560000004</v>
      </c>
      <c r="Y230">
        <v>0.90756230569999996</v>
      </c>
      <c r="Z230">
        <v>0.91501251220000002</v>
      </c>
      <c r="AA230">
        <v>0.92425413489999997</v>
      </c>
      <c r="AB230">
        <v>0.93491051520000001</v>
      </c>
      <c r="AC230">
        <v>0.94684715779999995</v>
      </c>
      <c r="AD230">
        <v>0.960152907</v>
      </c>
      <c r="AE230">
        <v>0.97431424389999999</v>
      </c>
      <c r="AF230">
        <v>0.98931852109999996</v>
      </c>
      <c r="AG230">
        <v>1.0050874359999999</v>
      </c>
      <c r="AH230">
        <v>1.021699135</v>
      </c>
      <c r="AI230">
        <v>1.0385964759999999</v>
      </c>
      <c r="AJ230">
        <v>1.0559183059999999</v>
      </c>
      <c r="AK230">
        <v>1.0738739859999999</v>
      </c>
      <c r="AL230">
        <v>1.092228129</v>
      </c>
      <c r="AM230">
        <v>1.110912377</v>
      </c>
      <c r="AN230">
        <v>1.1292525520000001</v>
      </c>
      <c r="AO230">
        <v>1.147247981</v>
      </c>
      <c r="AP230">
        <v>1.164989944</v>
      </c>
      <c r="AQ230">
        <v>1.1826728740000001</v>
      </c>
      <c r="AR230">
        <v>1.199975674</v>
      </c>
      <c r="AS230">
        <v>1.2177017409999999</v>
      </c>
      <c r="AT230">
        <v>1.2356498629999999</v>
      </c>
      <c r="AU230">
        <v>1.253653602</v>
      </c>
      <c r="AV230">
        <v>1.2717160329999999</v>
      </c>
      <c r="AW230">
        <v>1.2905040780000001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1.7665972059999999</v>
      </c>
      <c r="F231">
        <v>1.7874172859999999</v>
      </c>
      <c r="G231">
        <v>1.8102032669999999</v>
      </c>
      <c r="H231">
        <v>1.702289406</v>
      </c>
      <c r="I231">
        <v>1.776776178</v>
      </c>
      <c r="J231">
        <v>1.8105699820000001</v>
      </c>
      <c r="K231">
        <v>1.7916778630000001</v>
      </c>
      <c r="L231">
        <v>1.7991795399999999</v>
      </c>
      <c r="M231">
        <v>1.8080711279999999</v>
      </c>
      <c r="N231">
        <v>1.8459925070000001</v>
      </c>
      <c r="O231">
        <v>1.892952392</v>
      </c>
      <c r="P231">
        <v>1.9151049609999999</v>
      </c>
      <c r="Q231">
        <v>1.925747581</v>
      </c>
      <c r="R231">
        <v>1.9408501520000001</v>
      </c>
      <c r="S231">
        <v>1.960487785</v>
      </c>
      <c r="T231">
        <v>1.959734466</v>
      </c>
      <c r="U231">
        <v>1.9610323549999999</v>
      </c>
      <c r="V231">
        <v>1.9667644</v>
      </c>
      <c r="W231">
        <v>1.9690033650000001</v>
      </c>
      <c r="X231">
        <v>1.9681589399999999</v>
      </c>
      <c r="Y231">
        <v>1.9805205530000001</v>
      </c>
      <c r="Z231">
        <v>2.0032919690000002</v>
      </c>
      <c r="AA231">
        <v>2.0335173169999998</v>
      </c>
      <c r="AB231">
        <v>2.0687870400000001</v>
      </c>
      <c r="AC231">
        <v>2.1074474159999999</v>
      </c>
      <c r="AD231">
        <v>2.1483446220000002</v>
      </c>
      <c r="AE231">
        <v>2.190741235</v>
      </c>
      <c r="AF231">
        <v>2.2343087449999999</v>
      </c>
      <c r="AG231">
        <v>2.2789027979999998</v>
      </c>
      <c r="AH231">
        <v>2.324488755</v>
      </c>
      <c r="AI231">
        <v>2.3700345700000001</v>
      </c>
      <c r="AJ231">
        <v>2.415940414</v>
      </c>
      <c r="AK231">
        <v>2.4623815100000002</v>
      </c>
      <c r="AL231">
        <v>2.509464226</v>
      </c>
      <c r="AM231">
        <v>2.5572410759999999</v>
      </c>
      <c r="AN231">
        <v>2.6052585009999998</v>
      </c>
      <c r="AO231">
        <v>2.6536517270000002</v>
      </c>
      <c r="AP231">
        <v>2.7024743280000001</v>
      </c>
      <c r="AQ231">
        <v>2.7517954900000001</v>
      </c>
      <c r="AR231">
        <v>2.8015890899999998</v>
      </c>
      <c r="AS231">
        <v>2.851500616</v>
      </c>
      <c r="AT231">
        <v>2.901663568</v>
      </c>
      <c r="AU231">
        <v>2.9522047580000002</v>
      </c>
      <c r="AV231">
        <v>3.0032240479999999</v>
      </c>
      <c r="AW231">
        <v>3.0548928690000001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1.6200002069999999</v>
      </c>
      <c r="F233">
        <v>1.6389765510000001</v>
      </c>
      <c r="G233">
        <v>1.663230641</v>
      </c>
      <c r="H233">
        <v>1.5517593670000001</v>
      </c>
      <c r="I233">
        <v>1.6288609970000001</v>
      </c>
      <c r="J233">
        <v>1.676094516</v>
      </c>
      <c r="K233">
        <v>1.6664471279999999</v>
      </c>
      <c r="L233">
        <v>1.673244438</v>
      </c>
      <c r="M233">
        <v>1.6800904750000001</v>
      </c>
      <c r="N233">
        <v>1.696692154</v>
      </c>
      <c r="O233">
        <v>1.770948787</v>
      </c>
      <c r="P233">
        <v>1.848786324</v>
      </c>
      <c r="Q233">
        <v>1.917829606</v>
      </c>
      <c r="R233">
        <v>1.9761478379999999</v>
      </c>
      <c r="S233">
        <v>2.020682324</v>
      </c>
      <c r="T233">
        <v>2.0135557130000001</v>
      </c>
      <c r="U233">
        <v>2.0016098470000001</v>
      </c>
      <c r="V233">
        <v>1.993260364</v>
      </c>
      <c r="W233">
        <v>1.9809375259999999</v>
      </c>
      <c r="X233">
        <v>1.9655580290000001</v>
      </c>
      <c r="Y233">
        <v>1.9739371649999999</v>
      </c>
      <c r="Z233">
        <v>1.993963315</v>
      </c>
      <c r="AA233">
        <v>2.019880374</v>
      </c>
      <c r="AB233">
        <v>2.0489892510000001</v>
      </c>
      <c r="AC233">
        <v>2.0801935390000001</v>
      </c>
      <c r="AD233">
        <v>2.1124274349999999</v>
      </c>
      <c r="AE233">
        <v>2.145697153</v>
      </c>
      <c r="AF233">
        <v>2.1801746770000001</v>
      </c>
      <c r="AG233">
        <v>2.2159169900000002</v>
      </c>
      <c r="AH233">
        <v>2.2529481379999998</v>
      </c>
      <c r="AI233">
        <v>2.2914914130000001</v>
      </c>
      <c r="AJ233">
        <v>2.3312537739999999</v>
      </c>
      <c r="AK233">
        <v>2.3720128950000001</v>
      </c>
      <c r="AL233">
        <v>2.4136400920000001</v>
      </c>
      <c r="AM233">
        <v>2.4560621870000001</v>
      </c>
      <c r="AN233">
        <v>2.4990204880000002</v>
      </c>
      <c r="AO233">
        <v>2.5425295860000001</v>
      </c>
      <c r="AP233">
        <v>2.5864771649999998</v>
      </c>
      <c r="AQ233">
        <v>2.6307943840000001</v>
      </c>
      <c r="AR233">
        <v>2.675354177</v>
      </c>
      <c r="AS233">
        <v>2.719802273</v>
      </c>
      <c r="AT233">
        <v>2.764082095</v>
      </c>
      <c r="AU233">
        <v>2.8082759070000001</v>
      </c>
      <c r="AV233">
        <v>2.8524587170000002</v>
      </c>
      <c r="AW233">
        <v>2.8967307870000001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0.98719299760000001</v>
      </c>
      <c r="G234">
        <v>0.98253090249999997</v>
      </c>
      <c r="H234">
        <v>0.97786706180000005</v>
      </c>
      <c r="I234">
        <v>0.97325873240000005</v>
      </c>
      <c r="J234">
        <v>0.96867459919999999</v>
      </c>
      <c r="K234">
        <v>0.96412041049999997</v>
      </c>
      <c r="L234">
        <v>0.95959294149999996</v>
      </c>
      <c r="M234">
        <v>0.95507414150000003</v>
      </c>
      <c r="N234">
        <v>0.95058927260000003</v>
      </c>
      <c r="O234">
        <v>0.94786224590000001</v>
      </c>
      <c r="P234">
        <v>0.94500473019999998</v>
      </c>
      <c r="Q234">
        <v>0.94200804130000004</v>
      </c>
      <c r="R234">
        <v>0.93883971560000001</v>
      </c>
      <c r="S234">
        <v>0.95294499160000001</v>
      </c>
      <c r="T234">
        <v>0.9500488426</v>
      </c>
      <c r="U234">
        <v>0.94719108169999999</v>
      </c>
      <c r="V234">
        <v>0.94436844860000002</v>
      </c>
      <c r="W234">
        <v>0.94263377140000004</v>
      </c>
      <c r="X234">
        <v>0.94088984249999996</v>
      </c>
      <c r="Y234">
        <v>0.9409238338</v>
      </c>
      <c r="Z234">
        <v>0.94095801239999999</v>
      </c>
      <c r="AA234">
        <v>0.94099224250000002</v>
      </c>
      <c r="AB234">
        <v>0.94100845550000001</v>
      </c>
      <c r="AC234">
        <v>0.94102357489999999</v>
      </c>
      <c r="AD234">
        <v>0.9411122153</v>
      </c>
      <c r="AE234">
        <v>0.94120521339999996</v>
      </c>
      <c r="AF234">
        <v>0.94130280929999999</v>
      </c>
      <c r="AG234">
        <v>0.94139713390000002</v>
      </c>
      <c r="AH234">
        <v>0.94149576800000001</v>
      </c>
      <c r="AI234">
        <v>0.94151900840000002</v>
      </c>
      <c r="AJ234">
        <v>0.94154291050000005</v>
      </c>
      <c r="AK234">
        <v>0.94156659399999998</v>
      </c>
      <c r="AL234">
        <v>0.94160025729999997</v>
      </c>
      <c r="AM234">
        <v>0.94163427399999999</v>
      </c>
      <c r="AN234">
        <v>0.941477012</v>
      </c>
      <c r="AO234">
        <v>0.94131328329999997</v>
      </c>
      <c r="AP234">
        <v>0.94114225019999997</v>
      </c>
      <c r="AQ234">
        <v>0.94096261950000004</v>
      </c>
      <c r="AR234">
        <v>0.94077453609999995</v>
      </c>
      <c r="AS234">
        <v>0.94054262470000005</v>
      </c>
      <c r="AT234">
        <v>0.94030419430000001</v>
      </c>
      <c r="AU234">
        <v>0.9400592338</v>
      </c>
      <c r="AV234">
        <v>0.93980720490000003</v>
      </c>
      <c r="AW234">
        <v>0.93954498320000002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1.28070024E-2</v>
      </c>
      <c r="G235">
        <v>1.7469097499999999E-2</v>
      </c>
      <c r="H235">
        <v>2.2132938200000001E-2</v>
      </c>
      <c r="I235">
        <v>2.67412676E-2</v>
      </c>
      <c r="J235">
        <v>3.13254008E-2</v>
      </c>
      <c r="K235">
        <v>3.5879589500000003E-2</v>
      </c>
      <c r="L235">
        <v>4.0407058500000002E-2</v>
      </c>
      <c r="M235">
        <v>4.4925858499999999E-2</v>
      </c>
      <c r="N235">
        <v>4.94107274E-2</v>
      </c>
      <c r="O235">
        <v>5.2137754100000003E-2</v>
      </c>
      <c r="P235">
        <v>5.4995269800000003E-2</v>
      </c>
      <c r="Q235">
        <v>5.7991958699999999E-2</v>
      </c>
      <c r="R235">
        <v>6.1160284400000001E-2</v>
      </c>
      <c r="S235">
        <v>4.7055008400000001E-2</v>
      </c>
      <c r="T235">
        <v>4.9951157400000001E-2</v>
      </c>
      <c r="U235">
        <v>5.28089183E-2</v>
      </c>
      <c r="V235">
        <v>5.56315514E-2</v>
      </c>
      <c r="W235">
        <v>5.7366228599999999E-2</v>
      </c>
      <c r="X235">
        <v>5.9110157500000003E-2</v>
      </c>
      <c r="Y235">
        <v>5.9076166200000002E-2</v>
      </c>
      <c r="Z235">
        <v>5.9041987599999998E-2</v>
      </c>
      <c r="AA235">
        <v>5.9007757500000001E-2</v>
      </c>
      <c r="AB235">
        <v>5.89915445E-2</v>
      </c>
      <c r="AC235">
        <v>5.89764251E-2</v>
      </c>
      <c r="AD235">
        <v>5.8887784700000001E-2</v>
      </c>
      <c r="AE235">
        <v>5.8794786600000003E-2</v>
      </c>
      <c r="AF235">
        <v>5.8697190699999999E-2</v>
      </c>
      <c r="AG235">
        <v>5.8602866099999998E-2</v>
      </c>
      <c r="AH235">
        <v>5.8504232000000003E-2</v>
      </c>
      <c r="AI235">
        <v>5.8480991599999997E-2</v>
      </c>
      <c r="AJ235">
        <v>5.8457089499999997E-2</v>
      </c>
      <c r="AK235">
        <v>5.8433406E-2</v>
      </c>
      <c r="AL235">
        <v>5.83997427E-2</v>
      </c>
      <c r="AM235">
        <v>5.8365726E-2</v>
      </c>
      <c r="AN235">
        <v>5.8522987999999998E-2</v>
      </c>
      <c r="AO235">
        <v>5.8686716700000002E-2</v>
      </c>
      <c r="AP235">
        <v>5.8857749799999998E-2</v>
      </c>
      <c r="AQ235">
        <v>5.90373805E-2</v>
      </c>
      <c r="AR235">
        <v>5.9225463899999997E-2</v>
      </c>
      <c r="AS235">
        <v>5.9457375299999997E-2</v>
      </c>
      <c r="AT235">
        <v>5.96958057E-2</v>
      </c>
      <c r="AU235">
        <v>5.9940766200000002E-2</v>
      </c>
      <c r="AV235">
        <v>6.0192795100000002E-2</v>
      </c>
      <c r="AW235">
        <v>6.0455016799999997E-2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0.91580034529999998</v>
      </c>
      <c r="G244">
        <v>0.90892100570000001</v>
      </c>
      <c r="H244">
        <v>0.90182134169999995</v>
      </c>
      <c r="I244">
        <v>0.89502788529999999</v>
      </c>
      <c r="J244">
        <v>0.88831321299999999</v>
      </c>
      <c r="K244">
        <v>0.88166861620000003</v>
      </c>
      <c r="L244">
        <v>0.87506981129999994</v>
      </c>
      <c r="M244">
        <v>0.86843253509999996</v>
      </c>
      <c r="N244">
        <v>0.86180372090000001</v>
      </c>
      <c r="O244">
        <v>0.83690683860000004</v>
      </c>
      <c r="P244">
        <v>0.80735674369999999</v>
      </c>
      <c r="Q244">
        <v>0.77280269800000001</v>
      </c>
      <c r="R244">
        <v>0.73270829930000003</v>
      </c>
      <c r="S244">
        <v>0.70190006390000004</v>
      </c>
      <c r="T244">
        <v>0.69939393289999996</v>
      </c>
      <c r="U244">
        <v>0.69675788520000004</v>
      </c>
      <c r="V244">
        <v>0.69415636960000004</v>
      </c>
      <c r="W244">
        <v>0.68790391090000003</v>
      </c>
      <c r="X244">
        <v>0.68158442649999995</v>
      </c>
      <c r="Y244">
        <v>0.67543906119999997</v>
      </c>
      <c r="Z244">
        <v>0.66930303700000005</v>
      </c>
      <c r="AA244">
        <v>0.66317802169999995</v>
      </c>
      <c r="AB244">
        <v>0.65689634210000003</v>
      </c>
      <c r="AC244">
        <v>0.65062087580000005</v>
      </c>
      <c r="AD244">
        <v>0.64519144589999999</v>
      </c>
      <c r="AE244">
        <v>0.6398298684</v>
      </c>
      <c r="AF244">
        <v>0.63452654470000003</v>
      </c>
      <c r="AG244">
        <v>0.62914570400000003</v>
      </c>
      <c r="AH244">
        <v>0.62381174809999995</v>
      </c>
      <c r="AI244">
        <v>0.62155726590000004</v>
      </c>
      <c r="AJ244">
        <v>0.61931253399999997</v>
      </c>
      <c r="AK244">
        <v>0.61707291180000001</v>
      </c>
      <c r="AL244">
        <v>0.61478799809999995</v>
      </c>
      <c r="AM244">
        <v>0.61251606430000005</v>
      </c>
      <c r="AN244">
        <v>0.60959414069999995</v>
      </c>
      <c r="AO244">
        <v>0.60667877640000001</v>
      </c>
      <c r="AP244">
        <v>0.60377114600000004</v>
      </c>
      <c r="AQ244">
        <v>0.60086649520000002</v>
      </c>
      <c r="AR244">
        <v>0.59797327180000004</v>
      </c>
      <c r="AS244">
        <v>0.59498940170000003</v>
      </c>
      <c r="AT244">
        <v>0.59199379029999999</v>
      </c>
      <c r="AU244">
        <v>0.58898991649999999</v>
      </c>
      <c r="AV244">
        <v>0.58597692040000005</v>
      </c>
      <c r="AW244">
        <v>0.5829294304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4.7474178200000001E-2</v>
      </c>
      <c r="G245">
        <v>5.3373748700000001E-2</v>
      </c>
      <c r="H245">
        <v>5.9166678200000003E-2</v>
      </c>
      <c r="I245">
        <v>6.4519802000000001E-2</v>
      </c>
      <c r="J245">
        <v>6.9542712500000006E-2</v>
      </c>
      <c r="K245">
        <v>7.4214282500000006E-2</v>
      </c>
      <c r="L245">
        <v>7.8519916300000006E-2</v>
      </c>
      <c r="M245">
        <v>8.2478577100000006E-2</v>
      </c>
      <c r="N245">
        <v>8.6021318599999896E-2</v>
      </c>
      <c r="O245">
        <v>0.10924296830000001</v>
      </c>
      <c r="P245">
        <v>0.13752034399999999</v>
      </c>
      <c r="Q245">
        <v>0.17132618059999999</v>
      </c>
      <c r="R245">
        <v>0.21122267149999999</v>
      </c>
      <c r="S245">
        <v>0.1832383574</v>
      </c>
      <c r="T245">
        <v>0.18889821579999999</v>
      </c>
      <c r="U245">
        <v>0.19454749120000001</v>
      </c>
      <c r="V245">
        <v>0.20008894290000001</v>
      </c>
      <c r="W245">
        <v>0.2005350166</v>
      </c>
      <c r="X245">
        <v>0.20098213509999999</v>
      </c>
      <c r="Y245">
        <v>0.20330897589999999</v>
      </c>
      <c r="Z245">
        <v>0.20562992839999999</v>
      </c>
      <c r="AA245">
        <v>0.20794409159999999</v>
      </c>
      <c r="AB245">
        <v>0.210270279</v>
      </c>
      <c r="AC245">
        <v>0.21259348750000001</v>
      </c>
      <c r="AD245">
        <v>0.2151085861</v>
      </c>
      <c r="AE245">
        <v>0.21758889049999999</v>
      </c>
      <c r="AF245">
        <v>0.22004025299999999</v>
      </c>
      <c r="AG245">
        <v>0.22246845840000001</v>
      </c>
      <c r="AH245">
        <v>0.2248753282</v>
      </c>
      <c r="AI245">
        <v>0.22517184970000001</v>
      </c>
      <c r="AJ245">
        <v>0.22546890629999999</v>
      </c>
      <c r="AK245">
        <v>0.2257691453</v>
      </c>
      <c r="AL245">
        <v>0.2260539694</v>
      </c>
      <c r="AM245">
        <v>0.22633732770000001</v>
      </c>
      <c r="AN245">
        <v>0.22713499209999999</v>
      </c>
      <c r="AO245">
        <v>0.227931355</v>
      </c>
      <c r="AP245">
        <v>0.2287257171</v>
      </c>
      <c r="AQ245">
        <v>0.22952079989999999</v>
      </c>
      <c r="AR245">
        <v>0.23031172059999999</v>
      </c>
      <c r="AS245">
        <v>0.23017044910000001</v>
      </c>
      <c r="AT245">
        <v>0.2300318945</v>
      </c>
      <c r="AU245">
        <v>0.229894027</v>
      </c>
      <c r="AV245">
        <v>0.2297572876</v>
      </c>
      <c r="AW245">
        <v>0.2296355994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4.8228147299999996E-3</v>
      </c>
      <c r="G246">
        <v>4.5046055600000004E-3</v>
      </c>
      <c r="H246">
        <v>4.2200263300000004E-3</v>
      </c>
      <c r="I246">
        <v>3.9431080599999996E-3</v>
      </c>
      <c r="J246">
        <v>3.6839818499999999E-3</v>
      </c>
      <c r="K246">
        <v>3.4418255000000001E-3</v>
      </c>
      <c r="L246">
        <v>3.2161494600000001E-3</v>
      </c>
      <c r="M246">
        <v>3.0076304499999998E-3</v>
      </c>
      <c r="N246">
        <v>2.8135564899999998E-3</v>
      </c>
      <c r="O246">
        <v>2.7295134299999998E-3</v>
      </c>
      <c r="P246">
        <v>2.6248282599999999E-3</v>
      </c>
      <c r="Q246">
        <v>2.4980428000000001E-3</v>
      </c>
      <c r="R246">
        <v>2.3526583899999998E-3</v>
      </c>
      <c r="S246">
        <v>1.02477934E-2</v>
      </c>
      <c r="T246">
        <v>9.5718087500000007E-3</v>
      </c>
      <c r="U246">
        <v>8.91702313E-3</v>
      </c>
      <c r="V246">
        <v>8.2770720100000007E-3</v>
      </c>
      <c r="W246">
        <v>1.06253883E-2</v>
      </c>
      <c r="X246">
        <v>1.30011129E-2</v>
      </c>
      <c r="Y246">
        <v>1.29815251E-2</v>
      </c>
      <c r="Z246">
        <v>1.2961557300000001E-2</v>
      </c>
      <c r="AA246">
        <v>1.29411678E-2</v>
      </c>
      <c r="AB246">
        <v>1.29172634E-2</v>
      </c>
      <c r="AC246">
        <v>1.2893266800000001E-2</v>
      </c>
      <c r="AD246">
        <v>1.3363155999999999E-2</v>
      </c>
      <c r="AE246">
        <v>1.3828322000000001E-2</v>
      </c>
      <c r="AF246">
        <v>1.42891153E-2</v>
      </c>
      <c r="AG246">
        <v>1.4749025000000001E-2</v>
      </c>
      <c r="AH246">
        <v>1.52049822E-2</v>
      </c>
      <c r="AI246">
        <v>1.57795149E-2</v>
      </c>
      <c r="AJ246">
        <v>1.6350726999999999E-2</v>
      </c>
      <c r="AK246">
        <v>1.6918864299999999E-2</v>
      </c>
      <c r="AL246">
        <v>1.74940583E-2</v>
      </c>
      <c r="AM246">
        <v>1.8065916800000002E-2</v>
      </c>
      <c r="AN246">
        <v>1.8579960199999999E-2</v>
      </c>
      <c r="AO246">
        <v>1.90926464E-2</v>
      </c>
      <c r="AP246">
        <v>1.9603926000000001E-2</v>
      </c>
      <c r="AQ246">
        <v>2.0114043799999998E-2</v>
      </c>
      <c r="AR246">
        <v>2.06225846E-2</v>
      </c>
      <c r="AS246">
        <v>2.1034716700000001E-2</v>
      </c>
      <c r="AT246">
        <v>2.1448012299999999E-2</v>
      </c>
      <c r="AU246">
        <v>2.1862298200000001E-2</v>
      </c>
      <c r="AV246">
        <v>2.2277625700000001E-2</v>
      </c>
      <c r="AW246">
        <v>2.2695381899999999E-2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1.49606737E-2</v>
      </c>
      <c r="G247">
        <v>1.4644218699999999E-2</v>
      </c>
      <c r="H247">
        <v>1.4377502800000001E-2</v>
      </c>
      <c r="I247">
        <v>1.4078806500000001E-2</v>
      </c>
      <c r="J247">
        <v>1.37848964E-2</v>
      </c>
      <c r="K247">
        <v>1.34968908E-2</v>
      </c>
      <c r="L247">
        <v>1.32172156E-2</v>
      </c>
      <c r="M247">
        <v>1.29534987E-2</v>
      </c>
      <c r="N247">
        <v>1.2699222E-2</v>
      </c>
      <c r="O247">
        <v>1.27412098E-2</v>
      </c>
      <c r="P247">
        <v>1.26715657E-2</v>
      </c>
      <c r="Q247">
        <v>1.24719172E-2</v>
      </c>
      <c r="R247">
        <v>1.2147759100000001E-2</v>
      </c>
      <c r="S247">
        <v>3.4508441799999998E-2</v>
      </c>
      <c r="T247">
        <v>3.0140528699999999E-2</v>
      </c>
      <c r="U247">
        <v>2.58899223E-2</v>
      </c>
      <c r="V247">
        <v>2.1733239299999998E-2</v>
      </c>
      <c r="W247">
        <v>2.2050773199999998E-2</v>
      </c>
      <c r="X247">
        <v>2.2371581000000001E-2</v>
      </c>
      <c r="Y247">
        <v>2.2373407000000001E-2</v>
      </c>
      <c r="Z247">
        <v>2.2374578799999999E-2</v>
      </c>
      <c r="AA247">
        <v>2.23750214E-2</v>
      </c>
      <c r="AB247">
        <v>2.2360811800000002E-2</v>
      </c>
      <c r="AC247">
        <v>2.23464279E-2</v>
      </c>
      <c r="AD247">
        <v>2.21822302E-2</v>
      </c>
      <c r="AE247">
        <v>2.2017903700000001E-2</v>
      </c>
      <c r="AF247">
        <v>2.1854069899999998E-2</v>
      </c>
      <c r="AG247">
        <v>2.1687520500000002E-2</v>
      </c>
      <c r="AH247">
        <v>2.1522315100000002E-2</v>
      </c>
      <c r="AI247">
        <v>2.1428065199999999E-2</v>
      </c>
      <c r="AJ247">
        <v>2.1334608800000002E-2</v>
      </c>
      <c r="AK247">
        <v>2.12421847E-2</v>
      </c>
      <c r="AL247">
        <v>2.1149484400000002E-2</v>
      </c>
      <c r="AM247">
        <v>2.1057342100000001E-2</v>
      </c>
      <c r="AN247">
        <v>2.1008616500000001E-2</v>
      </c>
      <c r="AO247">
        <v>2.09601118E-2</v>
      </c>
      <c r="AP247">
        <v>2.0911761399999999E-2</v>
      </c>
      <c r="AQ247">
        <v>2.0863810900000002E-2</v>
      </c>
      <c r="AR247">
        <v>2.0815812900000001E-2</v>
      </c>
      <c r="AS247">
        <v>2.0830990000000001E-2</v>
      </c>
      <c r="AT247">
        <v>2.0846473099999999E-2</v>
      </c>
      <c r="AU247">
        <v>2.0862079499999998E-2</v>
      </c>
      <c r="AV247">
        <v>2.0877849600000001E-2</v>
      </c>
      <c r="AW247">
        <v>2.0895051299999998E-2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5.3427632700000002E-3</v>
      </c>
      <c r="G248">
        <v>5.5282474699999999E-3</v>
      </c>
      <c r="H248">
        <v>5.73734838E-3</v>
      </c>
      <c r="I248">
        <v>5.9388190500000004E-3</v>
      </c>
      <c r="J248">
        <v>6.1467315800000002E-3</v>
      </c>
      <c r="K248">
        <v>6.3618140100000003E-3</v>
      </c>
      <c r="L248">
        <v>6.58557495E-3</v>
      </c>
      <c r="M248">
        <v>6.8225590199999997E-3</v>
      </c>
      <c r="N248">
        <v>7.0703973300000004E-3</v>
      </c>
      <c r="O248">
        <v>7.3423463999999997E-3</v>
      </c>
      <c r="P248">
        <v>7.5580886300000002E-3</v>
      </c>
      <c r="Q248">
        <v>7.6996753799999998E-3</v>
      </c>
      <c r="R248">
        <v>7.7623436599999996E-3</v>
      </c>
      <c r="S248">
        <v>8.9621517800000002E-3</v>
      </c>
      <c r="T248">
        <v>8.6654083900000005E-3</v>
      </c>
      <c r="U248">
        <v>8.3807401000000007E-3</v>
      </c>
      <c r="V248">
        <v>8.10285564E-3</v>
      </c>
      <c r="W248">
        <v>8.2348791099999905E-3</v>
      </c>
      <c r="X248">
        <v>8.3682833700000001E-3</v>
      </c>
      <c r="Y248">
        <v>8.4565572400000007E-3</v>
      </c>
      <c r="Z248">
        <v>8.5445859799999999E-3</v>
      </c>
      <c r="AA248">
        <v>8.6323329199999906E-3</v>
      </c>
      <c r="AB248">
        <v>8.7172614299999996E-3</v>
      </c>
      <c r="AC248">
        <v>8.8020727E-3</v>
      </c>
      <c r="AD248">
        <v>8.74450186E-3</v>
      </c>
      <c r="AE248">
        <v>8.6868217700000003E-3</v>
      </c>
      <c r="AF248">
        <v>8.6292771699999996E-3</v>
      </c>
      <c r="AG248">
        <v>8.5710820000000007E-3</v>
      </c>
      <c r="AH248">
        <v>8.5133532499999994E-3</v>
      </c>
      <c r="AI248">
        <v>8.4817987500000001E-3</v>
      </c>
      <c r="AJ248">
        <v>8.4505234999999995E-3</v>
      </c>
      <c r="AK248">
        <v>8.4196225599999907E-3</v>
      </c>
      <c r="AL248">
        <v>8.3893192299999905E-3</v>
      </c>
      <c r="AM248">
        <v>8.3591995899999997E-3</v>
      </c>
      <c r="AN248">
        <v>8.3486445499999905E-3</v>
      </c>
      <c r="AO248">
        <v>8.3381528E-3</v>
      </c>
      <c r="AP248">
        <v>8.3276979399999999E-3</v>
      </c>
      <c r="AQ248">
        <v>8.3173780200000002E-3</v>
      </c>
      <c r="AR248">
        <v>8.3070149900000001E-3</v>
      </c>
      <c r="AS248">
        <v>8.3168208100000002E-3</v>
      </c>
      <c r="AT248">
        <v>8.3267568999999906E-3</v>
      </c>
      <c r="AU248">
        <v>8.3367503600000007E-3</v>
      </c>
      <c r="AV248">
        <v>8.3468174999999905E-3</v>
      </c>
      <c r="AW248">
        <v>8.3574654399999997E-3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1.30281739E-2</v>
      </c>
      <c r="H249">
        <v>1.46771026E-2</v>
      </c>
      <c r="I249">
        <v>1.6491578999999999E-2</v>
      </c>
      <c r="J249">
        <v>1.85284647E-2</v>
      </c>
      <c r="K249">
        <v>2.0816570999999999E-2</v>
      </c>
      <c r="L249">
        <v>2.3391332300000001E-2</v>
      </c>
      <c r="M249">
        <v>2.6305199599999999E-2</v>
      </c>
      <c r="N249">
        <v>2.9591784699999998E-2</v>
      </c>
      <c r="O249">
        <v>3.10371235E-2</v>
      </c>
      <c r="P249">
        <v>3.2268429699999997E-2</v>
      </c>
      <c r="Q249">
        <v>3.3201486099999997E-2</v>
      </c>
      <c r="R249">
        <v>3.3806268E-2</v>
      </c>
      <c r="S249">
        <v>6.1143191800000003E-2</v>
      </c>
      <c r="T249">
        <v>6.3330105499999997E-2</v>
      </c>
      <c r="U249">
        <v>6.5506938099999995E-2</v>
      </c>
      <c r="V249">
        <v>6.7641520600000005E-2</v>
      </c>
      <c r="W249">
        <v>7.0650031899999896E-2</v>
      </c>
      <c r="X249">
        <v>7.3692461099999995E-2</v>
      </c>
      <c r="Y249">
        <v>7.7440473600000004E-2</v>
      </c>
      <c r="Z249">
        <v>8.1186312499999996E-2</v>
      </c>
      <c r="AA249">
        <v>8.4929364600000001E-2</v>
      </c>
      <c r="AB249">
        <v>8.8838042199999995E-2</v>
      </c>
      <c r="AC249">
        <v>9.2743869300000004E-2</v>
      </c>
      <c r="AD249">
        <v>9.54100799E-2</v>
      </c>
      <c r="AE249">
        <v>9.8048193699999994E-2</v>
      </c>
      <c r="AF249">
        <v>0.10066074</v>
      </c>
      <c r="AG249">
        <v>0.10337821010000001</v>
      </c>
      <c r="AH249">
        <v>0.1060722732</v>
      </c>
      <c r="AI249">
        <v>0.1075815056</v>
      </c>
      <c r="AJ249">
        <v>0.1090827004</v>
      </c>
      <c r="AK249">
        <v>0.1105772713</v>
      </c>
      <c r="AL249">
        <v>0.1121251707</v>
      </c>
      <c r="AM249">
        <v>0.11366414950000001</v>
      </c>
      <c r="AN249">
        <v>0.115333646</v>
      </c>
      <c r="AO249">
        <v>0.11699895759999999</v>
      </c>
      <c r="AP249">
        <v>0.11865975149999999</v>
      </c>
      <c r="AQ249">
        <v>0.1203174722</v>
      </c>
      <c r="AR249">
        <v>0.12196959509999999</v>
      </c>
      <c r="AS249">
        <v>0.12465762180000001</v>
      </c>
      <c r="AT249">
        <v>0.1273530729</v>
      </c>
      <c r="AU249">
        <v>0.1300549285</v>
      </c>
      <c r="AV249">
        <v>0.1327634992</v>
      </c>
      <c r="AW249">
        <v>0.13548707160000001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487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488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489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490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491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492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493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494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495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496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497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498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499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501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502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503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504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505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506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507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508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509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510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511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512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513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514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515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516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517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518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519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520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521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522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523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524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525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526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527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528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529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530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531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532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533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534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535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U5" sqref="U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5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6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4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8">
        <v>4</v>
      </c>
      <c r="F5" s="238">
        <f>E5+9</f>
        <v>13</v>
      </c>
      <c r="G5" s="238">
        <f>F5+3</f>
        <v>16</v>
      </c>
      <c r="H5" s="238">
        <f t="shared" ref="H5:S5" si="0">G5+1</f>
        <v>17</v>
      </c>
      <c r="I5" s="238">
        <f t="shared" si="0"/>
        <v>18</v>
      </c>
      <c r="J5" s="238">
        <f t="shared" si="0"/>
        <v>19</v>
      </c>
      <c r="K5" s="238">
        <f t="shared" si="0"/>
        <v>20</v>
      </c>
      <c r="L5" s="238">
        <f t="shared" si="0"/>
        <v>21</v>
      </c>
      <c r="M5" s="238">
        <f t="shared" si="0"/>
        <v>22</v>
      </c>
      <c r="N5" s="238">
        <f t="shared" si="0"/>
        <v>23</v>
      </c>
      <c r="O5" s="238">
        <f t="shared" si="0"/>
        <v>24</v>
      </c>
      <c r="P5" s="238">
        <f t="shared" si="0"/>
        <v>25</v>
      </c>
      <c r="Q5" s="238">
        <f t="shared" si="0"/>
        <v>26</v>
      </c>
      <c r="R5" s="238">
        <f t="shared" si="0"/>
        <v>27</v>
      </c>
      <c r="S5" s="238">
        <f t="shared" si="0"/>
        <v>28</v>
      </c>
      <c r="T5" s="238">
        <f>S5+5</f>
        <v>33</v>
      </c>
      <c r="U5" s="238">
        <f>T5+5</f>
        <v>38</v>
      </c>
      <c r="V5" s="238">
        <f>U5+5</f>
        <v>43</v>
      </c>
      <c r="W5" s="238">
        <f>V5+5</f>
        <v>48</v>
      </c>
      <c r="X5" s="3"/>
    </row>
    <row r="6" spans="1:29" x14ac:dyDescent="0.25">
      <c r="A6" s="3"/>
      <c r="B6" s="205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8">
        <v>2020</v>
      </c>
      <c r="J6" s="116">
        <v>2021</v>
      </c>
      <c r="K6" s="33">
        <v>2022</v>
      </c>
      <c r="L6" s="33">
        <v>2023</v>
      </c>
      <c r="M6" s="33">
        <v>2024</v>
      </c>
      <c r="N6" s="108">
        <v>2025</v>
      </c>
      <c r="O6" s="116">
        <v>2026</v>
      </c>
      <c r="P6" s="33">
        <v>2027</v>
      </c>
      <c r="Q6" s="33">
        <v>2028</v>
      </c>
      <c r="R6" s="33">
        <v>2029</v>
      </c>
      <c r="S6" s="117">
        <v>2030</v>
      </c>
      <c r="T6" s="118">
        <v>2035</v>
      </c>
      <c r="U6" s="118">
        <v>2040</v>
      </c>
      <c r="V6" s="118">
        <v>2045</v>
      </c>
      <c r="W6" s="118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8" t="s">
        <v>0</v>
      </c>
      <c r="C7" s="5" t="s">
        <v>1</v>
      </c>
      <c r="D7" s="2"/>
      <c r="E7" s="6">
        <f>SUM(E8:E9)</f>
        <v>89.447820110999999</v>
      </c>
      <c r="F7" s="6">
        <f>SUM(F8:F9)</f>
        <v>74.160544760000008</v>
      </c>
      <c r="G7" s="109">
        <f t="shared" ref="G7:R7" si="1">SUM(G8:G9)</f>
        <v>71.945330748999993</v>
      </c>
      <c r="H7" s="6">
        <f t="shared" si="1"/>
        <v>71.296625896999998</v>
      </c>
      <c r="I7" s="110">
        <f t="shared" si="1"/>
        <v>70.80472811300001</v>
      </c>
      <c r="J7" s="109">
        <f t="shared" si="1"/>
        <v>71.229243000000011</v>
      </c>
      <c r="K7" s="6">
        <f t="shared" si="1"/>
        <v>71.349692430000005</v>
      </c>
      <c r="L7" s="6">
        <f t="shared" si="1"/>
        <v>71.440947289000007</v>
      </c>
      <c r="M7" s="6">
        <f t="shared" si="1"/>
        <v>70.758294361000011</v>
      </c>
      <c r="N7" s="110">
        <f t="shared" si="1"/>
        <v>69.823670303</v>
      </c>
      <c r="O7" s="109">
        <f t="shared" si="1"/>
        <v>69.064550699000009</v>
      </c>
      <c r="P7" s="6">
        <f t="shared" si="1"/>
        <v>68.688208571000004</v>
      </c>
      <c r="Q7" s="6">
        <f t="shared" si="1"/>
        <v>68.581863815000006</v>
      </c>
      <c r="R7" s="6">
        <f t="shared" si="1"/>
        <v>68.668634697999991</v>
      </c>
      <c r="S7" s="110">
        <f>SUM(S8:S9)</f>
        <v>68.871088055000001</v>
      </c>
      <c r="T7" s="119">
        <f>SUM(T8:T9)</f>
        <v>68.369159316000008</v>
      </c>
      <c r="U7" s="119">
        <f>SUM(U8:U9)</f>
        <v>67.051497029000004</v>
      </c>
      <c r="V7" s="119">
        <f>SUM(V8:V9)</f>
        <v>65.784536758999991</v>
      </c>
      <c r="W7" s="119">
        <f>SUM(W8:W9)</f>
        <v>64.901998968000001</v>
      </c>
      <c r="X7" s="3"/>
      <c r="Y7" s="34"/>
      <c r="Z7" s="208"/>
      <c r="AA7" s="209">
        <v>2020</v>
      </c>
      <c r="AB7" s="209">
        <v>2030</v>
      </c>
      <c r="AC7" s="210">
        <v>2050</v>
      </c>
    </row>
    <row r="8" spans="1:29" x14ac:dyDescent="0.25">
      <c r="A8" s="3"/>
      <c r="B8" s="279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70.514806980000003</v>
      </c>
      <c r="G8" s="28">
        <f>VLOOKUP($D8,Résultats!$B$2:$AX$476,G$5,FALSE)</f>
        <v>67.801256969999997</v>
      </c>
      <c r="H8" s="19">
        <f>VLOOKUP($D8,Résultats!$B$2:$AX$476,H$5,FALSE)</f>
        <v>66.968590579999997</v>
      </c>
      <c r="I8" s="111">
        <f>VLOOKUP($D8,Résultats!$B$2:$AX$476,I$5,FALSE)</f>
        <v>67.446839030000007</v>
      </c>
      <c r="J8" s="28">
        <f>VLOOKUP($D8,Résultats!$B$2:$AX$476,J$5,FALSE)</f>
        <v>67.667438970000006</v>
      </c>
      <c r="K8" s="19">
        <f>VLOOKUP($D8,Résultats!$B$2:$AX$476,K$5,FALSE)</f>
        <v>67.602259090000004</v>
      </c>
      <c r="L8" s="19">
        <f>VLOOKUP($D8,Résultats!$B$2:$AX$476,L$5,FALSE)</f>
        <v>67.5132349</v>
      </c>
      <c r="M8" s="19">
        <f>VLOOKUP($D8,Résultats!$B$2:$AX$476,M$5,FALSE)</f>
        <v>66.754086650000005</v>
      </c>
      <c r="N8" s="111">
        <f>VLOOKUP($D8,Résultats!$B$2:$AX$476,N$5,FALSE)</f>
        <v>65.759295850000001</v>
      </c>
      <c r="O8" s="28">
        <f>VLOOKUP($D8,Résultats!$B$2:$AX$476,O$5,FALSE)</f>
        <v>65.048557770000002</v>
      </c>
      <c r="P8" s="19">
        <f>VLOOKUP($D8,Résultats!$B$2:$AX$476,P$5,FALSE)</f>
        <v>64.698273929999999</v>
      </c>
      <c r="Q8" s="19">
        <f>VLOOKUP($D8,Résultats!$B$2:$AX$476,Q$5,FALSE)</f>
        <v>64.602279300000006</v>
      </c>
      <c r="R8" s="19">
        <f>VLOOKUP($D8,Résultats!$B$2:$AX$476,R$5,FALSE)</f>
        <v>64.687640939999994</v>
      </c>
      <c r="S8" s="111">
        <f>VLOOKUP($D8,Résultats!$B$2:$AX$476,S$5,FALSE)</f>
        <v>64.881921439999999</v>
      </c>
      <c r="T8" s="120">
        <f>VLOOKUP($D8,Résultats!$B$2:$AX$476,T$5,FALSE)</f>
        <v>64.446770650000005</v>
      </c>
      <c r="U8" s="120">
        <f>VLOOKUP($D8,Résultats!$B$2:$AX$476,U$5,FALSE)</f>
        <v>63.216648409999998</v>
      </c>
      <c r="V8" s="120">
        <f>VLOOKUP($D8,Résultats!$B$2:$AX$476,V$5,FALSE)</f>
        <v>61.962030509999998</v>
      </c>
      <c r="W8" s="120">
        <f>VLOOKUP($D8,Résultats!$B$2:$AX$476,W$5,FALSE)</f>
        <v>61.03808489</v>
      </c>
      <c r="X8" s="3"/>
      <c r="Y8" s="34"/>
      <c r="Z8" s="213" t="s">
        <v>383</v>
      </c>
      <c r="AA8" s="215">
        <f>I27</f>
        <v>235.0264936694</v>
      </c>
      <c r="AB8" s="215">
        <f>S27</f>
        <v>238.08185257210002</v>
      </c>
      <c r="AC8" s="216">
        <f>W27</f>
        <v>215.57603982659998</v>
      </c>
    </row>
    <row r="9" spans="1:29" x14ac:dyDescent="0.25">
      <c r="A9" s="3"/>
      <c r="B9" s="280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3.6457377800000001</v>
      </c>
      <c r="G9" s="28">
        <f>VLOOKUP($D9,Résultats!$B$2:$AX$476,G$5,FALSE)</f>
        <v>4.1440737790000002</v>
      </c>
      <c r="H9" s="19">
        <f>VLOOKUP($D9,Résultats!$B$2:$AX$476,H$5,FALSE)</f>
        <v>4.3280353170000003</v>
      </c>
      <c r="I9" s="111">
        <f>VLOOKUP($D9,Résultats!$B$2:$AX$476,I$5,FALSE)</f>
        <v>3.3578890829999999</v>
      </c>
      <c r="J9" s="28">
        <f>VLOOKUP($D9,Résultats!$B$2:$AX$476,J$5,FALSE)</f>
        <v>3.5618040299999998</v>
      </c>
      <c r="K9" s="19">
        <f>VLOOKUP($D9,Résultats!$B$2:$AX$476,K$5,FALSE)</f>
        <v>3.7474333400000002</v>
      </c>
      <c r="L9" s="19">
        <f>VLOOKUP($D9,Résultats!$B$2:$AX$476,L$5,FALSE)</f>
        <v>3.9277123889999999</v>
      </c>
      <c r="M9" s="19">
        <f>VLOOKUP($D9,Résultats!$B$2:$AX$476,M$5,FALSE)</f>
        <v>4.0042077110000003</v>
      </c>
      <c r="N9" s="111">
        <f>VLOOKUP($D9,Résultats!$B$2:$AX$476,N$5,FALSE)</f>
        <v>4.0643744530000001</v>
      </c>
      <c r="O9" s="28">
        <f>VLOOKUP($D9,Résultats!$B$2:$AX$476,O$5,FALSE)</f>
        <v>4.0159929290000003</v>
      </c>
      <c r="P9" s="19">
        <f>VLOOKUP($D9,Résultats!$B$2:$AX$476,P$5,FALSE)</f>
        <v>3.9899346410000001</v>
      </c>
      <c r="Q9" s="19">
        <f>VLOOKUP($D9,Résultats!$B$2:$AX$476,Q$5,FALSE)</f>
        <v>3.979584515</v>
      </c>
      <c r="R9" s="19">
        <f>VLOOKUP($D9,Résultats!$B$2:$AX$476,R$5,FALSE)</f>
        <v>3.9809937579999999</v>
      </c>
      <c r="S9" s="111">
        <f>VLOOKUP($D9,Résultats!$B$2:$AX$476,S$5,FALSE)</f>
        <v>3.9891666149999998</v>
      </c>
      <c r="T9" s="120">
        <f>VLOOKUP($D9,Résultats!$B$2:$AX$476,T$5,FALSE)</f>
        <v>3.9223886659999998</v>
      </c>
      <c r="U9" s="120">
        <f>VLOOKUP($D9,Résultats!$B$2:$AX$476,U$5,FALSE)</f>
        <v>3.8348486190000002</v>
      </c>
      <c r="V9" s="120">
        <f>VLOOKUP($D9,Résultats!$B$2:$AX$476,V$5,FALSE)</f>
        <v>3.8225062489999999</v>
      </c>
      <c r="W9" s="120">
        <f>VLOOKUP($D9,Résultats!$B$2:$AX$476,W$5,FALSE)</f>
        <v>3.8639140780000001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8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141.37085449829999</v>
      </c>
      <c r="G10" s="27">
        <f t="shared" ref="G10:R10" si="2">SUM(G11:G18)</f>
        <v>138.0398527056</v>
      </c>
      <c r="H10" s="8">
        <f t="shared" si="2"/>
        <v>135.21806199399998</v>
      </c>
      <c r="I10" s="112">
        <f t="shared" si="2"/>
        <v>126.53488574009999</v>
      </c>
      <c r="J10" s="27">
        <f t="shared" si="2"/>
        <v>122.33079061950001</v>
      </c>
      <c r="K10" s="8">
        <f t="shared" si="2"/>
        <v>119.50089073050002</v>
      </c>
      <c r="L10" s="8">
        <f t="shared" si="2"/>
        <v>117.3886491235</v>
      </c>
      <c r="M10" s="8">
        <f t="shared" si="2"/>
        <v>125.59039882590001</v>
      </c>
      <c r="N10" s="112">
        <f t="shared" si="2"/>
        <v>134.19671598779999</v>
      </c>
      <c r="O10" s="27">
        <f t="shared" si="2"/>
        <v>134.5037439422</v>
      </c>
      <c r="P10" s="8">
        <f t="shared" si="2"/>
        <v>134.7940443263</v>
      </c>
      <c r="Q10" s="8">
        <f t="shared" si="2"/>
        <v>135.14129867299999</v>
      </c>
      <c r="R10" s="8">
        <f t="shared" si="2"/>
        <v>135.28153096360001</v>
      </c>
      <c r="S10" s="112">
        <f>SUM(S11:S18)</f>
        <v>135.53126565900001</v>
      </c>
      <c r="T10" s="121">
        <f>SUM(T11:T18)</f>
        <v>124.5704208417</v>
      </c>
      <c r="U10" s="121">
        <f>SUM(U11:U18)</f>
        <v>118.21612188169999</v>
      </c>
      <c r="V10" s="121">
        <f>SUM(V11:V18)</f>
        <v>113.81070118529999</v>
      </c>
      <c r="W10" s="121">
        <f>SUM(W11:W18)</f>
        <v>112.53897567679999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9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125.311671</v>
      </c>
      <c r="G11" s="28">
        <f>VLOOKUP($D11,Résultats!$B$2:$AX$476,G$5,FALSE)</f>
        <v>119.3581463</v>
      </c>
      <c r="H11" s="19">
        <f>VLOOKUP($D11,Résultats!$B$2:$AX$476,H$5,FALSE)</f>
        <v>115.652497</v>
      </c>
      <c r="I11" s="111">
        <f>VLOOKUP($D11,Résultats!$B$2:$AX$476,I$5,FALSE)</f>
        <v>106.236046</v>
      </c>
      <c r="J11" s="28">
        <f>VLOOKUP($D11,Résultats!$B$2:$AX$476,J$5,FALSE)</f>
        <v>102.75882249999999</v>
      </c>
      <c r="K11" s="19">
        <f>VLOOKUP($D11,Résultats!$B$2:$AX$476,K$5,FALSE)</f>
        <v>100.4744259</v>
      </c>
      <c r="L11" s="19">
        <f>VLOOKUP($D11,Résultats!$B$2:$AX$476,L$5,FALSE)</f>
        <v>98.828936909999996</v>
      </c>
      <c r="M11" s="19">
        <f>VLOOKUP($D11,Résultats!$B$2:$AX$476,M$5,FALSE)</f>
        <v>106.1782956</v>
      </c>
      <c r="N11" s="111">
        <f>VLOOKUP($D11,Résultats!$B$2:$AX$476,N$5,FALSE)</f>
        <v>113.9199605</v>
      </c>
      <c r="O11" s="28">
        <f>VLOOKUP($D11,Résultats!$B$2:$AX$476,O$5,FALSE)</f>
        <v>113.8088989</v>
      </c>
      <c r="P11" s="19">
        <f>VLOOKUP($D11,Résultats!$B$2:$AX$476,P$5,FALSE)</f>
        <v>113.6978439</v>
      </c>
      <c r="Q11" s="19">
        <f>VLOOKUP($D11,Résultats!$B$2:$AX$476,Q$5,FALSE)</f>
        <v>113.6487333</v>
      </c>
      <c r="R11" s="19">
        <f>VLOOKUP($D11,Résultats!$B$2:$AX$476,R$5,FALSE)</f>
        <v>113.4795471</v>
      </c>
      <c r="S11" s="111">
        <f>VLOOKUP($D11,Résultats!$B$2:$AX$476,S$5,FALSE)</f>
        <v>113.4146835</v>
      </c>
      <c r="T11" s="120">
        <f>VLOOKUP($D11,Résultats!$B$2:$AX$476,T$5,FALSE)</f>
        <v>99.308105830000002</v>
      </c>
      <c r="U11" s="120">
        <f>VLOOKUP($D11,Résultats!$B$2:$AX$476,U$5,FALSE)</f>
        <v>88.676050860000004</v>
      </c>
      <c r="V11" s="120">
        <f>VLOOKUP($D11,Résultats!$B$2:$AX$476,V$5,FALSE)</f>
        <v>79.544472369999994</v>
      </c>
      <c r="W11" s="120">
        <f>VLOOKUP($D11,Résultats!$B$2:$AX$476,W$5,FALSE)</f>
        <v>70.990579210000007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9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0.60069362540000004</v>
      </c>
      <c r="G12" s="28">
        <f>VLOOKUP($D12,Résultats!$B$2:$AX$476,G$5,FALSE)</f>
        <v>0.43623907769999998</v>
      </c>
      <c r="H12" s="19">
        <f>VLOOKUP($D12,Résultats!$B$2:$AX$476,H$5,FALSE)</f>
        <v>0.38611471200000003</v>
      </c>
      <c r="I12" s="111">
        <f>VLOOKUP($D12,Résultats!$B$2:$AX$476,I$5,FALSE)</f>
        <v>0.33687843210000001</v>
      </c>
      <c r="J12" s="28">
        <f>VLOOKUP($D12,Résultats!$B$2:$AX$476,J$5,FALSE)</f>
        <v>0.53034859580000004</v>
      </c>
      <c r="K12" s="19">
        <f>VLOOKUP($D12,Résultats!$B$2:$AX$476,K$5,FALSE)</f>
        <v>0.70958925630000003</v>
      </c>
      <c r="L12" s="19">
        <f>VLOOKUP($D12,Résultats!$B$2:$AX$476,L$5,FALSE)</f>
        <v>0.87757880649999997</v>
      </c>
      <c r="M12" s="19">
        <f>VLOOKUP($D12,Résultats!$B$2:$AX$476,M$5,FALSE)</f>
        <v>0.81484903559999999</v>
      </c>
      <c r="N12" s="111">
        <f>VLOOKUP($D12,Résultats!$B$2:$AX$476,N$5,FALSE)</f>
        <v>0.73877833599999998</v>
      </c>
      <c r="O12" s="28">
        <f>VLOOKUP($D12,Résultats!$B$2:$AX$476,O$5,FALSE)</f>
        <v>0.73230246629999995</v>
      </c>
      <c r="P12" s="19">
        <f>VLOOKUP($D12,Résultats!$B$2:$AX$476,P$5,FALSE)</f>
        <v>0.72582425230000003</v>
      </c>
      <c r="Q12" s="19">
        <f>VLOOKUP($D12,Résultats!$B$2:$AX$476,Q$5,FALSE)</f>
        <v>0.71973552819999997</v>
      </c>
      <c r="R12" s="19">
        <f>VLOOKUP($D12,Résultats!$B$2:$AX$476,R$5,FALSE)</f>
        <v>0.71310375329999998</v>
      </c>
      <c r="S12" s="111">
        <f>VLOOKUP($D12,Résultats!$B$2:$AX$476,S$5,FALSE)</f>
        <v>0.70714012059999998</v>
      </c>
      <c r="T12" s="120">
        <f>VLOOKUP($D12,Résultats!$B$2:$AX$476,T$5,FALSE)</f>
        <v>0.72919673740000002</v>
      </c>
      <c r="U12" s="120">
        <f>VLOOKUP($D12,Résultats!$B$2:$AX$476,U$5,FALSE)</f>
        <v>0.69126848159999998</v>
      </c>
      <c r="V12" s="120">
        <f>VLOOKUP($D12,Résultats!$B$2:$AX$476,V$5,FALSE)</f>
        <v>0.74496616459999998</v>
      </c>
      <c r="W12" s="120">
        <f>VLOOKUP($D12,Résultats!$B$2:$AX$476,W$5,FALSE)</f>
        <v>0.78467894090000001</v>
      </c>
      <c r="X12" s="3"/>
      <c r="Y12" s="34"/>
      <c r="Z12" s="217"/>
      <c r="AA12" s="218"/>
      <c r="AB12" s="218"/>
      <c r="AC12" s="218"/>
    </row>
    <row r="13" spans="1:29" x14ac:dyDescent="0.25">
      <c r="A13" s="3"/>
      <c r="B13" s="279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2.6852201889999998</v>
      </c>
      <c r="G13" s="28">
        <f>VLOOKUP($D13,Résultats!$B$2:$AX$476,G$5,FALSE)</f>
        <v>3.5267689</v>
      </c>
      <c r="H13" s="19">
        <f>VLOOKUP($D13,Résultats!$B$2:$AX$476,H$5,FALSE)</f>
        <v>3.803690644</v>
      </c>
      <c r="I13" s="111">
        <f>VLOOKUP($D13,Résultats!$B$2:$AX$476,I$5,FALSE)</f>
        <v>5.9169629800000001</v>
      </c>
      <c r="J13" s="28">
        <f>VLOOKUP($D13,Résultats!$B$2:$AX$476,J$5,FALSE)</f>
        <v>4.349765959</v>
      </c>
      <c r="K13" s="19">
        <f>VLOOKUP($D13,Résultats!$B$2:$AX$476,K$5,FALSE)</f>
        <v>2.9659369240000002</v>
      </c>
      <c r="L13" s="19">
        <f>VLOOKUP($D13,Résultats!$B$2:$AX$476,L$5,FALSE)</f>
        <v>1.7031850740000001</v>
      </c>
      <c r="M13" s="19">
        <f>VLOOKUP($D13,Résultats!$B$2:$AX$476,M$5,FALSE)</f>
        <v>1.7397333319999999</v>
      </c>
      <c r="N13" s="111">
        <f>VLOOKUP($D13,Résultats!$B$2:$AX$476,N$5,FALSE)</f>
        <v>1.772956703</v>
      </c>
      <c r="O13" s="28">
        <f>VLOOKUP($D13,Résultats!$B$2:$AX$476,O$5,FALSE)</f>
        <v>1.7560978599999999</v>
      </c>
      <c r="P13" s="19">
        <f>VLOOKUP($D13,Résultats!$B$2:$AX$476,P$5,FALSE)</f>
        <v>1.739345905</v>
      </c>
      <c r="Q13" s="19">
        <f>VLOOKUP($D13,Résultats!$B$2:$AX$476,Q$5,FALSE)</f>
        <v>1.723639122</v>
      </c>
      <c r="R13" s="19">
        <f>VLOOKUP($D13,Résultats!$B$2:$AX$476,R$5,FALSE)</f>
        <v>1.707386539</v>
      </c>
      <c r="S13" s="111">
        <f>VLOOKUP($D13,Résultats!$B$2:$AX$476,S$5,FALSE)</f>
        <v>1.692738957</v>
      </c>
      <c r="T13" s="120">
        <f>VLOOKUP($D13,Résultats!$B$2:$AX$476,T$5,FALSE)</f>
        <v>1.6204370130000001</v>
      </c>
      <c r="U13" s="120">
        <f>VLOOKUP($D13,Résultats!$B$2:$AX$476,U$5,FALSE)</f>
        <v>1.598354112</v>
      </c>
      <c r="V13" s="120">
        <f>VLOOKUP($D13,Résultats!$B$2:$AX$476,V$5,FALSE)</f>
        <v>1.6054077369999999</v>
      </c>
      <c r="W13" s="120">
        <f>VLOOKUP($D13,Résultats!$B$2:$AX$476,W$5,FALSE)</f>
        <v>4.6181274620000003</v>
      </c>
      <c r="X13" s="3"/>
      <c r="Y13" s="34"/>
    </row>
    <row r="14" spans="1:29" x14ac:dyDescent="0.25">
      <c r="A14" s="3"/>
      <c r="B14" s="279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3.1557648</v>
      </c>
      <c r="G14" s="28">
        <f>VLOOKUP($D14,Résultats!$B$2:$AX$476,G$5,FALSE)</f>
        <v>2.4448155589999998</v>
      </c>
      <c r="H14" s="19">
        <f>VLOOKUP($D14,Résultats!$B$2:$AX$476,H$5,FALSE)</f>
        <v>2.2104305630000001</v>
      </c>
      <c r="I14" s="111">
        <f>VLOOKUP($D14,Résultats!$B$2:$AX$476,I$5,FALSE)</f>
        <v>0.92845279599999997</v>
      </c>
      <c r="J14" s="28">
        <f>VLOOKUP($D14,Résultats!$B$2:$AX$476,J$5,FALSE)</f>
        <v>0.73170792470000001</v>
      </c>
      <c r="K14" s="19">
        <f>VLOOKUP($D14,Résultats!$B$2:$AX$476,K$5,FALSE)</f>
        <v>0.56031712619999996</v>
      </c>
      <c r="L14" s="19">
        <f>VLOOKUP($D14,Résultats!$B$2:$AX$476,L$5,FALSE)</f>
        <v>0.405562808</v>
      </c>
      <c r="M14" s="19">
        <f>VLOOKUP($D14,Résultats!$B$2:$AX$476,M$5,FALSE)</f>
        <v>0.34406987430000002</v>
      </c>
      <c r="N14" s="111">
        <f>VLOOKUP($D14,Résultats!$B$2:$AX$476,N$5,FALSE)</f>
        <v>0.2712132948</v>
      </c>
      <c r="O14" s="28">
        <f>VLOOKUP($D14,Résultats!$B$2:$AX$476,O$5,FALSE)</f>
        <v>0.27086695090000001</v>
      </c>
      <c r="P14" s="19">
        <f>VLOOKUP($D14,Résultats!$B$2:$AX$476,P$5,FALSE)</f>
        <v>0.27052428000000001</v>
      </c>
      <c r="Q14" s="19">
        <f>VLOOKUP($D14,Résultats!$B$2:$AX$476,Q$5,FALSE)</f>
        <v>0.27033260580000001</v>
      </c>
      <c r="R14" s="19">
        <f>VLOOKUP($D14,Résultats!$B$2:$AX$476,R$5,FALSE)</f>
        <v>0.26984264429999999</v>
      </c>
      <c r="S14" s="111">
        <f>VLOOKUP($D14,Résultats!$B$2:$AX$476,S$5,FALSE)</f>
        <v>0.2696019744</v>
      </c>
      <c r="T14" s="120">
        <f>VLOOKUP($D14,Résultats!$B$2:$AX$476,T$5,FALSE)</f>
        <v>0.26139457729999999</v>
      </c>
      <c r="U14" s="120">
        <f>VLOOKUP($D14,Résultats!$B$2:$AX$476,U$5,FALSE)</f>
        <v>0.26146319410000002</v>
      </c>
      <c r="V14" s="120">
        <f>VLOOKUP($D14,Résultats!$B$2:$AX$476,V$5,FALSE)</f>
        <v>0.26672439269999998</v>
      </c>
      <c r="W14" s="120">
        <f>VLOOKUP($D14,Résultats!$B$2:$AX$476,W$5,FALSE)</f>
        <v>0.27595650090000001</v>
      </c>
      <c r="X14" s="3"/>
      <c r="Y14" s="34"/>
    </row>
    <row r="15" spans="1:29" x14ac:dyDescent="0.25">
      <c r="A15" s="3"/>
      <c r="B15" s="279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1.719946746</v>
      </c>
      <c r="G15" s="28">
        <f>VLOOKUP($D15,Résultats!$B$2:$AX$476,G$5,FALSE)</f>
        <v>2.536635183</v>
      </c>
      <c r="H15" s="19">
        <f>VLOOKUP($D15,Résultats!$B$2:$AX$476,H$5,FALSE)</f>
        <v>2.8436242159999998</v>
      </c>
      <c r="I15" s="111">
        <f>VLOOKUP($D15,Résultats!$B$2:$AX$476,I$5,FALSE)</f>
        <v>3.7805777009999999</v>
      </c>
      <c r="J15" s="28">
        <f>VLOOKUP($D15,Résultats!$B$2:$AX$476,J$5,FALSE)</f>
        <v>3.8691763780000001</v>
      </c>
      <c r="K15" s="19">
        <f>VLOOKUP($D15,Résultats!$B$2:$AX$476,K$5,FALSE)</f>
        <v>3.9860430359999999</v>
      </c>
      <c r="L15" s="19">
        <f>VLOOKUP($D15,Résultats!$B$2:$AX$476,L$5,FALSE)</f>
        <v>4.1159765589999999</v>
      </c>
      <c r="M15" s="19">
        <f>VLOOKUP($D15,Résultats!$B$2:$AX$476,M$5,FALSE)</f>
        <v>4.6924620529999999</v>
      </c>
      <c r="N15" s="111">
        <f>VLOOKUP($D15,Résultats!$B$2:$AX$476,N$5,FALSE)</f>
        <v>5.3080193649999998</v>
      </c>
      <c r="O15" s="28">
        <f>VLOOKUP($D15,Résultats!$B$2:$AX$476,O$5,FALSE)</f>
        <v>5.6597178809999997</v>
      </c>
      <c r="P15" s="19">
        <f>VLOOKUP($D15,Résultats!$B$2:$AX$476,P$5,FALSE)</f>
        <v>6.0115043650000004</v>
      </c>
      <c r="Q15" s="19">
        <f>VLOOKUP($D15,Résultats!$B$2:$AX$476,Q$5,FALSE)</f>
        <v>6.3668745160000002</v>
      </c>
      <c r="R15" s="19">
        <f>VLOOKUP($D15,Résultats!$B$2:$AX$476,R$5,FALSE)</f>
        <v>6.6024661650000001</v>
      </c>
      <c r="S15" s="111">
        <f>VLOOKUP($D15,Résultats!$B$2:$AX$476,S$5,FALSE)</f>
        <v>6.8437339980000003</v>
      </c>
      <c r="T15" s="120">
        <f>VLOOKUP($D15,Résultats!$B$2:$AX$476,T$5,FALSE)</f>
        <v>8.5588822279999999</v>
      </c>
      <c r="U15" s="120">
        <f>VLOOKUP($D15,Résultats!$B$2:$AX$476,U$5,FALSE)</f>
        <v>10.5565096</v>
      </c>
      <c r="V15" s="120">
        <f>VLOOKUP($D15,Résultats!$B$2:$AX$476,V$5,FALSE)</f>
        <v>12.81368992</v>
      </c>
      <c r="W15" s="120">
        <f>VLOOKUP($D15,Résultats!$B$2:$AX$476,W$5,FALSE)</f>
        <v>15.252211279999999</v>
      </c>
      <c r="X15" s="3"/>
      <c r="Y15" s="34"/>
    </row>
    <row r="16" spans="1:29" x14ac:dyDescent="0.25">
      <c r="A16" s="3"/>
      <c r="B16" s="279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0.60320407190000003</v>
      </c>
      <c r="G16" s="28">
        <f>VLOOKUP($D16,Résultats!$B$2:$AX$476,G$5,FALSE)</f>
        <v>0.97739686790000002</v>
      </c>
      <c r="H16" s="19">
        <f>VLOOKUP($D16,Résultats!$B$2:$AX$476,H$5,FALSE)</f>
        <v>1.13059317</v>
      </c>
      <c r="I16" s="111">
        <f>VLOOKUP($D16,Résultats!$B$2:$AX$476,I$5,FALSE)</f>
        <v>1.6661199799999999</v>
      </c>
      <c r="J16" s="28">
        <f>VLOOKUP($D16,Résultats!$B$2:$AX$476,J$5,FALSE)</f>
        <v>1.705165872</v>
      </c>
      <c r="K16" s="19">
        <f>VLOOKUP($D16,Résultats!$B$2:$AX$476,K$5,FALSE)</f>
        <v>1.7566696070000001</v>
      </c>
      <c r="L16" s="19">
        <f>VLOOKUP($D16,Résultats!$B$2:$AX$476,L$5,FALSE)</f>
        <v>1.813931977</v>
      </c>
      <c r="M16" s="19">
        <f>VLOOKUP($D16,Résultats!$B$2:$AX$476,M$5,FALSE)</f>
        <v>1.9853886919999999</v>
      </c>
      <c r="N16" s="111">
        <f>VLOOKUP($D16,Résultats!$B$2:$AX$476,N$5,FALSE)</f>
        <v>2.166946732</v>
      </c>
      <c r="O16" s="28">
        <f>VLOOKUP($D16,Résultats!$B$2:$AX$476,O$5,FALSE)</f>
        <v>2.3251887170000001</v>
      </c>
      <c r="P16" s="19">
        <f>VLOOKUP($D16,Résultats!$B$2:$AX$476,P$5,FALSE)</f>
        <v>2.4834649670000002</v>
      </c>
      <c r="Q16" s="19">
        <f>VLOOKUP($D16,Résultats!$B$2:$AX$476,Q$5,FALSE)</f>
        <v>2.6432276140000002</v>
      </c>
      <c r="R16" s="19">
        <f>VLOOKUP($D16,Résultats!$B$2:$AX$476,R$5,FALSE)</f>
        <v>2.8032143120000002</v>
      </c>
      <c r="S16" s="111">
        <f>VLOOKUP($D16,Résultats!$B$2:$AX$476,S$5,FALSE)</f>
        <v>2.9655082319999999</v>
      </c>
      <c r="T16" s="120">
        <f>VLOOKUP($D16,Résultats!$B$2:$AX$476,T$5,FALSE)</f>
        <v>4.7213421760000003</v>
      </c>
      <c r="U16" s="120">
        <f>VLOOKUP($D16,Résultats!$B$2:$AX$476,U$5,FALSE)</f>
        <v>6.6629531389999999</v>
      </c>
      <c r="V16" s="120">
        <f>VLOOKUP($D16,Résultats!$B$2:$AX$476,V$5,FALSE)</f>
        <v>8.8198241110000009</v>
      </c>
      <c r="W16" s="120">
        <f>VLOOKUP($D16,Résultats!$B$2:$AX$476,W$5,FALSE)</f>
        <v>10.22515383</v>
      </c>
      <c r="X16" s="3"/>
      <c r="Y16" s="34"/>
    </row>
    <row r="17" spans="1:39" x14ac:dyDescent="0.25">
      <c r="A17" s="3"/>
      <c r="B17" s="279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4.8817204739999998</v>
      </c>
      <c r="G17" s="28">
        <f>VLOOKUP($D17,Résultats!$B$2:$AX$476,G$5,FALSE)</f>
        <v>5.3707461969999999</v>
      </c>
      <c r="H17" s="19">
        <f>VLOOKUP($D17,Résultats!$B$2:$AX$476,H$5,FALSE)</f>
        <v>5.4602707830000003</v>
      </c>
      <c r="I17" s="111">
        <f>VLOOKUP($D17,Résultats!$B$2:$AX$476,I$5,FALSE)</f>
        <v>4.9649916249999997</v>
      </c>
      <c r="J17" s="28">
        <f>VLOOKUP($D17,Résultats!$B$2:$AX$476,J$5,FALSE)</f>
        <v>5.0780284690000004</v>
      </c>
      <c r="K17" s="19">
        <f>VLOOKUP($D17,Résultats!$B$2:$AX$476,K$5,FALSE)</f>
        <v>5.227994121</v>
      </c>
      <c r="L17" s="19">
        <f>VLOOKUP($D17,Résultats!$B$2:$AX$476,L$5,FALSE)</f>
        <v>5.3948920009999997</v>
      </c>
      <c r="M17" s="19">
        <f>VLOOKUP($D17,Résultats!$B$2:$AX$476,M$5,FALSE)</f>
        <v>5.4389148890000003</v>
      </c>
      <c r="N17" s="111">
        <f>VLOOKUP($D17,Résultats!$B$2:$AX$476,N$5,FALSE)</f>
        <v>5.4721058969999996</v>
      </c>
      <c r="O17" s="28">
        <f>VLOOKUP($D17,Résultats!$B$2:$AX$476,O$5,FALSE)</f>
        <v>5.4515278570000003</v>
      </c>
      <c r="P17" s="19">
        <f>VLOOKUP($D17,Résultats!$B$2:$AX$476,P$5,FALSE)</f>
        <v>5.4311030139999996</v>
      </c>
      <c r="Q17" s="19">
        <f>VLOOKUP($D17,Résultats!$B$2:$AX$476,Q$5,FALSE)</f>
        <v>5.4137807450000004</v>
      </c>
      <c r="R17" s="19">
        <f>VLOOKUP($D17,Résultats!$B$2:$AX$476,R$5,FALSE)</f>
        <v>5.4008947479999998</v>
      </c>
      <c r="S17" s="111">
        <f>VLOOKUP($D17,Résultats!$B$2:$AX$476,S$5,FALSE)</f>
        <v>5.393006894</v>
      </c>
      <c r="T17" s="120">
        <f>VLOOKUP($D17,Résultats!$B$2:$AX$476,T$5,FALSE)</f>
        <v>5.3755786099999998</v>
      </c>
      <c r="U17" s="120">
        <f>VLOOKUP($D17,Résultats!$B$2:$AX$476,U$5,FALSE)</f>
        <v>5.5017152749999996</v>
      </c>
      <c r="V17" s="120">
        <f>VLOOKUP($D17,Résultats!$B$2:$AX$476,V$5,FALSE)</f>
        <v>5.7005534359999999</v>
      </c>
      <c r="W17" s="120">
        <f>VLOOKUP($D17,Résultats!$B$2:$AX$476,W$5,FALSE)</f>
        <v>5.9218416630000004</v>
      </c>
      <c r="X17" s="3"/>
      <c r="Y17" s="34"/>
    </row>
    <row r="18" spans="1:39" x14ac:dyDescent="0.25">
      <c r="A18" s="3"/>
      <c r="B18" s="280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2.4126335920000002</v>
      </c>
      <c r="G18" s="113">
        <f>VLOOKUP($D18,Résultats!$B$2:$AX$476,G$5,FALSE)</f>
        <v>3.389104621</v>
      </c>
      <c r="H18" s="20">
        <f>VLOOKUP($D18,Résultats!$B$2:$AX$476,H$5,FALSE)</f>
        <v>3.7308409060000001</v>
      </c>
      <c r="I18" s="114">
        <f>VLOOKUP($D18,Résultats!$B$2:$AX$476,I$5,FALSE)</f>
        <v>2.704856226</v>
      </c>
      <c r="J18" s="113">
        <f>VLOOKUP($D18,Résultats!$B$2:$AX$476,J$5,FALSE)</f>
        <v>3.307774921</v>
      </c>
      <c r="K18" s="20">
        <f>VLOOKUP($D18,Résultats!$B$2:$AX$476,K$5,FALSE)</f>
        <v>3.8199147600000001</v>
      </c>
      <c r="L18" s="20">
        <f>VLOOKUP($D18,Résultats!$B$2:$AX$476,L$5,FALSE)</f>
        <v>4.2485849880000002</v>
      </c>
      <c r="M18" s="20">
        <f>VLOOKUP($D18,Résultats!$B$2:$AX$476,M$5,FALSE)</f>
        <v>4.3966853500000003</v>
      </c>
      <c r="N18" s="114">
        <f>VLOOKUP($D18,Résultats!$B$2:$AX$476,N$5,FALSE)</f>
        <v>4.5467351599999999</v>
      </c>
      <c r="O18" s="113">
        <f>VLOOKUP($D18,Résultats!$B$2:$AX$476,O$5,FALSE)</f>
        <v>4.49914331</v>
      </c>
      <c r="P18" s="20">
        <f>VLOOKUP($D18,Résultats!$B$2:$AX$476,P$5,FALSE)</f>
        <v>4.4344336430000002</v>
      </c>
      <c r="Q18" s="20">
        <f>VLOOKUP($D18,Résultats!$B$2:$AX$476,Q$5,FALSE)</f>
        <v>4.3549752420000001</v>
      </c>
      <c r="R18" s="20">
        <f>VLOOKUP($D18,Résultats!$B$2:$AX$476,R$5,FALSE)</f>
        <v>4.3050757019999999</v>
      </c>
      <c r="S18" s="114">
        <f>VLOOKUP($D18,Résultats!$B$2:$AX$476,S$5,FALSE)</f>
        <v>4.2448519830000002</v>
      </c>
      <c r="T18" s="122">
        <f>VLOOKUP($D18,Résultats!$B$2:$AX$476,T$5,FALSE)</f>
        <v>3.99548367</v>
      </c>
      <c r="U18" s="122">
        <f>VLOOKUP($D18,Résultats!$B$2:$AX$476,U$5,FALSE)</f>
        <v>4.2678072199999999</v>
      </c>
      <c r="V18" s="122">
        <f>VLOOKUP($D18,Résultats!$B$2:$AX$476,V$5,FALSE)</f>
        <v>4.3150630540000003</v>
      </c>
      <c r="W18" s="122">
        <f>VLOOKUP($D18,Résultats!$B$2:$AX$476,W$5,FALSE)</f>
        <v>4.4704267900000003</v>
      </c>
      <c r="X18" s="3"/>
      <c r="Y18" s="34"/>
    </row>
    <row r="19" spans="1:39" ht="15" customHeight="1" x14ac:dyDescent="0.25">
      <c r="A19" s="3"/>
      <c r="B19" s="278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38.248856629799995</v>
      </c>
      <c r="G19" s="109">
        <f t="shared" ref="G19:R19" si="3">SUM(G20:G25)</f>
        <v>37.749852507800007</v>
      </c>
      <c r="H19" s="6">
        <f t="shared" si="3"/>
        <v>36.522629157499992</v>
      </c>
      <c r="I19" s="110">
        <f t="shared" si="3"/>
        <v>35.222212472300001</v>
      </c>
      <c r="J19" s="109">
        <f t="shared" si="3"/>
        <v>34.105434437</v>
      </c>
      <c r="K19" s="6">
        <f t="shared" si="3"/>
        <v>33.341593835700003</v>
      </c>
      <c r="L19" s="6">
        <f t="shared" si="3"/>
        <v>32.712467887199999</v>
      </c>
      <c r="M19" s="6">
        <f t="shared" si="3"/>
        <v>32.033487395100003</v>
      </c>
      <c r="N19" s="110">
        <f t="shared" si="3"/>
        <v>31.308020643800003</v>
      </c>
      <c r="O19" s="109">
        <f t="shared" si="3"/>
        <v>31.046478872300003</v>
      </c>
      <c r="P19" s="6">
        <f t="shared" si="3"/>
        <v>30.956843557999999</v>
      </c>
      <c r="Q19" s="6">
        <f t="shared" si="3"/>
        <v>30.9427850736</v>
      </c>
      <c r="R19" s="6">
        <f t="shared" si="3"/>
        <v>30.9692230681</v>
      </c>
      <c r="S19" s="110">
        <f>SUM(S20:S25)</f>
        <v>31.021611523099999</v>
      </c>
      <c r="T19" s="119">
        <f>SUM(T20:T25)</f>
        <v>31.551443803600002</v>
      </c>
      <c r="U19" s="119">
        <f>SUM(U20:U25)</f>
        <v>32.503432959000001</v>
      </c>
      <c r="V19" s="119">
        <f>SUM(V20:V25)</f>
        <v>33.439313263099997</v>
      </c>
      <c r="W19" s="119">
        <f>SUM(W20:W25)</f>
        <v>34.422270190800006</v>
      </c>
      <c r="X19" s="3"/>
      <c r="Y19" s="34"/>
    </row>
    <row r="20" spans="1:39" x14ac:dyDescent="0.25">
      <c r="A20" s="3"/>
      <c r="B20" s="279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32.860749609999999</v>
      </c>
      <c r="G20" s="28">
        <f>VLOOKUP($D20,Résultats!$B$2:$AX$476,G$5,FALSE)</f>
        <v>28.958977040000001</v>
      </c>
      <c r="H20" s="19">
        <f>VLOOKUP($D20,Résultats!$B$2:$AX$476,H$5,FALSE)</f>
        <v>26.473835959999999</v>
      </c>
      <c r="I20" s="111">
        <f>VLOOKUP($D20,Résultats!$B$2:$AX$476,I$5,FALSE)</f>
        <v>24.162377759999998</v>
      </c>
      <c r="J20" s="28">
        <f>VLOOKUP($D20,Résultats!$B$2:$AX$476,J$5,FALSE)</f>
        <v>23.298803750000001</v>
      </c>
      <c r="K20" s="19">
        <f>VLOOKUP($D20,Résultats!$B$2:$AX$476,K$5,FALSE)</f>
        <v>22.68284873</v>
      </c>
      <c r="L20" s="19">
        <f>VLOOKUP($D20,Résultats!$B$2:$AX$476,L$5,FALSE)</f>
        <v>22.16356665</v>
      </c>
      <c r="M20" s="19">
        <f>VLOOKUP($D20,Résultats!$B$2:$AX$476,M$5,FALSE)</f>
        <v>21.490879240000002</v>
      </c>
      <c r="N20" s="111">
        <f>VLOOKUP($D20,Résultats!$B$2:$AX$476,N$5,FALSE)</f>
        <v>20.79349225</v>
      </c>
      <c r="O20" s="28">
        <f>VLOOKUP($D20,Résultats!$B$2:$AX$476,O$5,FALSE)</f>
        <v>20.41195815</v>
      </c>
      <c r="P20" s="19">
        <f>VLOOKUP($D20,Résultats!$B$2:$AX$476,P$5,FALSE)</f>
        <v>20.145373939999999</v>
      </c>
      <c r="Q20" s="19">
        <f>VLOOKUP($D20,Résultats!$B$2:$AX$476,Q$5,FALSE)</f>
        <v>19.928243609999999</v>
      </c>
      <c r="R20" s="19">
        <f>VLOOKUP($D20,Résultats!$B$2:$AX$476,R$5,FALSE)</f>
        <v>19.731412500000001</v>
      </c>
      <c r="S20" s="111">
        <f>VLOOKUP($D20,Résultats!$B$2:$AX$476,S$5,FALSE)</f>
        <v>19.550227379999999</v>
      </c>
      <c r="T20" s="120">
        <f>VLOOKUP($D20,Résultats!$B$2:$AX$476,T$5,FALSE)</f>
        <v>18.93851549</v>
      </c>
      <c r="U20" s="120">
        <f>VLOOKUP($D20,Résultats!$B$2:$AX$476,U$5,FALSE)</f>
        <v>19.064701830000001</v>
      </c>
      <c r="V20" s="120">
        <f>VLOOKUP($D20,Résultats!$B$2:$AX$476,V$5,FALSE)</f>
        <v>19.03324877</v>
      </c>
      <c r="W20" s="120">
        <f>VLOOKUP($D20,Résultats!$B$2:$AX$476,W$5,FALSE)</f>
        <v>18.97741225</v>
      </c>
      <c r="X20" s="3"/>
      <c r="Y20" s="34"/>
    </row>
    <row r="21" spans="1:39" x14ac:dyDescent="0.25">
      <c r="A21" s="3"/>
      <c r="B21" s="279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3.2785492999999999</v>
      </c>
      <c r="G21" s="28">
        <f>VLOOKUP($D21,Résultats!$B$2:$AX$476,G$5,FALSE)</f>
        <v>6.5488501360000004</v>
      </c>
      <c r="H21" s="19">
        <f>VLOOKUP($D21,Résultats!$B$2:$AX$476,H$5,FALSE)</f>
        <v>7.8643285819999997</v>
      </c>
      <c r="I21" s="111">
        <f>VLOOKUP($D21,Résultats!$B$2:$AX$476,I$5,FALSE)</f>
        <v>6.6855930839999997</v>
      </c>
      <c r="J21" s="28">
        <f>VLOOKUP($D21,Résultats!$B$2:$AX$476,J$5,FALSE)</f>
        <v>6.694439665</v>
      </c>
      <c r="K21" s="19">
        <f>VLOOKUP($D21,Résultats!$B$2:$AX$476,K$5,FALSE)</f>
        <v>6.7566330839999997</v>
      </c>
      <c r="L21" s="19">
        <f>VLOOKUP($D21,Résultats!$B$2:$AX$476,L$5,FALSE)</f>
        <v>6.8336699760000004</v>
      </c>
      <c r="M21" s="19">
        <f>VLOOKUP($D21,Résultats!$B$2:$AX$476,M$5,FALSE)</f>
        <v>6.7097840700000004</v>
      </c>
      <c r="N21" s="111">
        <f>VLOOKUP($D21,Résultats!$B$2:$AX$476,N$5,FALSE)</f>
        <v>6.5757473160000002</v>
      </c>
      <c r="O21" s="28">
        <f>VLOOKUP($D21,Résultats!$B$2:$AX$476,O$5,FALSE)</f>
        <v>6.6030486130000003</v>
      </c>
      <c r="P21" s="19">
        <f>VLOOKUP($D21,Résultats!$B$2:$AX$476,P$5,FALSE)</f>
        <v>6.6661463379999999</v>
      </c>
      <c r="Q21" s="19">
        <f>VLOOKUP($D21,Résultats!$B$2:$AX$476,Q$5,FALSE)</f>
        <v>6.7454085819999996</v>
      </c>
      <c r="R21" s="19">
        <f>VLOOKUP($D21,Résultats!$B$2:$AX$476,R$5,FALSE)</f>
        <v>6.8341307709999999</v>
      </c>
      <c r="S21" s="111">
        <f>VLOOKUP($D21,Résultats!$B$2:$AX$476,S$5,FALSE)</f>
        <v>6.9289211259999997</v>
      </c>
      <c r="T21" s="120">
        <f>VLOOKUP($D21,Résultats!$B$2:$AX$476,T$5,FALSE)</f>
        <v>7.4922265000000001</v>
      </c>
      <c r="U21" s="120">
        <f>VLOOKUP($D21,Résultats!$B$2:$AX$476,U$5,FALSE)</f>
        <v>7.8050168620000004</v>
      </c>
      <c r="V21" s="120">
        <f>VLOOKUP($D21,Résultats!$B$2:$AX$476,V$5,FALSE)</f>
        <v>8.210015082</v>
      </c>
      <c r="W21" s="120">
        <f>VLOOKUP($D21,Résultats!$B$2:$AX$476,W$5,FALSE)</f>
        <v>8.4629796150000001</v>
      </c>
      <c r="X21" s="3"/>
      <c r="Y21" s="34"/>
    </row>
    <row r="22" spans="1:39" x14ac:dyDescent="0.25">
      <c r="A22" s="3"/>
      <c r="B22" s="279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0.107233693</v>
      </c>
      <c r="G22" s="28">
        <f>VLOOKUP($D22,Résultats!$B$2:$AX$476,G$5,FALSE)</f>
        <v>9.5486328199999998E-2</v>
      </c>
      <c r="H22" s="19">
        <f>VLOOKUP($D22,Résultats!$B$2:$AX$476,H$5,FALSE)</f>
        <v>8.7595136000000004E-2</v>
      </c>
      <c r="I22" s="111">
        <f>VLOOKUP($D22,Résultats!$B$2:$AX$476,I$5,FALSE)</f>
        <v>0.37389866030000002</v>
      </c>
      <c r="J22" s="28">
        <f>VLOOKUP($D22,Résultats!$B$2:$AX$476,J$5,FALSE)</f>
        <v>0.33921917099999999</v>
      </c>
      <c r="K22" s="19">
        <f>VLOOKUP($D22,Résultats!$B$2:$AX$476,K$5,FALSE)</f>
        <v>0.30968815440000003</v>
      </c>
      <c r="L22" s="19">
        <f>VLOOKUP($D22,Résultats!$B$2:$AX$476,L$5,FALSE)</f>
        <v>0.28268817699999998</v>
      </c>
      <c r="M22" s="19">
        <f>VLOOKUP($D22,Résultats!$B$2:$AX$476,M$5,FALSE)</f>
        <v>0.35551926350000002</v>
      </c>
      <c r="N22" s="111">
        <f>VLOOKUP($D22,Résultats!$B$2:$AX$476,N$5,FALSE)</f>
        <v>0.4253713059</v>
      </c>
      <c r="O22" s="28">
        <f>VLOOKUP($D22,Résultats!$B$2:$AX$476,O$5,FALSE)</f>
        <v>0.42161267720000001</v>
      </c>
      <c r="P22" s="19">
        <f>VLOOKUP($D22,Résultats!$B$2:$AX$476,P$5,FALSE)</f>
        <v>0.42018999219999997</v>
      </c>
      <c r="Q22" s="19">
        <f>VLOOKUP($D22,Résultats!$B$2:$AX$476,Q$5,FALSE)</f>
        <v>0.41979295439999997</v>
      </c>
      <c r="R22" s="19">
        <f>VLOOKUP($D22,Résultats!$B$2:$AX$476,R$5,FALSE)</f>
        <v>0.41983236070000002</v>
      </c>
      <c r="S22" s="111">
        <f>VLOOKUP($D22,Résultats!$B$2:$AX$476,S$5,FALSE)</f>
        <v>0.4202218512</v>
      </c>
      <c r="T22" s="120">
        <f>VLOOKUP($D22,Résultats!$B$2:$AX$476,T$5,FALSE)</f>
        <v>0.50658812379999996</v>
      </c>
      <c r="U22" s="120">
        <f>VLOOKUP($D22,Résultats!$B$2:$AX$476,U$5,FALSE)</f>
        <v>0.62298511249999999</v>
      </c>
      <c r="V22" s="120">
        <f>VLOOKUP($D22,Résultats!$B$2:$AX$476,V$5,FALSE)</f>
        <v>0.73514161570000003</v>
      </c>
      <c r="W22" s="120">
        <f>VLOOKUP($D22,Résultats!$B$2:$AX$476,W$5,FALSE)</f>
        <v>0.83641454059999998</v>
      </c>
      <c r="X22" s="3"/>
      <c r="Y22" s="34"/>
      <c r="Z22" s="34"/>
      <c r="AA22" s="34"/>
    </row>
    <row r="23" spans="1:39" x14ac:dyDescent="0.25">
      <c r="A23" s="3"/>
      <c r="B23" s="279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0.60501027620000003</v>
      </c>
      <c r="G23" s="28">
        <f>VLOOKUP($D23,Résultats!$B$2:$AX$476,G$5,FALSE)</f>
        <v>0.58311433690000003</v>
      </c>
      <c r="H23" s="19">
        <f>VLOOKUP($D23,Résultats!$B$2:$AX$476,H$5,FALSE)</f>
        <v>0.54916999099999997</v>
      </c>
      <c r="I23" s="111">
        <f>VLOOKUP($D23,Résultats!$B$2:$AX$476,I$5,FALSE)</f>
        <v>1.442495326</v>
      </c>
      <c r="J23" s="28">
        <f>VLOOKUP($D23,Résultats!$B$2:$AX$476,J$5,FALSE)</f>
        <v>1.221493945</v>
      </c>
      <c r="K23" s="19">
        <f>VLOOKUP($D23,Résultats!$B$2:$AX$476,K$5,FALSE)</f>
        <v>1.026305292</v>
      </c>
      <c r="L23" s="19">
        <f>VLOOKUP($D23,Résultats!$B$2:$AX$476,L$5,FALSE)</f>
        <v>0.84563317309999997</v>
      </c>
      <c r="M23" s="19">
        <f>VLOOKUP($D23,Résultats!$B$2:$AX$476,M$5,FALSE)</f>
        <v>0.83786195529999996</v>
      </c>
      <c r="N23" s="111">
        <f>VLOOKUP($D23,Résultats!$B$2:$AX$476,N$5,FALSE)</f>
        <v>0.82854069019999999</v>
      </c>
      <c r="O23" s="28">
        <f>VLOOKUP($D23,Résultats!$B$2:$AX$476,O$5,FALSE)</f>
        <v>0.82010424579999996</v>
      </c>
      <c r="P23" s="19">
        <f>VLOOKUP($D23,Résultats!$B$2:$AX$476,P$5,FALSE)</f>
        <v>0.81622160899999996</v>
      </c>
      <c r="Q23" s="19">
        <f>VLOOKUP($D23,Résultats!$B$2:$AX$476,Q$5,FALSE)</f>
        <v>0.81433242979999998</v>
      </c>
      <c r="R23" s="19">
        <f>VLOOKUP($D23,Résultats!$B$2:$AX$476,R$5,FALSE)</f>
        <v>0.81313921659999999</v>
      </c>
      <c r="S23" s="111">
        <f>VLOOKUP($D23,Résultats!$B$2:$AX$476,S$5,FALSE)</f>
        <v>0.81262039200000002</v>
      </c>
      <c r="T23" s="120">
        <f>VLOOKUP($D23,Résultats!$B$2:$AX$476,T$5,FALSE)</f>
        <v>0.79643624909999999</v>
      </c>
      <c r="U23" s="120">
        <f>VLOOKUP($D23,Résultats!$B$2:$AX$476,U$5,FALSE)</f>
        <v>0.80287574110000004</v>
      </c>
      <c r="V23" s="120">
        <f>VLOOKUP($D23,Résultats!$B$2:$AX$476,V$5,FALSE)</f>
        <v>0.81688477130000003</v>
      </c>
      <c r="W23" s="120">
        <f>VLOOKUP($D23,Résultats!$B$2:$AX$476,W$5,FALSE)</f>
        <v>0.84422396060000005</v>
      </c>
      <c r="X23" s="3"/>
      <c r="Y23" s="34"/>
      <c r="Z23" s="34"/>
      <c r="AA23" s="34"/>
    </row>
    <row r="24" spans="1:39" x14ac:dyDescent="0.25">
      <c r="A24" s="3"/>
      <c r="B24" s="279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0.26947559760000001</v>
      </c>
      <c r="G24" s="28">
        <f>VLOOKUP($D24,Résultats!$B$2:$AX$476,G$5,FALSE)</f>
        <v>0.29431590670000002</v>
      </c>
      <c r="H24" s="19">
        <f>VLOOKUP($D24,Résultats!$B$2:$AX$476,H$5,FALSE)</f>
        <v>0.28901074249999997</v>
      </c>
      <c r="I24" s="111">
        <f>VLOOKUP($D24,Résultats!$B$2:$AX$476,I$5,FALSE)</f>
        <v>0.32699103400000001</v>
      </c>
      <c r="J24" s="28">
        <f>VLOOKUP($D24,Résultats!$B$2:$AX$476,J$5,FALSE)</f>
        <v>0.30709688499999999</v>
      </c>
      <c r="K24" s="19">
        <f>VLOOKUP($D24,Résultats!$B$2:$AX$476,K$5,FALSE)</f>
        <v>0.29106304830000002</v>
      </c>
      <c r="L24" s="19">
        <f>VLOOKUP($D24,Résultats!$B$2:$AX$476,L$5,FALSE)</f>
        <v>0.2767381371</v>
      </c>
      <c r="M24" s="19">
        <f>VLOOKUP($D24,Résultats!$B$2:$AX$476,M$5,FALSE)</f>
        <v>0.27553422630000002</v>
      </c>
      <c r="N24" s="111">
        <f>VLOOKUP($D24,Résultats!$B$2:$AX$476,N$5,FALSE)</f>
        <v>0.2737940707</v>
      </c>
      <c r="O24" s="28">
        <f>VLOOKUP($D24,Résultats!$B$2:$AX$476,O$5,FALSE)</f>
        <v>0.27465122130000003</v>
      </c>
      <c r="P24" s="19">
        <f>VLOOKUP($D24,Résultats!$B$2:$AX$476,P$5,FALSE)</f>
        <v>0.27699985580000003</v>
      </c>
      <c r="Q24" s="19">
        <f>VLOOKUP($D24,Résultats!$B$2:$AX$476,Q$5,FALSE)</f>
        <v>0.2800205194</v>
      </c>
      <c r="R24" s="19">
        <f>VLOOKUP($D24,Résultats!$B$2:$AX$476,R$5,FALSE)</f>
        <v>0.2833253698</v>
      </c>
      <c r="S24" s="111">
        <f>VLOOKUP($D24,Résultats!$B$2:$AX$476,S$5,FALSE)</f>
        <v>0.28688022489999998</v>
      </c>
      <c r="T24" s="120">
        <f>VLOOKUP($D24,Résultats!$B$2:$AX$476,T$5,FALSE)</f>
        <v>0.28364147969999998</v>
      </c>
      <c r="U24" s="120">
        <f>VLOOKUP($D24,Résultats!$B$2:$AX$476,U$5,FALSE)</f>
        <v>0.28825865540000001</v>
      </c>
      <c r="V24" s="120">
        <f>VLOOKUP($D24,Résultats!$B$2:$AX$476,V$5,FALSE)</f>
        <v>0.29612352409999998</v>
      </c>
      <c r="W24" s="120">
        <f>VLOOKUP($D24,Résultats!$B$2:$AX$476,W$5,FALSE)</f>
        <v>0.30800563959999999</v>
      </c>
      <c r="X24" s="3"/>
      <c r="Y24" s="34"/>
      <c r="Z24" s="34"/>
      <c r="AA24" s="34"/>
    </row>
    <row r="25" spans="1:39" x14ac:dyDescent="0.25">
      <c r="A25" s="3"/>
      <c r="B25" s="280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1.1278381529999999</v>
      </c>
      <c r="G25" s="113">
        <f>VLOOKUP($D25,Résultats!$B$2:$AX$476,G$5,FALSE)</f>
        <v>1.2691087599999999</v>
      </c>
      <c r="H25" s="20">
        <f>VLOOKUP($D25,Résultats!$B$2:$AX$476,H$5,FALSE)</f>
        <v>1.258688746</v>
      </c>
      <c r="I25" s="114">
        <f>VLOOKUP($D25,Résultats!$B$2:$AX$476,I$5,FALSE)</f>
        <v>2.2308566079999999</v>
      </c>
      <c r="J25" s="113">
        <f>VLOOKUP($D25,Résultats!$B$2:$AX$476,J$5,FALSE)</f>
        <v>2.2443810210000001</v>
      </c>
      <c r="K25" s="20">
        <f>VLOOKUP($D25,Résultats!$B$2:$AX$476,K$5,FALSE)</f>
        <v>2.2750555270000001</v>
      </c>
      <c r="L25" s="20">
        <f>VLOOKUP($D25,Résultats!$B$2:$AX$476,L$5,FALSE)</f>
        <v>2.3101717740000001</v>
      </c>
      <c r="M25" s="20">
        <f>VLOOKUP($D25,Résultats!$B$2:$AX$476,M$5,FALSE)</f>
        <v>2.36390864</v>
      </c>
      <c r="N25" s="114">
        <f>VLOOKUP($D25,Résultats!$B$2:$AX$476,N$5,FALSE)</f>
        <v>2.4110750109999999</v>
      </c>
      <c r="O25" s="113">
        <f>VLOOKUP($D25,Résultats!$B$2:$AX$476,O$5,FALSE)</f>
        <v>2.5151039650000002</v>
      </c>
      <c r="P25" s="20">
        <f>VLOOKUP($D25,Résultats!$B$2:$AX$476,P$5,FALSE)</f>
        <v>2.6319118229999998</v>
      </c>
      <c r="Q25" s="20">
        <f>VLOOKUP($D25,Résultats!$B$2:$AX$476,Q$5,FALSE)</f>
        <v>2.7549869779999998</v>
      </c>
      <c r="R25" s="20">
        <f>VLOOKUP($D25,Résultats!$B$2:$AX$476,R$5,FALSE)</f>
        <v>2.8873828499999998</v>
      </c>
      <c r="S25" s="114">
        <f>VLOOKUP($D25,Résultats!$B$2:$AX$476,S$5,FALSE)</f>
        <v>3.0227405489999999</v>
      </c>
      <c r="T25" s="122">
        <f>VLOOKUP($D25,Résultats!$B$2:$AX$476,T$5,FALSE)</f>
        <v>3.5340359609999998</v>
      </c>
      <c r="U25" s="122">
        <f>VLOOKUP($D25,Résultats!$B$2:$AX$476,U$5,FALSE)</f>
        <v>3.9195947580000001</v>
      </c>
      <c r="V25" s="122">
        <f>VLOOKUP($D25,Résultats!$B$2:$AX$476,V$5,FALSE)</f>
        <v>4.3478994999999996</v>
      </c>
      <c r="W25" s="122">
        <f>VLOOKUP($D25,Résultats!$B$2:$AX$476,W$5,FALSE)</f>
        <v>4.9932341850000004</v>
      </c>
      <c r="X25" s="3"/>
      <c r="Y25" s="34"/>
      <c r="Z25" s="34"/>
      <c r="AA25" s="34"/>
    </row>
    <row r="26" spans="1:39" x14ac:dyDescent="0.25">
      <c r="A26" s="3"/>
      <c r="B26" s="207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4.5938965109999996</v>
      </c>
      <c r="G26" s="109">
        <f>VLOOKUP($D26,Résultats!$B$2:$AX$476,G$5,FALSE)</f>
        <v>2.8429571359999999</v>
      </c>
      <c r="H26" s="6">
        <f>VLOOKUP($D26,Résultats!$B$2:$AX$476,H$5,FALSE)</f>
        <v>2.640640361</v>
      </c>
      <c r="I26" s="110">
        <f>VLOOKUP($D26,Résultats!$B$2:$AX$476,I$5,FALSE)</f>
        <v>2.464667344</v>
      </c>
      <c r="J26" s="109">
        <f>VLOOKUP($D26,Résultats!$B$2:$AX$476,J$5,FALSE)</f>
        <v>2.4081084989999999</v>
      </c>
      <c r="K26" s="6">
        <f>VLOOKUP($D26,Résultats!$B$2:$AX$476,K$5,FALSE)</f>
        <v>2.4015038799999999</v>
      </c>
      <c r="L26" s="6">
        <f>VLOOKUP($D26,Résultats!$B$2:$AX$476,L$5,FALSE)</f>
        <v>2.4246399479999998</v>
      </c>
      <c r="M26" s="6">
        <f>VLOOKUP($D26,Résultats!$B$2:$AX$476,M$5,FALSE)</f>
        <v>2.4470338319999998</v>
      </c>
      <c r="N26" s="110">
        <f>VLOOKUP($D26,Résultats!$B$2:$AX$476,N$5,FALSE)</f>
        <v>2.4706949260000002</v>
      </c>
      <c r="O26" s="109">
        <f>VLOOKUP($D26,Résultats!$B$2:$AX$476,O$5,FALSE)</f>
        <v>2.4963709230000002</v>
      </c>
      <c r="P26" s="6">
        <f>VLOOKUP($D26,Résultats!$B$2:$AX$476,P$5,FALSE)</f>
        <v>2.5287268799999998</v>
      </c>
      <c r="Q26" s="6">
        <f>VLOOKUP($D26,Résultats!$B$2:$AX$476,Q$5,FALSE)</f>
        <v>2.5667541960000002</v>
      </c>
      <c r="R26" s="6">
        <f>VLOOKUP($D26,Résultats!$B$2:$AX$476,R$5,FALSE)</f>
        <v>2.6100935970000001</v>
      </c>
      <c r="S26" s="110">
        <f>VLOOKUP($D26,Résultats!$B$2:$AX$476,S$5,FALSE)</f>
        <v>2.6578873349999999</v>
      </c>
      <c r="T26" s="119">
        <f>VLOOKUP($D26,Résultats!$B$2:$AX$476,T$5,FALSE)</f>
        <v>2.9024960100000001</v>
      </c>
      <c r="U26" s="119">
        <f>VLOOKUP($D26,Résultats!$B$2:$AX$476,U$5,FALSE)</f>
        <v>3.1477716770000002</v>
      </c>
      <c r="V26" s="119">
        <f>VLOOKUP($D26,Résultats!$B$2:$AX$476,V$5,FALSE)</f>
        <v>3.4081072560000001</v>
      </c>
      <c r="W26" s="119">
        <f>VLOOKUP($D26,Résultats!$B$2:$AX$476,W$5,FALSE)</f>
        <v>3.712794991</v>
      </c>
      <c r="X26" s="3"/>
      <c r="Y26" s="34"/>
      <c r="Z26" s="34"/>
      <c r="AA26" s="34"/>
    </row>
    <row r="27" spans="1:39" x14ac:dyDescent="0.25">
      <c r="A27" s="3"/>
      <c r="B27" s="206" t="s">
        <v>1</v>
      </c>
      <c r="C27" s="2"/>
      <c r="D27" s="2"/>
      <c r="E27" s="9">
        <f>E26+E19+E10+E7</f>
        <v>268.92818924139999</v>
      </c>
      <c r="F27" s="9">
        <f>F26+F19+F10+F7</f>
        <v>258.37415239910001</v>
      </c>
      <c r="G27" s="29">
        <f t="shared" ref="G27:R27" si="4">G26+G19+G10+G7</f>
        <v>250.57799309839999</v>
      </c>
      <c r="H27" s="9">
        <f t="shared" si="4"/>
        <v>245.67795740949998</v>
      </c>
      <c r="I27" s="115">
        <f t="shared" si="4"/>
        <v>235.0264936694</v>
      </c>
      <c r="J27" s="29">
        <f t="shared" si="4"/>
        <v>230.07357655550004</v>
      </c>
      <c r="K27" s="9">
        <f t="shared" si="4"/>
        <v>226.59368087620004</v>
      </c>
      <c r="L27" s="9">
        <f t="shared" si="4"/>
        <v>223.96670424770002</v>
      </c>
      <c r="M27" s="9">
        <f t="shared" si="4"/>
        <v>230.82921441400003</v>
      </c>
      <c r="N27" s="115">
        <f t="shared" si="4"/>
        <v>237.79910186059999</v>
      </c>
      <c r="O27" s="29">
        <f t="shared" si="4"/>
        <v>237.11114443650001</v>
      </c>
      <c r="P27" s="9">
        <f t="shared" si="4"/>
        <v>236.96782333530001</v>
      </c>
      <c r="Q27" s="9">
        <f t="shared" si="4"/>
        <v>237.23270175760001</v>
      </c>
      <c r="R27" s="9">
        <f t="shared" si="4"/>
        <v>237.52948232670002</v>
      </c>
      <c r="S27" s="115">
        <f>S26+S19+S10+S7</f>
        <v>238.08185257210002</v>
      </c>
      <c r="T27" s="123">
        <f>T26+T19+T10+T7</f>
        <v>227.39351997130001</v>
      </c>
      <c r="U27" s="123">
        <f>U26+U19+U10+U7</f>
        <v>220.91882354670003</v>
      </c>
      <c r="V27" s="123">
        <f>V26+V19+V10+V7</f>
        <v>216.44265846339999</v>
      </c>
      <c r="W27" s="123">
        <f>W26+W19+W10+W7</f>
        <v>215.57603982659998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6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4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5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8">
        <v>2020</v>
      </c>
      <c r="J32" s="116">
        <v>2021</v>
      </c>
      <c r="K32" s="33">
        <v>2022</v>
      </c>
      <c r="L32" s="33">
        <v>2023</v>
      </c>
      <c r="M32" s="33">
        <v>2024</v>
      </c>
      <c r="N32" s="108">
        <v>2025</v>
      </c>
      <c r="O32" s="116">
        <v>2026</v>
      </c>
      <c r="P32" s="33">
        <v>2027</v>
      </c>
      <c r="Q32" s="33">
        <v>2028</v>
      </c>
      <c r="R32" s="33">
        <v>2029</v>
      </c>
      <c r="S32" s="117">
        <v>2030</v>
      </c>
      <c r="T32" s="118">
        <v>2035</v>
      </c>
      <c r="U32" s="118">
        <v>2040</v>
      </c>
      <c r="V32" s="118">
        <v>2045</v>
      </c>
      <c r="W32" s="118">
        <v>2050</v>
      </c>
      <c r="X32" s="3"/>
      <c r="Z32" s="208"/>
      <c r="AA32" s="209">
        <v>2020</v>
      </c>
      <c r="AB32" s="209">
        <v>2030</v>
      </c>
      <c r="AC32" s="210">
        <v>2050</v>
      </c>
      <c r="AE32" s="208"/>
      <c r="AF32" s="209">
        <v>2020</v>
      </c>
      <c r="AG32" s="209">
        <v>2030</v>
      </c>
      <c r="AH32" s="210">
        <v>2050</v>
      </c>
      <c r="AJ32" s="208"/>
      <c r="AK32" s="209">
        <v>2020</v>
      </c>
      <c r="AL32" s="209">
        <v>2030</v>
      </c>
      <c r="AM32" s="210">
        <v>2050</v>
      </c>
    </row>
    <row r="33" spans="1:39" x14ac:dyDescent="0.25">
      <c r="A33" s="3"/>
      <c r="B33" s="278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71.938344819999898</v>
      </c>
      <c r="G33" s="109">
        <f t="shared" ref="G33:R33" si="5">SUM(G34:G35)</f>
        <v>69.533707749000001</v>
      </c>
      <c r="H33" s="6">
        <f t="shared" si="5"/>
        <v>68.824604237000003</v>
      </c>
      <c r="I33" s="110">
        <f t="shared" si="5"/>
        <v>69.400440583000005</v>
      </c>
      <c r="J33" s="109">
        <f t="shared" si="5"/>
        <v>69.346001310000005</v>
      </c>
      <c r="K33" s="6">
        <f t="shared" si="5"/>
        <v>69.001097909999999</v>
      </c>
      <c r="L33" s="6">
        <f t="shared" si="5"/>
        <v>68.635479959000008</v>
      </c>
      <c r="M33" s="6">
        <f t="shared" si="5"/>
        <v>67.831780281000007</v>
      </c>
      <c r="N33" s="110">
        <f t="shared" si="5"/>
        <v>66.791164733000002</v>
      </c>
      <c r="O33" s="109">
        <f t="shared" si="5"/>
        <v>65.999397369000008</v>
      </c>
      <c r="P33" s="6">
        <f t="shared" si="5"/>
        <v>65.574626730999995</v>
      </c>
      <c r="Q33" s="6">
        <f t="shared" si="5"/>
        <v>65.40820023500001</v>
      </c>
      <c r="R33" s="6">
        <f t="shared" si="5"/>
        <v>65.415354777999994</v>
      </c>
      <c r="S33" s="110">
        <f>SUM(S34:S35)</f>
        <v>65.532573275000004</v>
      </c>
      <c r="T33" s="119">
        <f>SUM(T34:T35)</f>
        <v>64.720039975999995</v>
      </c>
      <c r="U33" s="119">
        <f>SUM(U34:U35)</f>
        <v>63.146535508999996</v>
      </c>
      <c r="V33" s="119">
        <f>SUM(V34:V35)</f>
        <v>61.740011758999998</v>
      </c>
      <c r="W33" s="119">
        <f>SUM(W34:W35)</f>
        <v>60.858976998000003</v>
      </c>
      <c r="X33" s="3"/>
      <c r="Z33" s="211" t="s">
        <v>42</v>
      </c>
      <c r="AA33" s="220">
        <f>(I38+I40)/I36</f>
        <v>8.641375778343752E-3</v>
      </c>
      <c r="AB33" s="220">
        <f>(S38+S40)/S36</f>
        <v>6.9572056912073493E-3</v>
      </c>
      <c r="AC33" s="221">
        <f>(W38+W40)/W36</f>
        <v>7.0660959971079861E-3</v>
      </c>
      <c r="AE33" s="211" t="s">
        <v>447</v>
      </c>
      <c r="AF33" s="220">
        <f>I34/I33</f>
        <v>0.95161573824615553</v>
      </c>
      <c r="AG33" s="220">
        <f>S34/S33</f>
        <v>0.93912696517715066</v>
      </c>
      <c r="AH33" s="221">
        <f>W34/W33</f>
        <v>0.93651036759742146</v>
      </c>
      <c r="AJ33" s="211" t="s">
        <v>381</v>
      </c>
      <c r="AK33" s="220">
        <f>I46/(I46+I48)</f>
        <v>0.98439656249809859</v>
      </c>
      <c r="AL33" s="220">
        <f>S46/(S46+S48)</f>
        <v>0.97850009739460042</v>
      </c>
      <c r="AM33" s="221">
        <f>W46/(W46+W48)</f>
        <v>0.95693676437384012</v>
      </c>
    </row>
    <row r="34" spans="1:39" x14ac:dyDescent="0.25">
      <c r="A34" s="3"/>
      <c r="B34" s="279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68.292607039999893</v>
      </c>
      <c r="G34" s="28">
        <f>VLOOKUP($D34,Résultats!$B$2:$AX$476,G$5,FALSE)</f>
        <v>65.389633970000006</v>
      </c>
      <c r="H34" s="19">
        <f>VLOOKUP($D34,Résultats!$B$2:$AX$476,H$5,FALSE)</f>
        <v>64.496568920000001</v>
      </c>
      <c r="I34" s="111">
        <f>VLOOKUP($D34,Résultats!$B$2:$AX$476,I$5,FALSE)</f>
        <v>66.042551500000002</v>
      </c>
      <c r="J34" s="28">
        <f>VLOOKUP($D34,Résultats!$B$2:$AX$476,J$5,FALSE)</f>
        <v>65.784197280000001</v>
      </c>
      <c r="K34" s="19">
        <f>VLOOKUP($D34,Résultats!$B$2:$AX$476,K$5,FALSE)</f>
        <v>65.253664569999998</v>
      </c>
      <c r="L34" s="19">
        <f>VLOOKUP($D34,Résultats!$B$2:$AX$476,L$5,FALSE)</f>
        <v>64.707767570000001</v>
      </c>
      <c r="M34" s="19">
        <f>VLOOKUP($D34,Résultats!$B$2:$AX$476,M$5,FALSE)</f>
        <v>63.827572570000001</v>
      </c>
      <c r="N34" s="111">
        <f>VLOOKUP($D34,Résultats!$B$2:$AX$476,N$5,FALSE)</f>
        <v>62.726790280000003</v>
      </c>
      <c r="O34" s="28">
        <f>VLOOKUP($D34,Résultats!$B$2:$AX$476,O$5,FALSE)</f>
        <v>61.983404440000001</v>
      </c>
      <c r="P34" s="19">
        <f>VLOOKUP($D34,Résultats!$B$2:$AX$476,P$5,FALSE)</f>
        <v>61.584692089999997</v>
      </c>
      <c r="Q34" s="19">
        <f>VLOOKUP($D34,Résultats!$B$2:$AX$476,Q$5,FALSE)</f>
        <v>61.428615720000003</v>
      </c>
      <c r="R34" s="19">
        <f>VLOOKUP($D34,Résultats!$B$2:$AX$476,R$5,FALSE)</f>
        <v>61.434361019999997</v>
      </c>
      <c r="S34" s="111">
        <f>VLOOKUP($D34,Résultats!$B$2:$AX$476,S$5,FALSE)</f>
        <v>61.543406660000002</v>
      </c>
      <c r="T34" s="120">
        <f>VLOOKUP($D34,Résultats!$B$2:$AX$476,T$5,FALSE)</f>
        <v>60.797651309999999</v>
      </c>
      <c r="U34" s="120">
        <f>VLOOKUP($D34,Résultats!$B$2:$AX$476,U$5,FALSE)</f>
        <v>59.311686889999997</v>
      </c>
      <c r="V34" s="120">
        <f>VLOOKUP($D34,Résultats!$B$2:$AX$476,V$5,FALSE)</f>
        <v>57.917505509999998</v>
      </c>
      <c r="W34" s="120">
        <f>VLOOKUP($D34,Résultats!$B$2:$AX$476,W$5,FALSE)</f>
        <v>56.995062920000002</v>
      </c>
      <c r="X34" s="3"/>
      <c r="Z34" s="211" t="s">
        <v>376</v>
      </c>
      <c r="AA34" s="220">
        <f>I37/I36</f>
        <v>0.69408091303880459</v>
      </c>
      <c r="AB34" s="220">
        <f>S37/S36</f>
        <v>0.64846858624794412</v>
      </c>
      <c r="AC34" s="221">
        <f>W37/W36</f>
        <v>0.37300389181439936</v>
      </c>
      <c r="AE34" s="213" t="s">
        <v>380</v>
      </c>
      <c r="AF34" s="222">
        <f>I35/I33</f>
        <v>4.8384261753844429E-2</v>
      </c>
      <c r="AG34" s="222">
        <f>S35/S33</f>
        <v>6.0873034822849316E-2</v>
      </c>
      <c r="AH34" s="223">
        <f>W35/W33</f>
        <v>6.3489632402578489E-2</v>
      </c>
      <c r="AJ34" s="213" t="s">
        <v>382</v>
      </c>
      <c r="AK34" s="222">
        <f>I48/(I46+I48)</f>
        <v>1.5603437501901411E-2</v>
      </c>
      <c r="AL34" s="222">
        <f>S48/(S46+S48)</f>
        <v>2.1499902605399548E-2</v>
      </c>
      <c r="AM34" s="223">
        <f>W48/(W46+W48)</f>
        <v>4.3063235626159872E-2</v>
      </c>
    </row>
    <row r="35" spans="1:39" x14ac:dyDescent="0.25">
      <c r="A35" s="3"/>
      <c r="B35" s="280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3.6457377800000001</v>
      </c>
      <c r="G35" s="28">
        <f>VLOOKUP($D35,Résultats!$B$2:$AX$476,G$5,FALSE)</f>
        <v>4.1440737790000002</v>
      </c>
      <c r="H35" s="19">
        <f>VLOOKUP($D35,Résultats!$B$2:$AX$476,H$5,FALSE)</f>
        <v>4.3280353170000003</v>
      </c>
      <c r="I35" s="111">
        <f>VLOOKUP($D35,Résultats!$B$2:$AX$476,I$5,FALSE)</f>
        <v>3.3578890829999999</v>
      </c>
      <c r="J35" s="28">
        <f>VLOOKUP($D35,Résultats!$B$2:$AX$476,J$5,FALSE)</f>
        <v>3.5618040299999998</v>
      </c>
      <c r="K35" s="19">
        <f>VLOOKUP($D35,Résultats!$B$2:$AX$476,K$5,FALSE)</f>
        <v>3.7474333400000002</v>
      </c>
      <c r="L35" s="19">
        <f>VLOOKUP($D35,Résultats!$B$2:$AX$476,L$5,FALSE)</f>
        <v>3.9277123889999999</v>
      </c>
      <c r="M35" s="19">
        <f>VLOOKUP($D35,Résultats!$B$2:$AX$476,M$5,FALSE)</f>
        <v>4.0042077110000003</v>
      </c>
      <c r="N35" s="111">
        <f>VLOOKUP($D35,Résultats!$B$2:$AX$476,N$5,FALSE)</f>
        <v>4.0643744530000001</v>
      </c>
      <c r="O35" s="28">
        <f>VLOOKUP($D35,Résultats!$B$2:$AX$476,O$5,FALSE)</f>
        <v>4.0159929290000003</v>
      </c>
      <c r="P35" s="19">
        <f>VLOOKUP($D35,Résultats!$B$2:$AX$476,P$5,FALSE)</f>
        <v>3.9899346410000001</v>
      </c>
      <c r="Q35" s="19">
        <f>VLOOKUP($D35,Résultats!$B$2:$AX$476,Q$5,FALSE)</f>
        <v>3.979584515</v>
      </c>
      <c r="R35" s="19">
        <f>VLOOKUP($D35,Résultats!$B$2:$AX$476,R$5,FALSE)</f>
        <v>3.9809937579999999</v>
      </c>
      <c r="S35" s="111">
        <f>VLOOKUP($D35,Résultats!$B$2:$AX$476,S$5,FALSE)</f>
        <v>3.9891666149999998</v>
      </c>
      <c r="T35" s="120">
        <f>VLOOKUP($D35,Résultats!$B$2:$AX$476,T$5,FALSE)</f>
        <v>3.9223886659999998</v>
      </c>
      <c r="U35" s="120">
        <f>VLOOKUP($D35,Résultats!$B$2:$AX$476,U$5,FALSE)</f>
        <v>3.8348486190000002</v>
      </c>
      <c r="V35" s="120">
        <f>VLOOKUP($D35,Résultats!$B$2:$AX$476,V$5,FALSE)</f>
        <v>3.8225062489999999</v>
      </c>
      <c r="W35" s="120">
        <f>VLOOKUP($D35,Résultats!$B$2:$AX$476,W$5,FALSE)</f>
        <v>3.8639140780000001</v>
      </c>
      <c r="X35" s="3"/>
      <c r="Z35" s="211" t="s">
        <v>444</v>
      </c>
      <c r="AA35" s="220">
        <f>I43/I36</f>
        <v>0.10258601321392138</v>
      </c>
      <c r="AB35" s="220">
        <f>S43/S36</f>
        <v>0.10222058429987047</v>
      </c>
      <c r="AC35" s="221">
        <f>W43/W36</f>
        <v>9.7911813998013034E-2</v>
      </c>
      <c r="AE35" s="219" t="s">
        <v>443</v>
      </c>
      <c r="AF35" s="224">
        <f>SUM(AF33:AF34)</f>
        <v>1</v>
      </c>
      <c r="AG35" s="224">
        <f t="shared" ref="AG35:AH35" si="6">SUM(AG33:AG34)</f>
        <v>1</v>
      </c>
      <c r="AH35" s="224">
        <f t="shared" si="6"/>
        <v>1</v>
      </c>
      <c r="AJ35" s="219" t="s">
        <v>443</v>
      </c>
      <c r="AK35" s="224">
        <f>SUM(AK33:AK34)</f>
        <v>1</v>
      </c>
      <c r="AL35" s="224">
        <f t="shared" ref="AL35" si="7">SUM(AL33:AL34)</f>
        <v>1</v>
      </c>
      <c r="AM35" s="224">
        <f t="shared" ref="AM35" si="8">SUM(AM33:AM34)</f>
        <v>1</v>
      </c>
    </row>
    <row r="36" spans="1:39" x14ac:dyDescent="0.25">
      <c r="A36" s="3"/>
      <c r="B36" s="278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37.959633920299993</v>
      </c>
      <c r="G36" s="27">
        <f t="shared" ref="G36:R36" si="9">SUM(G37:G44)</f>
        <v>38.666608548500008</v>
      </c>
      <c r="H36" s="8">
        <f t="shared" si="9"/>
        <v>38.4629280865</v>
      </c>
      <c r="I36" s="112">
        <f t="shared" si="9"/>
        <v>37.588985692999998</v>
      </c>
      <c r="J36" s="27">
        <f t="shared" si="9"/>
        <v>37.094510208399996</v>
      </c>
      <c r="K36" s="8">
        <f t="shared" si="9"/>
        <v>37.053651472799999</v>
      </c>
      <c r="L36" s="8">
        <f t="shared" si="9"/>
        <v>37.255598886199998</v>
      </c>
      <c r="M36" s="8">
        <f t="shared" si="9"/>
        <v>37.527198032800001</v>
      </c>
      <c r="N36" s="112">
        <f t="shared" si="9"/>
        <v>37.866769291000004</v>
      </c>
      <c r="O36" s="27">
        <f t="shared" si="9"/>
        <v>38.023596827299997</v>
      </c>
      <c r="P36" s="8">
        <f t="shared" si="9"/>
        <v>38.181464929500009</v>
      </c>
      <c r="Q36" s="8">
        <f t="shared" si="9"/>
        <v>38.364633533500005</v>
      </c>
      <c r="R36" s="8">
        <f t="shared" si="9"/>
        <v>38.580138746400003</v>
      </c>
      <c r="S36" s="112">
        <f>SUM(S37:S44)</f>
        <v>38.836378251900001</v>
      </c>
      <c r="T36" s="121">
        <f>SUM(T37:T44)</f>
        <v>41.435183463800001</v>
      </c>
      <c r="U36" s="121">
        <f>SUM(U37:U44)</f>
        <v>44.955442295599994</v>
      </c>
      <c r="V36" s="121">
        <f>SUM(V37:V44)</f>
        <v>48.607958975799995</v>
      </c>
      <c r="W36" s="121">
        <f>SUM(W37:W44)</f>
        <v>52.188132180900006</v>
      </c>
      <c r="X36" s="3"/>
      <c r="Z36" s="211" t="s">
        <v>377</v>
      </c>
      <c r="AA36" s="220">
        <f>I42/I36</f>
        <v>3.6998234279542901E-2</v>
      </c>
      <c r="AB36" s="220">
        <f>S42/S36</f>
        <v>6.0326902210181728E-2</v>
      </c>
      <c r="AC36" s="221">
        <f>W42/W36</f>
        <v>0.17656228755342079</v>
      </c>
    </row>
    <row r="37" spans="1:39" x14ac:dyDescent="0.25">
      <c r="A37" s="3"/>
      <c r="B37" s="279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30.184790679999999</v>
      </c>
      <c r="G37" s="28">
        <f>VLOOKUP($D37,Résultats!$B$2:$AX$476,G$5,FALSE)</f>
        <v>29.068665899999999</v>
      </c>
      <c r="H37" s="19">
        <f>VLOOKUP($D37,Résultats!$B$2:$AX$476,H$5,FALSE)</f>
        <v>28.23771795</v>
      </c>
      <c r="I37" s="111">
        <f>VLOOKUP($D37,Résultats!$B$2:$AX$476,I$5,FALSE)</f>
        <v>26.08979751</v>
      </c>
      <c r="J37" s="28">
        <f>VLOOKUP($D37,Résultats!$B$2:$AX$476,J$5,FALSE)</f>
        <v>25.70874353</v>
      </c>
      <c r="K37" s="19">
        <f>VLOOKUP($D37,Résultats!$B$2:$AX$476,K$5,FALSE)</f>
        <v>25.644189749999999</v>
      </c>
      <c r="L37" s="19">
        <f>VLOOKUP($D37,Résultats!$B$2:$AX$476,L$5,FALSE)</f>
        <v>25.749002669999999</v>
      </c>
      <c r="M37" s="19">
        <f>VLOOKUP($D37,Résultats!$B$2:$AX$476,M$5,FALSE)</f>
        <v>25.844565280000001</v>
      </c>
      <c r="N37" s="111">
        <f>VLOOKUP($D37,Résultats!$B$2:$AX$476,N$5,FALSE)</f>
        <v>25.98655523</v>
      </c>
      <c r="O37" s="28">
        <f>VLOOKUP($D37,Résultats!$B$2:$AX$476,O$5,FALSE)</f>
        <v>25.770510460000001</v>
      </c>
      <c r="P37" s="19">
        <f>VLOOKUP($D37,Résultats!$B$2:$AX$476,P$5,FALSE)</f>
        <v>25.557954800000001</v>
      </c>
      <c r="Q37" s="19">
        <f>VLOOKUP($D37,Résultats!$B$2:$AX$476,Q$5,FALSE)</f>
        <v>25.364832230000001</v>
      </c>
      <c r="R37" s="19">
        <f>VLOOKUP($D37,Résultats!$B$2:$AX$476,R$5,FALSE)</f>
        <v>25.260669100000001</v>
      </c>
      <c r="S37" s="111">
        <f>VLOOKUP($D37,Résultats!$B$2:$AX$476,S$5,FALSE)</f>
        <v>25.184171299999999</v>
      </c>
      <c r="T37" s="120">
        <f>VLOOKUP($D37,Résultats!$B$2:$AX$476,T$5,FALSE)</f>
        <v>24.087715190000001</v>
      </c>
      <c r="U37" s="120">
        <f>VLOOKUP($D37,Résultats!$B$2:$AX$476,U$5,FALSE)</f>
        <v>22.89775092</v>
      </c>
      <c r="V37" s="120">
        <f>VLOOKUP($D37,Résultats!$B$2:$AX$476,V$5,FALSE)</f>
        <v>21.564323859999998</v>
      </c>
      <c r="W37" s="120">
        <f>VLOOKUP($D37,Résultats!$B$2:$AX$476,W$5,FALSE)</f>
        <v>19.466376409999999</v>
      </c>
      <c r="X37" s="3"/>
      <c r="Z37" s="211" t="s">
        <v>378</v>
      </c>
      <c r="AA37" s="220">
        <f>I41/I36</f>
        <v>8.395235704877417E-2</v>
      </c>
      <c r="AB37" s="220">
        <f>S41/S36</f>
        <v>0.13922108433825134</v>
      </c>
      <c r="AC37" s="221">
        <f>W41/W36</f>
        <v>0.26336672851898507</v>
      </c>
    </row>
    <row r="38" spans="1:39" x14ac:dyDescent="0.25">
      <c r="A38" s="3"/>
      <c r="B38" s="279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0.15996950160000001</v>
      </c>
      <c r="G38" s="28">
        <f>VLOOKUP($D38,Résultats!$B$2:$AX$476,G$5,FALSE)</f>
        <v>0.1221728891</v>
      </c>
      <c r="H38" s="19">
        <f>VLOOKUP($D38,Résultats!$B$2:$AX$476,H$5,FALSE)</f>
        <v>0.1098532507</v>
      </c>
      <c r="I38" s="111">
        <f>VLOOKUP($D38,Résultats!$B$2:$AX$476,I$5,FALSE)</f>
        <v>0.1093302894</v>
      </c>
      <c r="J38" s="28">
        <f>VLOOKUP($D38,Résultats!$B$2:$AX$476,J$5,FALSE)</f>
        <v>0.1758396981</v>
      </c>
      <c r="K38" s="19">
        <f>VLOOKUP($D38,Résultats!$B$2:$AX$476,K$5,FALSE)</f>
        <v>0.2407000443</v>
      </c>
      <c r="L38" s="19">
        <f>VLOOKUP($D38,Résultats!$B$2:$AX$476,L$5,FALSE)</f>
        <v>0.30475931750000002</v>
      </c>
      <c r="M38" s="19">
        <f>VLOOKUP($D38,Résultats!$B$2:$AX$476,M$5,FALSE)</f>
        <v>0.26538769429999998</v>
      </c>
      <c r="N38" s="111">
        <f>VLOOKUP($D38,Résultats!$B$2:$AX$476,N$5,FALSE)</f>
        <v>0.22632330480000001</v>
      </c>
      <c r="O38" s="28">
        <f>VLOOKUP($D38,Résultats!$B$2:$AX$476,O$5,FALSE)</f>
        <v>0.22306379509999999</v>
      </c>
      <c r="P38" s="19">
        <f>VLOOKUP($D38,Résultats!$B$2:$AX$476,P$5,FALSE)</f>
        <v>0.2198464866</v>
      </c>
      <c r="Q38" s="19">
        <f>VLOOKUP($D38,Résultats!$B$2:$AX$476,Q$5,FALSE)</f>
        <v>0.21680723939999999</v>
      </c>
      <c r="R38" s="19">
        <f>VLOOKUP($D38,Résultats!$B$2:$AX$476,R$5,FALSE)</f>
        <v>0.21454265980000001</v>
      </c>
      <c r="S38" s="111">
        <f>VLOOKUP($D38,Résultats!$B$2:$AX$476,S$5,FALSE)</f>
        <v>0.21251863970000001</v>
      </c>
      <c r="T38" s="120">
        <f>VLOOKUP($D38,Résultats!$B$2:$AX$476,T$5,FALSE)</f>
        <v>0.23846804460000001</v>
      </c>
      <c r="U38" s="120">
        <f>VLOOKUP($D38,Résultats!$B$2:$AX$476,U$5,FALSE)</f>
        <v>0.24265675310000001</v>
      </c>
      <c r="V38" s="120">
        <f>VLOOKUP($D38,Résultats!$B$2:$AX$476,V$5,FALSE)</f>
        <v>0.27467436890000002</v>
      </c>
      <c r="W38" s="120">
        <f>VLOOKUP($D38,Résultats!$B$2:$AX$476,W$5,FALSE)</f>
        <v>0.29417367059999999</v>
      </c>
      <c r="X38" s="3"/>
      <c r="Z38" s="213" t="s">
        <v>379</v>
      </c>
      <c r="AA38" s="222">
        <f>(I39+I44)/I36</f>
        <v>7.3741106640613285E-2</v>
      </c>
      <c r="AB38" s="222">
        <f>(S39+S44)/S36</f>
        <v>4.2805637212544899E-2</v>
      </c>
      <c r="AC38" s="223">
        <f>(W39+W44)/W36</f>
        <v>8.2089182118073645E-2</v>
      </c>
    </row>
    <row r="39" spans="1:39" x14ac:dyDescent="0.25">
      <c r="A39" s="3"/>
      <c r="B39" s="279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1.074515388</v>
      </c>
      <c r="G39" s="28">
        <f>VLOOKUP($D39,Résultats!$B$2:$AX$476,G$5,FALSE)</f>
        <v>1.4365473929999999</v>
      </c>
      <c r="H39" s="19">
        <f>VLOOKUP($D39,Résultats!$B$2:$AX$476,H$5,FALSE)</f>
        <v>1.556734616</v>
      </c>
      <c r="I39" s="111">
        <f>VLOOKUP($D39,Résultats!$B$2:$AX$476,I$5,FALSE)</f>
        <v>2.3134882999999999</v>
      </c>
      <c r="J39" s="28">
        <f>VLOOKUP($D39,Résultats!$B$2:$AX$476,J$5,FALSE)</f>
        <v>1.7353799130000001</v>
      </c>
      <c r="K39" s="19">
        <f>VLOOKUP($D39,Résultats!$B$2:$AX$476,K$5,FALSE)</f>
        <v>1.2091166330000001</v>
      </c>
      <c r="L39" s="19">
        <f>VLOOKUP($D39,Résultats!$B$2:$AX$476,L$5,FALSE)</f>
        <v>0.70994649080000005</v>
      </c>
      <c r="M39" s="19">
        <f>VLOOKUP($D39,Résultats!$B$2:$AX$476,M$5,FALSE)</f>
        <v>0.68501805699999996</v>
      </c>
      <c r="N39" s="111">
        <f>VLOOKUP($D39,Résultats!$B$2:$AX$476,N$5,FALSE)</f>
        <v>0.66120483730000001</v>
      </c>
      <c r="O39" s="28">
        <f>VLOOKUP($D39,Résultats!$B$2:$AX$476,O$5,FALSE)</f>
        <v>0.65657637639999999</v>
      </c>
      <c r="P39" s="19">
        <f>VLOOKUP($D39,Résultats!$B$2:$AX$476,P$5,FALSE)</f>
        <v>0.65202924549999997</v>
      </c>
      <c r="Q39" s="19">
        <f>VLOOKUP($D39,Résultats!$B$2:$AX$476,Q$5,FALSE)</f>
        <v>0.64797101680000002</v>
      </c>
      <c r="R39" s="19">
        <f>VLOOKUP($D39,Résultats!$B$2:$AX$476,R$5,FALSE)</f>
        <v>0.64615422980000004</v>
      </c>
      <c r="S39" s="111">
        <f>VLOOKUP($D39,Résultats!$B$2:$AX$476,S$5,FALSE)</f>
        <v>0.64504167109999999</v>
      </c>
      <c r="T39" s="120">
        <f>VLOOKUP($D39,Résultats!$B$2:$AX$476,T$5,FALSE)</f>
        <v>0.68479366750000004</v>
      </c>
      <c r="U39" s="120">
        <f>VLOOKUP($D39,Résultats!$B$2:$AX$476,U$5,FALSE)</f>
        <v>0.73848561580000005</v>
      </c>
      <c r="V39" s="120">
        <f>VLOOKUP($D39,Résultats!$B$2:$AX$476,V$5,FALSE)</f>
        <v>0.79373861030000004</v>
      </c>
      <c r="W39" s="120">
        <f>VLOOKUP($D39,Résultats!$B$2:$AX$476,W$5,FALSE)</f>
        <v>2.3693982240000002</v>
      </c>
      <c r="X39" s="3"/>
      <c r="Z39" s="219" t="s">
        <v>443</v>
      </c>
      <c r="AA39" s="224">
        <f>SUM(AA33:AA38)</f>
        <v>1</v>
      </c>
      <c r="AB39" s="224">
        <f t="shared" ref="AB39:AC39" si="10">SUM(AB33:AB38)</f>
        <v>1</v>
      </c>
      <c r="AC39" s="224">
        <f t="shared" si="10"/>
        <v>0.99999999999999978</v>
      </c>
      <c r="AJ39" s="219"/>
      <c r="AK39" s="224"/>
      <c r="AL39" s="224"/>
      <c r="AM39" s="224"/>
    </row>
    <row r="40" spans="1:39" x14ac:dyDescent="0.25">
      <c r="A40" s="3"/>
      <c r="B40" s="279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0.84040532619999997</v>
      </c>
      <c r="G40" s="28">
        <f>VLOOKUP($D40,Résultats!$B$2:$AX$476,G$5,FALSE)</f>
        <v>0.63841945739999995</v>
      </c>
      <c r="H40" s="19">
        <f>VLOOKUP($D40,Résultats!$B$2:$AX$476,H$5,FALSE)</f>
        <v>0.57302126509999995</v>
      </c>
      <c r="I40" s="111">
        <f>VLOOKUP($D40,Résultats!$B$2:$AX$476,I$5,FALSE)</f>
        <v>0.2154902611</v>
      </c>
      <c r="J40" s="28">
        <f>VLOOKUP($D40,Résultats!$B$2:$AX$476,J$5,FALSE)</f>
        <v>0.17379183040000001</v>
      </c>
      <c r="K40" s="19">
        <f>VLOOKUP($D40,Résultats!$B$2:$AX$476,K$5,FALSE)</f>
        <v>0.13639174060000001</v>
      </c>
      <c r="L40" s="19">
        <f>VLOOKUP($D40,Résultats!$B$2:$AX$476,L$5,FALSE)</f>
        <v>0.1012457299</v>
      </c>
      <c r="M40" s="19">
        <f>VLOOKUP($D40,Résultats!$B$2:$AX$476,M$5,FALSE)</f>
        <v>8.0208014499999994E-2</v>
      </c>
      <c r="N40" s="111">
        <f>VLOOKUP($D40,Résultats!$B$2:$AX$476,N$5,FALSE)</f>
        <v>5.9224766499999998E-2</v>
      </c>
      <c r="O40" s="28">
        <f>VLOOKUP($D40,Résultats!$B$2:$AX$476,O$5,FALSE)</f>
        <v>5.8789363499999997E-2</v>
      </c>
      <c r="P40" s="19">
        <f>VLOOKUP($D40,Résultats!$B$2:$AX$476,P$5,FALSE)</f>
        <v>5.8361423799999999E-2</v>
      </c>
      <c r="Q40" s="19">
        <f>VLOOKUP($D40,Résultats!$B$2:$AX$476,Q$5,FALSE)</f>
        <v>5.7977408899999999E-2</v>
      </c>
      <c r="R40" s="19">
        <f>VLOOKUP($D40,Résultats!$B$2:$AX$476,R$5,FALSE)</f>
        <v>5.7794184200000001E-2</v>
      </c>
      <c r="S40" s="111">
        <f>VLOOKUP($D40,Résultats!$B$2:$AX$476,S$5,FALSE)</f>
        <v>5.7674032100000001E-2</v>
      </c>
      <c r="T40" s="120">
        <f>VLOOKUP($D40,Résultats!$B$2:$AX$476,T$5,FALSE)</f>
        <v>6.1152233700000003E-2</v>
      </c>
      <c r="U40" s="120">
        <f>VLOOKUP($D40,Résultats!$B$2:$AX$476,U$5,FALSE)</f>
        <v>6.5932360699999998E-2</v>
      </c>
      <c r="V40" s="120">
        <f>VLOOKUP($D40,Résultats!$B$2:$AX$476,V$5,FALSE)</f>
        <v>7.0851143599999999E-2</v>
      </c>
      <c r="W40" s="120">
        <f>VLOOKUP($D40,Résultats!$B$2:$AX$476,W$5,FALSE)</f>
        <v>7.4592681300000005E-2</v>
      </c>
      <c r="X40" s="3"/>
    </row>
    <row r="41" spans="1:39" x14ac:dyDescent="0.25">
      <c r="A41" s="3"/>
      <c r="B41" s="279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1.3927042140000001</v>
      </c>
      <c r="G41" s="28">
        <f>VLOOKUP($D41,Résultats!$B$2:$AX$476,G$5,FALSE)</f>
        <v>2.1011456489999998</v>
      </c>
      <c r="H41" s="19">
        <f>VLOOKUP($D41,Résultats!$B$2:$AX$476,H$5,FALSE)</f>
        <v>2.3705407900000002</v>
      </c>
      <c r="I41" s="111">
        <f>VLOOKUP($D41,Résultats!$B$2:$AX$476,I$5,FALSE)</f>
        <v>3.1556839480000001</v>
      </c>
      <c r="J41" s="28">
        <f>VLOOKUP($D41,Résultats!$B$2:$AX$476,J$5,FALSE)</f>
        <v>3.2702328939999998</v>
      </c>
      <c r="K41" s="19">
        <f>VLOOKUP($D41,Résultats!$B$2:$AX$476,K$5,FALSE)</f>
        <v>3.4160461569999998</v>
      </c>
      <c r="L41" s="19">
        <f>VLOOKUP($D41,Résultats!$B$2:$AX$476,L$5,FALSE)</f>
        <v>3.5787816370000001</v>
      </c>
      <c r="M41" s="19">
        <f>VLOOKUP($D41,Résultats!$B$2:$AX$476,M$5,FALSE)</f>
        <v>3.913632046</v>
      </c>
      <c r="N41" s="111">
        <f>VLOOKUP($D41,Résultats!$B$2:$AX$476,N$5,FALSE)</f>
        <v>4.2568587449999997</v>
      </c>
      <c r="O41" s="28">
        <f>VLOOKUP($D41,Résultats!$B$2:$AX$476,O$5,FALSE)</f>
        <v>4.5194435439999996</v>
      </c>
      <c r="P41" s="19">
        <f>VLOOKUP($D41,Résultats!$B$2:$AX$476,P$5,FALSE)</f>
        <v>4.7800451810000002</v>
      </c>
      <c r="Q41" s="19">
        <f>VLOOKUP($D41,Résultats!$B$2:$AX$476,Q$5,FALSE)</f>
        <v>5.0419242070000001</v>
      </c>
      <c r="R41" s="19">
        <f>VLOOKUP($D41,Résultats!$B$2:$AX$476,R$5,FALSE)</f>
        <v>5.2219324169999997</v>
      </c>
      <c r="S41" s="111">
        <f>VLOOKUP($D41,Résultats!$B$2:$AX$476,S$5,FALSE)</f>
        <v>5.4068426919999997</v>
      </c>
      <c r="T41" s="120">
        <f>VLOOKUP($D41,Résultats!$B$2:$AX$476,T$5,FALSE)</f>
        <v>7.1160045360000002</v>
      </c>
      <c r="U41" s="120">
        <f>VLOOKUP($D41,Résultats!$B$2:$AX$476,U$5,FALSE)</f>
        <v>9.1632746029999996</v>
      </c>
      <c r="V41" s="120">
        <f>VLOOKUP($D41,Résultats!$B$2:$AX$476,V$5,FALSE)</f>
        <v>11.448594809999999</v>
      </c>
      <c r="W41" s="120">
        <f>VLOOKUP($D41,Résultats!$B$2:$AX$476,W$5,FALSE)</f>
        <v>13.74461764</v>
      </c>
      <c r="X41" s="3"/>
    </row>
    <row r="42" spans="1:39" x14ac:dyDescent="0.25">
      <c r="A42" s="3"/>
      <c r="B42" s="279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0.48843654889999999</v>
      </c>
      <c r="G42" s="28">
        <f>VLOOKUP($D42,Résultats!$B$2:$AX$476,G$5,FALSE)</f>
        <v>0.80959737139999999</v>
      </c>
      <c r="H42" s="19">
        <f>VLOOKUP($D42,Résultats!$B$2:$AX$476,H$5,FALSE)</f>
        <v>0.94250049319999996</v>
      </c>
      <c r="I42" s="111">
        <f>VLOOKUP($D42,Résultats!$B$2:$AX$476,I$5,FALSE)</f>
        <v>1.3907260990000001</v>
      </c>
      <c r="J42" s="28">
        <f>VLOOKUP($D42,Résultats!$B$2:$AX$476,J$5,FALSE)</f>
        <v>1.441208407</v>
      </c>
      <c r="K42" s="19">
        <f>VLOOKUP($D42,Résultats!$B$2:$AX$476,K$5,FALSE)</f>
        <v>1.50546906</v>
      </c>
      <c r="L42" s="19">
        <f>VLOOKUP($D42,Résultats!$B$2:$AX$476,L$5,FALSE)</f>
        <v>1.57718742</v>
      </c>
      <c r="M42" s="19">
        <f>VLOOKUP($D42,Résultats!$B$2:$AX$476,M$5,FALSE)</f>
        <v>1.655864389</v>
      </c>
      <c r="N42" s="111">
        <f>VLOOKUP($D42,Résultats!$B$2:$AX$476,N$5,FALSE)</f>
        <v>1.7378207409999999</v>
      </c>
      <c r="O42" s="28">
        <f>VLOOKUP($D42,Résultats!$B$2:$AX$476,O$5,FALSE)</f>
        <v>1.8567284369999999</v>
      </c>
      <c r="P42" s="19">
        <f>VLOOKUP($D42,Résultats!$B$2:$AX$476,P$5,FALSE)</f>
        <v>1.9747261300000001</v>
      </c>
      <c r="Q42" s="19">
        <f>VLOOKUP($D42,Résultats!$B$2:$AX$476,Q$5,FALSE)</f>
        <v>2.0931704020000002</v>
      </c>
      <c r="R42" s="19">
        <f>VLOOKUP($D42,Résultats!$B$2:$AX$476,R$5,FALSE)</f>
        <v>2.2170800000000002</v>
      </c>
      <c r="S42" s="111">
        <f>VLOOKUP($D42,Résultats!$B$2:$AX$476,S$5,FALSE)</f>
        <v>2.3428783929999999</v>
      </c>
      <c r="T42" s="120">
        <f>VLOOKUP($D42,Résultats!$B$2:$AX$476,T$5,FALSE)</f>
        <v>3.9254065480000002</v>
      </c>
      <c r="U42" s="120">
        <f>VLOOKUP($D42,Résultats!$B$2:$AX$476,U$5,FALSE)</f>
        <v>5.7835848759999999</v>
      </c>
      <c r="V42" s="120">
        <f>VLOOKUP($D42,Résultats!$B$2:$AX$476,V$5,FALSE)</f>
        <v>7.8802119580000003</v>
      </c>
      <c r="W42" s="120">
        <f>VLOOKUP($D42,Résultats!$B$2:$AX$476,W$5,FALSE)</f>
        <v>9.2144560010000003</v>
      </c>
      <c r="X42" s="3"/>
    </row>
    <row r="43" spans="1:39" x14ac:dyDescent="0.25">
      <c r="A43" s="3"/>
      <c r="B43" s="279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3.487040929</v>
      </c>
      <c r="G43" s="28">
        <f>VLOOKUP($D43,Résultats!$B$2:$AX$476,G$5,FALSE)</f>
        <v>3.9669301840000002</v>
      </c>
      <c r="H43" s="19">
        <f>VLOOKUP($D43,Résultats!$B$2:$AX$476,H$5,FALSE)</f>
        <v>4.073608106</v>
      </c>
      <c r="I43" s="111">
        <f>VLOOKUP($D43,Résultats!$B$2:$AX$476,I$5,FALSE)</f>
        <v>3.8561041829999998</v>
      </c>
      <c r="J43" s="28">
        <f>VLOOKUP($D43,Résultats!$B$2:$AX$476,J$5,FALSE)</f>
        <v>3.9960778559999999</v>
      </c>
      <c r="K43" s="19">
        <f>VLOOKUP($D43,Résultats!$B$2:$AX$476,K$5,FALSE)</f>
        <v>4.1742551199999998</v>
      </c>
      <c r="L43" s="19">
        <f>VLOOKUP($D43,Résultats!$B$2:$AX$476,L$5,FALSE)</f>
        <v>4.3731105750000001</v>
      </c>
      <c r="M43" s="19">
        <f>VLOOKUP($D43,Résultats!$B$2:$AX$476,M$5,FALSE)</f>
        <v>4.2217115180000002</v>
      </c>
      <c r="N43" s="111">
        <f>VLOOKUP($D43,Résultats!$B$2:$AX$476,N$5,FALSE)</f>
        <v>4.0771948160000004</v>
      </c>
      <c r="O43" s="28">
        <f>VLOOKUP($D43,Résultats!$B$2:$AX$476,O$5,FALSE)</f>
        <v>4.0468115300000003</v>
      </c>
      <c r="P43" s="19">
        <f>VLOOKUP($D43,Résultats!$B$2:$AX$476,P$5,FALSE)</f>
        <v>4.01694555</v>
      </c>
      <c r="Q43" s="19">
        <f>VLOOKUP($D43,Résultats!$B$2:$AX$476,Q$5,FALSE)</f>
        <v>3.9901060789999998</v>
      </c>
      <c r="R43" s="19">
        <f>VLOOKUP($D43,Résultats!$B$2:$AX$476,R$5,FALSE)</f>
        <v>3.9778217819999999</v>
      </c>
      <c r="S43" s="111">
        <f>VLOOKUP($D43,Résultats!$B$2:$AX$476,S$5,FALSE)</f>
        <v>3.9698772770000001</v>
      </c>
      <c r="T43" s="120">
        <f>VLOOKUP($D43,Résultats!$B$2:$AX$476,T$5,FALSE)</f>
        <v>4.2008736740000003</v>
      </c>
      <c r="U43" s="120">
        <f>VLOOKUP($D43,Résultats!$B$2:$AX$476,U$5,FALSE)</f>
        <v>4.523059967</v>
      </c>
      <c r="V43" s="120">
        <f>VLOOKUP($D43,Résultats!$B$2:$AX$476,V$5,FALSE)</f>
        <v>4.8554841360000003</v>
      </c>
      <c r="W43" s="120">
        <f>VLOOKUP($D43,Résultats!$B$2:$AX$476,W$5,FALSE)</f>
        <v>5.1098346909999997</v>
      </c>
      <c r="X43" s="3"/>
    </row>
    <row r="44" spans="1:39" x14ac:dyDescent="0.25">
      <c r="A44" s="3"/>
      <c r="B44" s="280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0.33177133260000002</v>
      </c>
      <c r="G44" s="113">
        <f>VLOOKUP($D44,Résultats!$B$2:$AX$476,G$5,FALSE)</f>
        <v>0.52312970459999997</v>
      </c>
      <c r="H44" s="20">
        <f>VLOOKUP($D44,Résultats!$B$2:$AX$476,H$5,FALSE)</f>
        <v>0.59895161549999998</v>
      </c>
      <c r="I44" s="114">
        <f>VLOOKUP($D44,Résultats!$B$2:$AX$476,I$5,FALSE)</f>
        <v>0.45836510250000001</v>
      </c>
      <c r="J44" s="113">
        <f>VLOOKUP($D44,Résultats!$B$2:$AX$476,J$5,FALSE)</f>
        <v>0.59323607990000005</v>
      </c>
      <c r="K44" s="20">
        <f>VLOOKUP($D44,Résultats!$B$2:$AX$476,K$5,FALSE)</f>
        <v>0.7274829679</v>
      </c>
      <c r="L44" s="20">
        <f>VLOOKUP($D44,Résultats!$B$2:$AX$476,L$5,FALSE)</f>
        <v>0.86156504599999995</v>
      </c>
      <c r="M44" s="20">
        <f>VLOOKUP($D44,Résultats!$B$2:$AX$476,M$5,FALSE)</f>
        <v>0.86081103400000003</v>
      </c>
      <c r="N44" s="114">
        <f>VLOOKUP($D44,Résultats!$B$2:$AX$476,N$5,FALSE)</f>
        <v>0.86158685040000005</v>
      </c>
      <c r="O44" s="113">
        <f>VLOOKUP($D44,Résultats!$B$2:$AX$476,O$5,FALSE)</f>
        <v>0.89167332129999999</v>
      </c>
      <c r="P44" s="20">
        <f>VLOOKUP($D44,Résultats!$B$2:$AX$476,P$5,FALSE)</f>
        <v>0.92155611260000003</v>
      </c>
      <c r="Q44" s="20">
        <f>VLOOKUP($D44,Résultats!$B$2:$AX$476,Q$5,FALSE)</f>
        <v>0.95184495039999995</v>
      </c>
      <c r="R44" s="20">
        <f>VLOOKUP($D44,Résultats!$B$2:$AX$476,R$5,FALSE)</f>
        <v>0.98414437359999996</v>
      </c>
      <c r="S44" s="114">
        <f>VLOOKUP($D44,Résultats!$B$2:$AX$476,S$5,FALSE)</f>
        <v>1.017374247</v>
      </c>
      <c r="T44" s="122">
        <f>VLOOKUP($D44,Résultats!$B$2:$AX$476,T$5,FALSE)</f>
        <v>1.12076957</v>
      </c>
      <c r="U44" s="122">
        <f>VLOOKUP($D44,Résultats!$B$2:$AX$476,U$5,FALSE)</f>
        <v>1.5406972000000001</v>
      </c>
      <c r="V44" s="122">
        <f>VLOOKUP($D44,Résultats!$B$2:$AX$476,V$5,FALSE)</f>
        <v>1.7200800890000001</v>
      </c>
      <c r="W44" s="122">
        <f>VLOOKUP($D44,Résultats!$B$2:$AX$476,W$5,FALSE)</f>
        <v>1.9146828629999999</v>
      </c>
      <c r="X44" s="3"/>
    </row>
    <row r="45" spans="1:39" x14ac:dyDescent="0.25">
      <c r="A45" s="3"/>
      <c r="B45" s="278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36.416526224499997</v>
      </c>
      <c r="G45" s="109">
        <f t="shared" ref="G45:R45" si="11">SUM(G46:G51)</f>
        <v>36.306626887400007</v>
      </c>
      <c r="H45" s="6">
        <f t="shared" si="11"/>
        <v>35.256259675399988</v>
      </c>
      <c r="I45" s="110">
        <f t="shared" si="11"/>
        <v>34.465090515300005</v>
      </c>
      <c r="J45" s="109">
        <f t="shared" si="11"/>
        <v>33.425845541000001</v>
      </c>
      <c r="K45" s="6">
        <f t="shared" si="11"/>
        <v>32.728383545500002</v>
      </c>
      <c r="L45" s="6">
        <f t="shared" si="11"/>
        <v>32.159901114999997</v>
      </c>
      <c r="M45" s="6">
        <f t="shared" si="11"/>
        <v>31.478476110899997</v>
      </c>
      <c r="N45" s="110">
        <f t="shared" si="11"/>
        <v>30.752510729800001</v>
      </c>
      <c r="O45" s="109">
        <f t="shared" si="11"/>
        <v>30.5039629543</v>
      </c>
      <c r="P45" s="6">
        <f t="shared" si="11"/>
        <v>30.4242084483</v>
      </c>
      <c r="Q45" s="6">
        <f t="shared" si="11"/>
        <v>30.418687748300002</v>
      </c>
      <c r="R45" s="6">
        <f t="shared" si="11"/>
        <v>30.4526595958</v>
      </c>
      <c r="S45" s="110">
        <f>SUM(S46:S51)</f>
        <v>30.512155395499995</v>
      </c>
      <c r="T45" s="119">
        <f>SUM(T46:T51)</f>
        <v>31.064297287800002</v>
      </c>
      <c r="U45" s="119">
        <f>SUM(U46:U51)</f>
        <v>32.027939815300002</v>
      </c>
      <c r="V45" s="119">
        <f>SUM(V46:V51)</f>
        <v>32.972050385599999</v>
      </c>
      <c r="W45" s="119">
        <f>SUM(W46:W51)</f>
        <v>33.957222331300002</v>
      </c>
      <c r="X45" s="3"/>
    </row>
    <row r="46" spans="1:39" x14ac:dyDescent="0.25">
      <c r="A46" s="3"/>
      <c r="B46" s="279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31.14942126</v>
      </c>
      <c r="G46" s="28">
        <f>VLOOKUP($D46,Résultats!$B$2:$AX$476,G$5,FALSE)</f>
        <v>27.6221335</v>
      </c>
      <c r="H46" s="19">
        <f>VLOOKUP($D46,Résultats!$B$2:$AX$476,H$5,FALSE)</f>
        <v>25.304346150000001</v>
      </c>
      <c r="I46" s="111">
        <f>VLOOKUP($D46,Résultats!$B$2:$AX$476,I$5,FALSE)</f>
        <v>23.588683960000001</v>
      </c>
      <c r="J46" s="28">
        <f>VLOOKUP($D46,Résultats!$B$2:$AX$476,J$5,FALSE)</f>
        <v>22.772546510000002</v>
      </c>
      <c r="K46" s="19">
        <f>VLOOKUP($D46,Résultats!$B$2:$AX$476,K$5,FALSE)</f>
        <v>22.196786899999999</v>
      </c>
      <c r="L46" s="19">
        <f>VLOOKUP($D46,Résultats!$B$2:$AX$476,L$5,FALSE)</f>
        <v>21.71437422</v>
      </c>
      <c r="M46" s="19">
        <f>VLOOKUP($D46,Résultats!$B$2:$AX$476,M$5,FALSE)</f>
        <v>21.035923969999999</v>
      </c>
      <c r="N46" s="111">
        <f>VLOOKUP($D46,Résultats!$B$2:$AX$476,N$5,FALSE)</f>
        <v>20.334568099999998</v>
      </c>
      <c r="O46" s="28">
        <f>VLOOKUP($D46,Résultats!$B$2:$AX$476,O$5,FALSE)</f>
        <v>19.962905200000002</v>
      </c>
      <c r="P46" s="19">
        <f>VLOOKUP($D46,Résultats!$B$2:$AX$476,P$5,FALSE)</f>
        <v>19.7036175</v>
      </c>
      <c r="Q46" s="19">
        <f>VLOOKUP($D46,Résultats!$B$2:$AX$476,Q$5,FALSE)</f>
        <v>19.49266506</v>
      </c>
      <c r="R46" s="19">
        <f>VLOOKUP($D46,Résultats!$B$2:$AX$476,R$5,FALSE)</f>
        <v>19.301224990000001</v>
      </c>
      <c r="S46" s="111">
        <f>VLOOKUP($D46,Résultats!$B$2:$AX$476,S$5,FALSE)</f>
        <v>19.125069069999999</v>
      </c>
      <c r="T46" s="120">
        <f>VLOOKUP($D46,Résultats!$B$2:$AX$476,T$5,FALSE)</f>
        <v>18.53074097</v>
      </c>
      <c r="U46" s="120">
        <f>VLOOKUP($D46,Résultats!$B$2:$AX$476,U$5,FALSE)</f>
        <v>18.665942999999999</v>
      </c>
      <c r="V46" s="120">
        <f>VLOOKUP($D46,Résultats!$B$2:$AX$476,V$5,FALSE)</f>
        <v>18.640840959999998</v>
      </c>
      <c r="W46" s="120">
        <f>VLOOKUP($D46,Résultats!$B$2:$AX$476,W$5,FALSE)</f>
        <v>18.586523110000002</v>
      </c>
      <c r="X46" s="3"/>
    </row>
    <row r="47" spans="1:39" x14ac:dyDescent="0.25">
      <c r="A47" s="3"/>
      <c r="B47" s="279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3.2785492999999999</v>
      </c>
      <c r="G47" s="28">
        <f>VLOOKUP($D47,Résultats!$B$2:$AX$476,G$5,FALSE)</f>
        <v>6.5488501360000004</v>
      </c>
      <c r="H47" s="19">
        <f>VLOOKUP($D47,Résultats!$B$2:$AX$476,H$5,FALSE)</f>
        <v>7.8643285819999997</v>
      </c>
      <c r="I47" s="111">
        <f>VLOOKUP($D47,Résultats!$B$2:$AX$476,I$5,FALSE)</f>
        <v>6.6855930839999997</v>
      </c>
      <c r="J47" s="28">
        <f>VLOOKUP($D47,Résultats!$B$2:$AX$476,J$5,FALSE)</f>
        <v>6.694439665</v>
      </c>
      <c r="K47" s="19">
        <f>VLOOKUP($D47,Résultats!$B$2:$AX$476,K$5,FALSE)</f>
        <v>6.7566330839999997</v>
      </c>
      <c r="L47" s="19">
        <f>VLOOKUP($D47,Résultats!$B$2:$AX$476,L$5,FALSE)</f>
        <v>6.8336699760000004</v>
      </c>
      <c r="M47" s="19">
        <f>VLOOKUP($D47,Résultats!$B$2:$AX$476,M$5,FALSE)</f>
        <v>6.7097840700000004</v>
      </c>
      <c r="N47" s="111">
        <f>VLOOKUP($D47,Résultats!$B$2:$AX$476,N$5,FALSE)</f>
        <v>6.5757473160000002</v>
      </c>
      <c r="O47" s="28">
        <f>VLOOKUP($D47,Résultats!$B$2:$AX$476,O$5,FALSE)</f>
        <v>6.6030486130000003</v>
      </c>
      <c r="P47" s="19">
        <f>VLOOKUP($D47,Résultats!$B$2:$AX$476,P$5,FALSE)</f>
        <v>6.6661463379999999</v>
      </c>
      <c r="Q47" s="19">
        <f>VLOOKUP($D47,Résultats!$B$2:$AX$476,Q$5,FALSE)</f>
        <v>6.7454085819999996</v>
      </c>
      <c r="R47" s="19">
        <f>VLOOKUP($D47,Résultats!$B$2:$AX$476,R$5,FALSE)</f>
        <v>6.8341307709999999</v>
      </c>
      <c r="S47" s="111">
        <f>VLOOKUP($D47,Résultats!$B$2:$AX$476,S$5,FALSE)</f>
        <v>6.9289211259999997</v>
      </c>
      <c r="T47" s="120">
        <f>VLOOKUP($D47,Résultats!$B$2:$AX$476,T$5,FALSE)</f>
        <v>7.4922265000000001</v>
      </c>
      <c r="U47" s="120">
        <f>VLOOKUP($D47,Résultats!$B$2:$AX$476,U$5,FALSE)</f>
        <v>7.8050168620000004</v>
      </c>
      <c r="V47" s="120">
        <f>VLOOKUP($D47,Résultats!$B$2:$AX$476,V$5,FALSE)</f>
        <v>8.210015082</v>
      </c>
      <c r="W47" s="120">
        <f>VLOOKUP($D47,Résultats!$B$2:$AX$476,W$5,FALSE)</f>
        <v>8.4629796150000001</v>
      </c>
      <c r="X47" s="3"/>
    </row>
    <row r="48" spans="1:39" x14ac:dyDescent="0.25">
      <c r="A48" s="3"/>
      <c r="B48" s="279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0.107233693</v>
      </c>
      <c r="G48" s="28">
        <f>VLOOKUP($D48,Résultats!$B$2:$AX$476,G$5,FALSE)</f>
        <v>9.5486328199999998E-2</v>
      </c>
      <c r="H48" s="19">
        <f>VLOOKUP($D48,Résultats!$B$2:$AX$476,H$5,FALSE)</f>
        <v>8.7595136000000004E-2</v>
      </c>
      <c r="I48" s="111">
        <f>VLOOKUP($D48,Résultats!$B$2:$AX$476,I$5,FALSE)</f>
        <v>0.37389866030000002</v>
      </c>
      <c r="J48" s="28">
        <f>VLOOKUP($D48,Résultats!$B$2:$AX$476,J$5,FALSE)</f>
        <v>0.33921917099999999</v>
      </c>
      <c r="K48" s="19">
        <f>VLOOKUP($D48,Résultats!$B$2:$AX$476,K$5,FALSE)</f>
        <v>0.30968815440000003</v>
      </c>
      <c r="L48" s="19">
        <f>VLOOKUP($D48,Résultats!$B$2:$AX$476,L$5,FALSE)</f>
        <v>0.28268817699999998</v>
      </c>
      <c r="M48" s="19">
        <f>VLOOKUP($D48,Résultats!$B$2:$AX$476,M$5,FALSE)</f>
        <v>0.35551926350000002</v>
      </c>
      <c r="N48" s="111">
        <f>VLOOKUP($D48,Résultats!$B$2:$AX$476,N$5,FALSE)</f>
        <v>0.4253713059</v>
      </c>
      <c r="O48" s="28">
        <f>VLOOKUP($D48,Résultats!$B$2:$AX$476,O$5,FALSE)</f>
        <v>0.42161267720000001</v>
      </c>
      <c r="P48" s="19">
        <f>VLOOKUP($D48,Résultats!$B$2:$AX$476,P$5,FALSE)</f>
        <v>0.42018999219999997</v>
      </c>
      <c r="Q48" s="19">
        <f>VLOOKUP($D48,Résultats!$B$2:$AX$476,Q$5,FALSE)</f>
        <v>0.41979295439999997</v>
      </c>
      <c r="R48" s="19">
        <f>VLOOKUP($D48,Résultats!$B$2:$AX$476,R$5,FALSE)</f>
        <v>0.41983236070000002</v>
      </c>
      <c r="S48" s="111">
        <f>VLOOKUP($D48,Résultats!$B$2:$AX$476,S$5,FALSE)</f>
        <v>0.4202218512</v>
      </c>
      <c r="T48" s="120">
        <f>VLOOKUP($D48,Résultats!$B$2:$AX$476,T$5,FALSE)</f>
        <v>0.50658812379999996</v>
      </c>
      <c r="U48" s="120">
        <f>VLOOKUP($D48,Résultats!$B$2:$AX$476,U$5,FALSE)</f>
        <v>0.62298511249999999</v>
      </c>
      <c r="V48" s="120">
        <f>VLOOKUP($D48,Résultats!$B$2:$AX$476,V$5,FALSE)</f>
        <v>0.73514161570000003</v>
      </c>
      <c r="W48" s="120">
        <f>VLOOKUP($D48,Résultats!$B$2:$AX$476,W$5,FALSE)</f>
        <v>0.83641454059999998</v>
      </c>
      <c r="X48" s="3"/>
    </row>
    <row r="49" spans="1:24" x14ac:dyDescent="0.25">
      <c r="A49" s="3"/>
      <c r="B49" s="279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0.48400822090000001</v>
      </c>
      <c r="G49" s="28">
        <f>VLOOKUP($D49,Résultats!$B$2:$AX$476,G$5,FALSE)</f>
        <v>0.47673225650000001</v>
      </c>
      <c r="H49" s="19">
        <f>VLOOKUP($D49,Résultats!$B$2:$AX$476,H$5,FALSE)</f>
        <v>0.45229031889999999</v>
      </c>
      <c r="I49" s="111">
        <f>VLOOKUP($D49,Résultats!$B$2:$AX$476,I$5,FALSE)</f>
        <v>1.2590671689999999</v>
      </c>
      <c r="J49" s="28">
        <f>VLOOKUP($D49,Résultats!$B$2:$AX$476,J$5,FALSE)</f>
        <v>1.068162289</v>
      </c>
      <c r="K49" s="19">
        <f>VLOOKUP($D49,Résultats!$B$2:$AX$476,K$5,FALSE)</f>
        <v>0.89915683179999994</v>
      </c>
      <c r="L49" s="19">
        <f>VLOOKUP($D49,Résultats!$B$2:$AX$476,L$5,FALSE)</f>
        <v>0.7422588309</v>
      </c>
      <c r="M49" s="19">
        <f>VLOOKUP($D49,Résultats!$B$2:$AX$476,M$5,FALSE)</f>
        <v>0.73780594109999997</v>
      </c>
      <c r="N49" s="111">
        <f>VLOOKUP($D49,Résultats!$B$2:$AX$476,N$5,FALSE)</f>
        <v>0.73195492620000002</v>
      </c>
      <c r="O49" s="28">
        <f>VLOOKUP($D49,Résultats!$B$2:$AX$476,O$5,FALSE)</f>
        <v>0.72664127779999999</v>
      </c>
      <c r="P49" s="19">
        <f>VLOOKUP($D49,Résultats!$B$2:$AX$476,P$5,FALSE)</f>
        <v>0.72534293930000004</v>
      </c>
      <c r="Q49" s="19">
        <f>VLOOKUP($D49,Résultats!$B$2:$AX$476,Q$5,FALSE)</f>
        <v>0.72581365450000002</v>
      </c>
      <c r="R49" s="19">
        <f>VLOOKUP($D49,Résultats!$B$2:$AX$476,R$5,FALSE)</f>
        <v>0.72676325429999999</v>
      </c>
      <c r="S49" s="111">
        <f>VLOOKUP($D49,Résultats!$B$2:$AX$476,S$5,FALSE)</f>
        <v>0.72832257440000003</v>
      </c>
      <c r="T49" s="120">
        <f>VLOOKUP($D49,Résultats!$B$2:$AX$476,T$5,FALSE)</f>
        <v>0.71706425330000001</v>
      </c>
      <c r="U49" s="120">
        <f>VLOOKUP($D49,Résultats!$B$2:$AX$476,U$5,FALSE)</f>
        <v>0.72614142739999998</v>
      </c>
      <c r="V49" s="120">
        <f>VLOOKUP($D49,Résultats!$B$2:$AX$476,V$5,FALSE)</f>
        <v>0.7420297038</v>
      </c>
      <c r="W49" s="120">
        <f>VLOOKUP($D49,Résultats!$B$2:$AX$476,W$5,FALSE)</f>
        <v>0.77006524109999996</v>
      </c>
      <c r="X49" s="3"/>
    </row>
    <row r="50" spans="1:24" x14ac:dyDescent="0.25">
      <c r="A50" s="3"/>
      <c r="B50" s="279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0.26947559760000001</v>
      </c>
      <c r="G50" s="28">
        <f>VLOOKUP($D50,Résultats!$B$2:$AX$476,G$5,FALSE)</f>
        <v>0.29431590670000002</v>
      </c>
      <c r="H50" s="19">
        <f>VLOOKUP($D50,Résultats!$B$2:$AX$476,H$5,FALSE)</f>
        <v>0.28901074249999997</v>
      </c>
      <c r="I50" s="111">
        <f>VLOOKUP($D50,Résultats!$B$2:$AX$476,I$5,FALSE)</f>
        <v>0.32699103400000001</v>
      </c>
      <c r="J50" s="28">
        <f>VLOOKUP($D50,Résultats!$B$2:$AX$476,J$5,FALSE)</f>
        <v>0.30709688499999999</v>
      </c>
      <c r="K50" s="19">
        <f>VLOOKUP($D50,Résultats!$B$2:$AX$476,K$5,FALSE)</f>
        <v>0.29106304830000002</v>
      </c>
      <c r="L50" s="19">
        <f>VLOOKUP($D50,Résultats!$B$2:$AX$476,L$5,FALSE)</f>
        <v>0.2767381371</v>
      </c>
      <c r="M50" s="19">
        <f>VLOOKUP($D50,Résultats!$B$2:$AX$476,M$5,FALSE)</f>
        <v>0.27553422630000002</v>
      </c>
      <c r="N50" s="111">
        <f>VLOOKUP($D50,Résultats!$B$2:$AX$476,N$5,FALSE)</f>
        <v>0.2737940707</v>
      </c>
      <c r="O50" s="28">
        <f>VLOOKUP($D50,Résultats!$B$2:$AX$476,O$5,FALSE)</f>
        <v>0.27465122130000003</v>
      </c>
      <c r="P50" s="19">
        <f>VLOOKUP($D50,Résultats!$B$2:$AX$476,P$5,FALSE)</f>
        <v>0.27699985580000003</v>
      </c>
      <c r="Q50" s="19">
        <f>VLOOKUP($D50,Résultats!$B$2:$AX$476,Q$5,FALSE)</f>
        <v>0.2800205194</v>
      </c>
      <c r="R50" s="19">
        <f>VLOOKUP($D50,Résultats!$B$2:$AX$476,R$5,FALSE)</f>
        <v>0.2833253698</v>
      </c>
      <c r="S50" s="111">
        <f>VLOOKUP($D50,Résultats!$B$2:$AX$476,S$5,FALSE)</f>
        <v>0.28688022489999998</v>
      </c>
      <c r="T50" s="120">
        <f>VLOOKUP($D50,Résultats!$B$2:$AX$476,T$5,FALSE)</f>
        <v>0.28364147969999998</v>
      </c>
      <c r="U50" s="120">
        <f>VLOOKUP($D50,Résultats!$B$2:$AX$476,U$5,FALSE)</f>
        <v>0.28825865540000001</v>
      </c>
      <c r="V50" s="120">
        <f>VLOOKUP($D50,Résultats!$B$2:$AX$476,V$5,FALSE)</f>
        <v>0.29612352409999998</v>
      </c>
      <c r="W50" s="120">
        <f>VLOOKUP($D50,Résultats!$B$2:$AX$476,W$5,FALSE)</f>
        <v>0.30800563959999999</v>
      </c>
      <c r="X50" s="3"/>
    </row>
    <row r="51" spans="1:24" x14ac:dyDescent="0.25">
      <c r="A51" s="3"/>
      <c r="B51" s="280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1.1278381529999999</v>
      </c>
      <c r="G51" s="113">
        <f>VLOOKUP($D51,Résultats!$B$2:$AX$476,G$5,FALSE)</f>
        <v>1.2691087599999999</v>
      </c>
      <c r="H51" s="20">
        <f>VLOOKUP($D51,Résultats!$B$2:$AX$476,H$5,FALSE)</f>
        <v>1.258688746</v>
      </c>
      <c r="I51" s="114">
        <f>VLOOKUP($D51,Résultats!$B$2:$AX$476,I$5,FALSE)</f>
        <v>2.2308566079999999</v>
      </c>
      <c r="J51" s="113">
        <f>VLOOKUP($D51,Résultats!$B$2:$AX$476,J$5,FALSE)</f>
        <v>2.2443810210000001</v>
      </c>
      <c r="K51" s="20">
        <f>VLOOKUP($D51,Résultats!$B$2:$AX$476,K$5,FALSE)</f>
        <v>2.2750555270000001</v>
      </c>
      <c r="L51" s="20">
        <f>VLOOKUP($D51,Résultats!$B$2:$AX$476,L$5,FALSE)</f>
        <v>2.3101717740000001</v>
      </c>
      <c r="M51" s="20">
        <f>VLOOKUP($D51,Résultats!$B$2:$AX$476,M$5,FALSE)</f>
        <v>2.36390864</v>
      </c>
      <c r="N51" s="114">
        <f>VLOOKUP($D51,Résultats!$B$2:$AX$476,N$5,FALSE)</f>
        <v>2.4110750109999999</v>
      </c>
      <c r="O51" s="113">
        <f>VLOOKUP($D51,Résultats!$B$2:$AX$476,O$5,FALSE)</f>
        <v>2.5151039650000002</v>
      </c>
      <c r="P51" s="20">
        <f>VLOOKUP($D51,Résultats!$B$2:$AX$476,P$5,FALSE)</f>
        <v>2.6319118229999998</v>
      </c>
      <c r="Q51" s="20">
        <f>VLOOKUP($D51,Résultats!$B$2:$AX$476,Q$5,FALSE)</f>
        <v>2.7549869779999998</v>
      </c>
      <c r="R51" s="20">
        <f>VLOOKUP($D51,Résultats!$B$2:$AX$476,R$5,FALSE)</f>
        <v>2.8873828499999998</v>
      </c>
      <c r="S51" s="114">
        <f>VLOOKUP($D51,Résultats!$B$2:$AX$476,S$5,FALSE)</f>
        <v>3.0227405489999999</v>
      </c>
      <c r="T51" s="122">
        <f>VLOOKUP($D51,Résultats!$B$2:$AX$476,T$5,FALSE)</f>
        <v>3.5340359609999998</v>
      </c>
      <c r="U51" s="122">
        <f>VLOOKUP($D51,Résultats!$B$2:$AX$476,U$5,FALSE)</f>
        <v>3.9195947580000001</v>
      </c>
      <c r="V51" s="122">
        <f>VLOOKUP($D51,Résultats!$B$2:$AX$476,V$5,FALSE)</f>
        <v>4.3478994999999996</v>
      </c>
      <c r="W51" s="122">
        <f>VLOOKUP($D51,Résultats!$B$2:$AX$476,W$5,FALSE)</f>
        <v>4.9932341850000004</v>
      </c>
      <c r="X51" s="3"/>
    </row>
    <row r="52" spans="1:24" x14ac:dyDescent="0.25">
      <c r="A52" s="3"/>
      <c r="B52" s="207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4.5938965109999996</v>
      </c>
      <c r="G52" s="109">
        <f>VLOOKUP($D52,Résultats!$B$2:$AX$476,G$5,FALSE)</f>
        <v>2.8429571359999999</v>
      </c>
      <c r="H52" s="6">
        <f>VLOOKUP($D52,Résultats!$B$2:$AX$476,H$5,FALSE)</f>
        <v>2.640640361</v>
      </c>
      <c r="I52" s="110">
        <f>VLOOKUP($D52,Résultats!$B$2:$AX$476,I$5,FALSE)</f>
        <v>2.464667344</v>
      </c>
      <c r="J52" s="109">
        <f>VLOOKUP($D52,Résultats!$B$2:$AX$476,J$5,FALSE)</f>
        <v>2.4081084989999999</v>
      </c>
      <c r="K52" s="6">
        <f>VLOOKUP($D52,Résultats!$B$2:$AX$476,K$5,FALSE)</f>
        <v>2.4015038799999999</v>
      </c>
      <c r="L52" s="6">
        <f>VLOOKUP($D52,Résultats!$B$2:$AX$476,L$5,FALSE)</f>
        <v>2.4246399479999998</v>
      </c>
      <c r="M52" s="6">
        <f>VLOOKUP($D52,Résultats!$B$2:$AX$476,M$5,FALSE)</f>
        <v>2.4470338319999998</v>
      </c>
      <c r="N52" s="110">
        <f>VLOOKUP($D52,Résultats!$B$2:$AX$476,N$5,FALSE)</f>
        <v>2.4706949260000002</v>
      </c>
      <c r="O52" s="109">
        <f>VLOOKUP($D52,Résultats!$B$2:$AX$476,O$5,FALSE)</f>
        <v>2.4963709230000002</v>
      </c>
      <c r="P52" s="6">
        <f>VLOOKUP($D52,Résultats!$B$2:$AX$476,P$5,FALSE)</f>
        <v>2.5287268799999998</v>
      </c>
      <c r="Q52" s="6">
        <f>VLOOKUP($D52,Résultats!$B$2:$AX$476,Q$5,FALSE)</f>
        <v>2.5667541960000002</v>
      </c>
      <c r="R52" s="6">
        <f>VLOOKUP($D52,Résultats!$B$2:$AX$476,R$5,FALSE)</f>
        <v>2.6100935970000001</v>
      </c>
      <c r="S52" s="110">
        <f>VLOOKUP($D52,Résultats!$B$2:$AX$476,S$5,FALSE)</f>
        <v>2.6578873349999999</v>
      </c>
      <c r="T52" s="119">
        <f>VLOOKUP($D52,Résultats!$B$2:$AX$476,T$5,FALSE)</f>
        <v>2.9024960100000001</v>
      </c>
      <c r="U52" s="119">
        <f>VLOOKUP($D52,Résultats!$B$2:$AX$476,U$5,FALSE)</f>
        <v>3.1477716770000002</v>
      </c>
      <c r="V52" s="119">
        <f>VLOOKUP($D52,Résultats!$B$2:$AX$476,V$5,FALSE)</f>
        <v>3.4081072560000001</v>
      </c>
      <c r="W52" s="119">
        <f>VLOOKUP($D52,Résultats!$B$2:$AX$476,W$5,FALSE)</f>
        <v>3.712794991</v>
      </c>
      <c r="X52" s="3"/>
    </row>
    <row r="53" spans="1:24" x14ac:dyDescent="0.25">
      <c r="A53" s="3"/>
      <c r="B53" s="206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150.90840147579991</v>
      </c>
      <c r="G53" s="29">
        <f t="shared" ref="G53:R53" si="12">G52+G45+G36+G33</f>
        <v>147.34990032090002</v>
      </c>
      <c r="H53" s="9">
        <f t="shared" si="12"/>
        <v>145.18443235989997</v>
      </c>
      <c r="I53" s="115">
        <f t="shared" si="12"/>
        <v>143.91918413530001</v>
      </c>
      <c r="J53" s="29">
        <f t="shared" si="12"/>
        <v>142.27446555839998</v>
      </c>
      <c r="K53" s="9">
        <f t="shared" si="12"/>
        <v>141.18463680830001</v>
      </c>
      <c r="L53" s="9">
        <f t="shared" si="12"/>
        <v>140.4756199082</v>
      </c>
      <c r="M53" s="9">
        <f t="shared" si="12"/>
        <v>139.2844882567</v>
      </c>
      <c r="N53" s="115">
        <f t="shared" si="12"/>
        <v>137.88113967980001</v>
      </c>
      <c r="O53" s="29">
        <f t="shared" si="12"/>
        <v>137.0233280736</v>
      </c>
      <c r="P53" s="9">
        <f t="shared" si="12"/>
        <v>136.70902698880002</v>
      </c>
      <c r="Q53" s="9">
        <f t="shared" si="12"/>
        <v>136.75827571280001</v>
      </c>
      <c r="R53" s="9">
        <f t="shared" si="12"/>
        <v>137.05824671720001</v>
      </c>
      <c r="S53" s="115">
        <f>S52+S45+S36+S33</f>
        <v>137.53899425739999</v>
      </c>
      <c r="T53" s="123">
        <f>T52+T45+T36+T33</f>
        <v>140.12201673760001</v>
      </c>
      <c r="U53" s="123">
        <f>U52+U45+U36+U33</f>
        <v>143.27768929689998</v>
      </c>
      <c r="V53" s="123">
        <f>V52+V45+V36+V33</f>
        <v>146.72812837639998</v>
      </c>
      <c r="W53" s="123">
        <f>W52+W45+W36+W33</f>
        <v>150.71712650120003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62" zoomScale="77" zoomScaleNormal="77" workbookViewId="0">
      <selection activeCell="M81" sqref="M81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20" width="11.42578125" style="3"/>
    <col min="21" max="21" width="15.7109375" customWidth="1"/>
    <col min="22" max="22" width="15.7109375" hidden="1" customWidth="1"/>
    <col min="23" max="23" width="24" hidden="1" customWidth="1"/>
    <col min="24" max="24" width="25.42578125" hidden="1" customWidth="1"/>
    <col min="25" max="25" width="24.5703125" hidden="1" customWidth="1"/>
    <col min="26" max="26" width="15.7109375" customWidth="1"/>
    <col min="27" max="27" width="14" customWidth="1"/>
    <col min="29" max="29" width="11.42578125" customWidth="1"/>
    <col min="31" max="33" width="11.42578125" style="3"/>
  </cols>
  <sheetData>
    <row r="1" spans="1:30" ht="28.5" x14ac:dyDescent="0.45">
      <c r="A1" s="225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25" x14ac:dyDescent="0.35">
      <c r="A4" s="194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  <c r="V6" s="66"/>
      <c r="W6" s="66"/>
      <c r="X6" s="66"/>
      <c r="Y6" s="66"/>
      <c r="Z6" s="66"/>
      <c r="AA6" s="66"/>
      <c r="AB6" s="3"/>
      <c r="AC6" s="3"/>
    </row>
    <row r="7" spans="1:30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  <c r="U7" s="65" t="s">
        <v>434</v>
      </c>
      <c r="AA7" s="3"/>
      <c r="AB7" s="3"/>
      <c r="AC7" s="3"/>
      <c r="AD7" s="3"/>
    </row>
    <row r="8" spans="1:30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66" t="s">
        <v>269</v>
      </c>
      <c r="V8" s="3"/>
      <c r="W8" s="66"/>
      <c r="X8" s="66"/>
      <c r="Y8" s="66"/>
      <c r="Z8" s="66"/>
      <c r="AA8" s="66"/>
      <c r="AB8" s="66"/>
      <c r="AC8" s="66"/>
      <c r="AD8" s="3"/>
    </row>
    <row r="9" spans="1:30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66"/>
      <c r="AA9" s="66"/>
      <c r="AB9" s="66"/>
      <c r="AC9" s="66"/>
      <c r="AD9" s="3"/>
    </row>
    <row r="10" spans="1:30" ht="31.5" x14ac:dyDescent="0.35">
      <c r="B10" s="66"/>
      <c r="C10" s="174">
        <v>2015</v>
      </c>
      <c r="D10" s="175"/>
      <c r="E10" s="175"/>
      <c r="F10" s="175"/>
      <c r="G10" s="175"/>
      <c r="H10" s="101" t="s">
        <v>36</v>
      </c>
      <c r="I10" s="101" t="s">
        <v>268</v>
      </c>
      <c r="J10" s="101" t="s">
        <v>38</v>
      </c>
      <c r="K10" s="101" t="s">
        <v>267</v>
      </c>
      <c r="L10" s="118" t="s">
        <v>1</v>
      </c>
      <c r="M10" s="25"/>
      <c r="N10" s="174">
        <v>2015</v>
      </c>
      <c r="O10" s="170" t="s">
        <v>36</v>
      </c>
      <c r="P10" s="101" t="s">
        <v>268</v>
      </c>
      <c r="Q10" s="101" t="s">
        <v>38</v>
      </c>
      <c r="R10" s="101" t="s">
        <v>267</v>
      </c>
      <c r="S10" s="118" t="s">
        <v>1</v>
      </c>
      <c r="U10" s="174">
        <v>2015</v>
      </c>
      <c r="V10" s="175"/>
      <c r="W10" s="175"/>
      <c r="X10" s="175"/>
      <c r="Y10" s="175"/>
      <c r="Z10" s="101" t="s">
        <v>36</v>
      </c>
      <c r="AA10" s="101" t="s">
        <v>268</v>
      </c>
      <c r="AB10" s="101" t="s">
        <v>38</v>
      </c>
      <c r="AC10" s="101" t="s">
        <v>267</v>
      </c>
      <c r="AD10" s="118" t="s">
        <v>1</v>
      </c>
    </row>
    <row r="11" spans="1:30" x14ac:dyDescent="0.25">
      <c r="C11" s="176" t="s">
        <v>18</v>
      </c>
      <c r="H11" s="8">
        <f>SUM(H12:H13)</f>
        <v>0</v>
      </c>
      <c r="I11" s="8">
        <f>SUM(I12:I13)</f>
        <v>42.930706870000002</v>
      </c>
      <c r="J11" s="8">
        <f>SUM(J12:J13)</f>
        <v>1.1535185210000001</v>
      </c>
      <c r="K11" s="8">
        <f>SUM(K12:K13)</f>
        <v>0.22973509095290001</v>
      </c>
      <c r="L11" s="121">
        <f>SUM(H11:K11)</f>
        <v>44.313960481952904</v>
      </c>
      <c r="M11" s="99"/>
      <c r="N11" s="179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1">
        <f>SUM(O11:R11)</f>
        <v>43.766082799745597</v>
      </c>
      <c r="U11" s="176" t="s">
        <v>18</v>
      </c>
      <c r="Z11" s="8">
        <v>0</v>
      </c>
      <c r="AA11" s="8">
        <v>42.940346469999994</v>
      </c>
      <c r="AB11" s="8">
        <v>1.1428389529999998</v>
      </c>
      <c r="AC11" s="8">
        <v>0.22968982344819999</v>
      </c>
      <c r="AD11" s="121">
        <v>44.312875246448193</v>
      </c>
    </row>
    <row r="12" spans="1:30" x14ac:dyDescent="0.25">
      <c r="C12" s="177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25.518839920000001</v>
      </c>
      <c r="J12" s="19">
        <f>VLOOKUP(F12,Résultats!$B$2:$AX$476,'T energie vecteurs'!F5,FALSE)</f>
        <v>1.5525244000000001E-2</v>
      </c>
      <c r="K12" s="19">
        <f>VLOOKUP(G12,Résultats!$B$2:$AX$476,'T energie vecteurs'!F5,FALSE)</f>
        <v>1.7693052900000002E-5</v>
      </c>
      <c r="L12" s="120">
        <f t="shared" ref="L12:L20" si="0">SUM(H12:K12)</f>
        <v>25.534382857052901</v>
      </c>
      <c r="M12" s="19"/>
      <c r="N12" s="177" t="s">
        <v>19</v>
      </c>
      <c r="O12" s="172"/>
      <c r="P12" s="19"/>
      <c r="Q12" s="55"/>
      <c r="R12" s="19"/>
      <c r="S12" s="120"/>
      <c r="U12" s="177" t="s">
        <v>19</v>
      </c>
      <c r="V12" t="s">
        <v>159</v>
      </c>
      <c r="W12" t="s">
        <v>160</v>
      </c>
      <c r="X12" t="s">
        <v>161</v>
      </c>
      <c r="Y12" t="s">
        <v>162</v>
      </c>
      <c r="Z12" s="19">
        <v>0</v>
      </c>
      <c r="AA12" s="19">
        <v>25.519025599999999</v>
      </c>
      <c r="AB12" s="19">
        <v>1.5525242999999999E-2</v>
      </c>
      <c r="AC12" s="19">
        <v>1.7687848200000001E-5</v>
      </c>
      <c r="AD12" s="120">
        <v>25.534568530848198</v>
      </c>
    </row>
    <row r="13" spans="1:30" x14ac:dyDescent="0.25">
      <c r="C13" s="178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17.41186695</v>
      </c>
      <c r="J13" s="19">
        <f>VLOOKUP(F13,Résultats!$B$2:$AX$476,'T energie vecteurs'!F5,FALSE)</f>
        <v>1.1379932770000001</v>
      </c>
      <c r="K13" s="19">
        <f>VLOOKUP(G13,Résultats!$B$2:$AX$476,'T energie vecteurs'!F5,FALSE)</f>
        <v>0.22971739790000001</v>
      </c>
      <c r="L13" s="120">
        <f t="shared" si="0"/>
        <v>18.7795776249</v>
      </c>
      <c r="M13" s="19"/>
      <c r="N13" s="178" t="s">
        <v>20</v>
      </c>
      <c r="O13" s="172"/>
      <c r="P13" s="19"/>
      <c r="Q13" s="55"/>
      <c r="R13" s="19"/>
      <c r="S13" s="120"/>
      <c r="U13" s="178" t="s">
        <v>20</v>
      </c>
      <c r="V13" t="s">
        <v>163</v>
      </c>
      <c r="W13" t="s">
        <v>164</v>
      </c>
      <c r="X13" t="s">
        <v>165</v>
      </c>
      <c r="Y13" t="s">
        <v>166</v>
      </c>
      <c r="Z13" s="19">
        <v>0</v>
      </c>
      <c r="AA13" s="19">
        <v>17.421320869999999</v>
      </c>
      <c r="AB13" s="19">
        <v>1.1273137099999999</v>
      </c>
      <c r="AC13" s="19">
        <v>0.22967213559999999</v>
      </c>
      <c r="AD13" s="120">
        <v>18.778306715599999</v>
      </c>
    </row>
    <row r="14" spans="1:30" x14ac:dyDescent="0.25">
      <c r="C14" s="176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0.29082999929999998</v>
      </c>
      <c r="I14" s="8">
        <f>VLOOKUP(E14,Résultats!$B$2:$AX$476,'T energie vecteurs'!F5,FALSE)</f>
        <v>7.2389392790000002</v>
      </c>
      <c r="J14" s="8">
        <f>VLOOKUP(F14,Résultats!$B$2:$AX$476,'T energie vecteurs'!F5,FALSE)</f>
        <v>13.804983119999999</v>
      </c>
      <c r="K14" s="8">
        <f>VLOOKUP(G14,Résultats!$B$2:$AX$476,'T energie vecteurs'!F5,FALSE)+5</f>
        <v>20.92614979</v>
      </c>
      <c r="L14" s="121">
        <f>SUM(H14:K14)</f>
        <v>42.260902188299994</v>
      </c>
      <c r="M14" s="99"/>
      <c r="N14" s="179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1">
        <f t="shared" ref="S14:S19" si="1">SUM(O14:R14)</f>
        <v>42.165290372129348</v>
      </c>
      <c r="U14" s="176" t="s">
        <v>21</v>
      </c>
      <c r="V14" t="s">
        <v>167</v>
      </c>
      <c r="W14" t="s">
        <v>168</v>
      </c>
      <c r="X14" t="s">
        <v>169</v>
      </c>
      <c r="Y14" t="s">
        <v>170</v>
      </c>
      <c r="Z14" s="8">
        <v>0.29081850990000002</v>
      </c>
      <c r="AA14" s="8">
        <v>7.2384933089999999</v>
      </c>
      <c r="AB14" s="8">
        <v>13.80466021</v>
      </c>
      <c r="AC14" s="8">
        <v>20.926065819999998</v>
      </c>
      <c r="AD14" s="121">
        <v>42.260037848899998</v>
      </c>
    </row>
    <row r="15" spans="1:30" x14ac:dyDescent="0.25">
      <c r="C15" s="176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4.1156981449999996</v>
      </c>
      <c r="J15" s="8">
        <f>VLOOKUP(F15,Résultats!$B$2:$AX$476,'T energie vecteurs'!F5,FALSE)</f>
        <v>12.42182083</v>
      </c>
      <c r="K15" s="8">
        <f>VLOOKUP(G15,Résultats!$B$2:$AX$476,'T energie vecteurs'!F5,FALSE)</f>
        <v>8.4898197409999998</v>
      </c>
      <c r="L15" s="121">
        <f t="shared" si="0"/>
        <v>25.027338715999996</v>
      </c>
      <c r="M15" s="99"/>
      <c r="N15" s="179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1">
        <f t="shared" si="1"/>
        <v>24.506016758025964</v>
      </c>
      <c r="U15" s="176" t="s">
        <v>22</v>
      </c>
      <c r="V15" t="s">
        <v>171</v>
      </c>
      <c r="W15" t="s">
        <v>172</v>
      </c>
      <c r="X15" t="s">
        <v>173</v>
      </c>
      <c r="Y15" t="s">
        <v>174</v>
      </c>
      <c r="Z15" s="8">
        <v>0</v>
      </c>
      <c r="AA15" s="8">
        <v>4.1037055330000003</v>
      </c>
      <c r="AB15" s="8">
        <v>12.38240854</v>
      </c>
      <c r="AC15" s="8">
        <v>8.4716890649999996</v>
      </c>
      <c r="AD15" s="121">
        <v>24.957803137999999</v>
      </c>
    </row>
    <row r="16" spans="1:30" x14ac:dyDescent="0.25">
      <c r="C16" s="176" t="s">
        <v>23</v>
      </c>
      <c r="H16" s="8">
        <f>SUM(H17:H19)</f>
        <v>5.2575334509000005</v>
      </c>
      <c r="I16" s="8">
        <f>SUM(I17:I19)</f>
        <v>19.498993033000001</v>
      </c>
      <c r="J16" s="8">
        <f>SUM(J17:J19)</f>
        <v>10.579311450800001</v>
      </c>
      <c r="K16" s="8">
        <f>SUM(K17:K19)</f>
        <v>13.467513760100001</v>
      </c>
      <c r="L16" s="121">
        <f>SUM(H16:K16)</f>
        <v>48.8033516948</v>
      </c>
      <c r="M16" s="99"/>
      <c r="N16" s="179" t="s">
        <v>485</v>
      </c>
      <c r="O16" s="36">
        <f>O17+O18</f>
        <v>4.2636280705371687</v>
      </c>
      <c r="P16" s="35">
        <f t="shared" ref="P16:R16" si="2">P17+P18</f>
        <v>14.862019365877874</v>
      </c>
      <c r="Q16" s="35">
        <f t="shared" si="2"/>
        <v>10.069552160228</v>
      </c>
      <c r="R16" s="35">
        <f t="shared" si="2"/>
        <v>13.760101197608725</v>
      </c>
      <c r="S16" s="171">
        <f t="shared" si="1"/>
        <v>42.95530079425177</v>
      </c>
      <c r="U16" s="176" t="s">
        <v>23</v>
      </c>
      <c r="Z16" s="8">
        <v>5.257532586</v>
      </c>
      <c r="AA16" s="8">
        <v>19.498729675</v>
      </c>
      <c r="AB16" s="8">
        <v>10.578639604299999</v>
      </c>
      <c r="AC16" s="8">
        <v>13.4677171918</v>
      </c>
      <c r="AD16" s="121">
        <v>48.802619057099996</v>
      </c>
    </row>
    <row r="17" spans="2:30" x14ac:dyDescent="0.25">
      <c r="C17" s="178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4.303066512</v>
      </c>
      <c r="I17" s="19">
        <f>VLOOKUP(E17,Résultats!$B$2:$AX$476,'T energie vecteurs'!F5,FALSE)</f>
        <v>15.404631970000001</v>
      </c>
      <c r="J17" s="19">
        <f>VLOOKUP(F17,Résultats!$B$2:$AX$476,'T energie vecteurs'!F5,FALSE)</f>
        <v>10.286042350000001</v>
      </c>
      <c r="K17" s="19">
        <f>VLOOKUP(G17,Résultats!$B$2:$AX$476,'T energie vecteurs'!F5,FALSE)</f>
        <v>11.43128106</v>
      </c>
      <c r="L17" s="120">
        <f t="shared" si="0"/>
        <v>41.425021892000004</v>
      </c>
      <c r="M17" s="19"/>
      <c r="N17" s="178" t="s">
        <v>486</v>
      </c>
      <c r="O17" s="172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0">
        <f t="shared" si="1"/>
        <v>26.1863957473327</v>
      </c>
      <c r="U17" s="178" t="s">
        <v>24</v>
      </c>
      <c r="V17" t="s">
        <v>175</v>
      </c>
      <c r="W17" t="s">
        <v>176</v>
      </c>
      <c r="X17" t="s">
        <v>177</v>
      </c>
      <c r="Y17" t="s">
        <v>178</v>
      </c>
      <c r="Z17" s="19">
        <v>4.3030694350000003</v>
      </c>
      <c r="AA17" s="19">
        <v>15.40449461</v>
      </c>
      <c r="AB17" s="19">
        <v>10.28540381</v>
      </c>
      <c r="AC17" s="19">
        <v>11.43147104</v>
      </c>
      <c r="AD17" s="120">
        <v>41.424438895000002</v>
      </c>
    </row>
    <row r="18" spans="2:30" x14ac:dyDescent="0.25">
      <c r="C18" s="178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0.95446693890000001</v>
      </c>
      <c r="I18" s="19">
        <f>VLOOKUP(E18,Résultats!$B$2:$AX$476,'T energie vecteurs'!F5,FALSE)</f>
        <v>1.8459925070000001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1.696692154</v>
      </c>
      <c r="L18" s="120">
        <f t="shared" si="0"/>
        <v>4.4971515999000005</v>
      </c>
      <c r="M18" s="19"/>
      <c r="N18" s="178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0">
        <f t="shared" si="1"/>
        <v>16.768905046919066</v>
      </c>
      <c r="U18" s="178" t="s">
        <v>258</v>
      </c>
      <c r="V18" t="s">
        <v>259</v>
      </c>
      <c r="W18" t="s">
        <v>260</v>
      </c>
      <c r="X18" t="s">
        <v>261</v>
      </c>
      <c r="Y18" t="s">
        <v>262</v>
      </c>
      <c r="Z18" s="19">
        <v>0.95446315100000001</v>
      </c>
      <c r="AA18" s="19">
        <v>1.8460038540000001</v>
      </c>
      <c r="AB18" s="19">
        <v>0</v>
      </c>
      <c r="AC18" s="19">
        <v>1.6967162600000001</v>
      </c>
      <c r="AD18" s="120">
        <v>4.4971832650000003</v>
      </c>
    </row>
    <row r="19" spans="2:30" x14ac:dyDescent="0.25">
      <c r="C19" s="178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2.248368556</v>
      </c>
      <c r="J19" s="19">
        <f>VLOOKUP(F19,Résultats!$B$2:$AX$476,'T energie vecteurs'!F5,FALSE)</f>
        <v>0.29326910080000002</v>
      </c>
      <c r="K19" s="19">
        <f>VLOOKUP(G19,Résultats!$B$2:$AX$476,'T energie vecteurs'!F5,FALSE)</f>
        <v>0.33954054610000001</v>
      </c>
      <c r="L19" s="120">
        <f t="shared" si="0"/>
        <v>2.8811782028999997</v>
      </c>
      <c r="M19" s="19"/>
      <c r="N19" s="179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1">
        <f t="shared" si="1"/>
        <v>4.4860507954281585</v>
      </c>
      <c r="U19" s="178" t="s">
        <v>25</v>
      </c>
      <c r="V19" t="s">
        <v>179</v>
      </c>
      <c r="W19" t="s">
        <v>180</v>
      </c>
      <c r="X19" t="s">
        <v>181</v>
      </c>
      <c r="Y19" t="s">
        <v>182</v>
      </c>
      <c r="Z19" s="19">
        <v>0</v>
      </c>
      <c r="AA19" s="19">
        <v>2.2482312109999998</v>
      </c>
      <c r="AB19" s="19">
        <v>0.29323579430000002</v>
      </c>
      <c r="AC19" s="19">
        <v>0.33952989179999998</v>
      </c>
      <c r="AD19" s="120">
        <v>2.8809968970999997</v>
      </c>
    </row>
    <row r="20" spans="2:30" x14ac:dyDescent="0.25">
      <c r="C20" s="29" t="s">
        <v>26</v>
      </c>
      <c r="D20" s="10"/>
      <c r="E20" s="10"/>
      <c r="F20" s="10"/>
      <c r="G20" s="10"/>
      <c r="H20" s="9">
        <f>SUM(H11,H14:H16)</f>
        <v>5.5483634502000001</v>
      </c>
      <c r="I20" s="9">
        <f>SUM(I11,I14:I16)</f>
        <v>73.784337327000003</v>
      </c>
      <c r="J20" s="9">
        <f>SUM(J11,J14:J16)</f>
        <v>37.959633921799998</v>
      </c>
      <c r="K20" s="9">
        <f>SUM(K11,K14:K16)</f>
        <v>43.113218382052906</v>
      </c>
      <c r="L20" s="123">
        <f t="shared" si="0"/>
        <v>160.40555308105291</v>
      </c>
      <c r="M20" s="105"/>
      <c r="N20" s="180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3">
        <f>SUM(O20:R20)</f>
        <v>157.87874151958084</v>
      </c>
      <c r="T20" s="69"/>
      <c r="U20" s="29" t="s">
        <v>26</v>
      </c>
      <c r="V20" s="10"/>
      <c r="W20" s="10"/>
      <c r="X20" s="10"/>
      <c r="Y20" s="10"/>
      <c r="Z20" s="9">
        <v>5.5483510959000002</v>
      </c>
      <c r="AA20" s="9">
        <v>73.781274986999989</v>
      </c>
      <c r="AB20" s="9">
        <v>37.908547307299997</v>
      </c>
      <c r="AC20" s="9">
        <v>43.0951619002482</v>
      </c>
      <c r="AD20" s="123">
        <v>160.33333529044819</v>
      </c>
    </row>
    <row r="21" spans="2:30" s="3" customFormat="1" x14ac:dyDescent="0.25">
      <c r="B21" s="84"/>
      <c r="H21" s="69"/>
      <c r="I21" s="69"/>
      <c r="J21" s="69"/>
      <c r="K21" s="69"/>
      <c r="L21" s="69"/>
      <c r="M21" s="69"/>
      <c r="N21" s="69"/>
      <c r="O21" s="103"/>
      <c r="P21" s="103"/>
      <c r="Q21" s="103"/>
      <c r="R21" s="104"/>
      <c r="S21" s="69">
        <f>S11+S14+S15+S16+S19</f>
        <v>157.87874151958084</v>
      </c>
      <c r="Z21" s="69"/>
      <c r="AA21" s="69"/>
      <c r="AB21" s="69"/>
      <c r="AC21" s="69"/>
      <c r="AD21" s="69"/>
    </row>
    <row r="22" spans="2:30" s="3" customFormat="1" x14ac:dyDescent="0.25">
      <c r="I22" s="69"/>
      <c r="J22" s="69"/>
      <c r="K22" s="69"/>
      <c r="AA22" s="69"/>
      <c r="AB22" s="69"/>
      <c r="AC22" s="69"/>
    </row>
    <row r="23" spans="2:30" ht="31.5" x14ac:dyDescent="0.35">
      <c r="C23" s="174">
        <v>2020</v>
      </c>
      <c r="D23" s="175"/>
      <c r="E23" s="175"/>
      <c r="F23" s="175"/>
      <c r="G23" s="175"/>
      <c r="H23" s="101" t="s">
        <v>36</v>
      </c>
      <c r="I23" s="101" t="s">
        <v>268</v>
      </c>
      <c r="J23" s="101" t="s">
        <v>38</v>
      </c>
      <c r="K23" s="101" t="s">
        <v>267</v>
      </c>
      <c r="L23" s="118" t="s">
        <v>1</v>
      </c>
      <c r="M23" s="25"/>
      <c r="N23" s="174">
        <v>2020</v>
      </c>
      <c r="O23" s="170" t="s">
        <v>36</v>
      </c>
      <c r="P23" s="101" t="s">
        <v>268</v>
      </c>
      <c r="Q23" s="101" t="s">
        <v>38</v>
      </c>
      <c r="R23" s="101" t="s">
        <v>267</v>
      </c>
      <c r="S23" s="118" t="s">
        <v>1</v>
      </c>
      <c r="T23" s="25"/>
      <c r="U23" s="174">
        <v>2020</v>
      </c>
      <c r="V23" s="175"/>
      <c r="W23" s="175"/>
      <c r="X23" s="175"/>
      <c r="Y23" s="175"/>
      <c r="Z23" s="101" t="s">
        <v>36</v>
      </c>
      <c r="AA23" s="101" t="s">
        <v>268</v>
      </c>
      <c r="AB23" s="101" t="s">
        <v>38</v>
      </c>
      <c r="AC23" s="101" t="s">
        <v>267</v>
      </c>
      <c r="AD23" s="118" t="s">
        <v>1</v>
      </c>
    </row>
    <row r="24" spans="2:30" x14ac:dyDescent="0.25">
      <c r="C24" s="176" t="s">
        <v>18</v>
      </c>
      <c r="H24" s="8">
        <f>SUM(H25:H26)</f>
        <v>0</v>
      </c>
      <c r="I24" s="8">
        <f>SUM(I25:I26)</f>
        <v>43.808643439999997</v>
      </c>
      <c r="J24" s="8">
        <f>SUM(J25:J26)</f>
        <v>1.3241498132</v>
      </c>
      <c r="K24" s="8">
        <f>SUM(K25:K26)</f>
        <v>0.1955737498847</v>
      </c>
      <c r="L24" s="121">
        <f t="shared" ref="L24:L33" si="3">SUM(H24:K24)</f>
        <v>45.328367003084701</v>
      </c>
      <c r="M24" s="99"/>
      <c r="N24" s="179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1">
        <f>SUM(O24:R24)</f>
        <v>36.578175203680367</v>
      </c>
      <c r="T24" s="169"/>
      <c r="U24" s="176" t="s">
        <v>18</v>
      </c>
      <c r="Z24" s="8">
        <v>0</v>
      </c>
      <c r="AA24" s="8">
        <v>43.81074735</v>
      </c>
      <c r="AB24" s="8">
        <v>1.3125570342000001</v>
      </c>
      <c r="AC24" s="8">
        <v>0.19112511130259999</v>
      </c>
      <c r="AD24" s="121">
        <v>45.314429495502594</v>
      </c>
    </row>
    <row r="25" spans="2:30" x14ac:dyDescent="0.25">
      <c r="C25" s="177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24.40228484</v>
      </c>
      <c r="J25" s="19">
        <f>VLOOKUP(F25,Résultats!$B$2:$AX$476,'T energie vecteurs'!I5,FALSE)</f>
        <v>5.6291017200000001E-2</v>
      </c>
      <c r="K25" s="19">
        <f>VLOOKUP(G51,Résultats!$B$2:$AX$476,'T energie vecteurs'!I5,FALSE)</f>
        <v>2.8601484700000001E-5</v>
      </c>
      <c r="L25" s="120">
        <f t="shared" si="3"/>
        <v>24.4586044586847</v>
      </c>
      <c r="M25" s="19"/>
      <c r="N25" s="177" t="s">
        <v>19</v>
      </c>
      <c r="O25" s="172"/>
      <c r="P25" s="19"/>
      <c r="Q25" s="55"/>
      <c r="R25" s="19"/>
      <c r="S25" s="120"/>
      <c r="T25" s="169"/>
      <c r="U25" s="177" t="s">
        <v>19</v>
      </c>
      <c r="V25" t="s">
        <v>159</v>
      </c>
      <c r="W25" t="s">
        <v>160</v>
      </c>
      <c r="X25" t="s">
        <v>161</v>
      </c>
      <c r="Y25" t="s">
        <v>162</v>
      </c>
      <c r="Z25" s="19">
        <v>0</v>
      </c>
      <c r="AA25" s="19">
        <v>24.403256819999999</v>
      </c>
      <c r="AB25" s="19">
        <v>5.6292612200000001E-2</v>
      </c>
      <c r="AC25" s="19">
        <v>2.8580802600000001E-5</v>
      </c>
      <c r="AD25" s="120">
        <v>24.459578013002599</v>
      </c>
    </row>
    <row r="26" spans="2:30" x14ac:dyDescent="0.25">
      <c r="C26" s="178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19.406358600000001</v>
      </c>
      <c r="J26" s="19">
        <f>VLOOKUP(F26,Résultats!$B$2:$AX$476,'T energie vecteurs'!I5,FALSE)</f>
        <v>1.2678587960000001</v>
      </c>
      <c r="K26" s="19">
        <f>VLOOKUP(G26,Résultats!$B$2:$AX$476,'T energie vecteurs'!I5,FALSE)</f>
        <v>0.19554514840000001</v>
      </c>
      <c r="L26" s="120">
        <f t="shared" si="3"/>
        <v>20.8697625444</v>
      </c>
      <c r="M26" s="19"/>
      <c r="N26" s="178" t="s">
        <v>20</v>
      </c>
      <c r="O26" s="172"/>
      <c r="P26" s="19"/>
      <c r="Q26" s="55"/>
      <c r="R26" s="19"/>
      <c r="S26" s="120"/>
      <c r="T26" s="169"/>
      <c r="U26" s="178" t="s">
        <v>20</v>
      </c>
      <c r="V26" t="s">
        <v>163</v>
      </c>
      <c r="W26" t="s">
        <v>164</v>
      </c>
      <c r="X26" t="s">
        <v>165</v>
      </c>
      <c r="Y26" t="s">
        <v>166</v>
      </c>
      <c r="Z26" s="19">
        <v>0</v>
      </c>
      <c r="AA26" s="19">
        <v>19.40749053</v>
      </c>
      <c r="AB26" s="19">
        <v>1.2562644220000001</v>
      </c>
      <c r="AC26" s="19">
        <v>0.1910965305</v>
      </c>
      <c r="AD26" s="120">
        <v>20.854851482500003</v>
      </c>
    </row>
    <row r="27" spans="2:30" x14ac:dyDescent="0.25">
      <c r="C27" s="176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0.26101331049999998</v>
      </c>
      <c r="I27" s="8">
        <f>VLOOKUP(E27,Résultats!$B$2:$AX$476,'T energie vecteurs'!I5,FALSE)</f>
        <v>6.8771445450000002</v>
      </c>
      <c r="J27" s="8">
        <f>VLOOKUP(F27,Résultats!$B$2:$AX$476,'T energie vecteurs'!I5,FALSE)</f>
        <v>13.83445564</v>
      </c>
      <c r="K27" s="8">
        <f>VLOOKUP(G27,Résultats!$B$2:$AX$476,'T energie vecteurs'!I5,FALSE)+6</f>
        <v>20.053528929999999</v>
      </c>
      <c r="L27" s="121">
        <f t="shared" si="3"/>
        <v>41.026142425499998</v>
      </c>
      <c r="M27" s="99"/>
      <c r="N27" s="179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1">
        <f t="shared" ref="S27:S33" si="4">SUM(O27:R27)</f>
        <v>38.335315468831681</v>
      </c>
      <c r="T27" s="169"/>
      <c r="U27" s="176" t="s">
        <v>21</v>
      </c>
      <c r="V27" t="s">
        <v>167</v>
      </c>
      <c r="W27" t="s">
        <v>168</v>
      </c>
      <c r="X27" t="s">
        <v>169</v>
      </c>
      <c r="Y27" t="s">
        <v>170</v>
      </c>
      <c r="Z27" s="8">
        <v>0.26094216329999997</v>
      </c>
      <c r="AA27" s="8">
        <v>6.8810767549999996</v>
      </c>
      <c r="AB27" s="8">
        <v>13.839617629999999</v>
      </c>
      <c r="AC27" s="8">
        <v>20.020133960000003</v>
      </c>
      <c r="AD27" s="121">
        <v>41.001770508299998</v>
      </c>
    </row>
    <row r="28" spans="2:30" x14ac:dyDescent="0.25">
      <c r="C28" s="176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3.4984162059999999</v>
      </c>
      <c r="J28" s="8">
        <f>VLOOKUP(F28,Résultats!$B$2:$AX$476,'T energie vecteurs'!I5,FALSE)</f>
        <v>12.799009180000001</v>
      </c>
      <c r="K28" s="8">
        <f>VLOOKUP(G28,Résultats!$B$2:$AX$476,'T energie vecteurs'!I5,FALSE)</f>
        <v>7.586375512</v>
      </c>
      <c r="L28" s="121">
        <f t="shared" si="3"/>
        <v>23.883800898000001</v>
      </c>
      <c r="M28" s="99"/>
      <c r="N28" s="179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1">
        <f t="shared" si="4"/>
        <v>20.652866188587154</v>
      </c>
      <c r="T28" s="169"/>
      <c r="U28" s="176" t="s">
        <v>22</v>
      </c>
      <c r="V28" t="s">
        <v>171</v>
      </c>
      <c r="W28" t="s">
        <v>172</v>
      </c>
      <c r="X28" t="s">
        <v>173</v>
      </c>
      <c r="Y28" t="s">
        <v>174</v>
      </c>
      <c r="Z28" s="8">
        <v>0</v>
      </c>
      <c r="AA28" s="8">
        <v>3.2045910860000002</v>
      </c>
      <c r="AB28" s="8">
        <v>11.647238359999999</v>
      </c>
      <c r="AC28" s="8">
        <v>7.0628624279999999</v>
      </c>
      <c r="AD28" s="121">
        <v>21.914691873999999</v>
      </c>
    </row>
    <row r="29" spans="2:30" x14ac:dyDescent="0.25">
      <c r="C29" s="176" t="s">
        <v>23</v>
      </c>
      <c r="H29" s="8">
        <f>SUM(H30:H32)</f>
        <v>3.1055923117999997</v>
      </c>
      <c r="I29" s="8">
        <f>SUM(I30:I32)</f>
        <v>17.171677581000001</v>
      </c>
      <c r="J29" s="8">
        <f>SUM(J30:J32)</f>
        <v>9.6236022315999996</v>
      </c>
      <c r="K29" s="8">
        <f>SUM(K30:K32)</f>
        <v>14.650294646699999</v>
      </c>
      <c r="L29" s="121">
        <f t="shared" si="3"/>
        <v>44.5511667711</v>
      </c>
      <c r="M29" s="99"/>
      <c r="N29" s="179" t="s">
        <v>485</v>
      </c>
      <c r="O29" s="36">
        <f>O30+O31</f>
        <v>3.1626378182920636</v>
      </c>
      <c r="P29" s="35">
        <f t="shared" ref="P29:R29" si="5">P30+P31</f>
        <v>13.919973516612528</v>
      </c>
      <c r="Q29" s="35">
        <f t="shared" si="5"/>
        <v>9.0413234941421319</v>
      </c>
      <c r="R29" s="35">
        <f t="shared" si="5"/>
        <v>14.312071337572707</v>
      </c>
      <c r="S29" s="171">
        <f t="shared" si="4"/>
        <v>40.436006166619435</v>
      </c>
      <c r="T29" s="169"/>
      <c r="U29" s="176" t="s">
        <v>23</v>
      </c>
      <c r="Z29" s="8">
        <v>3.1266942251999996</v>
      </c>
      <c r="AA29" s="8">
        <v>17.182393933</v>
      </c>
      <c r="AB29" s="8">
        <v>9.6269213002000011</v>
      </c>
      <c r="AC29" s="8">
        <v>14.632277189</v>
      </c>
      <c r="AD29" s="121">
        <v>44.568286647400001</v>
      </c>
    </row>
    <row r="30" spans="2:30" x14ac:dyDescent="0.25">
      <c r="C30" s="178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2.2036540329999998</v>
      </c>
      <c r="I30" s="19">
        <f>VLOOKUP(E30,Résultats!$B$2:$AX$476,'T energie vecteurs'!I5,FALSE)</f>
        <v>12.663713120000001</v>
      </c>
      <c r="J30" s="19">
        <f>VLOOKUP(F30,Résultats!$B$2:$AX$476,'T energie vecteurs'!I5,FALSE)</f>
        <v>9.3315348149999995</v>
      </c>
      <c r="K30" s="19">
        <f>VLOOKUP(G30,Résultats!$B$2:$AX$476,'T energie vecteurs'!I5,FALSE)</f>
        <v>12.31149813</v>
      </c>
      <c r="L30" s="120">
        <f t="shared" si="3"/>
        <v>36.510400098000005</v>
      </c>
      <c r="M30" s="19"/>
      <c r="N30" s="178" t="s">
        <v>486</v>
      </c>
      <c r="O30" s="172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0">
        <f t="shared" si="4"/>
        <v>25.792217113675775</v>
      </c>
      <c r="T30" s="169"/>
      <c r="U30" s="178" t="s">
        <v>24</v>
      </c>
      <c r="V30" t="s">
        <v>175</v>
      </c>
      <c r="W30" t="s">
        <v>176</v>
      </c>
      <c r="X30" t="s">
        <v>177</v>
      </c>
      <c r="Y30" t="s">
        <v>178</v>
      </c>
      <c r="Z30" s="19">
        <v>2.2208338639999998</v>
      </c>
      <c r="AA30" s="19">
        <v>12.67571616</v>
      </c>
      <c r="AB30" s="19">
        <v>9.3352614050000007</v>
      </c>
      <c r="AC30" s="19">
        <v>12.295267620000001</v>
      </c>
      <c r="AD30" s="120">
        <v>36.527079049000001</v>
      </c>
    </row>
    <row r="31" spans="2:30" x14ac:dyDescent="0.25">
      <c r="C31" s="178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0.90193827879999999</v>
      </c>
      <c r="I31" s="19">
        <f>VLOOKUP(E31,Résultats!$B$2:$AX$476,'T energie vecteurs'!I5,FALSE)</f>
        <v>1.960487785</v>
      </c>
      <c r="J31" s="19">
        <f>VLOOKUP(F31,Résultats!$B$2:$AX$476,'T energie vecteurs'!I5,FALSE)</f>
        <v>0</v>
      </c>
      <c r="K31" s="19">
        <f>VLOOKUP(G31,Résultats!$B$2:$AX$476,'T energie vecteurs'!I5,FALSE)</f>
        <v>2.020682324</v>
      </c>
      <c r="L31" s="120">
        <f t="shared" si="3"/>
        <v>4.8831083878000001</v>
      </c>
      <c r="M31" s="19"/>
      <c r="N31" s="178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0">
        <f t="shared" si="4"/>
        <v>14.643789052943653</v>
      </c>
      <c r="T31" s="169"/>
      <c r="U31" s="178" t="s">
        <v>258</v>
      </c>
      <c r="V31" t="s">
        <v>259</v>
      </c>
      <c r="W31" t="s">
        <v>260</v>
      </c>
      <c r="X31" t="s">
        <v>261</v>
      </c>
      <c r="Y31" t="s">
        <v>262</v>
      </c>
      <c r="Z31" s="19">
        <v>0.90586036120000002</v>
      </c>
      <c r="AA31" s="19">
        <v>1.9609193220000001</v>
      </c>
      <c r="AB31" s="19">
        <v>0</v>
      </c>
      <c r="AC31" s="19">
        <v>2.0196656009999998</v>
      </c>
      <c r="AD31" s="120">
        <v>4.8864452841999997</v>
      </c>
    </row>
    <row r="32" spans="2:30" x14ac:dyDescent="0.25">
      <c r="C32" s="178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2.5474766760000001</v>
      </c>
      <c r="J32" s="19">
        <f>VLOOKUP(F32,Résultats!$B$2:$AX$476,'T energie vecteurs'!I5,FALSE)</f>
        <v>0.29206741660000002</v>
      </c>
      <c r="K32" s="19">
        <f>VLOOKUP(G32,Résultats!$B$2:$AX$476,'T energie vecteurs'!I5,FALSE)</f>
        <v>0.31811419270000002</v>
      </c>
      <c r="L32" s="120">
        <f t="shared" si="3"/>
        <v>3.1576582853000001</v>
      </c>
      <c r="M32" s="19"/>
      <c r="N32" s="179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1">
        <f t="shared" si="4"/>
        <v>4.4610384226828508</v>
      </c>
      <c r="T32" s="169"/>
      <c r="U32" s="178" t="s">
        <v>25</v>
      </c>
      <c r="V32" t="s">
        <v>179</v>
      </c>
      <c r="W32" t="s">
        <v>180</v>
      </c>
      <c r="X32" t="s">
        <v>181</v>
      </c>
      <c r="Y32" t="s">
        <v>182</v>
      </c>
      <c r="Z32" s="19">
        <v>0</v>
      </c>
      <c r="AA32" s="19">
        <v>2.5457584510000002</v>
      </c>
      <c r="AB32" s="19">
        <v>0.29165989520000002</v>
      </c>
      <c r="AC32" s="19">
        <v>0.31734396799999998</v>
      </c>
      <c r="AD32" s="120">
        <v>3.1547623142000001</v>
      </c>
    </row>
    <row r="33" spans="3:30" x14ac:dyDescent="0.25">
      <c r="C33" s="29" t="s">
        <v>26</v>
      </c>
      <c r="D33" s="10"/>
      <c r="E33" s="10"/>
      <c r="F33" s="10"/>
      <c r="G33" s="10"/>
      <c r="H33" s="9">
        <f>SUM(H24,H27:H29)</f>
        <v>3.3666056222999998</v>
      </c>
      <c r="I33" s="9">
        <f>SUM(I24,I27:I29)</f>
        <v>71.355881772000004</v>
      </c>
      <c r="J33" s="9">
        <f>SUM(J24,J27:J29)</f>
        <v>37.581216864799998</v>
      </c>
      <c r="K33" s="9">
        <f>SUM(K24,K27:K29)</f>
        <v>42.485772838584701</v>
      </c>
      <c r="L33" s="123">
        <f t="shared" si="3"/>
        <v>154.78947709768471</v>
      </c>
      <c r="M33" s="105"/>
      <c r="N33" s="180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3">
        <f t="shared" si="4"/>
        <v>140.46340145040148</v>
      </c>
      <c r="T33" s="105"/>
      <c r="U33" s="29" t="s">
        <v>26</v>
      </c>
      <c r="V33" s="10"/>
      <c r="W33" s="10"/>
      <c r="X33" s="10"/>
      <c r="Y33" s="10"/>
      <c r="Z33" s="9">
        <v>3.3876363884999998</v>
      </c>
      <c r="AA33" s="9">
        <v>71.078809124000003</v>
      </c>
      <c r="AB33" s="9">
        <v>36.426334324400003</v>
      </c>
      <c r="AC33" s="9">
        <v>41.906398688302602</v>
      </c>
      <c r="AD33" s="123">
        <v>152.79917852520259</v>
      </c>
    </row>
    <row r="34" spans="3:30" s="3" customFormat="1" x14ac:dyDescent="0.25">
      <c r="H34" s="69"/>
      <c r="I34" s="69"/>
      <c r="J34" s="69"/>
      <c r="K34" s="69"/>
      <c r="L34" s="69"/>
      <c r="M34" s="69"/>
      <c r="N34" s="69"/>
      <c r="O34" s="103"/>
      <c r="P34" s="103"/>
      <c r="Q34" s="103"/>
      <c r="R34" s="104"/>
      <c r="S34" s="69"/>
      <c r="T34" s="69"/>
      <c r="Z34" s="69"/>
      <c r="AA34" s="69"/>
      <c r="AB34" s="69"/>
      <c r="AC34" s="69"/>
      <c r="AD34" s="69"/>
    </row>
    <row r="35" spans="3:3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Z35" s="69"/>
      <c r="AA35" s="69"/>
      <c r="AB35" s="69"/>
      <c r="AC35" s="69"/>
      <c r="AD35" s="69"/>
    </row>
    <row r="36" spans="3:30" ht="31.5" x14ac:dyDescent="0.35">
      <c r="C36" s="174">
        <v>2025</v>
      </c>
      <c r="D36" s="175"/>
      <c r="E36" s="175"/>
      <c r="F36" s="175"/>
      <c r="G36" s="175"/>
      <c r="H36" s="101" t="s">
        <v>36</v>
      </c>
      <c r="I36" s="101" t="s">
        <v>268</v>
      </c>
      <c r="J36" s="101" t="s">
        <v>38</v>
      </c>
      <c r="K36" s="101" t="s">
        <v>267</v>
      </c>
      <c r="L36" s="118" t="s">
        <v>1</v>
      </c>
      <c r="M36" s="25"/>
      <c r="N36" s="174">
        <v>2025</v>
      </c>
      <c r="O36" s="170" t="s">
        <v>36</v>
      </c>
      <c r="P36" s="101" t="s">
        <v>268</v>
      </c>
      <c r="Q36" s="101" t="s">
        <v>38</v>
      </c>
      <c r="R36" s="101" t="s">
        <v>267</v>
      </c>
      <c r="S36" s="118" t="s">
        <v>1</v>
      </c>
      <c r="T36" s="25"/>
      <c r="U36" s="174">
        <v>2025</v>
      </c>
      <c r="V36" s="175"/>
      <c r="W36" s="175"/>
      <c r="X36" s="175"/>
      <c r="Y36" s="175"/>
      <c r="Z36" s="101" t="s">
        <v>36</v>
      </c>
      <c r="AA36" s="101" t="s">
        <v>268</v>
      </c>
      <c r="AB36" s="101" t="s">
        <v>38</v>
      </c>
      <c r="AC36" s="101" t="s">
        <v>267</v>
      </c>
      <c r="AD36" s="118" t="s">
        <v>1</v>
      </c>
    </row>
    <row r="37" spans="3:30" x14ac:dyDescent="0.25">
      <c r="C37" s="176" t="s">
        <v>18</v>
      </c>
      <c r="H37" s="8">
        <f>SUM(H38:H39)</f>
        <v>0</v>
      </c>
      <c r="I37" s="8">
        <f>SUM(I38:I39)</f>
        <v>42.194559249999998</v>
      </c>
      <c r="J37" s="8">
        <f>SUM(J38:J39)</f>
        <v>1.6713101689999998</v>
      </c>
      <c r="K37" s="8">
        <f>SUM(K38:K39)</f>
        <v>0.1951891090824</v>
      </c>
      <c r="L37" s="121">
        <f t="shared" ref="L37:L46" si="6">SUM(H37:K37)</f>
        <v>44.061058528082398</v>
      </c>
      <c r="M37" s="99"/>
      <c r="N37" s="179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1">
        <f>SUM(O37:R37)</f>
        <v>40.669108899112402</v>
      </c>
      <c r="T37" s="99"/>
      <c r="U37" s="176" t="s">
        <v>18</v>
      </c>
      <c r="Z37" s="8">
        <v>0</v>
      </c>
      <c r="AA37" s="8">
        <v>42.266854639999998</v>
      </c>
      <c r="AB37" s="8">
        <v>1.6502458994</v>
      </c>
      <c r="AC37" s="8">
        <v>0.1948563592043</v>
      </c>
      <c r="AD37" s="121">
        <v>44.111956898604298</v>
      </c>
    </row>
    <row r="38" spans="3:30" x14ac:dyDescent="0.25">
      <c r="C38" s="177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22.65886953</v>
      </c>
      <c r="J38" s="19">
        <f>VLOOKUP(F38,Résultats!$B$2:$AX$476,'T energie vecteurs'!N5,FALSE)</f>
        <v>0.32201754599999999</v>
      </c>
      <c r="K38" s="19">
        <f>VLOOKUP(G51,Résultats!$B$2:$AX$476,'T energie vecteurs'!N5,FALSE)</f>
        <v>4.2791482400000002E-5</v>
      </c>
      <c r="L38" s="120">
        <f t="shared" si="6"/>
        <v>22.980929867482402</v>
      </c>
      <c r="M38" s="19"/>
      <c r="N38" s="177" t="s">
        <v>19</v>
      </c>
      <c r="O38" s="172"/>
      <c r="P38" s="19"/>
      <c r="Q38" s="55"/>
      <c r="R38" s="19"/>
      <c r="S38" s="120"/>
      <c r="T38" s="19"/>
      <c r="U38" s="177" t="s">
        <v>19</v>
      </c>
      <c r="V38" t="s">
        <v>159</v>
      </c>
      <c r="W38" t="s">
        <v>160</v>
      </c>
      <c r="X38" t="s">
        <v>161</v>
      </c>
      <c r="Y38" t="s">
        <v>162</v>
      </c>
      <c r="Z38" s="19">
        <v>0</v>
      </c>
      <c r="AA38" s="19">
        <v>22.679099829999998</v>
      </c>
      <c r="AB38" s="19">
        <v>0.32307967139999999</v>
      </c>
      <c r="AC38" s="19">
        <v>4.2862804299999998E-5</v>
      </c>
      <c r="AD38" s="120">
        <v>23.002222364204297</v>
      </c>
    </row>
    <row r="39" spans="3:30" x14ac:dyDescent="0.25">
      <c r="C39" s="178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19.535689720000001</v>
      </c>
      <c r="J39" s="19">
        <f>VLOOKUP(F39,Résultats!$B$2:$AX$476,'T energie vecteurs'!N5,FALSE)</f>
        <v>1.349292623</v>
      </c>
      <c r="K39" s="19">
        <f>VLOOKUP(G39,Résultats!$B$2:$AX$476,'T energie vecteurs'!N5,FALSE)</f>
        <v>0.19514631760000001</v>
      </c>
      <c r="L39" s="120">
        <f t="shared" si="6"/>
        <v>21.0801286606</v>
      </c>
      <c r="M39" s="19"/>
      <c r="N39" s="178" t="s">
        <v>20</v>
      </c>
      <c r="O39" s="172"/>
      <c r="P39" s="19"/>
      <c r="Q39" s="55"/>
      <c r="R39" s="19"/>
      <c r="S39" s="120"/>
      <c r="T39" s="19"/>
      <c r="U39" s="178" t="s">
        <v>20</v>
      </c>
      <c r="V39" t="s">
        <v>163</v>
      </c>
      <c r="W39" t="s">
        <v>164</v>
      </c>
      <c r="X39" t="s">
        <v>165</v>
      </c>
      <c r="Y39" t="s">
        <v>166</v>
      </c>
      <c r="Z39" s="19">
        <v>0</v>
      </c>
      <c r="AA39" s="19">
        <v>19.58775481</v>
      </c>
      <c r="AB39" s="19">
        <v>1.3271662280000001</v>
      </c>
      <c r="AC39" s="19">
        <v>0.19481349640000001</v>
      </c>
      <c r="AD39" s="120">
        <v>21.109734534399998</v>
      </c>
    </row>
    <row r="40" spans="3:30" x14ac:dyDescent="0.25">
      <c r="C40" s="176" t="s">
        <v>21</v>
      </c>
      <c r="D40" t="s">
        <v>167</v>
      </c>
      <c r="E40" t="s">
        <v>168</v>
      </c>
      <c r="F40" t="s">
        <v>169</v>
      </c>
      <c r="G40" t="s">
        <v>170</v>
      </c>
      <c r="H40" s="270">
        <f>VLOOKUP(D40,Résultats!$B$2:$AX$476,'T energie vecteurs'!N5,FALSE)</f>
        <v>0.22348570249999999</v>
      </c>
      <c r="I40" s="270">
        <f>VLOOKUP(E40,Résultats!$B$2:$AX$476,'T energie vecteurs'!N5,FALSE)</f>
        <v>6.0146630290000003</v>
      </c>
      <c r="J40" s="270">
        <f>VLOOKUP(F40,Résultats!$B$2:$AX$476,'T energie vecteurs'!N5,FALSE)</f>
        <v>14.117675759999999</v>
      </c>
      <c r="K40" s="270">
        <f>VLOOKUP(G40,Résultats!$B$2:$AX$476,'T energie vecteurs'!N5,FALSE)+8</f>
        <v>20.428034910000001</v>
      </c>
      <c r="L40" s="271">
        <f t="shared" si="6"/>
        <v>40.783859401499996</v>
      </c>
      <c r="M40" s="99"/>
      <c r="N40" s="179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1">
        <f t="shared" ref="S40:S46" si="7">SUM(O40:R40)</f>
        <v>39.105494056556061</v>
      </c>
      <c r="T40" s="99"/>
      <c r="U40" s="176" t="s">
        <v>21</v>
      </c>
      <c r="V40" t="s">
        <v>167</v>
      </c>
      <c r="W40" t="s">
        <v>168</v>
      </c>
      <c r="X40" t="s">
        <v>169</v>
      </c>
      <c r="Y40" t="s">
        <v>170</v>
      </c>
      <c r="Z40" s="270">
        <v>0.22134412140000001</v>
      </c>
      <c r="AA40" s="270">
        <v>5.9733699419999997</v>
      </c>
      <c r="AB40" s="270">
        <v>14.0711105</v>
      </c>
      <c r="AC40" s="270">
        <v>20.292573949999998</v>
      </c>
      <c r="AD40" s="271">
        <v>40.558398513399993</v>
      </c>
    </row>
    <row r="41" spans="3:30" x14ac:dyDescent="0.25">
      <c r="C41" s="176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3.350891689</v>
      </c>
      <c r="J41" s="8">
        <f>VLOOKUP(F41,Résultats!$B$2:$AX$476,'T energie vecteurs'!N5,FALSE)</f>
        <v>12.179898700000001</v>
      </c>
      <c r="K41" s="8">
        <f>VLOOKUP(G41,Résultats!$B$2:$AX$476,'T energie vecteurs'!N5,FALSE)</f>
        <v>6.1750307700000002</v>
      </c>
      <c r="L41" s="121">
        <f t="shared" si="6"/>
        <v>21.705821158999999</v>
      </c>
      <c r="M41" s="99"/>
      <c r="N41" s="179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1">
        <f t="shared" si="7"/>
        <v>20.446248451860367</v>
      </c>
      <c r="T41" s="99"/>
      <c r="U41" s="176" t="s">
        <v>22</v>
      </c>
      <c r="V41" t="s">
        <v>171</v>
      </c>
      <c r="W41" t="s">
        <v>172</v>
      </c>
      <c r="X41" t="s">
        <v>173</v>
      </c>
      <c r="Y41" t="s">
        <v>174</v>
      </c>
      <c r="Z41" s="8">
        <v>0</v>
      </c>
      <c r="AA41" s="8">
        <v>2.9047526530000001</v>
      </c>
      <c r="AB41" s="8">
        <v>10.43412191</v>
      </c>
      <c r="AC41" s="8">
        <v>5.4947491529999999</v>
      </c>
      <c r="AD41" s="121">
        <v>18.833623716000002</v>
      </c>
    </row>
    <row r="42" spans="3:30" x14ac:dyDescent="0.25">
      <c r="C42" s="176" t="s">
        <v>23</v>
      </c>
      <c r="H42" s="8">
        <f>SUM(H43:H45)</f>
        <v>3.1501170686000002</v>
      </c>
      <c r="I42" s="8">
        <f>SUM(I43:I45)</f>
        <v>17.199209705000001</v>
      </c>
      <c r="J42" s="8">
        <f>SUM(J43:J45)</f>
        <v>9.8978846616000009</v>
      </c>
      <c r="K42" s="8">
        <f>SUM(K43:K45)</f>
        <v>13.9198139756</v>
      </c>
      <c r="L42" s="121">
        <f t="shared" si="6"/>
        <v>44.167025410800001</v>
      </c>
      <c r="M42" s="99"/>
      <c r="N42" s="179" t="s">
        <v>485</v>
      </c>
      <c r="O42" s="36">
        <f>O43+O44</f>
        <v>4.2119673749809596</v>
      </c>
      <c r="P42" s="35">
        <f t="shared" ref="P42:R42" si="8">P43+P44</f>
        <v>13.344099936220454</v>
      </c>
      <c r="Q42" s="35">
        <f t="shared" si="8"/>
        <v>9.4854890713287645</v>
      </c>
      <c r="R42" s="35">
        <f t="shared" si="8"/>
        <v>13.855608235952786</v>
      </c>
      <c r="S42" s="171">
        <f t="shared" si="7"/>
        <v>40.897164618482961</v>
      </c>
      <c r="T42" s="99"/>
      <c r="U42" s="176" t="s">
        <v>23</v>
      </c>
      <c r="Z42" s="8">
        <v>3.1660290659000001</v>
      </c>
      <c r="AA42" s="8">
        <v>17.310522624000001</v>
      </c>
      <c r="AB42" s="8">
        <v>9.9263342210000012</v>
      </c>
      <c r="AC42" s="8">
        <v>13.917316500800002</v>
      </c>
      <c r="AD42" s="121">
        <v>44.320202411700002</v>
      </c>
    </row>
    <row r="43" spans="3:30" x14ac:dyDescent="0.25">
      <c r="C43" s="178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2.247209223</v>
      </c>
      <c r="I43" s="19">
        <f>VLOOKUP(E43,Résultats!$B$2:$AX$476,'T energie vecteurs'!N5,FALSE)</f>
        <v>12.64879711</v>
      </c>
      <c r="J43" s="19">
        <f>VLOOKUP(F43,Résultats!$B$2:$AX$476,'T energie vecteurs'!N5,FALSE)</f>
        <v>9.5812634540000001</v>
      </c>
      <c r="K43" s="19">
        <f>VLOOKUP(G43,Résultats!$B$2:$AX$476,'T energie vecteurs'!N5,FALSE)</f>
        <v>11.629070110000001</v>
      </c>
      <c r="L43" s="120">
        <f t="shared" si="6"/>
        <v>36.106339896999998</v>
      </c>
      <c r="M43" s="19"/>
      <c r="N43" s="178" t="s">
        <v>486</v>
      </c>
      <c r="O43" s="172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0">
        <f t="shared" si="7"/>
        <v>25.274570604429478</v>
      </c>
      <c r="T43" s="19"/>
      <c r="U43" s="178" t="s">
        <v>24</v>
      </c>
      <c r="V43" t="s">
        <v>175</v>
      </c>
      <c r="W43" t="s">
        <v>176</v>
      </c>
      <c r="X43" t="s">
        <v>177</v>
      </c>
      <c r="Y43" t="s">
        <v>178</v>
      </c>
      <c r="Z43" s="19">
        <v>2.2575440000000002</v>
      </c>
      <c r="AA43" s="19">
        <v>12.75530124</v>
      </c>
      <c r="AB43" s="19">
        <v>9.6094787490000009</v>
      </c>
      <c r="AC43" s="19">
        <v>11.630092790000001</v>
      </c>
      <c r="AD43" s="120">
        <v>36.252416779000001</v>
      </c>
    </row>
    <row r="44" spans="3:30" x14ac:dyDescent="0.25">
      <c r="C44" s="178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0.90290784560000004</v>
      </c>
      <c r="I44" s="19">
        <f>VLOOKUP(E44,Résultats!$B$2:$AX$476,'T energie vecteurs'!N5,FALSE)</f>
        <v>1.9681589399999999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1.9655580290000001</v>
      </c>
      <c r="L44" s="120">
        <f t="shared" si="6"/>
        <v>4.8366248146000004</v>
      </c>
      <c r="M44" s="19"/>
      <c r="N44" s="178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0">
        <f t="shared" si="7"/>
        <v>15.622594014053488</v>
      </c>
      <c r="T44" s="19"/>
      <c r="U44" s="178" t="s">
        <v>258</v>
      </c>
      <c r="V44" t="s">
        <v>259</v>
      </c>
      <c r="W44" t="s">
        <v>260</v>
      </c>
      <c r="X44" t="s">
        <v>261</v>
      </c>
      <c r="Y44" t="s">
        <v>262</v>
      </c>
      <c r="Z44" s="19">
        <v>0.9084850659</v>
      </c>
      <c r="AA44" s="19">
        <v>1.9687276039999999</v>
      </c>
      <c r="AB44" s="19">
        <v>0</v>
      </c>
      <c r="AC44" s="19">
        <v>1.963028566</v>
      </c>
      <c r="AD44" s="120">
        <v>4.8402412358999998</v>
      </c>
    </row>
    <row r="45" spans="3:30" x14ac:dyDescent="0.25">
      <c r="C45" s="178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2.5822536550000001</v>
      </c>
      <c r="J45" s="19">
        <f>VLOOKUP(F45,Résultats!$B$2:$AX$476,'T energie vecteurs'!N5,FALSE)</f>
        <v>0.31662120760000001</v>
      </c>
      <c r="K45" s="19">
        <f>VLOOKUP(G45,Résultats!$B$2:$AX$476,'T energie vecteurs'!N5,FALSE)</f>
        <v>0.3251858366</v>
      </c>
      <c r="L45" s="120">
        <f t="shared" si="6"/>
        <v>3.2240606991999998</v>
      </c>
      <c r="M45" s="19"/>
      <c r="N45" s="179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1">
        <f t="shared" si="7"/>
        <v>4.1518340546380408</v>
      </c>
      <c r="T45" s="19"/>
      <c r="U45" s="178" t="s">
        <v>25</v>
      </c>
      <c r="V45" t="s">
        <v>179</v>
      </c>
      <c r="W45" t="s">
        <v>180</v>
      </c>
      <c r="X45" t="s">
        <v>181</v>
      </c>
      <c r="Y45" t="s">
        <v>182</v>
      </c>
      <c r="Z45" s="19">
        <v>0</v>
      </c>
      <c r="AA45" s="19">
        <v>2.5864937800000001</v>
      </c>
      <c r="AB45" s="19">
        <v>0.31685547200000003</v>
      </c>
      <c r="AC45" s="19">
        <v>0.3241951448</v>
      </c>
      <c r="AD45" s="120">
        <v>3.2275443967999999</v>
      </c>
    </row>
    <row r="46" spans="3:30" x14ac:dyDescent="0.25">
      <c r="C46" s="29" t="s">
        <v>26</v>
      </c>
      <c r="D46" s="10"/>
      <c r="E46" s="10"/>
      <c r="F46" s="10"/>
      <c r="G46" s="10"/>
      <c r="H46" s="9">
        <f>SUM(H37,H40:H42)</f>
        <v>3.3736027711000003</v>
      </c>
      <c r="I46" s="9">
        <f>SUM(I37,I40:I42)</f>
        <v>68.759323672999997</v>
      </c>
      <c r="J46" s="9">
        <f>SUM(J37,J40:J42)</f>
        <v>37.866769290600004</v>
      </c>
      <c r="K46" s="9">
        <f>SUM(K37,K40:K42)</f>
        <v>40.7180687646824</v>
      </c>
      <c r="L46" s="123">
        <f t="shared" si="6"/>
        <v>150.71776449938238</v>
      </c>
      <c r="M46" s="105"/>
      <c r="N46" s="180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3">
        <f t="shared" si="7"/>
        <v>145.26985008064983</v>
      </c>
      <c r="T46" s="105"/>
      <c r="U46" s="29" t="s">
        <v>26</v>
      </c>
      <c r="V46" s="10"/>
      <c r="W46" s="10"/>
      <c r="X46" s="10"/>
      <c r="Y46" s="10"/>
      <c r="Z46" s="9">
        <v>3.3873731873000001</v>
      </c>
      <c r="AA46" s="9">
        <v>68.455499859</v>
      </c>
      <c r="AB46" s="9">
        <v>36.081812530400001</v>
      </c>
      <c r="AC46" s="9">
        <v>39.899495963004298</v>
      </c>
      <c r="AD46" s="123">
        <v>147.82418153970428</v>
      </c>
    </row>
    <row r="47" spans="3:30" s="3" customFormat="1" x14ac:dyDescent="0.25">
      <c r="H47" s="69"/>
      <c r="I47" s="69"/>
      <c r="J47" s="69"/>
      <c r="K47" s="69"/>
      <c r="L47" s="69"/>
      <c r="M47" s="69"/>
      <c r="N47" s="69"/>
      <c r="O47" s="103"/>
      <c r="P47" s="103"/>
      <c r="Q47" s="103"/>
      <c r="R47" s="104"/>
      <c r="S47" s="69"/>
      <c r="T47" s="69"/>
      <c r="Z47" s="69"/>
      <c r="AA47" s="69"/>
      <c r="AB47" s="69"/>
      <c r="AC47" s="69"/>
      <c r="AD47" s="69"/>
    </row>
    <row r="48" spans="3:3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Z48" s="69"/>
      <c r="AA48" s="69"/>
      <c r="AB48" s="69"/>
      <c r="AC48" s="69"/>
      <c r="AD48" s="69"/>
    </row>
    <row r="49" spans="2:30" ht="31.5" x14ac:dyDescent="0.35">
      <c r="C49" s="174">
        <v>2030</v>
      </c>
      <c r="D49" s="175"/>
      <c r="E49" s="175"/>
      <c r="F49" s="175"/>
      <c r="G49" s="175"/>
      <c r="H49" s="101" t="s">
        <v>36</v>
      </c>
      <c r="I49" s="101" t="s">
        <v>268</v>
      </c>
      <c r="J49" s="101" t="s">
        <v>38</v>
      </c>
      <c r="K49" s="101" t="s">
        <v>267</v>
      </c>
      <c r="L49" s="118" t="s">
        <v>1</v>
      </c>
      <c r="M49" s="25"/>
      <c r="N49" s="174">
        <v>2030</v>
      </c>
      <c r="O49" s="170" t="s">
        <v>36</v>
      </c>
      <c r="P49" s="101" t="s">
        <v>268</v>
      </c>
      <c r="Q49" s="101" t="s">
        <v>38</v>
      </c>
      <c r="R49" s="101" t="s">
        <v>267</v>
      </c>
      <c r="S49" s="118" t="s">
        <v>1</v>
      </c>
      <c r="T49" s="25"/>
      <c r="U49" s="174">
        <v>2030</v>
      </c>
      <c r="V49" s="175"/>
      <c r="W49" s="175"/>
      <c r="X49" s="175"/>
      <c r="Y49" s="175"/>
      <c r="Z49" s="101" t="s">
        <v>36</v>
      </c>
      <c r="AA49" s="101" t="s">
        <v>268</v>
      </c>
      <c r="AB49" s="101" t="s">
        <v>38</v>
      </c>
      <c r="AC49" s="101" t="s">
        <v>267</v>
      </c>
      <c r="AD49" s="118" t="s">
        <v>1</v>
      </c>
    </row>
    <row r="50" spans="2:30" x14ac:dyDescent="0.25">
      <c r="C50" s="176" t="s">
        <v>18</v>
      </c>
      <c r="H50" s="8">
        <f>SUM(H51:H52)</f>
        <v>0</v>
      </c>
      <c r="I50" s="8">
        <f>SUM(I51:I52)</f>
        <v>40.3754913</v>
      </c>
      <c r="J50" s="8">
        <f>SUM(J51:J52)</f>
        <v>2.1790426958999998</v>
      </c>
      <c r="K50" s="8">
        <f>SUM(K51:K52)</f>
        <v>0.20605447268169999</v>
      </c>
      <c r="L50" s="121">
        <f>SUM(H50:K50)</f>
        <v>42.760588468581702</v>
      </c>
      <c r="M50" s="99"/>
      <c r="N50" s="179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1">
        <f>SUM(O50:R50)</f>
        <v>36.389770824723101</v>
      </c>
      <c r="T50" s="245">
        <f>S50-'[2]Bilan 2030'!$W$5</f>
        <v>-6.1606988869268022</v>
      </c>
      <c r="U50" s="176" t="s">
        <v>18</v>
      </c>
      <c r="Z50" s="8">
        <v>0</v>
      </c>
      <c r="AA50" s="8">
        <v>40.390185649999999</v>
      </c>
      <c r="AB50" s="8">
        <v>2.133805502</v>
      </c>
      <c r="AC50" s="8">
        <v>0.1984685271803</v>
      </c>
      <c r="AD50" s="121">
        <v>42.722459679180304</v>
      </c>
    </row>
    <row r="51" spans="2:30" x14ac:dyDescent="0.25">
      <c r="C51" s="177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20.488907149999999</v>
      </c>
      <c r="J51" s="19">
        <f>VLOOKUP(F51,Résultats!$B$2:$AX$476,'T energie vecteurs'!S5,FALSE)</f>
        <v>0.80570465089999999</v>
      </c>
      <c r="K51" s="19">
        <f>VLOOKUP(G51,Résultats!$B$2:$AX$476,'T energie vecteurs'!S5,FALSE)</f>
        <v>5.7141581699999998E-5</v>
      </c>
      <c r="L51" s="120">
        <f t="shared" ref="L51:L58" si="9">SUM(H51:K51)</f>
        <v>21.2946689424817</v>
      </c>
      <c r="M51" s="19"/>
      <c r="N51" s="177" t="s">
        <v>19</v>
      </c>
      <c r="O51" s="172"/>
      <c r="P51" s="19"/>
      <c r="Q51" s="55"/>
      <c r="R51" s="19"/>
      <c r="S51" s="120"/>
      <c r="T51" s="245"/>
      <c r="U51" s="177" t="s">
        <v>19</v>
      </c>
      <c r="V51" t="s">
        <v>159</v>
      </c>
      <c r="W51" t="s">
        <v>160</v>
      </c>
      <c r="X51" t="s">
        <v>161</v>
      </c>
      <c r="Y51" t="s">
        <v>162</v>
      </c>
      <c r="Z51" s="19">
        <v>0</v>
      </c>
      <c r="AA51" s="19">
        <v>20.510934450000001</v>
      </c>
      <c r="AB51" s="19">
        <v>0.80845753899999995</v>
      </c>
      <c r="AC51" s="19">
        <v>5.7797780299999998E-5</v>
      </c>
      <c r="AD51" s="120">
        <v>21.3194497867803</v>
      </c>
    </row>
    <row r="52" spans="2:30" x14ac:dyDescent="0.25">
      <c r="C52" s="178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19.886584150000001</v>
      </c>
      <c r="J52" s="19">
        <f>VLOOKUP(F52,Résultats!$B$2:$AX$476,'T energie vecteurs'!S5,FALSE)</f>
        <v>1.3733380449999999</v>
      </c>
      <c r="K52" s="19">
        <f>VLOOKUP(G52,Résultats!$B$2:$AX$476,'T energie vecteurs'!S5,FALSE)</f>
        <v>0.20599733109999999</v>
      </c>
      <c r="L52" s="120">
        <f t="shared" si="9"/>
        <v>21.465919526100002</v>
      </c>
      <c r="M52" s="19"/>
      <c r="N52" s="178" t="s">
        <v>20</v>
      </c>
      <c r="O52" s="172"/>
      <c r="P52" s="19"/>
      <c r="Q52" s="55"/>
      <c r="R52" s="19"/>
      <c r="S52" s="120"/>
      <c r="T52" s="245"/>
      <c r="U52" s="178" t="s">
        <v>20</v>
      </c>
      <c r="V52" t="s">
        <v>163</v>
      </c>
      <c r="W52" t="s">
        <v>164</v>
      </c>
      <c r="X52" t="s">
        <v>165</v>
      </c>
      <c r="Y52" t="s">
        <v>166</v>
      </c>
      <c r="Z52" s="19">
        <v>0</v>
      </c>
      <c r="AA52" s="19">
        <v>19.879251199999999</v>
      </c>
      <c r="AB52" s="19">
        <v>1.325347963</v>
      </c>
      <c r="AC52" s="19">
        <v>0.19841072940000001</v>
      </c>
      <c r="AD52" s="120">
        <v>21.403009892399997</v>
      </c>
    </row>
    <row r="53" spans="2:30" x14ac:dyDescent="0.25">
      <c r="C53" s="176" t="s">
        <v>21</v>
      </c>
      <c r="D53" t="s">
        <v>167</v>
      </c>
      <c r="E53" t="s">
        <v>168</v>
      </c>
      <c r="F53" t="s">
        <v>169</v>
      </c>
      <c r="G53" t="s">
        <v>170</v>
      </c>
      <c r="H53" s="270">
        <f>VLOOKUP(D53,Résultats!$B$2:$AX$476,'T energie vecteurs'!S5,FALSE)</f>
        <v>0.189752385</v>
      </c>
      <c r="I53" s="270">
        <f>VLOOKUP(E53,Résultats!$B$2:$AX$476,'T energie vecteurs'!S5,FALSE)</f>
        <v>5.4837834010000002</v>
      </c>
      <c r="J53" s="270">
        <f>VLOOKUP(F53,Résultats!$B$2:$AX$476,'T energie vecteurs'!S5,FALSE)</f>
        <v>14.001322200000001</v>
      </c>
      <c r="K53" s="270">
        <f>VLOOKUP(G53,Résultats!$B$2:$AX$476,'T energie vecteurs'!S5,FALSE)+8</f>
        <v>19.608758950000002</v>
      </c>
      <c r="L53" s="271">
        <f>SUM(H53:K53)</f>
        <v>39.283616936000001</v>
      </c>
      <c r="M53" s="99"/>
      <c r="N53" s="179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1">
        <f t="shared" ref="S53:S59" si="10">SUM(O53:R53)</f>
        <v>38.794555466365907</v>
      </c>
      <c r="T53" s="245">
        <f>S53-'[2]Bilan 2030'!$U$5</f>
        <v>5.2073911711622927</v>
      </c>
      <c r="U53" s="176" t="s">
        <v>21</v>
      </c>
      <c r="V53" t="s">
        <v>167</v>
      </c>
      <c r="W53" t="s">
        <v>168</v>
      </c>
      <c r="X53" t="s">
        <v>169</v>
      </c>
      <c r="Y53" t="s">
        <v>170</v>
      </c>
      <c r="Z53" s="270">
        <v>0.17729283870000001</v>
      </c>
      <c r="AA53" s="270">
        <v>5.3176725319999996</v>
      </c>
      <c r="AB53" s="270">
        <v>13.585260460000001</v>
      </c>
      <c r="AC53" s="270">
        <v>18.719105989999999</v>
      </c>
      <c r="AD53" s="271">
        <v>37.799331820700004</v>
      </c>
    </row>
    <row r="54" spans="2:30" x14ac:dyDescent="0.25">
      <c r="C54" s="176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3.5571466630000002</v>
      </c>
      <c r="J54" s="8">
        <f>VLOOKUP(F54,Résultats!$B$2:$AX$476,'T energie vecteurs'!S5,FALSE)</f>
        <v>12.235666419999999</v>
      </c>
      <c r="K54" s="8">
        <f>VLOOKUP(G54,Résultats!$B$2:$AX$476,'T energie vecteurs'!S5,FALSE)</f>
        <v>6.1992236399999996</v>
      </c>
      <c r="L54" s="121">
        <f t="shared" si="9"/>
        <v>21.992036722999998</v>
      </c>
      <c r="M54" s="99"/>
      <c r="N54" s="179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1">
        <f t="shared" si="10"/>
        <v>19.329080375165663</v>
      </c>
      <c r="T54" s="245">
        <f>S54-'[2]Bilan 2030'!$V$5</f>
        <v>-2.074323364476502</v>
      </c>
      <c r="U54" s="176" t="s">
        <v>22</v>
      </c>
      <c r="V54" t="s">
        <v>171</v>
      </c>
      <c r="W54" t="s">
        <v>172</v>
      </c>
      <c r="X54" t="s">
        <v>173</v>
      </c>
      <c r="Y54" t="s">
        <v>174</v>
      </c>
      <c r="Z54" s="8">
        <v>0</v>
      </c>
      <c r="AA54" s="8">
        <v>3.152993135</v>
      </c>
      <c r="AB54" s="8">
        <v>10.325360910000001</v>
      </c>
      <c r="AC54" s="8">
        <v>5.3214900619999996</v>
      </c>
      <c r="AD54" s="121">
        <v>18.799844106999998</v>
      </c>
    </row>
    <row r="55" spans="2:30" x14ac:dyDescent="0.25">
      <c r="C55" s="176" t="s">
        <v>23</v>
      </c>
      <c r="H55" s="244">
        <f>SUM(H56:H58)</f>
        <v>3.4149821078000002</v>
      </c>
      <c r="I55" s="244">
        <f>SUM(I56:I58)</f>
        <v>18.223599324999999</v>
      </c>
      <c r="J55" s="8">
        <f>SUM(J56:J58)</f>
        <v>10.420346937</v>
      </c>
      <c r="K55" s="244">
        <f>SUM(K56:K58)</f>
        <v>14.5783118699</v>
      </c>
      <c r="L55" s="121">
        <f t="shared" si="9"/>
        <v>46.637240239699999</v>
      </c>
      <c r="M55" s="99"/>
      <c r="N55" s="179" t="s">
        <v>485</v>
      </c>
      <c r="O55" s="36">
        <f>O56+O57</f>
        <v>3.9851054274374702</v>
      </c>
      <c r="P55" s="35">
        <f t="shared" ref="P55:R55" si="11">P56+P57</f>
        <v>12.588919196501005</v>
      </c>
      <c r="Q55" s="35">
        <f t="shared" si="11"/>
        <v>9.4169455866228393</v>
      </c>
      <c r="R55" s="35">
        <f t="shared" si="11"/>
        <v>13.466989601471942</v>
      </c>
      <c r="S55" s="171">
        <f t="shared" si="10"/>
        <v>39.457959812033259</v>
      </c>
      <c r="T55" s="245"/>
      <c r="U55" s="176" t="s">
        <v>23</v>
      </c>
      <c r="Z55" s="244">
        <v>3.4741065121000001</v>
      </c>
      <c r="AA55" s="244">
        <v>18.794247899000002</v>
      </c>
      <c r="AB55" s="8">
        <v>10.4101229952</v>
      </c>
      <c r="AC55" s="244">
        <v>14.268690501900002</v>
      </c>
      <c r="AD55" s="121">
        <v>46.947167908200008</v>
      </c>
    </row>
    <row r="56" spans="2:30" x14ac:dyDescent="0.25">
      <c r="C56" s="178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2.46813495</v>
      </c>
      <c r="I56" s="19">
        <f>VLOOKUP(E56,Résultats!$B$2:$AX$476,'T energie vecteurs'!S5,FALSE)</f>
        <v>13.42516464</v>
      </c>
      <c r="J56" s="19">
        <f>VLOOKUP(F56,Résultats!$B$2:$AX$476,'T energie vecteurs'!S5,FALSE)</f>
        <v>10.09452757</v>
      </c>
      <c r="K56" s="19">
        <f>VLOOKUP(G56,Résultats!$B$2:$AX$476,'T energie vecteurs'!S5,FALSE)</f>
        <v>12.156305120000001</v>
      </c>
      <c r="L56" s="120">
        <f t="shared" si="9"/>
        <v>38.144132280000001</v>
      </c>
      <c r="M56" s="19"/>
      <c r="N56" s="178" t="s">
        <v>486</v>
      </c>
      <c r="O56" s="172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0">
        <f t="shared" si="10"/>
        <v>24.603224340636181</v>
      </c>
      <c r="T56" s="245">
        <f>S56-'[2]Bilan 2030'!$T$5</f>
        <v>-6.1655106420556933</v>
      </c>
      <c r="U56" s="178" t="s">
        <v>24</v>
      </c>
      <c r="V56" t="s">
        <v>175</v>
      </c>
      <c r="W56" t="s">
        <v>176</v>
      </c>
      <c r="X56" t="s">
        <v>177</v>
      </c>
      <c r="Y56" t="s">
        <v>178</v>
      </c>
      <c r="Z56" s="19">
        <v>2.5241483530000002</v>
      </c>
      <c r="AA56" s="19">
        <v>13.97189567</v>
      </c>
      <c r="AB56" s="19">
        <v>10.09228383</v>
      </c>
      <c r="AC56" s="19">
        <v>11.89737603</v>
      </c>
      <c r="AD56" s="120">
        <v>38.485703882999999</v>
      </c>
    </row>
    <row r="57" spans="2:30" x14ac:dyDescent="0.25">
      <c r="C57" s="178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0.94684715779999995</v>
      </c>
      <c r="I57" s="19">
        <f>VLOOKUP(E57,Résultats!$B$2:$AX$476,'T energie vecteurs'!S5,FALSE)</f>
        <v>2.1074474159999999</v>
      </c>
      <c r="J57" s="19">
        <f>VLOOKUP(F57,Résultats!$B$2:$AX$476,'T energie vecteurs'!S5,FALSE)</f>
        <v>0</v>
      </c>
      <c r="K57" s="19">
        <f>VLOOKUP(G57,Résultats!$B$2:$AX$476,'T energie vecteurs'!S5,FALSE)</f>
        <v>2.0801935390000001</v>
      </c>
      <c r="L57" s="120">
        <f>SUM(H57:K57)</f>
        <v>5.1344881127999997</v>
      </c>
      <c r="M57" s="19"/>
      <c r="N57" s="178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0">
        <f t="shared" si="10"/>
        <v>14.854735471397074</v>
      </c>
      <c r="T57" s="245">
        <f>S57-SUM('[2]Bilan 2030'!$E$53:$E$58)</f>
        <v>-1.9343120714794395</v>
      </c>
      <c r="U57" s="178" t="s">
        <v>258</v>
      </c>
      <c r="V57" t="s">
        <v>259</v>
      </c>
      <c r="W57" t="s">
        <v>260</v>
      </c>
      <c r="X57" t="s">
        <v>261</v>
      </c>
      <c r="Y57" t="s">
        <v>262</v>
      </c>
      <c r="Z57" s="19">
        <v>0.94995815910000003</v>
      </c>
      <c r="AA57" s="19">
        <v>2.1054161730000001</v>
      </c>
      <c r="AB57" s="19">
        <v>0</v>
      </c>
      <c r="AC57" s="19">
        <v>2.0428117800000001</v>
      </c>
      <c r="AD57" s="120">
        <v>5.0981861121000005</v>
      </c>
    </row>
    <row r="58" spans="2:30" x14ac:dyDescent="0.25">
      <c r="C58" s="178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2.6909872689999998</v>
      </c>
      <c r="J58" s="19">
        <f>VLOOKUP(F58,Résultats!$B$2:$AX$476,'T energie vecteurs'!S5,FALSE)</f>
        <v>0.32581936700000003</v>
      </c>
      <c r="K58" s="19">
        <f>VLOOKUP(G58,Résultats!$B$2:$AX$476,'T energie vecteurs'!S5,FALSE)</f>
        <v>0.3418132109</v>
      </c>
      <c r="L58" s="120">
        <f t="shared" si="9"/>
        <v>3.3586198468999999</v>
      </c>
      <c r="M58" s="19"/>
      <c r="N58" s="179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1">
        <f t="shared" si="10"/>
        <v>4.0539873022561537</v>
      </c>
      <c r="T58" s="245">
        <f>S58-'[2]Bilan 2030'!$S$5</f>
        <v>3.5986415065170974E-2</v>
      </c>
      <c r="U58" s="178" t="s">
        <v>25</v>
      </c>
      <c r="V58" t="s">
        <v>179</v>
      </c>
      <c r="W58" t="s">
        <v>180</v>
      </c>
      <c r="X58" t="s">
        <v>181</v>
      </c>
      <c r="Y58" t="s">
        <v>182</v>
      </c>
      <c r="Z58" s="19">
        <v>0</v>
      </c>
      <c r="AA58" s="19">
        <v>2.7169360560000002</v>
      </c>
      <c r="AB58" s="19">
        <v>0.3178391652</v>
      </c>
      <c r="AC58" s="19">
        <v>0.32850269189999998</v>
      </c>
      <c r="AD58" s="120">
        <v>3.3632779131000001</v>
      </c>
    </row>
    <row r="59" spans="2:30" x14ac:dyDescent="0.25">
      <c r="C59" s="29" t="s">
        <v>26</v>
      </c>
      <c r="D59" s="10"/>
      <c r="E59" s="10"/>
      <c r="F59" s="10"/>
      <c r="G59" s="10"/>
      <c r="H59" s="9">
        <f>SUM(H50,H53:H55)</f>
        <v>3.6047344928</v>
      </c>
      <c r="I59" s="9">
        <f>SUM(I50,I53:I55)</f>
        <v>67.640020688999996</v>
      </c>
      <c r="J59" s="9">
        <f>SUM(J50,J53:J55)</f>
        <v>38.836378252899998</v>
      </c>
      <c r="K59" s="9">
        <f>SUM(K50,K53:K55)</f>
        <v>40.5923489325817</v>
      </c>
      <c r="L59" s="123">
        <f>SUM(H59:K59)</f>
        <v>150.67348236728171</v>
      </c>
      <c r="M59" s="105"/>
      <c r="N59" s="180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3">
        <f t="shared" si="10"/>
        <v>138.02535378054407</v>
      </c>
      <c r="T59" s="105"/>
      <c r="U59" s="29" t="s">
        <v>26</v>
      </c>
      <c r="V59" s="10"/>
      <c r="W59" s="10"/>
      <c r="X59" s="10"/>
      <c r="Y59" s="10"/>
      <c r="Z59" s="9">
        <v>3.6513993508000002</v>
      </c>
      <c r="AA59" s="9">
        <v>67.655099215999996</v>
      </c>
      <c r="AB59" s="9">
        <v>36.454549867200001</v>
      </c>
      <c r="AC59" s="9">
        <v>38.507755081080298</v>
      </c>
      <c r="AD59" s="123">
        <v>146.26880351508029</v>
      </c>
    </row>
    <row r="60" spans="2:30" s="3" customFormat="1" x14ac:dyDescent="0.25">
      <c r="O60" s="103"/>
      <c r="P60" s="103"/>
      <c r="Q60" s="103"/>
      <c r="R60" s="104"/>
      <c r="S60" s="69"/>
    </row>
    <row r="61" spans="2:30" s="3" customFormat="1" x14ac:dyDescent="0.25">
      <c r="B61" s="84"/>
      <c r="K61" s="71"/>
      <c r="O61" s="105"/>
      <c r="P61" s="105"/>
      <c r="Q61" s="105"/>
      <c r="R61" s="106"/>
      <c r="S61" s="107"/>
      <c r="AC61" s="71"/>
    </row>
    <row r="62" spans="2:30" ht="31.5" x14ac:dyDescent="0.35">
      <c r="C62" s="174">
        <v>2035</v>
      </c>
      <c r="D62" s="175"/>
      <c r="E62" s="175"/>
      <c r="F62" s="175"/>
      <c r="G62" s="175"/>
      <c r="H62" s="101" t="s">
        <v>36</v>
      </c>
      <c r="I62" s="101" t="s">
        <v>268</v>
      </c>
      <c r="J62" s="101" t="s">
        <v>38</v>
      </c>
      <c r="K62" s="101" t="s">
        <v>267</v>
      </c>
      <c r="L62" s="118" t="s">
        <v>1</v>
      </c>
      <c r="M62" s="25"/>
      <c r="N62" s="174">
        <v>2035</v>
      </c>
      <c r="O62" s="170" t="s">
        <v>36</v>
      </c>
      <c r="P62" s="101" t="s">
        <v>268</v>
      </c>
      <c r="Q62" s="101" t="s">
        <v>38</v>
      </c>
      <c r="R62" s="101" t="s">
        <v>267</v>
      </c>
      <c r="S62" s="118" t="s">
        <v>1</v>
      </c>
      <c r="T62" s="25"/>
      <c r="U62" s="174">
        <v>2035</v>
      </c>
      <c r="V62" s="175"/>
      <c r="W62" s="175"/>
      <c r="X62" s="175"/>
      <c r="Y62" s="175"/>
      <c r="Z62" s="101" t="s">
        <v>36</v>
      </c>
      <c r="AA62" s="101" t="s">
        <v>268</v>
      </c>
      <c r="AB62" s="101" t="s">
        <v>38</v>
      </c>
      <c r="AC62" s="101" t="s">
        <v>267</v>
      </c>
      <c r="AD62" s="118" t="s">
        <v>1</v>
      </c>
    </row>
    <row r="63" spans="2:30" x14ac:dyDescent="0.25">
      <c r="C63" s="176" t="s">
        <v>18</v>
      </c>
      <c r="H63" s="8">
        <f>SUM(H64:H65)</f>
        <v>0</v>
      </c>
      <c r="I63" s="8">
        <f>SUM(I64:I65)</f>
        <v>37.84991642</v>
      </c>
      <c r="J63" s="8">
        <f>SUM(J64:J65)</f>
        <v>3.0172644059999998</v>
      </c>
      <c r="K63" s="8">
        <f>SUM(K64:K65)</f>
        <v>0.57693561932659998</v>
      </c>
      <c r="L63" s="121">
        <f t="shared" ref="L63:L72" si="12">SUM(H63:K63)</f>
        <v>41.4441164453266</v>
      </c>
      <c r="M63" s="99"/>
      <c r="N63" s="179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1">
        <f>SUM(O63:R63)</f>
        <v>33.701357473269766</v>
      </c>
      <c r="T63" s="99"/>
      <c r="U63" s="176" t="s">
        <v>18</v>
      </c>
      <c r="Z63" s="8">
        <v>0</v>
      </c>
      <c r="AA63" s="8">
        <v>37.663261509999998</v>
      </c>
      <c r="AB63" s="8">
        <v>2.968369633</v>
      </c>
      <c r="AC63" s="8">
        <v>0.567543452522</v>
      </c>
      <c r="AD63" s="121">
        <v>41.199174595522003</v>
      </c>
    </row>
    <row r="64" spans="2:30" x14ac:dyDescent="0.25">
      <c r="C64" s="177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17.865328529999999</v>
      </c>
      <c r="J64" s="59">
        <f>VLOOKUP(F64,Résultats!$B$2:$AX$476,'T energie vecteurs'!T5,FALSE)</f>
        <v>1.5971551500000001</v>
      </c>
      <c r="K64" s="19">
        <f>VLOOKUP(G64,Résultats!$B$2:$AX$476,'T energie vecteurs'!T5,FALSE)</f>
        <v>6.3417726599999995E-5</v>
      </c>
      <c r="L64" s="120">
        <f t="shared" si="12"/>
        <v>19.462547097726599</v>
      </c>
      <c r="M64" s="19"/>
      <c r="N64" s="177" t="s">
        <v>19</v>
      </c>
      <c r="O64" s="172"/>
      <c r="P64" s="19"/>
      <c r="Q64" s="55"/>
      <c r="R64" s="19"/>
      <c r="S64" s="120"/>
      <c r="T64" s="19"/>
      <c r="U64" s="177" t="s">
        <v>19</v>
      </c>
      <c r="V64" t="s">
        <v>159</v>
      </c>
      <c r="W64" t="s">
        <v>160</v>
      </c>
      <c r="X64" t="s">
        <v>161</v>
      </c>
      <c r="Y64" t="s">
        <v>162</v>
      </c>
      <c r="Z64" s="19">
        <v>0</v>
      </c>
      <c r="AA64" s="19">
        <v>17.86062312</v>
      </c>
      <c r="AB64" s="59">
        <v>1.5984225430000001</v>
      </c>
      <c r="AC64" s="19">
        <v>6.4601021999999899E-5</v>
      </c>
      <c r="AD64" s="120">
        <v>19.459110264022002</v>
      </c>
    </row>
    <row r="65" spans="3:30" x14ac:dyDescent="0.25">
      <c r="C65" s="178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19.98458789</v>
      </c>
      <c r="J65" s="19">
        <f>VLOOKUP(F65,Résultats!$B$2:$AX$476,'T energie vecteurs'!T5,FALSE)</f>
        <v>1.4201092559999999</v>
      </c>
      <c r="K65" s="19">
        <f>VLOOKUP(G65,Résultats!$B$2:$AX$476,'T energie vecteurs'!T5,FALSE)</f>
        <v>0.57687220159999997</v>
      </c>
      <c r="L65" s="120">
        <f t="shared" si="12"/>
        <v>21.981569347600001</v>
      </c>
      <c r="M65" s="19"/>
      <c r="N65" s="178" t="s">
        <v>20</v>
      </c>
      <c r="O65" s="172"/>
      <c r="P65" s="19"/>
      <c r="Q65" s="55"/>
      <c r="R65" s="19"/>
      <c r="S65" s="120"/>
      <c r="T65" s="19"/>
      <c r="U65" s="178" t="s">
        <v>20</v>
      </c>
      <c r="V65" t="s">
        <v>163</v>
      </c>
      <c r="W65" t="s">
        <v>164</v>
      </c>
      <c r="X65" t="s">
        <v>165</v>
      </c>
      <c r="Y65" t="s">
        <v>166</v>
      </c>
      <c r="Z65" s="19">
        <v>0</v>
      </c>
      <c r="AA65" s="19">
        <v>19.802638389999998</v>
      </c>
      <c r="AB65" s="19">
        <v>1.3699470899999999</v>
      </c>
      <c r="AC65" s="19">
        <v>0.56747885149999999</v>
      </c>
      <c r="AD65" s="120">
        <v>21.740064331499998</v>
      </c>
    </row>
    <row r="66" spans="3:30" x14ac:dyDescent="0.25">
      <c r="C66" s="176" t="s">
        <v>21</v>
      </c>
      <c r="D66" t="s">
        <v>167</v>
      </c>
      <c r="E66" t="s">
        <v>168</v>
      </c>
      <c r="F66" t="s">
        <v>169</v>
      </c>
      <c r="G66" t="s">
        <v>170</v>
      </c>
      <c r="H66" s="270">
        <f>VLOOKUP(D66,Résultats!$B$2:$AX$476,'T energie vecteurs'!T5,FALSE)</f>
        <v>0.1705189285</v>
      </c>
      <c r="I66" s="270">
        <f>VLOOKUP(E66,Résultats!$B$2:$AX$476,'T energie vecteurs'!T5,FALSE)</f>
        <v>5.1757969340000001</v>
      </c>
      <c r="J66" s="270">
        <f>VLOOKUP(F66,Résultats!$B$2:$AX$476,'T energie vecteurs'!T5,FALSE)</f>
        <v>14.19267239</v>
      </c>
      <c r="K66" s="270">
        <f>VLOOKUP(G66,Résultats!$B$2:$AX$476,'T energie vecteurs'!T5,FALSE)+8</f>
        <v>18.953519970000002</v>
      </c>
      <c r="L66" s="271">
        <f t="shared" si="12"/>
        <v>38.492508222500007</v>
      </c>
      <c r="M66" s="99"/>
      <c r="N66" s="179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1">
        <f t="shared" ref="S66:S72" si="13">SUM(O66:R66)</f>
        <v>38.804881473743706</v>
      </c>
      <c r="T66" s="99"/>
      <c r="U66" s="176" t="s">
        <v>21</v>
      </c>
      <c r="V66" t="s">
        <v>167</v>
      </c>
      <c r="W66" t="s">
        <v>168</v>
      </c>
      <c r="X66" t="s">
        <v>169</v>
      </c>
      <c r="Y66" t="s">
        <v>170</v>
      </c>
      <c r="Z66" s="270">
        <v>0.1508999962</v>
      </c>
      <c r="AA66" s="270">
        <v>4.7902752040000003</v>
      </c>
      <c r="AB66" s="270">
        <v>13.392978490000001</v>
      </c>
      <c r="AC66" s="270">
        <v>17.64664308499999</v>
      </c>
      <c r="AD66" s="271">
        <v>35.980796775199991</v>
      </c>
    </row>
    <row r="67" spans="3:30" x14ac:dyDescent="0.25">
      <c r="C67" s="176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3.8918350839999998</v>
      </c>
      <c r="J67" s="8">
        <f>VLOOKUP(F67,Résultats!$B$2:$AX$476,'T energie vecteurs'!T5,FALSE)</f>
        <v>12.868194969999999</v>
      </c>
      <c r="K67" s="8">
        <f>VLOOKUP(G67,Résultats!$B$2:$AX$476,'T energie vecteurs'!T5,FALSE)</f>
        <v>6.3106217410000003</v>
      </c>
      <c r="L67" s="121">
        <f t="shared" si="12"/>
        <v>23.070651794999996</v>
      </c>
      <c r="M67" s="99"/>
      <c r="N67" s="179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1">
        <f t="shared" si="13"/>
        <v>19.321732641993904</v>
      </c>
      <c r="T67" s="99"/>
      <c r="U67" s="176" t="s">
        <v>22</v>
      </c>
      <c r="V67" t="s">
        <v>171</v>
      </c>
      <c r="W67" t="s">
        <v>172</v>
      </c>
      <c r="X67" t="s">
        <v>173</v>
      </c>
      <c r="Y67" t="s">
        <v>174</v>
      </c>
      <c r="Z67" s="8">
        <v>0</v>
      </c>
      <c r="AA67" s="8">
        <v>3.541299017</v>
      </c>
      <c r="AB67" s="8">
        <v>11.052551790000001</v>
      </c>
      <c r="AC67" s="8">
        <v>5.5135650119999999</v>
      </c>
      <c r="AD67" s="121">
        <v>20.107415819</v>
      </c>
    </row>
    <row r="68" spans="3:30" x14ac:dyDescent="0.25">
      <c r="C68" s="176" t="s">
        <v>23</v>
      </c>
      <c r="H68" s="8">
        <f>SUM(H69:H71)</f>
        <v>3.7536762169999998</v>
      </c>
      <c r="I68" s="8">
        <f>SUM(I69:I71)</f>
        <v>20.126980302</v>
      </c>
      <c r="J68" s="8">
        <f>SUM(J69:J71)</f>
        <v>11.357051690600001</v>
      </c>
      <c r="K68" s="8">
        <f>SUM(K69:K71)</f>
        <v>15.4761680967</v>
      </c>
      <c r="L68" s="121">
        <f t="shared" si="12"/>
        <v>50.713876306300001</v>
      </c>
      <c r="M68" s="99"/>
      <c r="N68" s="179" t="s">
        <v>485</v>
      </c>
      <c r="O68" s="36">
        <f>O69+O70</f>
        <v>3.9553292854700368</v>
      </c>
      <c r="P68" s="35">
        <f t="shared" ref="P68:R68" si="14">P69+P70</f>
        <v>11.944511664213444</v>
      </c>
      <c r="Q68" s="35">
        <f t="shared" si="14"/>
        <v>9.4578136584636443</v>
      </c>
      <c r="R68" s="35">
        <f t="shared" si="14"/>
        <v>13.231890023314502</v>
      </c>
      <c r="S68" s="171">
        <f t="shared" si="13"/>
        <v>38.589544631461621</v>
      </c>
      <c r="T68" s="99"/>
      <c r="U68" s="176" t="s">
        <v>23</v>
      </c>
      <c r="Z68" s="8">
        <v>3.8218120899999999</v>
      </c>
      <c r="AA68" s="8">
        <v>20.835986997999999</v>
      </c>
      <c r="AB68" s="8">
        <v>11.319858506399999</v>
      </c>
      <c r="AC68" s="8">
        <v>15.126402743</v>
      </c>
      <c r="AD68" s="121">
        <v>51.1040603374</v>
      </c>
    </row>
    <row r="69" spans="3:30" x14ac:dyDescent="0.25">
      <c r="C69" s="178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2.7319770819999998</v>
      </c>
      <c r="I69" s="19">
        <f>VLOOKUP(E69,Résultats!$B$2:$AX$476,'T energie vecteurs'!T5,FALSE)</f>
        <v>14.83793159</v>
      </c>
      <c r="J69" s="19">
        <f>VLOOKUP(F69,Résultats!$B$2:$AX$476,'T energie vecteurs'!T5,FALSE)</f>
        <v>11.00896558</v>
      </c>
      <c r="K69" s="19">
        <f>VLOOKUP(G69,Résultats!$B$2:$AX$476,'T energie vecteurs'!T5,FALSE)</f>
        <v>12.863337230000001</v>
      </c>
      <c r="L69" s="120">
        <f t="shared" si="12"/>
        <v>41.442211481999998</v>
      </c>
      <c r="M69" s="19"/>
      <c r="N69" s="178" t="s">
        <v>486</v>
      </c>
      <c r="O69" s="172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0">
        <f t="shared" si="13"/>
        <v>24.188191806859361</v>
      </c>
      <c r="T69" s="19"/>
      <c r="U69" s="178" t="s">
        <v>24</v>
      </c>
      <c r="V69" t="s">
        <v>175</v>
      </c>
      <c r="W69" t="s">
        <v>176</v>
      </c>
      <c r="X69" t="s">
        <v>177</v>
      </c>
      <c r="Y69" t="s">
        <v>178</v>
      </c>
      <c r="Z69" s="19">
        <v>2.8006806499999999</v>
      </c>
      <c r="AA69" s="19">
        <v>15.4986648</v>
      </c>
      <c r="AB69" s="19">
        <v>10.98015616</v>
      </c>
      <c r="AC69" s="19">
        <v>12.57300832</v>
      </c>
      <c r="AD69" s="120">
        <v>41.852509929999997</v>
      </c>
    </row>
    <row r="70" spans="3:30" x14ac:dyDescent="0.25">
      <c r="C70" s="178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1.021699135</v>
      </c>
      <c r="I70" s="19">
        <f>VLOOKUP(E70,Résultats!$B$2:$AX$476,'T energie vecteurs'!T5,FALSE)</f>
        <v>2.324488755</v>
      </c>
      <c r="J70" s="19">
        <f>VLOOKUP(F70,Résultats!$B$2:$AX$476,'T energie vecteurs'!T5,FALSE)</f>
        <v>0</v>
      </c>
      <c r="K70" s="19">
        <f>VLOOKUP(G70,Résultats!$B$2:$AX$476,'T energie vecteurs'!T5,FALSE)</f>
        <v>2.2529481379999998</v>
      </c>
      <c r="L70" s="120">
        <f t="shared" si="12"/>
        <v>5.5991360280000002</v>
      </c>
      <c r="M70" s="19"/>
      <c r="N70" s="178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0">
        <f t="shared" si="13"/>
        <v>14.401352824602267</v>
      </c>
      <c r="T70" s="19"/>
      <c r="U70" s="178" t="s">
        <v>258</v>
      </c>
      <c r="V70" t="s">
        <v>259</v>
      </c>
      <c r="W70" t="s">
        <v>260</v>
      </c>
      <c r="X70" t="s">
        <v>261</v>
      </c>
      <c r="Y70" t="s">
        <v>262</v>
      </c>
      <c r="Z70" s="19">
        <v>1.02113144</v>
      </c>
      <c r="AA70" s="19">
        <v>2.320576763</v>
      </c>
      <c r="AB70" s="19">
        <v>0</v>
      </c>
      <c r="AC70" s="19">
        <v>2.2065549779999998</v>
      </c>
      <c r="AD70" s="120">
        <v>5.5482631809999994</v>
      </c>
    </row>
    <row r="71" spans="3:30" x14ac:dyDescent="0.25">
      <c r="C71" s="178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2.9645599570000001</v>
      </c>
      <c r="J71" s="19">
        <f>VLOOKUP(F71,Résultats!$B$2:$AX$476,'T energie vecteurs'!T5,FALSE)</f>
        <v>0.3480861106</v>
      </c>
      <c r="K71" s="19">
        <f>VLOOKUP(G71,Résultats!$B$2:$AX$476,'T energie vecteurs'!T5,FALSE)</f>
        <v>0.35988272869999999</v>
      </c>
      <c r="L71" s="120">
        <f t="shared" si="12"/>
        <v>3.6725287963000004</v>
      </c>
      <c r="M71" s="19"/>
      <c r="N71" s="179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1">
        <f t="shared" si="13"/>
        <v>3.9214647627544661</v>
      </c>
      <c r="T71" s="19"/>
      <c r="U71" s="178" t="s">
        <v>25</v>
      </c>
      <c r="V71" t="s">
        <v>179</v>
      </c>
      <c r="W71" t="s">
        <v>180</v>
      </c>
      <c r="X71" t="s">
        <v>181</v>
      </c>
      <c r="Y71" t="s">
        <v>182</v>
      </c>
      <c r="Z71" s="19">
        <v>0</v>
      </c>
      <c r="AA71" s="19">
        <v>3.0167454349999998</v>
      </c>
      <c r="AB71" s="19">
        <v>0.33970234640000002</v>
      </c>
      <c r="AC71" s="19">
        <v>0.34683944500000002</v>
      </c>
      <c r="AD71" s="120">
        <v>3.7032872264000001</v>
      </c>
    </row>
    <row r="72" spans="3:30" x14ac:dyDescent="0.25">
      <c r="C72" s="29" t="s">
        <v>26</v>
      </c>
      <c r="D72" s="10"/>
      <c r="E72" s="10"/>
      <c r="F72" s="10"/>
      <c r="G72" s="10"/>
      <c r="H72" s="9">
        <f>SUM(H63,H66:H68)</f>
        <v>3.9241951454999997</v>
      </c>
      <c r="I72" s="9">
        <f>SUM(I63,I66:I68)</f>
        <v>67.044528740000004</v>
      </c>
      <c r="J72" s="9">
        <f>SUM(J63,J66:J68)</f>
        <v>41.435183456600001</v>
      </c>
      <c r="K72" s="9">
        <f>SUM(K63,K66:K68)</f>
        <v>41.317245427026606</v>
      </c>
      <c r="L72" s="123">
        <f t="shared" si="12"/>
        <v>153.7211527691266</v>
      </c>
      <c r="M72" s="105"/>
      <c r="N72" s="180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3">
        <f t="shared" si="13"/>
        <v>134.33898098322345</v>
      </c>
      <c r="T72" s="105"/>
      <c r="U72" s="29" t="s">
        <v>26</v>
      </c>
      <c r="V72" s="10"/>
      <c r="W72" s="10"/>
      <c r="X72" s="10"/>
      <c r="Y72" s="10"/>
      <c r="Z72" s="9">
        <v>3.9727120862</v>
      </c>
      <c r="AA72" s="9">
        <v>66.830822728999991</v>
      </c>
      <c r="AB72" s="9">
        <v>38.733758419400004</v>
      </c>
      <c r="AC72" s="9">
        <v>38.85415429252199</v>
      </c>
      <c r="AD72" s="123">
        <v>148.39144752712198</v>
      </c>
    </row>
    <row r="73" spans="3:30" s="3" customFormat="1" x14ac:dyDescent="0.25"/>
    <row r="74" spans="3:30" s="3" customFormat="1" x14ac:dyDescent="0.25"/>
    <row r="75" spans="3:30" s="3" customFormat="1" ht="31.5" x14ac:dyDescent="0.35">
      <c r="C75" s="174">
        <v>2040</v>
      </c>
      <c r="D75" s="175"/>
      <c r="E75" s="175"/>
      <c r="F75" s="175"/>
      <c r="G75" s="175"/>
      <c r="H75" s="101" t="s">
        <v>36</v>
      </c>
      <c r="I75" s="101" t="s">
        <v>268</v>
      </c>
      <c r="J75" s="101" t="s">
        <v>38</v>
      </c>
      <c r="K75" s="101" t="s">
        <v>267</v>
      </c>
      <c r="L75" s="118" t="s">
        <v>1</v>
      </c>
      <c r="M75" s="25"/>
      <c r="N75" s="174">
        <v>2040</v>
      </c>
      <c r="O75" s="170" t="s">
        <v>36</v>
      </c>
      <c r="P75" s="101" t="s">
        <v>268</v>
      </c>
      <c r="Q75" s="101" t="s">
        <v>38</v>
      </c>
      <c r="R75" s="101" t="s">
        <v>267</v>
      </c>
      <c r="S75" s="118" t="s">
        <v>1</v>
      </c>
      <c r="U75" s="174">
        <v>2040</v>
      </c>
      <c r="V75" s="175"/>
      <c r="W75" s="175"/>
      <c r="X75" s="175"/>
      <c r="Y75" s="175"/>
      <c r="Z75" s="101" t="s">
        <v>36</v>
      </c>
      <c r="AA75" s="101" t="s">
        <v>268</v>
      </c>
      <c r="AB75" s="101" t="s">
        <v>38</v>
      </c>
      <c r="AC75" s="101" t="s">
        <v>267</v>
      </c>
      <c r="AD75" s="118" t="s">
        <v>1</v>
      </c>
    </row>
    <row r="76" spans="3:30" s="3" customFormat="1" x14ac:dyDescent="0.25">
      <c r="C76" s="176" t="s">
        <v>18</v>
      </c>
      <c r="D76"/>
      <c r="E76"/>
      <c r="F76"/>
      <c r="G76"/>
      <c r="H76" s="8">
        <f>SUM(H77:H78)</f>
        <v>0</v>
      </c>
      <c r="I76" s="8">
        <f>SUM(I77:I78)</f>
        <v>34.917745440000004</v>
      </c>
      <c r="J76" s="8">
        <f>SUM(J77:J78)</f>
        <v>4.2051235130000002</v>
      </c>
      <c r="K76" s="8">
        <f>SUM(K77:K78)</f>
        <v>0.97322833313130008</v>
      </c>
      <c r="L76" s="121">
        <f t="shared" ref="L76:L85" si="15">SUM(H76:K76)</f>
        <v>40.096097286131311</v>
      </c>
      <c r="M76" s="99"/>
      <c r="N76" s="179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1">
        <f>SUM(O76:R76)</f>
        <v>31.632845919753716</v>
      </c>
      <c r="U76" s="176" t="s">
        <v>18</v>
      </c>
      <c r="V76"/>
      <c r="W76"/>
      <c r="X76"/>
      <c r="Y76"/>
      <c r="Z76" s="8">
        <v>0</v>
      </c>
      <c r="AA76" s="8">
        <v>49.0368754189481</v>
      </c>
      <c r="AB76" s="8">
        <v>1.2204059871252</v>
      </c>
      <c r="AC76" s="8">
        <v>0.2677019584661986</v>
      </c>
      <c r="AD76" s="121">
        <v>50.524983364539494</v>
      </c>
    </row>
    <row r="77" spans="3:30" s="3" customFormat="1" x14ac:dyDescent="0.25">
      <c r="C77" s="177" t="s">
        <v>19</v>
      </c>
      <c r="D77" t="s">
        <v>159</v>
      </c>
      <c r="E77" t="s">
        <v>160</v>
      </c>
      <c r="F77" t="s">
        <v>161</v>
      </c>
      <c r="G77" t="s">
        <v>162</v>
      </c>
      <c r="H77" s="37">
        <f>VLOOKUP(D77,Résultats!$B$2:$AX$476,'T energie vecteurs'!U5,FALSE)</f>
        <v>0</v>
      </c>
      <c r="I77" s="37">
        <f>VLOOKUP(E77,Résultats!$B$2:$AX$476,'T energie vecteurs'!U5,FALSE)</f>
        <v>14.60841615</v>
      </c>
      <c r="J77" s="272">
        <f>VLOOKUP(F77,Résultats!$B$2:$AX$476,'T energie vecteurs'!U5,FALSE)</f>
        <v>2.672009911</v>
      </c>
      <c r="K77" s="37">
        <f>VLOOKUP(G77,Résultats!$B$2:$AX$476,'T energie vecteurs'!U5,FALSE)</f>
        <v>6.0805331299999998E-5</v>
      </c>
      <c r="L77" s="273">
        <f t="shared" si="15"/>
        <v>17.280486866331302</v>
      </c>
      <c r="M77" s="19"/>
      <c r="N77" s="177" t="s">
        <v>19</v>
      </c>
      <c r="O77" s="172"/>
      <c r="P77" s="19"/>
      <c r="Q77" s="55"/>
      <c r="R77" s="19"/>
      <c r="S77" s="120"/>
      <c r="U77" s="177" t="s">
        <v>19</v>
      </c>
      <c r="V77" t="s">
        <v>159</v>
      </c>
      <c r="W77" t="s">
        <v>160</v>
      </c>
      <c r="X77" t="s">
        <v>161</v>
      </c>
      <c r="Y77" t="s">
        <v>162</v>
      </c>
      <c r="Z77" s="263">
        <v>0</v>
      </c>
      <c r="AA77" s="263">
        <v>27.557554547988399</v>
      </c>
      <c r="AB77" s="264">
        <v>4.4976677849999601E-4</v>
      </c>
      <c r="AC77" s="263">
        <v>1.0780132115867701E-6</v>
      </c>
      <c r="AD77" s="265">
        <v>27.558005392780114</v>
      </c>
    </row>
    <row r="78" spans="3:30" s="3" customFormat="1" x14ac:dyDescent="0.25">
      <c r="C78" s="178" t="s">
        <v>20</v>
      </c>
      <c r="D78" t="s">
        <v>163</v>
      </c>
      <c r="E78" t="s">
        <v>164</v>
      </c>
      <c r="F78" t="s">
        <v>165</v>
      </c>
      <c r="G78" t="s">
        <v>166</v>
      </c>
      <c r="H78" s="37">
        <f>VLOOKUP(D78,Résultats!$B$2:$AX$476,'T energie vecteurs'!U5,FALSE)</f>
        <v>0</v>
      </c>
      <c r="I78" s="37">
        <f>VLOOKUP(E78,Résultats!$B$2:$AX$476,'T energie vecteurs'!U5,FALSE)</f>
        <v>20.309329290000001</v>
      </c>
      <c r="J78" s="37">
        <f>VLOOKUP(F78,Résultats!$B$2:$AX$476,'T energie vecteurs'!U5,FALSE)</f>
        <v>1.533113602</v>
      </c>
      <c r="K78" s="37">
        <f>VLOOKUP(G78,Résultats!$B$2:$AX$476,'T energie vecteurs'!U5,FALSE)</f>
        <v>0.97316752780000004</v>
      </c>
      <c r="L78" s="273">
        <f t="shared" si="15"/>
        <v>22.815610419800002</v>
      </c>
      <c r="M78" s="19"/>
      <c r="N78" s="178" t="s">
        <v>20</v>
      </c>
      <c r="O78" s="172"/>
      <c r="P78" s="19"/>
      <c r="Q78" s="55"/>
      <c r="R78" s="19"/>
      <c r="S78" s="120"/>
      <c r="U78" s="178" t="s">
        <v>20</v>
      </c>
      <c r="V78" t="s">
        <v>163</v>
      </c>
      <c r="W78" t="s">
        <v>164</v>
      </c>
      <c r="X78" t="s">
        <v>165</v>
      </c>
      <c r="Y78" t="s">
        <v>166</v>
      </c>
      <c r="Z78" s="263">
        <v>0</v>
      </c>
      <c r="AA78" s="263">
        <v>21.4793208709597</v>
      </c>
      <c r="AB78" s="263">
        <v>1.2199562203467</v>
      </c>
      <c r="AC78" s="263">
        <v>0.26770088045298701</v>
      </c>
      <c r="AD78" s="265">
        <v>22.966977971759388</v>
      </c>
    </row>
    <row r="79" spans="3:30" s="3" customFormat="1" x14ac:dyDescent="0.25">
      <c r="C79" s="176" t="s">
        <v>21</v>
      </c>
      <c r="D79" t="s">
        <v>167</v>
      </c>
      <c r="E79" t="s">
        <v>168</v>
      </c>
      <c r="F79" t="s">
        <v>169</v>
      </c>
      <c r="G79" t="s">
        <v>170</v>
      </c>
      <c r="H79" s="274">
        <f>VLOOKUP(D79,Résultats!$B$2:$AX$476,'T energie vecteurs'!U5,FALSE)</f>
        <v>0.15616026799999999</v>
      </c>
      <c r="I79" s="274">
        <f>VLOOKUP(E79,Résultats!$B$2:$AX$476,'T energie vecteurs'!U5,FALSE)</f>
        <v>4.8331192449999998</v>
      </c>
      <c r="J79" s="274">
        <f>VLOOKUP(F79,Résultats!$B$2:$AX$476,'T energie vecteurs'!U5,FALSE)</f>
        <v>14.51519523</v>
      </c>
      <c r="K79" s="274">
        <f>VLOOKUP(G79,Résultats!$B$2:$AX$476,'T energie vecteurs'!U5,FALSE)+8</f>
        <v>18.536291120000001</v>
      </c>
      <c r="L79" s="275">
        <f t="shared" si="15"/>
        <v>38.040765863000004</v>
      </c>
      <c r="M79" s="99"/>
      <c r="N79" s="179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1">
        <f t="shared" ref="S79:S85" si="16">SUM(O79:R79)</f>
        <v>38.540648786248397</v>
      </c>
      <c r="U79" s="176" t="s">
        <v>21</v>
      </c>
      <c r="V79" t="s">
        <v>167</v>
      </c>
      <c r="W79" t="s">
        <v>168</v>
      </c>
      <c r="X79" t="s">
        <v>169</v>
      </c>
      <c r="Y79" t="s">
        <v>170</v>
      </c>
      <c r="Z79" s="266">
        <v>0.36415339938413299</v>
      </c>
      <c r="AA79" s="266">
        <v>9.8068554558467902</v>
      </c>
      <c r="AB79" s="266">
        <v>12.6005750477687</v>
      </c>
      <c r="AC79" s="266">
        <v>25.388729044925601</v>
      </c>
      <c r="AD79" s="267">
        <v>48.16031294792522</v>
      </c>
    </row>
    <row r="80" spans="3:30" s="3" customFormat="1" x14ac:dyDescent="0.25">
      <c r="C80" s="176" t="s">
        <v>22</v>
      </c>
      <c r="D80" t="s">
        <v>171</v>
      </c>
      <c r="E80" t="s">
        <v>172</v>
      </c>
      <c r="F80" t="s">
        <v>173</v>
      </c>
      <c r="G80" t="s">
        <v>174</v>
      </c>
      <c r="H80" s="274">
        <f>VLOOKUP(D80,Résultats!$B$2:$AX$476,'T energie vecteurs'!U5,FALSE)</f>
        <v>0</v>
      </c>
      <c r="I80" s="274">
        <f>VLOOKUP(E80,Résultats!$B$2:$AX$476,'T energie vecteurs'!U5,FALSE)</f>
        <v>4.1387638310000003</v>
      </c>
      <c r="J80" s="274">
        <f>VLOOKUP(F80,Résultats!$B$2:$AX$476,'T energie vecteurs'!U5,FALSE)</f>
        <v>13.683215150000001</v>
      </c>
      <c r="K80" s="274">
        <f>VLOOKUP(G80,Résultats!$B$2:$AX$476,'T energie vecteurs'!U5,FALSE)</f>
        <v>6.4500151380000004</v>
      </c>
      <c r="L80" s="275">
        <f t="shared" si="15"/>
        <v>24.271994119000002</v>
      </c>
      <c r="M80" s="99"/>
      <c r="N80" s="179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1">
        <f t="shared" si="16"/>
        <v>19.367441585952957</v>
      </c>
      <c r="U80" s="176" t="s">
        <v>22</v>
      </c>
      <c r="V80" t="s">
        <v>171</v>
      </c>
      <c r="W80" t="s">
        <v>172</v>
      </c>
      <c r="X80" t="s">
        <v>173</v>
      </c>
      <c r="Y80" t="s">
        <v>174</v>
      </c>
      <c r="Z80" s="266">
        <v>0</v>
      </c>
      <c r="AA80" s="266">
        <v>4.68054464938142</v>
      </c>
      <c r="AB80" s="266">
        <v>11.000502025829901</v>
      </c>
      <c r="AC80" s="266">
        <v>5.7300908240832298</v>
      </c>
      <c r="AD80" s="267">
        <v>21.411137499294551</v>
      </c>
    </row>
    <row r="81" spans="3:30" s="3" customFormat="1" x14ac:dyDescent="0.25">
      <c r="C81" s="176" t="s">
        <v>23</v>
      </c>
      <c r="D81"/>
      <c r="E81"/>
      <c r="F81"/>
      <c r="G81"/>
      <c r="H81" s="274">
        <f>SUM(H82:H84)</f>
        <v>4.1025237859999999</v>
      </c>
      <c r="I81" s="274">
        <f>SUM(I82:I84)</f>
        <v>21.814148065999998</v>
      </c>
      <c r="J81" s="274">
        <f>SUM(J82:J84)</f>
        <v>12.551908407800001</v>
      </c>
      <c r="K81" s="274">
        <f>SUM(K82:K84)</f>
        <v>16.524467409299998</v>
      </c>
      <c r="L81" s="275">
        <f t="shared" si="15"/>
        <v>54.993047669099994</v>
      </c>
      <c r="M81" s="99"/>
      <c r="N81" s="179" t="s">
        <v>485</v>
      </c>
      <c r="O81" s="36">
        <f>O82+O83</f>
        <v>3.8874337769367404</v>
      </c>
      <c r="P81" s="35">
        <f t="shared" ref="P81:R81" si="17">P82+P83</f>
        <v>11.388314604220763</v>
      </c>
      <c r="Q81" s="35">
        <f t="shared" si="17"/>
        <v>9.6134424318279077</v>
      </c>
      <c r="R81" s="35">
        <f t="shared" si="17"/>
        <v>13.104002297133148</v>
      </c>
      <c r="S81" s="171">
        <f t="shared" si="16"/>
        <v>37.993193110118561</v>
      </c>
      <c r="U81" s="176" t="s">
        <v>23</v>
      </c>
      <c r="V81"/>
      <c r="W81"/>
      <c r="X81"/>
      <c r="Y81"/>
      <c r="Z81" s="266">
        <v>6.5055512700786897</v>
      </c>
      <c r="AA81" s="266">
        <v>21.485050563663798</v>
      </c>
      <c r="AB81" s="266">
        <v>11.790696553032124</v>
      </c>
      <c r="AC81" s="266">
        <v>14.989341277352226</v>
      </c>
      <c r="AD81" s="267">
        <v>54.770639664126833</v>
      </c>
    </row>
    <row r="82" spans="3:30" s="3" customFormat="1" x14ac:dyDescent="0.25">
      <c r="C82" s="178" t="s">
        <v>24</v>
      </c>
      <c r="D82" t="s">
        <v>175</v>
      </c>
      <c r="E82" t="s">
        <v>176</v>
      </c>
      <c r="F82" t="s">
        <v>177</v>
      </c>
      <c r="G82" t="s">
        <v>178</v>
      </c>
      <c r="H82" s="37">
        <f>VLOOKUP(D82,Résultats!$B$2:$AX$476,'T energie vecteurs'!U5,FALSE)</f>
        <v>2.9916114089999999</v>
      </c>
      <c r="I82" s="37">
        <f>VLOOKUP(E82,Résultats!$B$2:$AX$476,'T energie vecteurs'!U5,FALSE)</f>
        <v>16.052602109999999</v>
      </c>
      <c r="J82" s="37">
        <f>VLOOKUP(F82,Résultats!$B$2:$AX$476,'T energie vecteurs'!U5,FALSE)</f>
        <v>12.16991928</v>
      </c>
      <c r="K82" s="37">
        <f>VLOOKUP(G82,Résultats!$B$2:$AX$476,'T energie vecteurs'!U5,FALSE)</f>
        <v>13.6845956</v>
      </c>
      <c r="L82" s="273">
        <f t="shared" si="15"/>
        <v>44.898728398999999</v>
      </c>
      <c r="M82" s="19"/>
      <c r="N82" s="178" t="s">
        <v>486</v>
      </c>
      <c r="O82" s="172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0">
        <f t="shared" si="16"/>
        <v>23.976169791173501</v>
      </c>
      <c r="U82" s="178" t="s">
        <v>24</v>
      </c>
      <c r="V82" t="s">
        <v>175</v>
      </c>
      <c r="W82" t="s">
        <v>176</v>
      </c>
      <c r="X82" t="s">
        <v>177</v>
      </c>
      <c r="Y82" t="s">
        <v>178</v>
      </c>
      <c r="Z82" s="263">
        <v>5.29586302754001</v>
      </c>
      <c r="AA82" s="263">
        <v>17.561448036494799</v>
      </c>
      <c r="AB82" s="263">
        <v>11.5052790237851</v>
      </c>
      <c r="AC82" s="263">
        <v>13.0504704752259</v>
      </c>
      <c r="AD82" s="265">
        <v>47.413060563045811</v>
      </c>
    </row>
    <row r="83" spans="3:30" s="3" customFormat="1" x14ac:dyDescent="0.25">
      <c r="C83" s="178" t="s">
        <v>258</v>
      </c>
      <c r="D83" t="s">
        <v>259</v>
      </c>
      <c r="E83" t="s">
        <v>260</v>
      </c>
      <c r="F83" t="s">
        <v>261</v>
      </c>
      <c r="G83" t="s">
        <v>262</v>
      </c>
      <c r="H83" s="37">
        <f>VLOOKUP(D83,Résultats!$B$2:$AX$476,'T energie vecteurs'!U5,FALSE)</f>
        <v>1.110912377</v>
      </c>
      <c r="I83" s="37">
        <f>VLOOKUP(E83,Résultats!$B$2:$AX$476,'T energie vecteurs'!U5,FALSE)</f>
        <v>2.5572410759999999</v>
      </c>
      <c r="J83" s="37">
        <f>VLOOKUP(F83,Résultats!$B$2:$AX$476,'T energie vecteurs'!U5,FALSE)</f>
        <v>0</v>
      </c>
      <c r="K83" s="37">
        <f>VLOOKUP(G83,Résultats!$B$2:$AX$476,'T energie vecteurs'!U5,FALSE)</f>
        <v>2.4560621870000001</v>
      </c>
      <c r="L83" s="273">
        <f t="shared" si="15"/>
        <v>6.1242156400000001</v>
      </c>
      <c r="M83" s="19"/>
      <c r="N83" s="178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0">
        <f t="shared" si="16"/>
        <v>14.017023318945059</v>
      </c>
      <c r="U83" s="178" t="s">
        <v>258</v>
      </c>
      <c r="V83" t="s">
        <v>259</v>
      </c>
      <c r="W83" t="s">
        <v>260</v>
      </c>
      <c r="X83" t="s">
        <v>261</v>
      </c>
      <c r="Y83" t="s">
        <v>262</v>
      </c>
      <c r="Z83" s="263">
        <v>1.2096882425386799</v>
      </c>
      <c r="AA83" s="263">
        <v>1.7386821308642</v>
      </c>
      <c r="AB83" s="263">
        <v>0</v>
      </c>
      <c r="AC83" s="263">
        <v>1.5944013702764701</v>
      </c>
      <c r="AD83" s="265">
        <v>4.5427717436793502</v>
      </c>
    </row>
    <row r="84" spans="3:30" s="3" customFormat="1" x14ac:dyDescent="0.25">
      <c r="C84" s="178" t="s">
        <v>25</v>
      </c>
      <c r="D84" t="s">
        <v>179</v>
      </c>
      <c r="E84" t="s">
        <v>180</v>
      </c>
      <c r="F84" t="s">
        <v>181</v>
      </c>
      <c r="G84" t="s">
        <v>182</v>
      </c>
      <c r="H84" s="37">
        <f>VLOOKUP(D84,Résultats!$B$2:$AX$476,'T energie vecteurs'!U5,FALSE)</f>
        <v>0</v>
      </c>
      <c r="I84" s="37">
        <f>VLOOKUP(E84,Résultats!$B$2:$AX$476,'T energie vecteurs'!U5,FALSE)</f>
        <v>3.20430488</v>
      </c>
      <c r="J84" s="37">
        <f>VLOOKUP(F84,Résultats!$B$2:$AX$476,'T energie vecteurs'!U5,FALSE)</f>
        <v>0.38198912779999999</v>
      </c>
      <c r="K84" s="37">
        <f>VLOOKUP(G84,Résultats!$B$2:$AX$476,'T energie vecteurs'!U5,FALSE)</f>
        <v>0.38380962229999999</v>
      </c>
      <c r="L84" s="273">
        <f t="shared" si="15"/>
        <v>3.9701036300999997</v>
      </c>
      <c r="M84" s="19"/>
      <c r="N84" s="179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1">
        <f t="shared" si="16"/>
        <v>3.7781067567977473</v>
      </c>
      <c r="U84" s="178" t="s">
        <v>25</v>
      </c>
      <c r="V84" t="s">
        <v>179</v>
      </c>
      <c r="W84" t="s">
        <v>180</v>
      </c>
      <c r="X84" t="s">
        <v>181</v>
      </c>
      <c r="Y84" t="s">
        <v>182</v>
      </c>
      <c r="Z84" s="263">
        <v>0</v>
      </c>
      <c r="AA84" s="263">
        <v>2.1849203963048001</v>
      </c>
      <c r="AB84" s="263">
        <v>0.28541752924702302</v>
      </c>
      <c r="AC84" s="263">
        <v>0.34446943184985501</v>
      </c>
      <c r="AD84" s="265">
        <v>2.8148073574016781</v>
      </c>
    </row>
    <row r="85" spans="3:30" s="3" customFormat="1" x14ac:dyDescent="0.25">
      <c r="C85" s="29" t="s">
        <v>26</v>
      </c>
      <c r="D85" s="10"/>
      <c r="E85" s="10"/>
      <c r="F85" s="10"/>
      <c r="G85" s="10"/>
      <c r="H85" s="276">
        <f>SUM(H76,H79:H81)</f>
        <v>4.2586840539999997</v>
      </c>
      <c r="I85" s="276">
        <f>SUM(I76,I79:I81)</f>
        <v>65.703776582000003</v>
      </c>
      <c r="J85" s="276">
        <f>SUM(J76,J79:J81)</f>
        <v>44.955442300800001</v>
      </c>
      <c r="K85" s="276">
        <f>SUM(K76,K79:K81)</f>
        <v>42.484002000431303</v>
      </c>
      <c r="L85" s="277">
        <f t="shared" si="15"/>
        <v>157.40190493723131</v>
      </c>
      <c r="M85" s="105"/>
      <c r="N85" s="180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3">
        <f t="shared" si="16"/>
        <v>131.31223615887137</v>
      </c>
      <c r="U85" s="29" t="s">
        <v>26</v>
      </c>
      <c r="V85" s="10"/>
      <c r="W85" s="10"/>
      <c r="X85" s="10"/>
      <c r="Y85" s="10"/>
      <c r="Z85" s="268">
        <v>6.8697046694628225</v>
      </c>
      <c r="AA85" s="268">
        <v>85.009326087840094</v>
      </c>
      <c r="AB85" s="268">
        <v>36.612179613755927</v>
      </c>
      <c r="AC85" s="268">
        <v>46.375863104827253</v>
      </c>
      <c r="AD85" s="269">
        <v>174.86707347588612</v>
      </c>
    </row>
    <row r="86" spans="3:30" s="3" customFormat="1" x14ac:dyDescent="0.25"/>
    <row r="87" spans="3:30" s="3" customFormat="1" x14ac:dyDescent="0.25"/>
    <row r="88" spans="3:30" ht="31.5" x14ac:dyDescent="0.35">
      <c r="C88" s="174">
        <v>2050</v>
      </c>
      <c r="D88" s="175"/>
      <c r="E88" s="175"/>
      <c r="F88" s="175"/>
      <c r="G88" s="175"/>
      <c r="H88" s="101" t="s">
        <v>36</v>
      </c>
      <c r="I88" s="101" t="s">
        <v>268</v>
      </c>
      <c r="J88" s="101" t="s">
        <v>38</v>
      </c>
      <c r="K88" s="101" t="s">
        <v>267</v>
      </c>
      <c r="L88" s="118" t="s">
        <v>1</v>
      </c>
      <c r="M88" s="25"/>
      <c r="N88" s="174">
        <v>2050</v>
      </c>
      <c r="O88" s="170" t="s">
        <v>36</v>
      </c>
      <c r="P88" s="101" t="s">
        <v>268</v>
      </c>
      <c r="Q88" s="101" t="s">
        <v>38</v>
      </c>
      <c r="R88" s="101" t="s">
        <v>267</v>
      </c>
      <c r="S88" s="118" t="s">
        <v>1</v>
      </c>
      <c r="T88" s="25"/>
      <c r="U88" s="174">
        <v>2050</v>
      </c>
      <c r="V88" s="175"/>
      <c r="W88" s="175"/>
      <c r="X88" s="175"/>
      <c r="Y88" s="175"/>
      <c r="Z88" s="101" t="s">
        <v>36</v>
      </c>
      <c r="AA88" s="101" t="s">
        <v>268</v>
      </c>
      <c r="AB88" s="101" t="s">
        <v>38</v>
      </c>
      <c r="AC88" s="101" t="s">
        <v>267</v>
      </c>
      <c r="AD88" s="118" t="s">
        <v>1</v>
      </c>
    </row>
    <row r="89" spans="3:30" x14ac:dyDescent="0.25">
      <c r="C89" s="176" t="s">
        <v>18</v>
      </c>
      <c r="H89" s="8">
        <f>SUM(H90:H91)</f>
        <v>0</v>
      </c>
      <c r="I89" s="8">
        <f>SUM(I90:I91)</f>
        <v>29.975712902000001</v>
      </c>
      <c r="J89" s="8">
        <f>SUM(J90:J91)</f>
        <v>6.8387054689999998</v>
      </c>
      <c r="K89" s="8">
        <f>SUM(K90:K91)</f>
        <v>1.4233855924198</v>
      </c>
      <c r="L89" s="121">
        <f>SUM(H89:K89)</f>
        <v>38.2378039634198</v>
      </c>
      <c r="M89" s="99"/>
      <c r="N89" s="179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1">
        <f>SUM(O89:R89)</f>
        <v>30.517990573867085</v>
      </c>
      <c r="T89" s="245"/>
      <c r="U89" s="176" t="s">
        <v>18</v>
      </c>
      <c r="Z89" s="8">
        <v>0</v>
      </c>
      <c r="AA89" s="8">
        <v>29.659941552999996</v>
      </c>
      <c r="AB89" s="8">
        <v>6.7514286729999995</v>
      </c>
      <c r="AC89" s="8">
        <v>1.4156959597019001</v>
      </c>
      <c r="AD89" s="121">
        <v>37.827066185701895</v>
      </c>
    </row>
    <row r="90" spans="3:30" x14ac:dyDescent="0.25">
      <c r="C90" s="177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8.1347733620000007</v>
      </c>
      <c r="J90" s="19">
        <f>VLOOKUP(F90,Résultats!$B$2:$AX$476,'T energie vecteurs'!W5,FALSE)</f>
        <v>5.054921223</v>
      </c>
      <c r="K90" s="19">
        <f>VLOOKUP(G90,Résultats!$B$2:$AX$476,'T energie vecteurs'!W5,FALSE)</f>
        <v>4.0794419800000002E-5</v>
      </c>
      <c r="L90" s="120">
        <f t="shared" ref="L90:L98" si="18">SUM(H90:K90)</f>
        <v>13.189735379419801</v>
      </c>
      <c r="M90" s="19"/>
      <c r="N90" s="177" t="s">
        <v>19</v>
      </c>
      <c r="O90" s="172"/>
      <c r="P90" s="19"/>
      <c r="Q90" s="55"/>
      <c r="R90" s="19"/>
      <c r="S90" s="120"/>
      <c r="T90" s="245"/>
      <c r="U90" s="177" t="s">
        <v>19</v>
      </c>
      <c r="V90" t="s">
        <v>159</v>
      </c>
      <c r="W90" t="s">
        <v>160</v>
      </c>
      <c r="X90" t="s">
        <v>161</v>
      </c>
      <c r="Y90" t="s">
        <v>162</v>
      </c>
      <c r="Z90" s="19">
        <v>0</v>
      </c>
      <c r="AA90" s="19">
        <v>8.1227564129999994</v>
      </c>
      <c r="AB90" s="19">
        <v>5.0559065749999998</v>
      </c>
      <c r="AC90" s="19">
        <v>4.16607019E-5</v>
      </c>
      <c r="AD90" s="120">
        <v>13.178704648701899</v>
      </c>
    </row>
    <row r="91" spans="3:30" x14ac:dyDescent="0.25">
      <c r="C91" s="178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21.840939540000001</v>
      </c>
      <c r="J91" s="19">
        <f>VLOOKUP(F91,Résultats!$B$2:$AX$476,'T energie vecteurs'!W5,FALSE)</f>
        <v>1.783784246</v>
      </c>
      <c r="K91" s="19">
        <f>VLOOKUP(G91,Résultats!$B$2:$AX$476,'T energie vecteurs'!W5,FALSE)</f>
        <v>1.423344798</v>
      </c>
      <c r="L91" s="120">
        <f t="shared" si="18"/>
        <v>25.048068583999999</v>
      </c>
      <c r="M91" s="19"/>
      <c r="N91" s="178" t="s">
        <v>20</v>
      </c>
      <c r="O91" s="172"/>
      <c r="P91" s="19"/>
      <c r="Q91" s="55"/>
      <c r="R91" s="19"/>
      <c r="S91" s="120"/>
      <c r="T91" s="245"/>
      <c r="U91" s="178" t="s">
        <v>20</v>
      </c>
      <c r="V91" t="s">
        <v>163</v>
      </c>
      <c r="W91" t="s">
        <v>164</v>
      </c>
      <c r="X91" t="s">
        <v>165</v>
      </c>
      <c r="Y91" t="s">
        <v>166</v>
      </c>
      <c r="Z91" s="19">
        <v>0</v>
      </c>
      <c r="AA91" s="19">
        <v>21.537185139999998</v>
      </c>
      <c r="AB91" s="19">
        <v>1.6955220980000001</v>
      </c>
      <c r="AC91" s="19">
        <v>1.4156542990000001</v>
      </c>
      <c r="AD91" s="120">
        <v>24.648361537</v>
      </c>
    </row>
    <row r="92" spans="3:30" x14ac:dyDescent="0.25">
      <c r="C92" s="176" t="s">
        <v>21</v>
      </c>
      <c r="D92" t="s">
        <v>167</v>
      </c>
      <c r="E92" t="s">
        <v>168</v>
      </c>
      <c r="F92" t="s">
        <v>169</v>
      </c>
      <c r="G92" t="s">
        <v>170</v>
      </c>
      <c r="H92" s="270">
        <f>VLOOKUP(D92,Résultats!$B$2:$AX$476,'T energie vecteurs'!W5,FALSE)</f>
        <v>0.13083416119999999</v>
      </c>
      <c r="I92" s="270">
        <f>VLOOKUP(E92,Résultats!$B$2:$AX$476,'T energie vecteurs'!W5,FALSE)</f>
        <v>4.1810821560000004</v>
      </c>
      <c r="J92" s="270">
        <f>VLOOKUP(F92,Résultats!$B$2:$AX$476,'T energie vecteurs'!W5,FALSE)</f>
        <v>14.969214450000001</v>
      </c>
      <c r="K92" s="270">
        <f>VLOOKUP(G92,Résultats!$B$2:$AX$476,'T energie vecteurs'!W5,FALSE)+8</f>
        <v>17.793545524000002</v>
      </c>
      <c r="L92" s="271">
        <f t="shared" si="18"/>
        <v>37.074676291200007</v>
      </c>
      <c r="M92" s="99"/>
      <c r="N92" s="179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1">
        <f t="shared" ref="S92:S98" si="19">SUM(O92:R92)</f>
        <v>37.796602156011176</v>
      </c>
      <c r="T92" s="245"/>
      <c r="U92" s="176" t="s">
        <v>21</v>
      </c>
      <c r="V92" t="s">
        <v>167</v>
      </c>
      <c r="W92" t="s">
        <v>168</v>
      </c>
      <c r="X92" t="s">
        <v>169</v>
      </c>
      <c r="Y92" t="s">
        <v>170</v>
      </c>
      <c r="Z92" s="270">
        <v>0.1007195182</v>
      </c>
      <c r="AA92" s="270">
        <v>3.3751307210000001</v>
      </c>
      <c r="AB92" s="270">
        <v>13.05827629</v>
      </c>
      <c r="AC92" s="270">
        <v>15.602199312</v>
      </c>
      <c r="AD92" s="271">
        <v>32.136325841200005</v>
      </c>
    </row>
    <row r="93" spans="3:30" x14ac:dyDescent="0.25">
      <c r="C93" s="176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4.6558886279999996</v>
      </c>
      <c r="J93" s="8">
        <f>VLOOKUP(F93,Résultats!$B$2:$AX$476,'T energie vecteurs'!W5,FALSE)</f>
        <v>15.31036941</v>
      </c>
      <c r="K93" s="8">
        <f>VLOOKUP(G93,Résultats!$B$2:$AX$476,'T energie vecteurs'!W5,FALSE)</f>
        <v>6.8047564210000004</v>
      </c>
      <c r="L93" s="121">
        <f t="shared" si="18"/>
        <v>26.771014459</v>
      </c>
      <c r="M93" s="99"/>
      <c r="N93" s="179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1">
        <f t="shared" si="19"/>
        <v>19.596611130280287</v>
      </c>
      <c r="T93" s="245"/>
      <c r="U93" s="176" t="s">
        <v>22</v>
      </c>
      <c r="V93" t="s">
        <v>171</v>
      </c>
      <c r="W93" t="s">
        <v>172</v>
      </c>
      <c r="X93" t="s">
        <v>173</v>
      </c>
      <c r="Y93" t="s">
        <v>174</v>
      </c>
      <c r="Z93" s="8">
        <v>0</v>
      </c>
      <c r="AA93" s="8">
        <v>4.1105268129999999</v>
      </c>
      <c r="AB93" s="8">
        <v>12.628540640000001</v>
      </c>
      <c r="AC93" s="8">
        <v>5.8581517160000001</v>
      </c>
      <c r="AD93" s="121">
        <v>22.597219168999999</v>
      </c>
    </row>
    <row r="94" spans="3:30" x14ac:dyDescent="0.25">
      <c r="C94" s="176" t="s">
        <v>23</v>
      </c>
      <c r="H94" s="8">
        <f>SUM(H95:H97)</f>
        <v>4.8724649069999995</v>
      </c>
      <c r="I94" s="8">
        <f>SUM(I95:I97)</f>
        <v>25.101186157000001</v>
      </c>
      <c r="J94" s="8">
        <f>SUM(J95:J97)</f>
        <v>15.0698428831</v>
      </c>
      <c r="K94" s="8">
        <f>SUM(K95:K97)</f>
        <v>18.8322655799</v>
      </c>
      <c r="L94" s="8">
        <f>SUM(L95:L97)</f>
        <v>63.875759527000007</v>
      </c>
      <c r="M94" s="99"/>
      <c r="N94" s="179" t="s">
        <v>485</v>
      </c>
      <c r="O94" s="36">
        <f>O95+O96</f>
        <v>3.7208173415817956</v>
      </c>
      <c r="P94" s="35">
        <f t="shared" ref="P94:R94" si="20">P95+P96</f>
        <v>10.357640817267992</v>
      </c>
      <c r="Q94" s="35">
        <f t="shared" si="20"/>
        <v>9.8880397220191174</v>
      </c>
      <c r="R94" s="35">
        <f t="shared" si="20"/>
        <v>12.816914942214364</v>
      </c>
      <c r="S94" s="171">
        <f t="shared" si="19"/>
        <v>36.783412823083268</v>
      </c>
      <c r="T94" s="245"/>
      <c r="U94" s="176" t="s">
        <v>23</v>
      </c>
      <c r="Z94" s="8">
        <v>4.9688520430000001</v>
      </c>
      <c r="AA94" s="8">
        <v>25.974803027000004</v>
      </c>
      <c r="AB94" s="8">
        <v>14.9660517969</v>
      </c>
      <c r="AC94" s="8">
        <v>18.462798791099999</v>
      </c>
      <c r="AD94" s="8">
        <v>64.372505657999994</v>
      </c>
    </row>
    <row r="95" spans="3:30" x14ac:dyDescent="0.25">
      <c r="C95" s="178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3.5819608289999998</v>
      </c>
      <c r="I95" s="19">
        <f>VLOOKUP(E95,Résultats!$B$2:$AX$476,'T energie vecteurs'!W5,FALSE)</f>
        <v>18.392129990000001</v>
      </c>
      <c r="J95" s="19">
        <f>VLOOKUP(F95,Résultats!$B$2:$AX$476,'T energie vecteurs'!W5,FALSE)</f>
        <v>14.61794201</v>
      </c>
      <c r="K95" s="19">
        <f>VLOOKUP(G95,Résultats!$B$2:$AX$476,'T energie vecteurs'!W5,FALSE)</f>
        <v>15.498140769999999</v>
      </c>
      <c r="L95" s="120">
        <f t="shared" si="18"/>
        <v>52.090173599000003</v>
      </c>
      <c r="M95" s="19"/>
      <c r="N95" s="178" t="s">
        <v>486</v>
      </c>
      <c r="O95" s="172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0">
        <f t="shared" si="19"/>
        <v>23.475824375270456</v>
      </c>
      <c r="T95" s="245"/>
      <c r="U95" s="178" t="s">
        <v>24</v>
      </c>
      <c r="V95" t="s">
        <v>175</v>
      </c>
      <c r="W95" t="s">
        <v>176</v>
      </c>
      <c r="X95" t="s">
        <v>177</v>
      </c>
      <c r="Y95" t="s">
        <v>178</v>
      </c>
      <c r="Z95" s="19">
        <v>3.6808184709999998</v>
      </c>
      <c r="AA95" s="19">
        <v>19.183261040000001</v>
      </c>
      <c r="AB95" s="19">
        <v>14.5257047</v>
      </c>
      <c r="AC95" s="19">
        <v>15.19605745</v>
      </c>
      <c r="AD95" s="120">
        <v>52.585841660999996</v>
      </c>
    </row>
    <row r="96" spans="3:30" x14ac:dyDescent="0.25">
      <c r="C96" s="178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1.2905040780000001</v>
      </c>
      <c r="I96" s="19">
        <f>VLOOKUP(E96,Résultats!$B$2:$AX$476,'T energie vecteurs'!W5,FALSE)</f>
        <v>3.0548928690000001</v>
      </c>
      <c r="J96" s="19">
        <f>VLOOKUP(F96,Résultats!$B$2:$AX$476,'T energie vecteurs'!W5,FALSE)</f>
        <v>0</v>
      </c>
      <c r="K96" s="19">
        <f>VLOOKUP(G96,Résultats!$B$2:$AX$476,'T energie vecteurs'!W5,FALSE)</f>
        <v>2.8967307870000001</v>
      </c>
      <c r="L96" s="120">
        <f t="shared" si="18"/>
        <v>7.2421277340000003</v>
      </c>
      <c r="M96" s="19"/>
      <c r="N96" s="178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0">
        <f t="shared" si="19"/>
        <v>13.307588447812815</v>
      </c>
      <c r="T96" s="245"/>
      <c r="U96" s="178" t="s">
        <v>258</v>
      </c>
      <c r="V96" t="s">
        <v>259</v>
      </c>
      <c r="W96" t="s">
        <v>260</v>
      </c>
      <c r="X96" t="s">
        <v>261</v>
      </c>
      <c r="Y96" t="s">
        <v>262</v>
      </c>
      <c r="Z96" s="19">
        <v>1.288033572</v>
      </c>
      <c r="AA96" s="19">
        <v>3.054762309</v>
      </c>
      <c r="AB96" s="19">
        <v>0</v>
      </c>
      <c r="AC96" s="19">
        <v>2.8431255719999999</v>
      </c>
      <c r="AD96" s="120">
        <v>7.1859214529999997</v>
      </c>
    </row>
    <row r="97" spans="3:30" x14ac:dyDescent="0.25">
      <c r="C97" s="178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3.6541632979999998</v>
      </c>
      <c r="J97" s="19">
        <f>VLOOKUP(F97,Résultats!$B$2:$AX$476,'T energie vecteurs'!W5,FALSE)</f>
        <v>0.45190087309999999</v>
      </c>
      <c r="K97" s="19">
        <f>VLOOKUP(G97,Résultats!$B$2:$AX$476,'T energie vecteurs'!W5,FALSE)</f>
        <v>0.43739402290000001</v>
      </c>
      <c r="L97" s="120">
        <f t="shared" si="18"/>
        <v>4.5434581940000003</v>
      </c>
      <c r="M97" s="19"/>
      <c r="N97" s="179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1">
        <f t="shared" si="19"/>
        <v>3.6027044468717877</v>
      </c>
      <c r="T97" s="245"/>
      <c r="U97" s="178" t="s">
        <v>25</v>
      </c>
      <c r="V97" t="s">
        <v>179</v>
      </c>
      <c r="W97" t="s">
        <v>180</v>
      </c>
      <c r="X97" t="s">
        <v>181</v>
      </c>
      <c r="Y97" t="s">
        <v>182</v>
      </c>
      <c r="Z97" s="19">
        <v>0</v>
      </c>
      <c r="AA97" s="19">
        <v>3.736779678</v>
      </c>
      <c r="AB97" s="19">
        <v>0.44034709690000001</v>
      </c>
      <c r="AC97" s="19">
        <v>0.42361576909999998</v>
      </c>
      <c r="AD97" s="120">
        <v>4.6007425439999992</v>
      </c>
    </row>
    <row r="98" spans="3:30" x14ac:dyDescent="0.25">
      <c r="C98" s="29" t="s">
        <v>26</v>
      </c>
      <c r="D98" s="10"/>
      <c r="E98" s="10"/>
      <c r="F98" s="10"/>
      <c r="G98" s="10"/>
      <c r="H98" s="9">
        <f>SUM(H89,H92:H94)</f>
        <v>5.0032990681999996</v>
      </c>
      <c r="I98" s="9">
        <f>SUM(I89,I92:I94)</f>
        <v>63.913869843000001</v>
      </c>
      <c r="J98" s="9">
        <f>SUM(J89,J92:J94)</f>
        <v>52.188132212100001</v>
      </c>
      <c r="K98" s="9">
        <f>SUM(K89,K92:K94)</f>
        <v>44.853953117319804</v>
      </c>
      <c r="L98" s="123">
        <f t="shared" si="18"/>
        <v>165.9592542406198</v>
      </c>
      <c r="M98" s="105"/>
      <c r="N98" s="180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3">
        <f t="shared" si="19"/>
        <v>128.2973211301136</v>
      </c>
      <c r="T98" s="105"/>
      <c r="U98" s="29" t="s">
        <v>26</v>
      </c>
      <c r="V98" s="10"/>
      <c r="W98" s="10"/>
      <c r="X98" s="10"/>
      <c r="Y98" s="10"/>
      <c r="Z98" s="9">
        <v>5.0695715612000001</v>
      </c>
      <c r="AA98" s="9">
        <v>63.120402114000001</v>
      </c>
      <c r="AB98" s="9">
        <v>47.404297399900003</v>
      </c>
      <c r="AC98" s="9">
        <v>41.338845778801897</v>
      </c>
      <c r="AD98" s="123">
        <v>156.93311685390191</v>
      </c>
    </row>
    <row r="99" spans="3:3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3"/>
      <c r="P99" s="103"/>
      <c r="Q99" s="103"/>
      <c r="R99" s="104"/>
      <c r="S99" s="69"/>
      <c r="U99" s="3"/>
      <c r="V99" s="3"/>
      <c r="W99" s="3"/>
      <c r="X99" s="3"/>
      <c r="Y99" s="3"/>
      <c r="Z99" s="3"/>
      <c r="AA99" s="3"/>
      <c r="AB99" s="3"/>
      <c r="AC99" s="3"/>
      <c r="AD99" s="69"/>
    </row>
    <row r="100" spans="3:3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  <c r="U102" s="84" t="s">
        <v>455</v>
      </c>
      <c r="V102" s="3"/>
      <c r="W102" s="3"/>
      <c r="X102" s="3">
        <v>185.14285714285717</v>
      </c>
      <c r="Y102" s="3"/>
      <c r="Z102" s="3"/>
      <c r="AA102" s="3"/>
      <c r="AB102" s="3"/>
      <c r="AC102" s="3"/>
      <c r="AD102" s="3"/>
    </row>
    <row r="103" spans="3:30" s="3" customFormat="1" ht="31.5" x14ac:dyDescent="0.35">
      <c r="C103" s="174">
        <v>2050</v>
      </c>
      <c r="D103" s="175"/>
      <c r="E103" s="175"/>
      <c r="F103" s="175"/>
      <c r="G103" s="175"/>
      <c r="H103" s="101" t="s">
        <v>36</v>
      </c>
      <c r="I103" s="101" t="s">
        <v>268</v>
      </c>
      <c r="J103" s="101" t="s">
        <v>38</v>
      </c>
      <c r="K103" s="101" t="s">
        <v>267</v>
      </c>
      <c r="L103" s="118" t="s">
        <v>1</v>
      </c>
      <c r="N103" s="174">
        <v>2050</v>
      </c>
      <c r="O103" s="170" t="s">
        <v>36</v>
      </c>
      <c r="P103" s="101" t="s">
        <v>268</v>
      </c>
      <c r="Q103" s="101" t="s">
        <v>38</v>
      </c>
      <c r="R103" s="101" t="s">
        <v>267</v>
      </c>
      <c r="S103" s="118" t="s">
        <v>1</v>
      </c>
      <c r="U103" s="174">
        <v>2050</v>
      </c>
      <c r="V103" s="175"/>
      <c r="W103" s="175"/>
      <c r="X103" s="175"/>
      <c r="Y103" s="175"/>
      <c r="Z103" s="101" t="s">
        <v>36</v>
      </c>
      <c r="AA103" s="101" t="s">
        <v>268</v>
      </c>
      <c r="AB103" s="101" t="s">
        <v>38</v>
      </c>
      <c r="AC103" s="101" t="s">
        <v>267</v>
      </c>
      <c r="AD103" s="118" t="s">
        <v>1</v>
      </c>
    </row>
    <row r="104" spans="3:30" s="3" customFormat="1" x14ac:dyDescent="0.25">
      <c r="C104" s="248" t="s">
        <v>18</v>
      </c>
      <c r="D104" s="249"/>
      <c r="E104" s="249"/>
      <c r="F104" s="249"/>
      <c r="G104" s="249"/>
      <c r="H104" s="250" t="e">
        <f>H89-#REF!</f>
        <v>#REF!</v>
      </c>
      <c r="I104" s="251" t="e">
        <f>I89-#REF!</f>
        <v>#REF!</v>
      </c>
      <c r="J104" s="251" t="e">
        <f>J89-#REF!</f>
        <v>#REF!</v>
      </c>
      <c r="K104" s="251" t="e">
        <f>K89-#REF!</f>
        <v>#REF!</v>
      </c>
      <c r="L104" s="252" t="e">
        <f>L89-#REF!</f>
        <v>#REF!</v>
      </c>
      <c r="N104" s="248" t="s">
        <v>18</v>
      </c>
      <c r="O104" s="250">
        <f>H89-O89</f>
        <v>0</v>
      </c>
      <c r="P104" s="251">
        <f t="shared" ref="P104:S113" si="21">I89-P89</f>
        <v>9.5310227853836764</v>
      </c>
      <c r="Q104" s="251">
        <f t="shared" si="21"/>
        <v>-0.11050091778046589</v>
      </c>
      <c r="R104" s="251">
        <f t="shared" si="21"/>
        <v>-1.7007084780504966</v>
      </c>
      <c r="S104" s="252">
        <f t="shared" si="21"/>
        <v>7.7198133895527157</v>
      </c>
      <c r="U104" s="248" t="s">
        <v>18</v>
      </c>
      <c r="V104" s="249"/>
      <c r="W104" s="249"/>
      <c r="X104" s="249"/>
      <c r="Y104" s="249"/>
      <c r="Z104" s="250" t="e">
        <v>#REF!</v>
      </c>
      <c r="AA104" s="251" t="e">
        <v>#REF!</v>
      </c>
      <c r="AB104" s="251" t="e">
        <v>#REF!</v>
      </c>
      <c r="AC104" s="251" t="e">
        <v>#REF!</v>
      </c>
      <c r="AD104" s="252" t="e">
        <v>#REF!</v>
      </c>
    </row>
    <row r="105" spans="3:30" s="3" customFormat="1" x14ac:dyDescent="0.25">
      <c r="C105" s="177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3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4" t="e">
        <f>L90-#REF!</f>
        <v>#REF!</v>
      </c>
      <c r="N105" s="177" t="s">
        <v>19</v>
      </c>
      <c r="O105" s="253">
        <f t="shared" ref="O105:O113" si="22">H90-O90</f>
        <v>0</v>
      </c>
      <c r="P105" s="55">
        <f t="shared" si="21"/>
        <v>8.1347733620000007</v>
      </c>
      <c r="Q105" s="55">
        <f t="shared" si="21"/>
        <v>5.054921223</v>
      </c>
      <c r="R105" s="55">
        <f t="shared" si="21"/>
        <v>4.0794419800000002E-5</v>
      </c>
      <c r="S105" s="254">
        <f t="shared" si="21"/>
        <v>13.189735379419801</v>
      </c>
      <c r="U105" s="177" t="s">
        <v>19</v>
      </c>
      <c r="V105" t="s">
        <v>457</v>
      </c>
      <c r="W105" t="s">
        <v>458</v>
      </c>
      <c r="X105" t="s">
        <v>459</v>
      </c>
      <c r="Y105" t="s">
        <v>460</v>
      </c>
      <c r="Z105" s="253" t="e">
        <v>#REF!</v>
      </c>
      <c r="AA105" s="55" t="e">
        <v>#REF!</v>
      </c>
      <c r="AB105" s="55" t="e">
        <v>#REF!</v>
      </c>
      <c r="AC105" s="55" t="e">
        <v>#REF!</v>
      </c>
      <c r="AD105" s="254" t="e">
        <v>#REF!</v>
      </c>
    </row>
    <row r="106" spans="3:30" s="3" customFormat="1" x14ac:dyDescent="0.25">
      <c r="C106" s="178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3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4" t="e">
        <f>L91-#REF!</f>
        <v>#REF!</v>
      </c>
      <c r="N106" s="178" t="s">
        <v>20</v>
      </c>
      <c r="O106" s="253">
        <f t="shared" si="22"/>
        <v>0</v>
      </c>
      <c r="P106" s="55">
        <f t="shared" si="21"/>
        <v>21.840939540000001</v>
      </c>
      <c r="Q106" s="55">
        <f t="shared" si="21"/>
        <v>1.783784246</v>
      </c>
      <c r="R106" s="55">
        <f t="shared" si="21"/>
        <v>1.423344798</v>
      </c>
      <c r="S106" s="254">
        <f t="shared" si="21"/>
        <v>25.048068583999999</v>
      </c>
      <c r="U106" s="178" t="s">
        <v>20</v>
      </c>
      <c r="V106" t="s">
        <v>461</v>
      </c>
      <c r="W106" t="s">
        <v>462</v>
      </c>
      <c r="X106" t="s">
        <v>463</v>
      </c>
      <c r="Y106" t="s">
        <v>464</v>
      </c>
      <c r="Z106" s="253" t="e">
        <v>#REF!</v>
      </c>
      <c r="AA106" s="55" t="e">
        <v>#REF!</v>
      </c>
      <c r="AB106" s="55" t="e">
        <v>#REF!</v>
      </c>
      <c r="AC106" s="55" t="e">
        <v>#REF!</v>
      </c>
      <c r="AD106" s="254" t="e">
        <v>#REF!</v>
      </c>
    </row>
    <row r="107" spans="3:30" s="3" customFormat="1" x14ac:dyDescent="0.25">
      <c r="C107" s="248" t="s">
        <v>21</v>
      </c>
      <c r="D107" s="249" t="s">
        <v>465</v>
      </c>
      <c r="E107" s="249" t="s">
        <v>466</v>
      </c>
      <c r="F107" s="249" t="s">
        <v>467</v>
      </c>
      <c r="G107" s="249" t="s">
        <v>468</v>
      </c>
      <c r="H107" s="255" t="e">
        <f>H92-#REF!</f>
        <v>#REF!</v>
      </c>
      <c r="I107" s="251" t="e">
        <f>I92-#REF!</f>
        <v>#REF!</v>
      </c>
      <c r="J107" s="251" t="e">
        <f>J92-#REF!</f>
        <v>#REF!</v>
      </c>
      <c r="K107" s="251" t="e">
        <f>K92-#REF!</f>
        <v>#REF!</v>
      </c>
      <c r="L107" s="252" t="e">
        <f>L92-#REF!</f>
        <v>#REF!</v>
      </c>
      <c r="N107" s="248" t="s">
        <v>21</v>
      </c>
      <c r="O107" s="255">
        <f t="shared" si="22"/>
        <v>0.13083416119999999</v>
      </c>
      <c r="P107" s="251">
        <f t="shared" si="21"/>
        <v>3.7331485849905515</v>
      </c>
      <c r="Q107" s="251">
        <f t="shared" si="21"/>
        <v>-1.7528553662945168</v>
      </c>
      <c r="R107" s="251">
        <f t="shared" si="21"/>
        <v>-2.8330532447072017</v>
      </c>
      <c r="S107" s="252">
        <f t="shared" si="21"/>
        <v>-0.72192586481116905</v>
      </c>
      <c r="U107" s="248" t="s">
        <v>21</v>
      </c>
      <c r="V107" s="249" t="s">
        <v>465</v>
      </c>
      <c r="W107" s="249" t="s">
        <v>466</v>
      </c>
      <c r="X107" s="249" t="s">
        <v>467</v>
      </c>
      <c r="Y107" s="249" t="s">
        <v>468</v>
      </c>
      <c r="Z107" s="255" t="e">
        <v>#REF!</v>
      </c>
      <c r="AA107" s="251" t="e">
        <v>#REF!</v>
      </c>
      <c r="AB107" s="251" t="e">
        <v>#REF!</v>
      </c>
      <c r="AC107" s="251" t="e">
        <v>#REF!</v>
      </c>
      <c r="AD107" s="252" t="e">
        <v>#REF!</v>
      </c>
    </row>
    <row r="108" spans="3:30" s="3" customFormat="1" x14ac:dyDescent="0.25">
      <c r="C108" s="248" t="s">
        <v>22</v>
      </c>
      <c r="D108" s="249" t="s">
        <v>469</v>
      </c>
      <c r="E108" s="249" t="s">
        <v>470</v>
      </c>
      <c r="F108" s="249" t="s">
        <v>471</v>
      </c>
      <c r="G108" s="249" t="s">
        <v>472</v>
      </c>
      <c r="H108" s="255" t="e">
        <f>H93-#REF!</f>
        <v>#REF!</v>
      </c>
      <c r="I108" s="251" t="e">
        <f>I93-#REF!</f>
        <v>#REF!</v>
      </c>
      <c r="J108" s="251" t="e">
        <f>J93-#REF!</f>
        <v>#REF!</v>
      </c>
      <c r="K108" s="251" t="e">
        <f>K93-#REF!</f>
        <v>#REF!</v>
      </c>
      <c r="L108" s="252" t="e">
        <f>L93-#REF!</f>
        <v>#REF!</v>
      </c>
      <c r="N108" s="248" t="s">
        <v>22</v>
      </c>
      <c r="O108" s="255">
        <f t="shared" si="22"/>
        <v>0</v>
      </c>
      <c r="P108" s="251">
        <f t="shared" si="21"/>
        <v>4.4565655679764324</v>
      </c>
      <c r="Q108" s="251">
        <f t="shared" si="21"/>
        <v>2.7489936857247947</v>
      </c>
      <c r="R108" s="251">
        <f t="shared" si="21"/>
        <v>-3.115592498151365E-2</v>
      </c>
      <c r="S108" s="252">
        <f t="shared" si="21"/>
        <v>7.1744033287197126</v>
      </c>
      <c r="U108" s="248" t="s">
        <v>22</v>
      </c>
      <c r="V108" s="249" t="s">
        <v>469</v>
      </c>
      <c r="W108" s="249" t="s">
        <v>470</v>
      </c>
      <c r="X108" s="249" t="s">
        <v>471</v>
      </c>
      <c r="Y108" s="249" t="s">
        <v>472</v>
      </c>
      <c r="Z108" s="255" t="e">
        <v>#REF!</v>
      </c>
      <c r="AA108" s="251" t="e">
        <v>#REF!</v>
      </c>
      <c r="AB108" s="251" t="e">
        <v>#REF!</v>
      </c>
      <c r="AC108" s="251" t="e">
        <v>#REF!</v>
      </c>
      <c r="AD108" s="252" t="e">
        <v>#REF!</v>
      </c>
    </row>
    <row r="109" spans="3:30" s="3" customFormat="1" x14ac:dyDescent="0.25">
      <c r="C109" s="248" t="s">
        <v>23</v>
      </c>
      <c r="D109" s="249"/>
      <c r="E109" s="249"/>
      <c r="F109" s="249"/>
      <c r="G109" s="249"/>
      <c r="H109" s="255" t="e">
        <f>H94-#REF!</f>
        <v>#REF!</v>
      </c>
      <c r="I109" s="251" t="e">
        <f>I94-#REF!</f>
        <v>#REF!</v>
      </c>
      <c r="J109" s="251" t="e">
        <f>J94-#REF!</f>
        <v>#REF!</v>
      </c>
      <c r="K109" s="251" t="e">
        <f>K94-#REF!</f>
        <v>#REF!</v>
      </c>
      <c r="L109" s="252" t="e">
        <f>L94-#REF!</f>
        <v>#REF!</v>
      </c>
      <c r="N109" s="248" t="s">
        <v>23</v>
      </c>
      <c r="O109" s="255">
        <f t="shared" si="22"/>
        <v>1.1516475654182039</v>
      </c>
      <c r="P109" s="251">
        <f t="shared" si="21"/>
        <v>14.743545339732009</v>
      </c>
      <c r="Q109" s="251">
        <f t="shared" si="21"/>
        <v>5.1818031610808823</v>
      </c>
      <c r="R109" s="251">
        <f t="shared" si="21"/>
        <v>6.0153506376856356</v>
      </c>
      <c r="S109" s="252">
        <f t="shared" si="21"/>
        <v>27.092346703916739</v>
      </c>
      <c r="U109" s="248" t="s">
        <v>23</v>
      </c>
      <c r="V109" s="249"/>
      <c r="W109" s="249"/>
      <c r="X109" s="249"/>
      <c r="Y109" s="249"/>
      <c r="Z109" s="255" t="e">
        <v>#REF!</v>
      </c>
      <c r="AA109" s="251" t="e">
        <v>#REF!</v>
      </c>
      <c r="AB109" s="251" t="e">
        <v>#REF!</v>
      </c>
      <c r="AC109" s="251" t="e">
        <v>#REF!</v>
      </c>
      <c r="AD109" s="252" t="e">
        <v>#REF!</v>
      </c>
    </row>
    <row r="110" spans="3:30" s="3" customFormat="1" x14ac:dyDescent="0.25">
      <c r="C110" s="178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3" t="e">
        <f>H95-#REF!</f>
        <v>#REF!</v>
      </c>
      <c r="I110" s="256" t="e">
        <f>I95-#REF!</f>
        <v>#REF!</v>
      </c>
      <c r="J110" s="256" t="e">
        <f>J95-#REF!</f>
        <v>#REF!</v>
      </c>
      <c r="K110" s="256" t="e">
        <f>K95-#REF!</f>
        <v>#REF!</v>
      </c>
      <c r="L110" s="254" t="e">
        <f>L95-#REF!</f>
        <v>#REF!</v>
      </c>
      <c r="N110" s="178" t="s">
        <v>24</v>
      </c>
      <c r="O110" s="253">
        <f t="shared" si="22"/>
        <v>3.2661059027771895</v>
      </c>
      <c r="P110" s="256">
        <f t="shared" si="21"/>
        <v>16.637683645487634</v>
      </c>
      <c r="Q110" s="256">
        <f t="shared" si="21"/>
        <v>4.7299022879808827</v>
      </c>
      <c r="R110" s="256">
        <f t="shared" si="21"/>
        <v>3.9806573874838396</v>
      </c>
      <c r="S110" s="254">
        <f t="shared" si="21"/>
        <v>28.614349223729548</v>
      </c>
      <c r="U110" s="178" t="s">
        <v>24</v>
      </c>
      <c r="V110" t="s">
        <v>473</v>
      </c>
      <c r="W110" t="s">
        <v>474</v>
      </c>
      <c r="X110" t="s">
        <v>475</v>
      </c>
      <c r="Y110" t="s">
        <v>476</v>
      </c>
      <c r="Z110" s="253" t="e">
        <v>#REF!</v>
      </c>
      <c r="AA110" s="256" t="e">
        <v>#REF!</v>
      </c>
      <c r="AB110" s="256" t="e">
        <v>#REF!</v>
      </c>
      <c r="AC110" s="256" t="e">
        <v>#REF!</v>
      </c>
      <c r="AD110" s="254" t="e">
        <v>#REF!</v>
      </c>
    </row>
    <row r="111" spans="3:30" s="3" customFormat="1" x14ac:dyDescent="0.25">
      <c r="C111" s="178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7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4" t="e">
        <f>L96-#REF!</f>
        <v>#REF!</v>
      </c>
      <c r="N111" s="178" t="s">
        <v>258</v>
      </c>
      <c r="O111" s="257">
        <f t="shared" si="22"/>
        <v>-2.1144583373589851</v>
      </c>
      <c r="P111" s="55">
        <f t="shared" si="21"/>
        <v>-5.5483016037556254</v>
      </c>
      <c r="Q111" s="55">
        <f t="shared" si="21"/>
        <v>0</v>
      </c>
      <c r="R111" s="55">
        <f t="shared" si="21"/>
        <v>1.5972992273017965</v>
      </c>
      <c r="S111" s="254">
        <f t="shared" si="21"/>
        <v>-6.0654607138128149</v>
      </c>
      <c r="U111" s="178" t="s">
        <v>258</v>
      </c>
      <c r="V111" t="s">
        <v>477</v>
      </c>
      <c r="W111" t="s">
        <v>478</v>
      </c>
      <c r="X111" t="s">
        <v>479</v>
      </c>
      <c r="Y111" t="s">
        <v>480</v>
      </c>
      <c r="Z111" s="257" t="e">
        <v>#REF!</v>
      </c>
      <c r="AA111" s="55" t="e">
        <v>#REF!</v>
      </c>
      <c r="AB111" s="55" t="e">
        <v>#REF!</v>
      </c>
      <c r="AC111" s="55" t="e">
        <v>#REF!</v>
      </c>
      <c r="AD111" s="254" t="e">
        <v>#REF!</v>
      </c>
    </row>
    <row r="112" spans="3:30" s="3" customFormat="1" x14ac:dyDescent="0.25">
      <c r="C112" s="178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3" t="e">
        <f>H97-#REF!</f>
        <v>#REF!</v>
      </c>
      <c r="I112" s="256" t="e">
        <f>I97-#REF!</f>
        <v>#REF!</v>
      </c>
      <c r="J112" s="256" t="e">
        <f>J97-#REF!</f>
        <v>#REF!</v>
      </c>
      <c r="K112" s="256" t="e">
        <f>K97-#REF!</f>
        <v>#REF!</v>
      </c>
      <c r="L112" s="254" t="e">
        <f>L97-#REF!</f>
        <v>#REF!</v>
      </c>
      <c r="N112" s="178" t="s">
        <v>25</v>
      </c>
      <c r="O112" s="253">
        <f t="shared" si="22"/>
        <v>0</v>
      </c>
      <c r="P112" s="256">
        <f t="shared" si="21"/>
        <v>1.0331250432044348</v>
      </c>
      <c r="Q112" s="256">
        <f t="shared" si="21"/>
        <v>-2.3039343416966673E-2</v>
      </c>
      <c r="R112" s="256">
        <f t="shared" si="21"/>
        <v>-6.9331952659255791E-2</v>
      </c>
      <c r="S112" s="254">
        <f t="shared" si="21"/>
        <v>0.94075374712821258</v>
      </c>
      <c r="U112" s="178" t="s">
        <v>25</v>
      </c>
      <c r="V112" t="s">
        <v>481</v>
      </c>
      <c r="W112" t="s">
        <v>482</v>
      </c>
      <c r="X112" t="s">
        <v>483</v>
      </c>
      <c r="Y112" t="s">
        <v>484</v>
      </c>
      <c r="Z112" s="253" t="e">
        <v>#REF!</v>
      </c>
      <c r="AA112" s="256" t="e">
        <v>#REF!</v>
      </c>
      <c r="AB112" s="256" t="e">
        <v>#REF!</v>
      </c>
      <c r="AC112" s="256" t="e">
        <v>#REF!</v>
      </c>
      <c r="AD112" s="254" t="e">
        <v>#REF!</v>
      </c>
    </row>
    <row r="113" spans="3:30" s="3" customFormat="1" x14ac:dyDescent="0.25">
      <c r="C113" s="258" t="s">
        <v>26</v>
      </c>
      <c r="D113" s="259"/>
      <c r="E113" s="259"/>
      <c r="F113" s="259"/>
      <c r="G113" s="259"/>
      <c r="H113" s="260" t="e">
        <f>H98-#REF!</f>
        <v>#REF!</v>
      </c>
      <c r="I113" s="261" t="e">
        <f>I98-#REF!</f>
        <v>#REF!</v>
      </c>
      <c r="J113" s="261" t="e">
        <f>J98-#REF!</f>
        <v>#REF!</v>
      </c>
      <c r="K113" s="261" t="e">
        <f>K98-#REF!</f>
        <v>#REF!</v>
      </c>
      <c r="L113" s="262" t="e">
        <f>L98-#REF!</f>
        <v>#REF!</v>
      </c>
      <c r="N113" s="258" t="s">
        <v>26</v>
      </c>
      <c r="O113" s="260">
        <f t="shared" si="22"/>
        <v>1.282481726618204</v>
      </c>
      <c r="P113" s="261">
        <f t="shared" si="21"/>
        <v>29.843244023287099</v>
      </c>
      <c r="Q113" s="261">
        <f t="shared" si="21"/>
        <v>5.5925003462137255</v>
      </c>
      <c r="R113" s="261">
        <f t="shared" si="21"/>
        <v>0.94370701438716509</v>
      </c>
      <c r="S113" s="262">
        <f t="shared" si="21"/>
        <v>37.661933110506197</v>
      </c>
      <c r="U113" s="258" t="s">
        <v>26</v>
      </c>
      <c r="V113" s="259"/>
      <c r="W113" s="259"/>
      <c r="X113" s="259"/>
      <c r="Y113" s="259"/>
      <c r="Z113" s="260" t="e">
        <v>#REF!</v>
      </c>
      <c r="AA113" s="261" t="e">
        <v>#REF!</v>
      </c>
      <c r="AB113" s="261" t="e">
        <v>#REF!</v>
      </c>
      <c r="AC113" s="261" t="e">
        <v>#REF!</v>
      </c>
      <c r="AD113" s="262" t="e">
        <v>#REF!</v>
      </c>
    </row>
    <row r="114" spans="3:30" s="3" customFormat="1" x14ac:dyDescent="0.25"/>
    <row r="115" spans="3:30" s="3" customFormat="1" x14ac:dyDescent="0.25"/>
    <row r="116" spans="3:30" s="3" customFormat="1" x14ac:dyDescent="0.25"/>
    <row r="117" spans="3:30" s="3" customFormat="1" x14ac:dyDescent="0.25"/>
    <row r="118" spans="3:30" s="3" customFormat="1" x14ac:dyDescent="0.25"/>
    <row r="119" spans="3:30" s="3" customFormat="1" x14ac:dyDescent="0.25"/>
    <row r="120" spans="3:30" s="3" customFormat="1" x14ac:dyDescent="0.25"/>
    <row r="121" spans="3:30" s="3" customFormat="1" x14ac:dyDescent="0.25"/>
    <row r="122" spans="3:30" s="3" customFormat="1" x14ac:dyDescent="0.25"/>
    <row r="123" spans="3:30" s="3" customFormat="1" x14ac:dyDescent="0.25"/>
    <row r="124" spans="3:30" s="3" customFormat="1" x14ac:dyDescent="0.25"/>
    <row r="125" spans="3:30" s="3" customFormat="1" x14ac:dyDescent="0.25"/>
    <row r="126" spans="3:30" s="3" customFormat="1" x14ac:dyDescent="0.25"/>
    <row r="127" spans="3:30" s="3" customFormat="1" x14ac:dyDescent="0.25"/>
    <row r="128" spans="3:30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4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4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8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5" t="s">
        <v>18</v>
      </c>
      <c r="B6" s="57">
        <f>B7+B8</f>
        <v>0</v>
      </c>
      <c r="C6" s="57">
        <f>C7+C8</f>
        <v>128.6931828805034</v>
      </c>
      <c r="D6" s="57">
        <f>D7+D8</f>
        <v>0.57387204322357532</v>
      </c>
      <c r="E6" s="57">
        <f>E7+E8</f>
        <v>0.47161814007642738</v>
      </c>
      <c r="F6" s="57">
        <f>F7+F8</f>
        <v>0</v>
      </c>
      <c r="G6" s="196">
        <f t="shared" ref="G6:G15" si="0">SUM(B6:F6)</f>
        <v>129.73867306380342</v>
      </c>
      <c r="H6" s="3"/>
      <c r="I6" s="203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7" t="s">
        <v>19</v>
      </c>
      <c r="B7" s="19">
        <v>0</v>
      </c>
      <c r="C7" s="19">
        <f>'T energie usages'!I12*3.2*Résultats!L250</f>
        <v>78.278338604503404</v>
      </c>
      <c r="D7" s="19">
        <f>'T energie usages'!J12/'T energie usages'!J$20*(Résultats!N$159+Résultats!N$60+Résultats!N$161)/1000000</f>
        <v>5.4665574875996702E-3</v>
      </c>
      <c r="E7" s="19">
        <f>'T energie usages'!K12*2.394*Résultats!L251</f>
        <v>3.6817746427400178E-5</v>
      </c>
      <c r="F7" s="19">
        <v>0</v>
      </c>
      <c r="G7" s="120">
        <f t="shared" si="0"/>
        <v>78.283841979737431</v>
      </c>
      <c r="H7" s="3"/>
      <c r="I7" s="203"/>
      <c r="J7" s="51"/>
      <c r="K7" s="208"/>
      <c r="L7" s="209">
        <v>2020</v>
      </c>
      <c r="M7" s="209">
        <v>2030</v>
      </c>
      <c r="N7" s="210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8" t="s">
        <v>20</v>
      </c>
      <c r="B8" s="19">
        <v>0</v>
      </c>
      <c r="C8" s="19">
        <f>(Résultats!N$150+Résultats!N$151+Résultats!N$152+Résultats!N$153+Résultats!N$154)/1000000</f>
        <v>50.414844276000011</v>
      </c>
      <c r="D8" s="19">
        <f>'T energie usages'!J13/'T energie usages'!J$20*(Résultats!N$159+Résultats!N$160+Résultats!N$161)/1000000</f>
        <v>0.5684054857359756</v>
      </c>
      <c r="E8" s="19">
        <f>(Résultats!N$176+Résultats!N$177+Résultats!N$178+Résultats!N$179+Résultats!N$180)/1000000</f>
        <v>0.47158132233</v>
      </c>
      <c r="F8" s="19">
        <v>0</v>
      </c>
      <c r="G8" s="120">
        <f t="shared" si="0"/>
        <v>51.454831084065987</v>
      </c>
      <c r="H8" s="3"/>
      <c r="I8" s="203"/>
      <c r="J8" s="51"/>
      <c r="K8" s="211" t="s">
        <v>18</v>
      </c>
      <c r="L8" s="24">
        <f>G19</f>
        <v>131.60501870250698</v>
      </c>
      <c r="M8" s="24">
        <f>G45</f>
        <v>119.23979754894947</v>
      </c>
      <c r="N8" s="214">
        <f>G71</f>
        <v>90.589979731886103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5" t="s">
        <v>21</v>
      </c>
      <c r="B9" s="57">
        <f>Résultats!N$102/1000000</f>
        <v>0.89168477800000001</v>
      </c>
      <c r="C9" s="57">
        <f>'T energie usages'!I14*3.2*Résultats!L250</f>
        <v>22.205246860571304</v>
      </c>
      <c r="D9" s="57">
        <f>'T energie usages'!J14/'T energie usages'!J$20*(Résultats!N$159+Résultats!N$160+Résultats!N$161)/1000000</f>
        <v>6.8953202927406592</v>
      </c>
      <c r="E9" s="57">
        <f>('T energie usages'!K14-5)*2.394*Résultats!L251</f>
        <v>33.14097051803946</v>
      </c>
      <c r="F9" s="57">
        <v>0</v>
      </c>
      <c r="G9" s="196">
        <f t="shared" si="0"/>
        <v>63.133222449351422</v>
      </c>
      <c r="H9" s="3"/>
      <c r="I9" s="203"/>
      <c r="J9" s="51"/>
      <c r="K9" s="211" t="s">
        <v>438</v>
      </c>
      <c r="L9" s="24">
        <f>G22</f>
        <v>49.912248901879934</v>
      </c>
      <c r="M9" s="24">
        <f>G48</f>
        <v>37.016509210793487</v>
      </c>
      <c r="N9" s="214">
        <f>G74</f>
        <v>29.485318693514127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5" t="s">
        <v>22</v>
      </c>
      <c r="B10" s="57">
        <f>(Résultats!N$135+Résultats!N$136)/1000000</f>
        <v>0</v>
      </c>
      <c r="C10" s="57">
        <f>(Résultats!N$155+Résultats!N$156)/1000000</f>
        <v>11.9167164353</v>
      </c>
      <c r="D10" s="57">
        <f>'T energie usages'!J15/'T energie usages'!J$20*(Résultats!N$159+Résultats!N$160+Résultats!N$161)/1000000</f>
        <v>6.2044576583218323</v>
      </c>
      <c r="E10" s="57">
        <f>(Résultats!N$181+Résultats!N$182)/1000000</f>
        <v>17.428546801</v>
      </c>
      <c r="F10" s="57">
        <v>0</v>
      </c>
      <c r="G10" s="196">
        <f t="shared" si="0"/>
        <v>35.549720894621828</v>
      </c>
      <c r="H10" s="3"/>
      <c r="I10" s="203"/>
      <c r="J10" s="51"/>
      <c r="K10" s="212" t="s">
        <v>22</v>
      </c>
      <c r="L10" s="24">
        <f>G23</f>
        <v>28.889416207739181</v>
      </c>
      <c r="M10" s="24">
        <f>G49</f>
        <v>21.729961740039222</v>
      </c>
      <c r="N10" s="214">
        <f>G75</f>
        <v>26.043821902952374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5" t="s">
        <v>23</v>
      </c>
      <c r="B11" s="57">
        <f>B12+B13</f>
        <v>21.030133807099997</v>
      </c>
      <c r="C11" s="57">
        <f>C12+C13</f>
        <v>64.483364297492955</v>
      </c>
      <c r="D11" s="57">
        <f>D12+D13</f>
        <v>5.2841600960918003</v>
      </c>
      <c r="E11" s="57">
        <f>E12+E13</f>
        <v>28.765795774605696</v>
      </c>
      <c r="F11" s="57">
        <f>F12+F13</f>
        <v>12.099488490000001</v>
      </c>
      <c r="G11" s="196">
        <f t="shared" si="0"/>
        <v>131.66294246529046</v>
      </c>
      <c r="H11" s="3"/>
      <c r="I11" s="203"/>
      <c r="J11" s="51"/>
      <c r="K11" s="213" t="s">
        <v>439</v>
      </c>
      <c r="L11" s="215">
        <f>G24</f>
        <v>111.50355082141714</v>
      </c>
      <c r="M11" s="215">
        <f>G50</f>
        <v>118.10705318975998</v>
      </c>
      <c r="N11" s="216">
        <f>G76</f>
        <v>154.48401528098216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8" t="s">
        <v>24</v>
      </c>
      <c r="B12" s="19">
        <f>(Résultats!N$129+Résultats!N$130+Résultats!N$131+Résultats!N$132+Résultats!N$133+Résultats!N$134)/1000000</f>
        <v>21.030133807099997</v>
      </c>
      <c r="C12" s="19">
        <f>(Résultats!N$138+Résultats!N$140+Résultats!N$141+Résultats!N$142+Résultats!N$143+Résultats!N$144+Résultats!N$145+Résultats!N$146+Résultats!N$147+Résultats!N$148+Résultats!N$149)/1000000</f>
        <v>57.973370225492957</v>
      </c>
      <c r="D12" s="19">
        <f>'T energie usages'!J17/'T energie usages'!J$20*(Résultats!N$159+Résultats!N$160+Résultats!N$161)/1000000</f>
        <v>5.1376778900360458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28.068761151905697</v>
      </c>
      <c r="F12" s="19">
        <f>Résultats!N$100/1000000</f>
        <v>12.099488490000001</v>
      </c>
      <c r="G12" s="120">
        <f t="shared" si="0"/>
        <v>124.30943156453469</v>
      </c>
      <c r="H12" s="3"/>
      <c r="I12" s="203"/>
      <c r="J12" s="51"/>
      <c r="K12" s="217" t="s">
        <v>1</v>
      </c>
      <c r="L12" s="218">
        <f>SUM(L8:L11)</f>
        <v>321.91023463354321</v>
      </c>
      <c r="M12" s="218">
        <f t="shared" ref="M12:N12" si="1">SUM(M8:M11)</f>
        <v>296.09332168954217</v>
      </c>
      <c r="N12" s="218">
        <f t="shared" si="1"/>
        <v>300.6031356093348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8" t="s">
        <v>25</v>
      </c>
      <c r="B13" s="19">
        <v>0</v>
      </c>
      <c r="C13" s="19">
        <f>(Résultats!N$139)/1000000</f>
        <v>6.5099940719999996</v>
      </c>
      <c r="D13" s="19">
        <f>'T energie usages'!J19/'T energie usages'!J$20*(Résultats!N$159+Résultats!N$160+Résultats!N$161)/1000000</f>
        <v>0.14648220605575404</v>
      </c>
      <c r="E13" s="19">
        <f>(Résultats!N$163)/1000000</f>
        <v>0.69703462269999994</v>
      </c>
      <c r="F13" s="19">
        <v>0</v>
      </c>
      <c r="G13" s="120">
        <f t="shared" si="0"/>
        <v>7.3535109007557544</v>
      </c>
      <c r="H13" s="3"/>
      <c r="I13" s="203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21.921818585099995</v>
      </c>
      <c r="C14" s="58">
        <f>SUM(C9:C11)+C6</f>
        <v>227.29851047386765</v>
      </c>
      <c r="D14" s="58">
        <f>SUM(D9:D11)+D6</f>
        <v>18.957810090377865</v>
      </c>
      <c r="E14" s="58">
        <f>SUM(E9:E11)+E6</f>
        <v>79.806931233721585</v>
      </c>
      <c r="F14" s="58">
        <f>SUM(F9:F11)+F6</f>
        <v>12.099488490000001</v>
      </c>
      <c r="G14" s="197">
        <f t="shared" si="0"/>
        <v>360.08455887306707</v>
      </c>
      <c r="H14" s="3"/>
      <c r="I14" s="203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8" t="s">
        <v>43</v>
      </c>
      <c r="B15" s="201">
        <f>(Résultats!N$102+Résultats!N$129+Résultats!N$130+Résultats!N$131+Résultats!N$132+Résultats!N$133+Résultats!N$134+Résultats!N$135+Résultats!N$136)/1000000</f>
        <v>21.921818585099999</v>
      </c>
      <c r="C15" s="201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226.38757056879294</v>
      </c>
      <c r="D15" s="201">
        <f>(Résultats!N$159+Résultats!N$160+Résultats!N$161)/1000000</f>
        <v>18.960098089999999</v>
      </c>
      <c r="E15" s="201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79.508858587935705</v>
      </c>
      <c r="F15" s="201">
        <f>Résultats!N$100/1000000</f>
        <v>12.099488490000001</v>
      </c>
      <c r="G15" s="202">
        <f t="shared" si="0"/>
        <v>358.87783432182863</v>
      </c>
      <c r="H15" s="3"/>
      <c r="I15" s="203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8"/>
      <c r="B16" s="199"/>
      <c r="C16" s="199"/>
      <c r="D16" s="199"/>
      <c r="E16" s="199"/>
      <c r="F16" s="199"/>
      <c r="G16" s="200">
        <f>Résultats!N$194/1000000</f>
        <v>358.87783350000001</v>
      </c>
      <c r="H16" s="3"/>
      <c r="I16" s="203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3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4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8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5" t="s">
        <v>18</v>
      </c>
      <c r="B19" s="57">
        <f>B20+B21</f>
        <v>0</v>
      </c>
      <c r="C19" s="57">
        <f>C20+C21</f>
        <v>130.63467317070649</v>
      </c>
      <c r="D19" s="57">
        <f>D20+D21</f>
        <v>0.64909346216322028</v>
      </c>
      <c r="E19" s="61">
        <f>E20+E21</f>
        <v>0.3212520696372797</v>
      </c>
      <c r="F19" s="57">
        <f>F20+F21</f>
        <v>0</v>
      </c>
      <c r="G19" s="196">
        <f>SUM(B19:F19)</f>
        <v>131.60501870250698</v>
      </c>
      <c r="H19" s="3"/>
      <c r="I19" s="203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7" t="s">
        <v>19</v>
      </c>
      <c r="B20" s="19">
        <v>0</v>
      </c>
      <c r="C20" s="19">
        <f>'T energie usages'!I25*3.2*Résultats!S250</f>
        <v>74.309114565706466</v>
      </c>
      <c r="D20" s="19">
        <f>'T energie usages'!J25/'T energie usages'!J$33*(Résultats!S$159+Résultats!S$160+Résultats!S$161)/1000000</f>
        <v>2.7593653587230954E-2</v>
      </c>
      <c r="E20" s="55">
        <f>'T energie usages'!K25*2.394*Résultats!S251</f>
        <v>4.6863747279737366E-5</v>
      </c>
      <c r="F20" s="19">
        <v>0</v>
      </c>
      <c r="G20" s="120">
        <f>SUM(B20:F20)</f>
        <v>74.336755083040984</v>
      </c>
      <c r="H20" s="3"/>
      <c r="I20" s="203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8" t="s">
        <v>20</v>
      </c>
      <c r="B21" s="19">
        <v>0</v>
      </c>
      <c r="C21" s="19">
        <f>(Résultats!S$150+Résultats!S$151+Résultats!S$152+Résultats!S$153+Résultats!S$154)/1000000</f>
        <v>56.325558605000012</v>
      </c>
      <c r="D21" s="19">
        <f>'T energie usages'!J26/'T energie usages'!J$33*(Résultats!S$159+Résultats!S$160+Résultats!S$161)/1000000</f>
        <v>0.6214998085759893</v>
      </c>
      <c r="E21" s="55">
        <f>(Résultats!S$176+Résultats!S$177+Résultats!S$178+Résultats!S$179+Résultats!S$180)/1000000</f>
        <v>0.32120520588999996</v>
      </c>
      <c r="F21" s="19">
        <v>0</v>
      </c>
      <c r="G21" s="120">
        <f>SUM(B21:F21)</f>
        <v>57.268263619466005</v>
      </c>
      <c r="H21" s="3"/>
      <c r="I21" s="203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5" t="s">
        <v>21</v>
      </c>
      <c r="B22" s="57">
        <f>Résultats!S$102/1000000</f>
        <v>0.8002668101</v>
      </c>
      <c r="C22" s="57">
        <f>'T energie usages'!I27*3.2*Résultats!S250</f>
        <v>20.942076745274491</v>
      </c>
      <c r="D22" s="57">
        <f>'T energie usages'!J27/'T energie usages'!J$33*(Résultats!S$159+Résultats!S$160+Résultats!S$161)/1000000</f>
        <v>6.7816002532296311</v>
      </c>
      <c r="E22" s="57">
        <f>('T energie usages'!K27-7)*2.394*Résultats!S251</f>
        <v>21.388305093275818</v>
      </c>
      <c r="F22" s="57">
        <v>0</v>
      </c>
      <c r="G22" s="196">
        <f>SUM(B22:F22)</f>
        <v>49.912248901879934</v>
      </c>
      <c r="H22" s="3"/>
      <c r="I22" s="203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5" t="s">
        <v>22</v>
      </c>
      <c r="B23" s="57">
        <f>(Résultats!S$135+Résultats!S$136)/1000000</f>
        <v>0</v>
      </c>
      <c r="C23" s="57">
        <f>(Résultats!S$155+Résultats!S$156)/1000000</f>
        <v>10.1539011593</v>
      </c>
      <c r="D23" s="57">
        <f>'T energie usages'!J28/'T energie usages'!J$33*(Résultats!S$159+Résultats!S$160+Résultats!S$161)/1000000</f>
        <v>6.2740281334391819</v>
      </c>
      <c r="E23" s="57">
        <f>(Résultats!S$181+Résultats!S$182)/1000000</f>
        <v>12.461486914999998</v>
      </c>
      <c r="F23" s="57">
        <v>0</v>
      </c>
      <c r="G23" s="196">
        <f t="shared" ref="G23:G28" si="2">SUM(B23:F23)</f>
        <v>28.889416207739181</v>
      </c>
      <c r="H23" s="3"/>
      <c r="I23" s="203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5" t="s">
        <v>23</v>
      </c>
      <c r="B24" s="57">
        <f>B25+B26</f>
        <v>12.422369250500001</v>
      </c>
      <c r="C24" s="57">
        <f>C25+C26</f>
        <v>55.045062457148092</v>
      </c>
      <c r="D24" s="57">
        <f>D25+D26</f>
        <v>4.7174551011679551</v>
      </c>
      <c r="E24" s="57">
        <f>E25+E26</f>
        <v>24.622281712601101</v>
      </c>
      <c r="F24" s="57">
        <f>F25+F26</f>
        <v>14.696382300000002</v>
      </c>
      <c r="G24" s="196">
        <f t="shared" si="2"/>
        <v>111.50355082141714</v>
      </c>
      <c r="H24" s="3"/>
      <c r="I24" s="203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8" t="s">
        <v>24</v>
      </c>
      <c r="B25" s="19">
        <f>(Résultats!S$129+Résultats!S$130+Résultats!S$131+Résultats!S$132+Résultats!S$133+Résultats!S$134)/1000000</f>
        <v>12.422369250500001</v>
      </c>
      <c r="C25" s="19">
        <f>(Résultats!S$138+Résultats!S$140+Résultats!S$141+Résultats!S$142+Résultats!S$143+Résultats!S$144+Résultats!S$145+Résultats!S$146+Résultats!S$147+Résultats!S$148+Résultats!V$149)/1000000</f>
        <v>47.651194818148092</v>
      </c>
      <c r="D25" s="19">
        <f>'T energie usages'!J30/'T energie usages'!J$33*(Résultats!S$159+Résultats!S$160+Résultats!S$161)/1000000</f>
        <v>4.5742847070508299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24.0997428739011</v>
      </c>
      <c r="F25" s="19">
        <f>Résultats!S$100/1000000</f>
        <v>14.696382300000002</v>
      </c>
      <c r="G25" s="120">
        <f t="shared" si="2"/>
        <v>103.44397394960002</v>
      </c>
      <c r="H25" s="3"/>
      <c r="I25" s="203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8" t="s">
        <v>25</v>
      </c>
      <c r="B26" s="19">
        <v>0</v>
      </c>
      <c r="C26" s="19">
        <f>(Résultats!S$139)/1000000</f>
        <v>7.3938676390000007</v>
      </c>
      <c r="D26" s="19">
        <f>'T energie usages'!J32/'T energie usages'!J$33*(Résultats!S$159+Résultats!S$160+Résultats!S$161)/1000000</f>
        <v>0.14317039411712509</v>
      </c>
      <c r="E26" s="19">
        <f>(Résultats!S$163)/1000000</f>
        <v>0.52253883870000006</v>
      </c>
      <c r="F26" s="19">
        <v>0</v>
      </c>
      <c r="G26" s="120">
        <f t="shared" si="2"/>
        <v>8.059576871817125</v>
      </c>
      <c r="H26" s="3"/>
      <c r="I26" s="203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13.222636060600001</v>
      </c>
      <c r="C27" s="58">
        <f>SUM(C22:C24)+C19</f>
        <v>216.77571353242908</v>
      </c>
      <c r="D27" s="58">
        <f>SUM(D22:D24)+D19</f>
        <v>18.422176949999987</v>
      </c>
      <c r="E27" s="58">
        <f>SUM(E22:E24)+E19</f>
        <v>58.793325790514196</v>
      </c>
      <c r="F27" s="58">
        <f>SUM(F22:F24)+F19</f>
        <v>14.696382300000002</v>
      </c>
      <c r="G27" s="197">
        <f t="shared" si="2"/>
        <v>321.91023463354327</v>
      </c>
      <c r="H27" s="3"/>
      <c r="I27" s="203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8" t="s">
        <v>43</v>
      </c>
      <c r="B28" s="201">
        <f>(Résultats!S$102+Résultats!S$129+Résultats!S$130+Résultats!S$131+Résultats!S$132+Résultats!S$133+Résultats!S$134+Résultats!S$135+Résultats!S$136)/1000000</f>
        <v>13.222636060599999</v>
      </c>
      <c r="C28" s="201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216.83327379407106</v>
      </c>
      <c r="D28" s="201">
        <f>(Résultats!S$159+Résultats!S$160+Résultats!S$161)/1000000</f>
        <v>18.422176949999987</v>
      </c>
      <c r="E28" s="200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60.318413631691094</v>
      </c>
      <c r="F28" s="201">
        <f>Résultats!S$100/1000000</f>
        <v>14.696382300000002</v>
      </c>
      <c r="G28" s="202">
        <f t="shared" si="2"/>
        <v>323.49288273636211</v>
      </c>
      <c r="H28" s="3"/>
      <c r="I28" s="203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8"/>
      <c r="B29" s="199"/>
      <c r="C29" s="199"/>
      <c r="D29" s="199"/>
      <c r="E29" s="199"/>
      <c r="F29" s="199"/>
      <c r="G29" s="200">
        <f>Résultats!S$194/1000000</f>
        <v>323.7688564</v>
      </c>
      <c r="H29" s="3"/>
      <c r="I29" s="203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3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4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8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5" t="s">
        <v>18</v>
      </c>
      <c r="B32" s="57">
        <f>B33+B34</f>
        <v>0</v>
      </c>
      <c r="C32" s="57">
        <f>C33+C34</f>
        <v>124.05416234679203</v>
      </c>
      <c r="D32" s="57">
        <f>D33+D34</f>
        <v>0.32952537677166338</v>
      </c>
      <c r="E32" s="61">
        <f>E33+E34</f>
        <v>0.30975687855309231</v>
      </c>
      <c r="F32" s="57">
        <f>F33+F34</f>
        <v>0</v>
      </c>
      <c r="G32" s="196">
        <f>SUM(B32:F32)</f>
        <v>124.69344460211678</v>
      </c>
      <c r="H32" s="3"/>
      <c r="I32" s="203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7" t="s">
        <v>19</v>
      </c>
      <c r="B33" s="19">
        <v>0</v>
      </c>
      <c r="C33" s="19">
        <f>'T energie usages'!I38*3.2*Résultats!X250</f>
        <v>68.096104035792024</v>
      </c>
      <c r="D33" s="19">
        <f>'T energie usages'!J38/'T energie usages'!J$46*(Résultats!X$159+Résultats!X$160+Résultats!X$161)/1000000</f>
        <v>6.3490879874336742E-2</v>
      </c>
      <c r="E33" s="55">
        <f>'T energie usages'!K38*2.394*Résultats!X251</f>
        <v>6.7738543092323725E-5</v>
      </c>
      <c r="F33" s="19">
        <v>0</v>
      </c>
      <c r="G33" s="120">
        <f>SUM(B33:F33)</f>
        <v>68.159662654209455</v>
      </c>
      <c r="H33" s="3"/>
      <c r="I33" s="203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8" t="s">
        <v>20</v>
      </c>
      <c r="B34" s="19">
        <v>0</v>
      </c>
      <c r="C34" s="19">
        <f>(Résultats!X$150+Résultats!X$151+Résultats!X$152+Résultats!X$153+Résultats!X$154)/1000000</f>
        <v>55.958058311000002</v>
      </c>
      <c r="D34" s="19">
        <f>'T energie usages'!J39/'T energie usages'!J$46*(Résultats!X$159+Résultats!X$160+Résultats!X$161)/1000000</f>
        <v>0.26603449689732661</v>
      </c>
      <c r="E34" s="55">
        <f>(Résultats!X$176+Résultats!X$177+Résultats!X$178+Résultats!X$179+Résultats!X$180)/1000000</f>
        <v>0.30968914000999997</v>
      </c>
      <c r="F34" s="19">
        <v>0</v>
      </c>
      <c r="G34" s="120">
        <f>SUM(B34:F34)</f>
        <v>56.533781947907329</v>
      </c>
      <c r="H34" s="3"/>
      <c r="I34" s="203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5" t="s">
        <v>21</v>
      </c>
      <c r="B35" s="57">
        <f>Résultats!X$102/1000000</f>
        <v>0.68520716390000003</v>
      </c>
      <c r="C35" s="57">
        <f>'T energie usages'!I40*3.2*Résultats!X250</f>
        <v>18.075708447005471</v>
      </c>
      <c r="D35" s="57">
        <f>'T energie usages'!J40/'T energie usages'!J$46*(Résultats!X$159+Résultats!X$160+Résultats!X$161)/1000000</f>
        <v>2.7835242734971826</v>
      </c>
      <c r="E35" s="57">
        <f>('T energie usages'!K40-8)*2.394*Résultats!X251</f>
        <v>19.673470772396954</v>
      </c>
      <c r="F35" s="57">
        <v>0</v>
      </c>
      <c r="G35" s="196">
        <f>SUM(B35:F35)</f>
        <v>41.217910656799603</v>
      </c>
      <c r="H35" s="3"/>
      <c r="I35" s="203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5" t="s">
        <v>22</v>
      </c>
      <c r="B36" s="57">
        <f>(Résultats!X$135+Résultats!X$136)/1000000</f>
        <v>0</v>
      </c>
      <c r="C36" s="57">
        <f>(Résultats!X$155+Résultats!X$156)/1000000</f>
        <v>9.5982990751999999</v>
      </c>
      <c r="D36" s="57">
        <f>'T energie usages'!J41/'T energie usages'!J$46*(Résultats!X$159+Résultats!X$160+Résultats!X$161)/1000000</f>
        <v>2.4014607118436029</v>
      </c>
      <c r="E36" s="57">
        <f>(Résultats!X$181+Résultats!X$182)/1000000</f>
        <v>9.7995186009999991</v>
      </c>
      <c r="F36" s="57">
        <v>0</v>
      </c>
      <c r="G36" s="196">
        <f t="shared" ref="G36:G41" si="3">SUM(B36:F36)</f>
        <v>21.799278388043604</v>
      </c>
      <c r="H36" s="3"/>
      <c r="I36" s="203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5" t="s">
        <v>23</v>
      </c>
      <c r="B37" s="57">
        <f>B38+B39</f>
        <v>12.600468274599999</v>
      </c>
      <c r="C37" s="57">
        <f>C38+C39</f>
        <v>60.121264731294779</v>
      </c>
      <c r="D37" s="57">
        <f>D38+D39</f>
        <v>1.9515253558875509</v>
      </c>
      <c r="E37" s="57">
        <f>E38+E39</f>
        <v>22.575503115496073</v>
      </c>
      <c r="F37" s="57">
        <f>F38+F39</f>
        <v>15.72183646</v>
      </c>
      <c r="G37" s="196">
        <f t="shared" si="3"/>
        <v>112.97059793727841</v>
      </c>
      <c r="H37" s="3"/>
      <c r="I37" s="203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8" t="s">
        <v>24</v>
      </c>
      <c r="B38" s="19">
        <f>(Résultats!X$129+Résultats!X$130+Résultats!X$131+Résultats!X$132+Résultats!X$133+Résultats!X$134)/1000000</f>
        <v>12.600468274599999</v>
      </c>
      <c r="C38" s="19">
        <f>(Résultats!X$138+Résultats!X$140+Résultats!X$141+Résultats!X$142+Résultats!X$143+Résultats!X$144+Résultats!X$145+Résultats!X$146+Résultats!X$147+Résultats!X$148+Résultats!X149)/1000000</f>
        <v>52.724653570294777</v>
      </c>
      <c r="D38" s="19">
        <f>'T energie usages'!J43/'T energie usages'!J$46*(Résultats!X$159+Résultats!X$160+Résultats!X$161)/1000000</f>
        <v>1.8890984499406338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22.059446633596071</v>
      </c>
      <c r="F38" s="19">
        <f>Résultats!X$100/1000000</f>
        <v>15.72183646</v>
      </c>
      <c r="G38" s="120">
        <f t="shared" si="3"/>
        <v>104.99550338843149</v>
      </c>
      <c r="H38" s="3"/>
      <c r="I38" s="203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8" t="s">
        <v>25</v>
      </c>
      <c r="B39" s="19">
        <v>0</v>
      </c>
      <c r="C39" s="19">
        <f>(Résultats!X$139)/1000000</f>
        <v>7.396611161</v>
      </c>
      <c r="D39" s="19">
        <f>'T energie usages'!J45/'T energie usages'!J$46*(Résultats!X$159+Résultats!X$160+Résultats!X$161)/1000000</f>
        <v>6.2426905946917056E-2</v>
      </c>
      <c r="E39" s="19">
        <f>(Résultats!X$163)/1000000</f>
        <v>0.51605648189999997</v>
      </c>
      <c r="F39" s="19">
        <v>0</v>
      </c>
      <c r="G39" s="120">
        <f t="shared" si="3"/>
        <v>7.9750945488469167</v>
      </c>
      <c r="H39" s="3"/>
      <c r="I39" s="203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13.285675438499998</v>
      </c>
      <c r="C40" s="58">
        <f>SUM(C35:C37)+C32</f>
        <v>211.84943460029228</v>
      </c>
      <c r="D40" s="58">
        <f>SUM(D35:D37)+D32</f>
        <v>7.4660357179999988</v>
      </c>
      <c r="E40" s="58">
        <f>SUM(E35:E37)+E32</f>
        <v>52.35824936744612</v>
      </c>
      <c r="F40" s="58">
        <f>SUM(F35:F37)+F32</f>
        <v>15.72183646</v>
      </c>
      <c r="G40" s="197">
        <f t="shared" si="3"/>
        <v>300.68123158423845</v>
      </c>
      <c r="H40" s="3"/>
      <c r="I40" s="203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8" t="s">
        <v>43</v>
      </c>
      <c r="B41" s="201">
        <f>(Résultats!X$102+Résultats!X$129+Résultats!X$130+Résultats!X$131+Résultats!X$132+Résultats!X$133+Résultats!X$134+Résultats!X$135+Résultats!X$136)/1000000</f>
        <v>13.2856754385</v>
      </c>
      <c r="C41" s="201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211.90150777749483</v>
      </c>
      <c r="D41" s="201">
        <f>(Résultats!X$159+Résultats!X$160+Résultats!X$161)/1000000</f>
        <v>7.4660357180000005</v>
      </c>
      <c r="E41" s="200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52.276367152306058</v>
      </c>
      <c r="F41" s="201">
        <f>Résultats!X$100/1000000</f>
        <v>15.72183646</v>
      </c>
      <c r="G41" s="202">
        <f t="shared" si="3"/>
        <v>300.65142254630092</v>
      </c>
      <c r="H41" s="3"/>
      <c r="I41" s="203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8"/>
      <c r="B42" s="199"/>
      <c r="C42" s="199"/>
      <c r="D42" s="199"/>
      <c r="E42" s="199"/>
      <c r="F42" s="199"/>
      <c r="G42" s="200">
        <f>Résultats!X$194/1000000</f>
        <v>300.87218719999998</v>
      </c>
      <c r="H42" s="3"/>
      <c r="I42" s="203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3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4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8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5" t="s">
        <v>18</v>
      </c>
      <c r="B45" s="57">
        <f>B46+B47</f>
        <v>0</v>
      </c>
      <c r="C45" s="57">
        <f>C46+C47</f>
        <v>118.53527625754107</v>
      </c>
      <c r="D45" s="57">
        <f>D46+D47</f>
        <v>0.39454883045780897</v>
      </c>
      <c r="E45" s="61">
        <f>E46+E47</f>
        <v>0.30997246095059261</v>
      </c>
      <c r="F45" s="57">
        <f>F46+F47</f>
        <v>0</v>
      </c>
      <c r="G45" s="196">
        <f>SUM(B45:F45)</f>
        <v>119.23979754894947</v>
      </c>
      <c r="H45" s="3"/>
      <c r="I45" s="203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7" t="s">
        <v>19</v>
      </c>
      <c r="B46" s="19">
        <v>0</v>
      </c>
      <c r="C46" s="19">
        <f>'T energie usages'!I51*3.2*Résultats!AC250</f>
        <v>61.573392614541071</v>
      </c>
      <c r="D46" s="19">
        <f>'T energie usages'!J51/'T energie usages'!J$59*(Résultats!AC$159+Résultats!AC$160+Résultats!AC$161)/1000000</f>
        <v>0.14588508444792803</v>
      </c>
      <c r="E46" s="55">
        <f>'T energie usages'!K51*2.394*Résultats!AC251</f>
        <v>8.5744550592596294E-5</v>
      </c>
      <c r="F46" s="19">
        <v>0</v>
      </c>
      <c r="G46" s="120">
        <f>SUM(B46:F46)</f>
        <v>61.719363443539592</v>
      </c>
      <c r="H46" s="3"/>
      <c r="I46" s="203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8" t="s">
        <v>20</v>
      </c>
      <c r="B47" s="19">
        <v>0</v>
      </c>
      <c r="C47" s="19">
        <f>(Résultats!AC$150+Résultats!AC$151+Résultats!AC$152+Résultats!AC$153+Résultats!AC$154)/1000000</f>
        <v>56.961883643</v>
      </c>
      <c r="D47" s="19">
        <f>'T energie usages'!J52/'T energie usages'!J$59*(Résultats!AC$159+Résultats!AC$160+Résultats!AC$161)/1000000</f>
        <v>0.24866374600988092</v>
      </c>
      <c r="E47" s="55">
        <f>(Résultats!AC$176+Résultats!AC$177+Résultats!AC$178+Résultats!AC$179+Résultats!AC$180)/1000000</f>
        <v>0.30988671640000004</v>
      </c>
      <c r="F47" s="19">
        <v>0</v>
      </c>
      <c r="G47" s="120">
        <f>SUM(B47:F47)</f>
        <v>57.520434105409883</v>
      </c>
      <c r="H47" s="3"/>
      <c r="I47" s="203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5" t="s">
        <v>21</v>
      </c>
      <c r="B48" s="57">
        <f>Résultats!AC$102/1000000</f>
        <v>0.58178081250000002</v>
      </c>
      <c r="C48" s="57">
        <f>'T energie usages'!I53*3.2*Résultats!AC250</f>
        <v>16.47990036222485</v>
      </c>
      <c r="D48" s="57">
        <f>'T energie usages'!J53/'T energie usages'!J$59*(Résultats!AC$159+Résultats!AC$160+Résultats!AC$161)/1000000</f>
        <v>2.5351523902065258</v>
      </c>
      <c r="E48" s="57">
        <f>('T energie usages'!K53-8)*2.394*Résultats!AC251</f>
        <v>17.419675645862114</v>
      </c>
      <c r="F48" s="57">
        <v>0</v>
      </c>
      <c r="G48" s="196">
        <f>SUM(B48:F48)</f>
        <v>37.016509210793487</v>
      </c>
      <c r="H48" s="3"/>
      <c r="I48" s="203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5" t="s">
        <v>22</v>
      </c>
      <c r="B49" s="57">
        <f>(Résultats!AC$135+Résultats!AC$136)/1000000</f>
        <v>0</v>
      </c>
      <c r="C49" s="57">
        <f>(Résultats!AC$155+Résultats!AC$156)/1000000</f>
        <v>10.1888676692</v>
      </c>
      <c r="D49" s="57">
        <f>'T energie usages'!J54/'T energie usages'!J$59*(Résultats!AC$159+Résultats!AC$160+Résultats!AC$161)/1000000</f>
        <v>2.2154535498392232</v>
      </c>
      <c r="E49" s="57">
        <f>(Résultats!AC$181+Résultats!AC$182)/1000000</f>
        <v>9.3256405210000004</v>
      </c>
      <c r="F49" s="57">
        <v>0</v>
      </c>
      <c r="G49" s="196">
        <f t="shared" ref="G49:G53" si="4">SUM(B49:F49)</f>
        <v>21.729961740039222</v>
      </c>
      <c r="H49" s="3"/>
      <c r="I49" s="203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5" t="s">
        <v>23</v>
      </c>
      <c r="B50" s="57">
        <f>B51+B52</f>
        <v>13.659928430999999</v>
      </c>
      <c r="C50" s="57">
        <f>C51+C52</f>
        <v>64.139963811042364</v>
      </c>
      <c r="D50" s="57">
        <f>D51+D52</f>
        <v>1.8867623404964426</v>
      </c>
      <c r="E50" s="57">
        <f>E51+E52</f>
        <v>22.400444537221169</v>
      </c>
      <c r="F50" s="57">
        <f>F51+F52</f>
        <v>16.019954070000001</v>
      </c>
      <c r="G50" s="196">
        <f t="shared" si="4"/>
        <v>118.10705318975998</v>
      </c>
      <c r="H50" s="3"/>
      <c r="I50" s="203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8" t="s">
        <v>24</v>
      </c>
      <c r="B51" s="19">
        <f>(Résultats!AC$129+Résultats!AC$130+Résultats!AC$131+Résultats!AC$132+Résultats!AC$133+Résultats!AC$134)/1000000</f>
        <v>13.659928430999999</v>
      </c>
      <c r="C51" s="19">
        <f>(Résultats!AC$138+Résultats!AC$140+Résultats!AC$141+Résultats!AC$142+Résultats!AC$143+Résultats!AC$144+Résultats!AC$145+Résultats!AC$146+Résultats!AC$147+Résultats!AC$148+Résultats!AC$149)/1000000</f>
        <v>56.432068755042366</v>
      </c>
      <c r="D51" s="19">
        <f>'T energie usages'!J56/'T energie usages'!J$59*(Résultats!AC$159+Résultats!AC$160+Résultats!AC$161)/1000000</f>
        <v>1.8277677873230553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21.886246741621168</v>
      </c>
      <c r="F51" s="19">
        <f>Résultats!AC$100/1000000</f>
        <v>16.019954070000001</v>
      </c>
      <c r="G51" s="120">
        <f t="shared" si="4"/>
        <v>109.82596578498658</v>
      </c>
      <c r="H51" s="3"/>
      <c r="I51" s="203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8" t="s">
        <v>25</v>
      </c>
      <c r="B52" s="19">
        <v>0</v>
      </c>
      <c r="C52" s="19">
        <f>(Résultats!AC$139)/1000000</f>
        <v>7.7078950559999999</v>
      </c>
      <c r="D52" s="19">
        <f>'T energie usages'!J58/'T energie usages'!J$59*(Résultats!AC$159+Résultats!AC$160+Résultats!AC$161)/1000000</f>
        <v>5.8994553173387247E-2</v>
      </c>
      <c r="E52" s="19">
        <f>(Résultats!AC$163)/1000000</f>
        <v>0.51419779560000001</v>
      </c>
      <c r="F52" s="19">
        <v>0</v>
      </c>
      <c r="G52" s="120">
        <f t="shared" si="4"/>
        <v>8.2810874047733876</v>
      </c>
      <c r="H52" s="3"/>
      <c r="I52" s="203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14.241709243499999</v>
      </c>
      <c r="C53" s="58">
        <f>SUM(C48:C50)+C45</f>
        <v>209.3440081000083</v>
      </c>
      <c r="D53" s="58">
        <f>SUM(D48:D50)+D45</f>
        <v>7.0319171110000003</v>
      </c>
      <c r="E53" s="58">
        <f>SUM(E48:E50)+E45</f>
        <v>49.455733165033877</v>
      </c>
      <c r="F53" s="58">
        <f>SUM(F48:F50)+F45</f>
        <v>16.019954070000001</v>
      </c>
      <c r="G53" s="197">
        <f t="shared" si="4"/>
        <v>296.09332168954217</v>
      </c>
      <c r="H53" s="3"/>
      <c r="I53" s="203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8" t="s">
        <v>43</v>
      </c>
      <c r="B54" s="201">
        <f>(Résultats!AC$102+Résultats!AC$129+Résultats!AC$130+Résultats!AC$131+Résultats!AC$132+Résultats!AC$133+Résultats!AC$134+Résultats!AC$135+Résultats!AC$136)/1000000</f>
        <v>14.241709243499999</v>
      </c>
      <c r="C54" s="201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209.39117583324224</v>
      </c>
      <c r="D54" s="201">
        <f>(Résultats!AC$159+Résultats!AC$160+Résultats!AC$161)/1000000</f>
        <v>7.0319171110000003</v>
      </c>
      <c r="E54" s="200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49.374183741121158</v>
      </c>
      <c r="F54" s="201">
        <f>Résultats!AC$100/1000000</f>
        <v>16.019954070000001</v>
      </c>
      <c r="G54" s="202">
        <f>SUM(B54:F54)</f>
        <v>296.05893999886342</v>
      </c>
      <c r="H54" s="3"/>
      <c r="I54" s="203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8"/>
      <c r="B55" s="199"/>
      <c r="C55" s="199"/>
      <c r="D55" s="199"/>
      <c r="E55" s="199"/>
      <c r="F55" s="199"/>
      <c r="G55" s="200">
        <f>Résultats!AC$194/1000000</f>
        <v>296.26346110000003</v>
      </c>
      <c r="H55" s="3"/>
      <c r="I55" s="203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3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4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8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5" t="s">
        <v>18</v>
      </c>
      <c r="B58" s="57">
        <f>B59+B60</f>
        <v>0</v>
      </c>
      <c r="C58" s="57">
        <f>C59+C60</f>
        <v>110.96320194266013</v>
      </c>
      <c r="D58" s="57">
        <f>D59+D60</f>
        <v>0.52767827584167404</v>
      </c>
      <c r="E58" s="61">
        <f>E59+E60</f>
        <v>0.82598037083356546</v>
      </c>
      <c r="F58" s="57">
        <f>F59+F60</f>
        <v>0</v>
      </c>
      <c r="G58" s="196">
        <f t="shared" ref="G58:G67" si="5">SUM(B58:F58)</f>
        <v>112.31686058933538</v>
      </c>
      <c r="H58" s="3"/>
      <c r="I58" s="203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7" t="s">
        <v>19</v>
      </c>
      <c r="B59" s="19">
        <v>0</v>
      </c>
      <c r="C59" s="19">
        <f>'T energie usages'!I64*3.2*Résultats!AH250</f>
        <v>53.704293872660131</v>
      </c>
      <c r="D59" s="19">
        <f>'T energie usages'!J64/'T energie usages'!J$72*(Résultats!AH$159+Résultats!AH$160+Résultats!AH$161)/1000000</f>
        <v>0.27932059057460351</v>
      </c>
      <c r="E59" s="55">
        <f>'T energie usages'!K64*2.394*Résultats!AH251</f>
        <v>9.056618356550416E-5</v>
      </c>
      <c r="F59" s="19">
        <v>0</v>
      </c>
      <c r="G59" s="120">
        <f t="shared" si="5"/>
        <v>53.983705029418303</v>
      </c>
      <c r="H59" s="3"/>
      <c r="I59" s="203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8" t="s">
        <v>20</v>
      </c>
      <c r="B60" s="19">
        <v>0</v>
      </c>
      <c r="C60" s="19">
        <f>(Résultats!AH$150+Résultats!AH$151+Résultats!AH$152+Résultats!AH$153+Résultats!AH$154)/1000000</f>
        <v>57.258908069999997</v>
      </c>
      <c r="D60" s="19">
        <f>'T energie usages'!J65/'T energie usages'!J$72*(Résultats!AH$159+Résultats!AH$160+Résultats!AH$161)/1000000</f>
        <v>0.24835768526707055</v>
      </c>
      <c r="E60" s="55">
        <f>(Résultats!AH$176+Résultats!AH$177+Résultats!AH$178+Résultats!AH$179+Résultats!AH$180)/1000000</f>
        <v>0.82588980464999995</v>
      </c>
      <c r="F60" s="19">
        <v>0</v>
      </c>
      <c r="G60" s="120">
        <f t="shared" si="5"/>
        <v>58.333155559917067</v>
      </c>
      <c r="H60" s="3"/>
      <c r="I60" s="203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5" t="s">
        <v>21</v>
      </c>
      <c r="B61" s="57">
        <f>Résultats!AH$102/1000000</f>
        <v>0.52281103470000001</v>
      </c>
      <c r="C61" s="57">
        <f>'T energie usages'!I66*3.2*Résultats!AH250</f>
        <v>15.55876899224026</v>
      </c>
      <c r="D61" s="57">
        <f>'T energie usages'!J66/'T energie usages'!J$72*(Résultats!AH$159+Résultats!AH$160+Résultats!AH$161)/1000000</f>
        <v>2.4821042801049544</v>
      </c>
      <c r="E61" s="57">
        <f>('T energie usages'!K66-8)*2.394*Résultats!AH251</f>
        <v>15.642605837142007</v>
      </c>
      <c r="F61" s="57">
        <v>0</v>
      </c>
      <c r="G61" s="196">
        <f t="shared" si="5"/>
        <v>34.206290144187221</v>
      </c>
      <c r="H61" s="3"/>
      <c r="I61" s="203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5" t="s">
        <v>22</v>
      </c>
      <c r="B62" s="57">
        <f>(Résultats!AH$135+Résultats!AH$136)/1000000</f>
        <v>0</v>
      </c>
      <c r="C62" s="57">
        <f>(Résultats!AH$155+Résultats!AH$156)/1000000</f>
        <v>11.150704156300002</v>
      </c>
      <c r="D62" s="57">
        <f>'T energie usages'!J67/'T energie usages'!J$72*(Résultats!AH$159+Résultats!AH$160+Résultats!AH$161)/1000000</f>
        <v>2.2504712949456054</v>
      </c>
      <c r="E62" s="57">
        <f>(Résultats!AH$181+Résultats!AH$182)/1000000</f>
        <v>9.0347188559999996</v>
      </c>
      <c r="F62" s="57">
        <v>0</v>
      </c>
      <c r="G62" s="196">
        <f t="shared" si="5"/>
        <v>22.435894307245604</v>
      </c>
      <c r="H62" s="3"/>
      <c r="I62" s="203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5" t="s">
        <v>23</v>
      </c>
      <c r="B63" s="57">
        <f>B64+B65</f>
        <v>15.014704870000001</v>
      </c>
      <c r="C63" s="57">
        <f>C64+C65</f>
        <v>70.722895294103154</v>
      </c>
      <c r="D63" s="57">
        <f>D64+D65</f>
        <v>1.9861930041077671</v>
      </c>
      <c r="E63" s="57">
        <f>E64+E65</f>
        <v>22.626480747664317</v>
      </c>
      <c r="F63" s="57">
        <f>F64+F65</f>
        <v>16.73096885</v>
      </c>
      <c r="G63" s="196">
        <f t="shared" si="5"/>
        <v>127.08124276587523</v>
      </c>
      <c r="H63" s="3"/>
      <c r="I63" s="203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8" t="s">
        <v>24</v>
      </c>
      <c r="B64" s="99">
        <f>(Résultats!AH$129+Résultats!AH$130+Résultats!AH$131+Résultats!AH$132+Résultats!AH$133+Résultats!AH$134)/1000000</f>
        <v>15.014704870000001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62.228976533103157</v>
      </c>
      <c r="D64" s="19">
        <f>'T energie usages'!J69/'T energie usages'!J$72*(Résultats!AH$159+Résultats!AH$160+Résultats!AH$161)/1000000</f>
        <v>1.9253175043270421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22.111247953064318</v>
      </c>
      <c r="F64" s="19">
        <f>Résultats!AH$100/1000000</f>
        <v>16.73096885</v>
      </c>
      <c r="G64" s="120">
        <f t="shared" si="5"/>
        <v>118.01121571049451</v>
      </c>
      <c r="H64" s="3"/>
      <c r="I64" s="203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8" t="s">
        <v>25</v>
      </c>
      <c r="B65" s="19">
        <v>0</v>
      </c>
      <c r="C65" s="19">
        <f>(Résultats!AH$139)/1000000</f>
        <v>8.4939187609999998</v>
      </c>
      <c r="D65" s="19">
        <f>'T energie usages'!J71/'T energie usages'!J$72*(Résultats!AH$159+Résultats!AH$160+Résultats!AH$161)/1000000</f>
        <v>6.0875499780724977E-2</v>
      </c>
      <c r="E65" s="19">
        <f>(Résultats!AH$163)/1000000</f>
        <v>0.51523279460000004</v>
      </c>
      <c r="F65" s="19">
        <v>0</v>
      </c>
      <c r="G65" s="120">
        <f t="shared" si="5"/>
        <v>9.0700270553807236</v>
      </c>
      <c r="H65" s="3"/>
      <c r="I65" s="203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15.537515904700001</v>
      </c>
      <c r="C66" s="58">
        <f>SUM(C61:C63)+C58</f>
        <v>208.39557038530356</v>
      </c>
      <c r="D66" s="58">
        <f>SUM(D61:D63)+D58</f>
        <v>7.2464468550000012</v>
      </c>
      <c r="E66" s="58">
        <f>SUM(E61:E63)+E58</f>
        <v>48.129785811639884</v>
      </c>
      <c r="F66" s="58">
        <f>SUM(F61:F63)+F58</f>
        <v>16.73096885</v>
      </c>
      <c r="G66" s="204">
        <f t="shared" si="5"/>
        <v>296.04028780664345</v>
      </c>
      <c r="H66" s="3"/>
      <c r="I66" s="105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8" t="s">
        <v>43</v>
      </c>
      <c r="B67" s="201">
        <f>(Résultats!AH$102+Résultats!AH$129+Résultats!AH$130+Résultats!AH$131+Résultats!AH$132+Résultats!AH$133+Résultats!AH$134+Résultats!AH$135+Résultats!AH$136)/1000000</f>
        <v>15.537515904699999</v>
      </c>
      <c r="C67" s="201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208.43742616040313</v>
      </c>
      <c r="D67" s="201">
        <f>(Résultats!AH$159+Résultats!AH$160+Résultats!AH$161)/1000000</f>
        <v>7.2464468550000003</v>
      </c>
      <c r="E67" s="200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48.044053915614313</v>
      </c>
      <c r="F67" s="201">
        <f>Résultats!AH$100/1000000</f>
        <v>16.73096885</v>
      </c>
      <c r="G67" s="202">
        <f t="shared" si="5"/>
        <v>295.99641168571742</v>
      </c>
      <c r="H67" s="3"/>
      <c r="I67" s="69"/>
      <c r="K67" s="24"/>
      <c r="L67" s="51"/>
    </row>
    <row r="68" spans="1:28" x14ac:dyDescent="0.25">
      <c r="A68" s="198"/>
      <c r="B68" s="198"/>
      <c r="C68" s="198"/>
      <c r="D68" s="198"/>
      <c r="E68" s="198"/>
      <c r="F68" s="198"/>
      <c r="G68" s="200">
        <f>Résultats!AH$194/1000000</f>
        <v>296.1925703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4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8" t="s">
        <v>1</v>
      </c>
      <c r="H70" s="3"/>
      <c r="I70" s="3"/>
    </row>
    <row r="71" spans="1:28" x14ac:dyDescent="0.25">
      <c r="A71" s="195" t="s">
        <v>18</v>
      </c>
      <c r="B71" s="57">
        <f>B72+B73</f>
        <v>0.25609054219999999</v>
      </c>
      <c r="C71" s="57">
        <f>C72+C73</f>
        <v>86.764070969585788</v>
      </c>
      <c r="D71" s="57">
        <f>D72+D73</f>
        <v>1.699998335273887</v>
      </c>
      <c r="E71" s="57">
        <f>E72+E73</f>
        <v>1.8698198848264322</v>
      </c>
      <c r="F71" s="57">
        <f>F72+F73</f>
        <v>0</v>
      </c>
      <c r="G71" s="196">
        <f t="shared" ref="G71:G80" si="6">SUM(B71:F71)</f>
        <v>90.589979731886103</v>
      </c>
      <c r="H71" s="3"/>
      <c r="I71" s="3"/>
    </row>
    <row r="72" spans="1:28" x14ac:dyDescent="0.25">
      <c r="A72" s="177" t="s">
        <v>19</v>
      </c>
      <c r="B72" s="19">
        <f>Résultats!AF$118/1000000</f>
        <v>0.25609054219999999</v>
      </c>
      <c r="C72" s="19">
        <f>'T energie usages'!I90*3.2*Résultats!AW250</f>
        <v>24.378558693085786</v>
      </c>
      <c r="D72" s="19">
        <f>'T energie usages'!J90/'T energie usages'!J$98*(Résultats!AW$159+Résultats!AW$160+Résultats!AW$161)/1000000</f>
        <v>1.2565766581108833</v>
      </c>
      <c r="E72" s="19">
        <f>'T energie usages'!K90*2.394*Résultats!AW251</f>
        <v>5.3455316432082186E-5</v>
      </c>
      <c r="F72" s="19">
        <v>0</v>
      </c>
      <c r="G72" s="120">
        <f t="shared" si="6"/>
        <v>25.891279348713102</v>
      </c>
      <c r="H72" s="3"/>
      <c r="I72" s="3"/>
    </row>
    <row r="73" spans="1:28" x14ac:dyDescent="0.25">
      <c r="A73" s="178" t="s">
        <v>20</v>
      </c>
      <c r="B73" s="19">
        <v>0</v>
      </c>
      <c r="C73" s="19">
        <f>(Résultats!AW$150+Résultats!AW$151+Résultats!AW$152+Résultats!AW$153+Résultats!AW$154)/1000000</f>
        <v>62.385512276500002</v>
      </c>
      <c r="D73" s="19">
        <f>'T energie usages'!J91/'T energie usages'!J$98*(Résultats!AW$159+Résultats!AW$160+Résultats!AW$161)/1000000</f>
        <v>0.44342167716300368</v>
      </c>
      <c r="E73" s="19">
        <f>(Résultats!AW$176+Résultats!AW$177+Résultats!AW$178+Résultats!AW$179+Résultats!AW$180)/1000000</f>
        <v>1.8697664295100003</v>
      </c>
      <c r="F73" s="19">
        <v>0</v>
      </c>
      <c r="G73" s="120">
        <f t="shared" si="6"/>
        <v>64.698700383173005</v>
      </c>
      <c r="H73" s="3"/>
      <c r="I73" s="3"/>
    </row>
    <row r="74" spans="1:28" x14ac:dyDescent="0.25">
      <c r="A74" s="195" t="s">
        <v>21</v>
      </c>
      <c r="B74" s="57">
        <f>Résultats!AW$102/1000000</f>
        <v>0.40113753830000004</v>
      </c>
      <c r="C74" s="57">
        <f>'T energie usages'!I92*3.2*Résultats!AW250</f>
        <v>12.530005718020355</v>
      </c>
      <c r="D74" s="57">
        <f>'T energie usages'!J92/'T energie usages'!J$98*(Résultats!AW$159+Résultats!AW$160+Résultats!AW$161)/1000000</f>
        <v>3.7211194078634495</v>
      </c>
      <c r="E74" s="57">
        <f>('T energie usages'!K92-8)*2.394*Résultats!AW251</f>
        <v>12.833056029330322</v>
      </c>
      <c r="F74" s="57">
        <v>0</v>
      </c>
      <c r="G74" s="196">
        <f t="shared" si="6"/>
        <v>29.485318693514127</v>
      </c>
      <c r="H74" s="3"/>
      <c r="I74" s="3"/>
    </row>
    <row r="75" spans="1:28" x14ac:dyDescent="0.25">
      <c r="A75" s="195" t="s">
        <v>22</v>
      </c>
      <c r="B75" s="57">
        <f>(Résultats!AW$135+Résultats!AW$136)/1000000</f>
        <v>0</v>
      </c>
      <c r="C75" s="57">
        <f>(Résultats!AW$155+Résultats!AW$156)/1000000</f>
        <v>13.298878307399999</v>
      </c>
      <c r="D75" s="57">
        <f>'T energie usages'!J93/'T energie usages'!J$98*(Résultats!AW$159+Résultats!AW$160+Résultats!AW$161)/1000000</f>
        <v>3.8059253505523709</v>
      </c>
      <c r="E75" s="57">
        <f>(Résultats!AW$181+Résultats!AW$182)/1000000</f>
        <v>8.9390182450000015</v>
      </c>
      <c r="F75" s="57">
        <v>0</v>
      </c>
      <c r="G75" s="196">
        <f t="shared" si="6"/>
        <v>26.043821902952374</v>
      </c>
      <c r="H75" s="3"/>
      <c r="I75" s="3"/>
    </row>
    <row r="76" spans="1:28" x14ac:dyDescent="0.25">
      <c r="A76" s="195" t="s">
        <v>23</v>
      </c>
      <c r="B76" s="57">
        <f>B77+B78</f>
        <v>19.489859625499999</v>
      </c>
      <c r="C76" s="57">
        <f>C77+C78</f>
        <v>86.241308561658926</v>
      </c>
      <c r="D76" s="57">
        <f>D77+D78</f>
        <v>3.7461341083102919</v>
      </c>
      <c r="E76" s="57">
        <f>E77+E78</f>
        <v>25.249658505512954</v>
      </c>
      <c r="F76" s="57">
        <f>F77+F78</f>
        <v>19.757054480000001</v>
      </c>
      <c r="G76" s="196">
        <f t="shared" si="6"/>
        <v>154.48401528098216</v>
      </c>
      <c r="H76" s="3"/>
      <c r="I76" s="3"/>
    </row>
    <row r="77" spans="1:28" x14ac:dyDescent="0.25">
      <c r="A77" s="178" t="s">
        <v>24</v>
      </c>
      <c r="B77" s="19">
        <f>(Résultats!AW$129+Résultats!AW$130+Résultats!AW$131+Résultats!AW$132+Résultats!AW$133+Résultats!AW$134)/1000000</f>
        <v>19.489859625499999</v>
      </c>
      <c r="C77" s="19">
        <f>(Résultats!AW$138+Résultats!AW$140+Résultats!AW$141+Résultats!AW$142+Résultats!AW$143+Résultats!AW$144+Résultats!AW$145+Résultats!AW$146+Résultats!AW$147+Résultats!AW$148+Résultats!AW$149)/1000000</f>
        <v>75.803715031658925</v>
      </c>
      <c r="D77" s="19">
        <f>'T energie usages'!J95/'T energie usages'!J$98*(Résultats!AW$159+Résultats!AW$160+Résultats!AW$161)/1000000</f>
        <v>3.6337984132783561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24.675079063012955</v>
      </c>
      <c r="F77" s="19">
        <f>Résultats!AW$100/1000000</f>
        <v>19.757054480000001</v>
      </c>
      <c r="G77" s="120">
        <f t="shared" si="6"/>
        <v>143.35950661345024</v>
      </c>
      <c r="H77" s="3"/>
      <c r="I77" s="3"/>
    </row>
    <row r="78" spans="1:28" x14ac:dyDescent="0.25">
      <c r="A78" s="178" t="s">
        <v>25</v>
      </c>
      <c r="B78" s="19">
        <v>0</v>
      </c>
      <c r="C78" s="19">
        <f>(Résultats!AW$139)/1000000</f>
        <v>10.437593529999999</v>
      </c>
      <c r="D78" s="19">
        <f>'T energie usages'!J97/'T energie usages'!J$98*(Résultats!AW$159+Résultats!AW$160+Résultats!AW$161)/1000000</f>
        <v>0.11233569503193587</v>
      </c>
      <c r="E78" s="19">
        <f>(Résultats!AW$163)/1000000</f>
        <v>0.57457944250000004</v>
      </c>
      <c r="F78" s="19">
        <v>0</v>
      </c>
      <c r="G78" s="120">
        <f t="shared" si="6"/>
        <v>11.124508667531934</v>
      </c>
      <c r="H78" s="3"/>
      <c r="I78" s="3"/>
    </row>
    <row r="79" spans="1:28" x14ac:dyDescent="0.25">
      <c r="A79" s="72" t="s">
        <v>41</v>
      </c>
      <c r="B79" s="58">
        <f>SUM(B74:B76)+B71</f>
        <v>20.147087705999997</v>
      </c>
      <c r="C79" s="58">
        <f>SUM(C74:C76)+C71</f>
        <v>198.83426355666506</v>
      </c>
      <c r="D79" s="58">
        <f>SUM(D74:D76)+D71</f>
        <v>12.973177202</v>
      </c>
      <c r="E79" s="60">
        <f>SUM(E74:E76)+E71</f>
        <v>48.89155266466971</v>
      </c>
      <c r="F79" s="58">
        <f>SUM(F74:F76)+F71</f>
        <v>19.757054480000001</v>
      </c>
      <c r="G79" s="197">
        <f t="shared" si="6"/>
        <v>300.6031356093348</v>
      </c>
      <c r="H79" s="3"/>
      <c r="I79" s="3"/>
    </row>
    <row r="80" spans="1:28" x14ac:dyDescent="0.25">
      <c r="A80" s="198" t="s">
        <v>43</v>
      </c>
      <c r="B80" s="201">
        <f>(Résultats!AW$102+Résultats!AW$129+Résultats!AW$130+Résultats!AW$131+Résultats!AW$132+Résultats!AW$133+Résultats!AW$134+Résultats!AW$135+Résultats!AW$136)/1000000</f>
        <v>19.890997163800002</v>
      </c>
      <c r="C80" s="201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198.8565674655589</v>
      </c>
      <c r="D80" s="201">
        <f>(Résultats!AW$159+Résultats!AW$160+Résultats!AW$161)/1000000</f>
        <v>12.973177202</v>
      </c>
      <c r="E80" s="200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48.982146070022957</v>
      </c>
      <c r="F80" s="201">
        <f>Résultats!AW100/1000000</f>
        <v>19.757054480000001</v>
      </c>
      <c r="G80" s="202">
        <f t="shared" si="6"/>
        <v>300.45994238138184</v>
      </c>
      <c r="H80" s="3"/>
      <c r="I80" s="71"/>
    </row>
    <row r="81" spans="1:9" x14ac:dyDescent="0.25">
      <c r="A81" s="198"/>
      <c r="B81" s="201"/>
      <c r="C81" s="201"/>
      <c r="D81" s="201"/>
      <c r="E81" s="198"/>
      <c r="F81" s="198"/>
      <c r="G81" s="200">
        <f>Résultats!AW194/1000000</f>
        <v>300.45994189999999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0"/>
      <c r="E2" s="238">
        <f>Résultats!E1</f>
        <v>4</v>
      </c>
      <c r="F2" s="238">
        <f>Résultats!N1</f>
        <v>13</v>
      </c>
      <c r="G2" s="238">
        <f>F2+3</f>
        <v>16</v>
      </c>
      <c r="H2" s="238">
        <f t="shared" ref="H2:AA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 t="shared" si="0"/>
        <v>29</v>
      </c>
      <c r="U2" s="238">
        <f t="shared" si="0"/>
        <v>30</v>
      </c>
      <c r="V2" s="238">
        <f t="shared" si="0"/>
        <v>31</v>
      </c>
      <c r="W2" s="238">
        <f t="shared" si="0"/>
        <v>32</v>
      </c>
      <c r="X2" s="238">
        <f>S2+5</f>
        <v>33</v>
      </c>
      <c r="Y2" s="238">
        <f t="shared" si="0"/>
        <v>34</v>
      </c>
      <c r="Z2" s="238">
        <f t="shared" ref="Z2" si="1">U2+5</f>
        <v>35</v>
      </c>
      <c r="AA2" s="238">
        <f t="shared" si="0"/>
        <v>36</v>
      </c>
      <c r="AB2" s="238">
        <f t="shared" ref="AB2" si="2">W2+5</f>
        <v>37</v>
      </c>
      <c r="AC2" s="238">
        <f>X2+5</f>
        <v>38</v>
      </c>
      <c r="AD2" s="238">
        <f t="shared" ref="AD2:AG2" si="3">Y2+5</f>
        <v>39</v>
      </c>
      <c r="AE2" s="238">
        <f t="shared" si="3"/>
        <v>40</v>
      </c>
      <c r="AF2" s="238">
        <f t="shared" si="3"/>
        <v>41</v>
      </c>
      <c r="AG2" s="238">
        <f t="shared" si="3"/>
        <v>42</v>
      </c>
      <c r="AH2" s="238">
        <f>AC2+5</f>
        <v>43</v>
      </c>
      <c r="AI2" s="238">
        <f t="shared" ref="AI2:AL2" si="4">AD2+5</f>
        <v>44</v>
      </c>
      <c r="AJ2" s="238">
        <f t="shared" si="4"/>
        <v>45</v>
      </c>
      <c r="AK2" s="238">
        <f t="shared" si="4"/>
        <v>46</v>
      </c>
      <c r="AL2" s="238">
        <f t="shared" si="4"/>
        <v>47</v>
      </c>
      <c r="AM2" s="238">
        <f>AH2+5</f>
        <v>48</v>
      </c>
    </row>
    <row r="3" spans="1:39" ht="23.25" x14ac:dyDescent="0.35">
      <c r="B3" s="1"/>
      <c r="C3" s="229"/>
      <c r="D3" s="175"/>
      <c r="E3" s="117">
        <v>2006</v>
      </c>
      <c r="F3" s="117">
        <v>2015</v>
      </c>
      <c r="G3" s="117">
        <v>2018</v>
      </c>
      <c r="H3" s="117">
        <v>2019</v>
      </c>
      <c r="I3" s="117">
        <v>2020</v>
      </c>
      <c r="J3" s="26">
        <v>2021</v>
      </c>
      <c r="K3" s="4">
        <v>2022</v>
      </c>
      <c r="L3" s="4">
        <v>2023</v>
      </c>
      <c r="M3" s="4">
        <v>2024</v>
      </c>
      <c r="N3" s="117">
        <v>2025</v>
      </c>
      <c r="O3" s="26">
        <v>2026</v>
      </c>
      <c r="P3" s="4">
        <v>2027</v>
      </c>
      <c r="Q3" s="4">
        <v>2028</v>
      </c>
      <c r="R3" s="4">
        <v>2029</v>
      </c>
      <c r="S3" s="117">
        <v>2030</v>
      </c>
      <c r="T3" s="4">
        <v>2031</v>
      </c>
      <c r="U3" s="117">
        <v>2032</v>
      </c>
      <c r="V3" s="4">
        <v>2033</v>
      </c>
      <c r="W3" s="117">
        <v>2034</v>
      </c>
      <c r="X3" s="4">
        <v>2035</v>
      </c>
      <c r="Y3" s="117">
        <v>2036</v>
      </c>
      <c r="Z3" s="4">
        <v>2037</v>
      </c>
      <c r="AA3" s="117">
        <v>2038</v>
      </c>
      <c r="AB3" s="4">
        <v>2039</v>
      </c>
      <c r="AC3" s="118">
        <v>2040</v>
      </c>
      <c r="AD3" s="4">
        <v>2041</v>
      </c>
      <c r="AE3" s="118">
        <v>2042</v>
      </c>
      <c r="AF3" s="4">
        <v>2043</v>
      </c>
      <c r="AG3" s="118">
        <v>2044</v>
      </c>
      <c r="AH3" s="4">
        <v>2045</v>
      </c>
      <c r="AI3" s="118">
        <v>2046</v>
      </c>
      <c r="AJ3" s="4">
        <v>2047</v>
      </c>
      <c r="AK3" s="118">
        <v>2048</v>
      </c>
      <c r="AL3" s="4">
        <v>2049</v>
      </c>
      <c r="AM3" s="118">
        <v>2050</v>
      </c>
    </row>
    <row r="4" spans="1:39" x14ac:dyDescent="0.25">
      <c r="A4" s="181" t="str">
        <f>Résultats!B1</f>
        <v>TEND</v>
      </c>
      <c r="C4" s="231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34664.10529</v>
      </c>
      <c r="J4" s="83">
        <f t="shared" si="6"/>
        <v>34953.53916</v>
      </c>
      <c r="K4" s="83">
        <f t="shared" si="6"/>
        <v>35110.332499999997</v>
      </c>
      <c r="L4" s="83">
        <f t="shared" si="6"/>
        <v>35221.25434</v>
      </c>
      <c r="M4" s="83">
        <f t="shared" si="6"/>
        <v>35267.904450000002</v>
      </c>
      <c r="N4" s="83">
        <f t="shared" si="6"/>
        <v>35268.61896</v>
      </c>
      <c r="O4" s="83">
        <f t="shared" si="6"/>
        <v>35319.661260000001</v>
      </c>
      <c r="P4" s="83">
        <f t="shared" si="6"/>
        <v>35422.895299999996</v>
      </c>
      <c r="Q4" s="83">
        <f t="shared" si="6"/>
        <v>35567.896679999998</v>
      </c>
      <c r="R4" s="83">
        <f t="shared" si="6"/>
        <v>35740.932249999998</v>
      </c>
      <c r="S4" s="83">
        <f t="shared" si="6"/>
        <v>35932.508439999998</v>
      </c>
      <c r="T4" s="83">
        <f t="shared" si="6"/>
        <v>36130.94397</v>
      </c>
      <c r="U4" s="83">
        <f t="shared" si="6"/>
        <v>36331.317260000003</v>
      </c>
      <c r="V4" s="83">
        <f t="shared" si="6"/>
        <v>36530.838309999999</v>
      </c>
      <c r="W4" s="83">
        <f t="shared" si="6"/>
        <v>36728.642229999998</v>
      </c>
      <c r="X4" s="83">
        <f t="shared" si="6"/>
        <v>36925.769950000002</v>
      </c>
      <c r="Y4" s="83">
        <f t="shared" si="6"/>
        <v>37120.263720000003</v>
      </c>
      <c r="Z4" s="83">
        <f t="shared" si="6"/>
        <v>37314.425660000001</v>
      </c>
      <c r="AA4" s="83">
        <f t="shared" si="6"/>
        <v>37510.000509999998</v>
      </c>
      <c r="AB4" s="83">
        <f t="shared" si="6"/>
        <v>37708.716260000001</v>
      </c>
      <c r="AC4" s="83">
        <f t="shared" si="6"/>
        <v>37911.370080000001</v>
      </c>
      <c r="AD4" s="83">
        <f t="shared" si="6"/>
        <v>38124.907579999999</v>
      </c>
      <c r="AE4" s="83">
        <f t="shared" si="6"/>
        <v>38348.15769</v>
      </c>
      <c r="AF4" s="83">
        <f t="shared" si="6"/>
        <v>38578.522210000003</v>
      </c>
      <c r="AG4" s="83">
        <f t="shared" si="6"/>
        <v>38814.483350000002</v>
      </c>
      <c r="AH4" s="83">
        <f t="shared" si="6"/>
        <v>39053.943370000001</v>
      </c>
      <c r="AI4" s="83">
        <f t="shared" si="6"/>
        <v>39294.90898</v>
      </c>
      <c r="AJ4" s="83">
        <f t="shared" si="6"/>
        <v>39537.127610000003</v>
      </c>
      <c r="AK4" s="83">
        <f t="shared" si="6"/>
        <v>39780.211790000001</v>
      </c>
      <c r="AL4" s="83">
        <f t="shared" si="6"/>
        <v>40023.843820000002</v>
      </c>
      <c r="AM4" s="128">
        <f t="shared" si="6"/>
        <v>40270.354760000002</v>
      </c>
    </row>
    <row r="5" spans="1:39" x14ac:dyDescent="0.25">
      <c r="C5" s="231" t="s">
        <v>387</v>
      </c>
      <c r="D5" s="82" t="s">
        <v>391</v>
      </c>
      <c r="E5" s="184"/>
      <c r="F5" s="184"/>
      <c r="G5" s="184">
        <f t="shared" ref="G5:AM5" si="7">G4/1000</f>
        <v>34.255391009999997</v>
      </c>
      <c r="H5" s="184">
        <f t="shared" si="7"/>
        <v>34.333114009999996</v>
      </c>
      <c r="I5" s="184">
        <f t="shared" si="7"/>
        <v>34.664105290000002</v>
      </c>
      <c r="J5" s="184">
        <f t="shared" si="7"/>
        <v>34.953539159999998</v>
      </c>
      <c r="K5" s="184">
        <f t="shared" si="7"/>
        <v>35.110332499999998</v>
      </c>
      <c r="L5" s="184">
        <f t="shared" si="7"/>
        <v>35.221254340000002</v>
      </c>
      <c r="M5" s="184">
        <f t="shared" si="7"/>
        <v>35.267904450000003</v>
      </c>
      <c r="N5" s="184">
        <f t="shared" si="7"/>
        <v>35.268618959999998</v>
      </c>
      <c r="O5" s="184">
        <f t="shared" si="7"/>
        <v>35.319661260000004</v>
      </c>
      <c r="P5" s="184">
        <f t="shared" si="7"/>
        <v>35.422895299999993</v>
      </c>
      <c r="Q5" s="184">
        <f t="shared" si="7"/>
        <v>35.567896679999997</v>
      </c>
      <c r="R5" s="184">
        <f t="shared" si="7"/>
        <v>35.74093225</v>
      </c>
      <c r="S5" s="184">
        <f t="shared" si="7"/>
        <v>35.932508439999999</v>
      </c>
      <c r="T5" s="184">
        <f t="shared" si="7"/>
        <v>36.130943969999997</v>
      </c>
      <c r="U5" s="184">
        <f t="shared" si="7"/>
        <v>36.331317260000006</v>
      </c>
      <c r="V5" s="184">
        <f t="shared" si="7"/>
        <v>36.53083831</v>
      </c>
      <c r="W5" s="184">
        <f t="shared" si="7"/>
        <v>36.728642229999998</v>
      </c>
      <c r="X5" s="184">
        <f t="shared" si="7"/>
        <v>36.925769950000003</v>
      </c>
      <c r="Y5" s="184">
        <f t="shared" si="7"/>
        <v>37.120263720000004</v>
      </c>
      <c r="Z5" s="184">
        <f t="shared" si="7"/>
        <v>37.314425659999998</v>
      </c>
      <c r="AA5" s="184">
        <f t="shared" si="7"/>
        <v>37.510000509999998</v>
      </c>
      <c r="AB5" s="184">
        <f t="shared" si="7"/>
        <v>37.708716260000003</v>
      </c>
      <c r="AC5" s="184">
        <f t="shared" si="7"/>
        <v>37.911370079999998</v>
      </c>
      <c r="AD5" s="184">
        <f t="shared" si="7"/>
        <v>38.124907579999999</v>
      </c>
      <c r="AE5" s="184">
        <f t="shared" si="7"/>
        <v>38.348157690000001</v>
      </c>
      <c r="AF5" s="184">
        <f t="shared" si="7"/>
        <v>38.578522210000003</v>
      </c>
      <c r="AG5" s="184">
        <f t="shared" si="7"/>
        <v>38.814483350000003</v>
      </c>
      <c r="AH5" s="184">
        <f t="shared" si="7"/>
        <v>39.053943369999999</v>
      </c>
      <c r="AI5" s="184">
        <f t="shared" si="7"/>
        <v>39.294908980000002</v>
      </c>
      <c r="AJ5" s="184">
        <f t="shared" si="7"/>
        <v>39.537127610000006</v>
      </c>
      <c r="AK5" s="184">
        <f t="shared" si="7"/>
        <v>39.780211790000003</v>
      </c>
      <c r="AL5" s="184">
        <f t="shared" si="7"/>
        <v>40.023843820000003</v>
      </c>
      <c r="AM5" s="232">
        <f t="shared" si="7"/>
        <v>40.270354760000004</v>
      </c>
    </row>
    <row r="6" spans="1:39" x14ac:dyDescent="0.25">
      <c r="C6" s="187" t="s">
        <v>388</v>
      </c>
      <c r="D6" s="3" t="s">
        <v>392</v>
      </c>
      <c r="E6" s="185"/>
      <c r="F6" s="185"/>
      <c r="G6" s="185">
        <f>G93</f>
        <v>4.9178934945107201E-3</v>
      </c>
      <c r="H6" s="185">
        <f t="shared" ref="H6:AM6" si="8">H93</f>
        <v>6.0791127405224266E-3</v>
      </c>
      <c r="I6" s="185">
        <f t="shared" si="8"/>
        <v>8.5698256226361697E-3</v>
      </c>
      <c r="J6" s="185">
        <f t="shared" si="8"/>
        <v>1.3122486372564511E-2</v>
      </c>
      <c r="K6" s="185">
        <f t="shared" si="8"/>
        <v>2.0927572984391421E-2</v>
      </c>
      <c r="L6" s="185">
        <f t="shared" si="8"/>
        <v>2.932207859579597E-2</v>
      </c>
      <c r="M6" s="185">
        <f t="shared" si="8"/>
        <v>3.8355412211059224E-2</v>
      </c>
      <c r="N6" s="185">
        <f t="shared" si="8"/>
        <v>4.8184123793658183E-2</v>
      </c>
      <c r="O6" s="185">
        <f t="shared" si="8"/>
        <v>5.9259600809659634E-2</v>
      </c>
      <c r="P6" s="185">
        <f t="shared" si="8"/>
        <v>7.1731425635329152E-2</v>
      </c>
      <c r="Q6" s="185">
        <f t="shared" si="8"/>
        <v>8.5694035394392062E-2</v>
      </c>
      <c r="R6" s="185">
        <f t="shared" si="8"/>
        <v>0.10120858931988268</v>
      </c>
      <c r="S6" s="185">
        <f t="shared" si="8"/>
        <v>0.11833173117039418</v>
      </c>
      <c r="T6" s="185">
        <f t="shared" si="8"/>
        <v>0.13707755003888983</v>
      </c>
      <c r="U6" s="185">
        <f t="shared" si="8"/>
        <v>0.15746356180975971</v>
      </c>
      <c r="V6" s="185">
        <f t="shared" si="8"/>
        <v>0.17948325183123892</v>
      </c>
      <c r="W6" s="185">
        <f t="shared" si="8"/>
        <v>0.20310280133107989</v>
      </c>
      <c r="X6" s="185">
        <f t="shared" si="8"/>
        <v>0.22826032460292678</v>
      </c>
      <c r="Y6" s="185">
        <f t="shared" si="8"/>
        <v>0.25482790613643841</v>
      </c>
      <c r="Z6" s="185">
        <f t="shared" si="8"/>
        <v>0.28267107568821143</v>
      </c>
      <c r="AA6" s="185">
        <f t="shared" si="8"/>
        <v>0.31161436926357433</v>
      </c>
      <c r="AB6" s="185">
        <f t="shared" si="8"/>
        <v>0.34145193040310617</v>
      </c>
      <c r="AC6" s="185">
        <f t="shared" si="8"/>
        <v>0.37194735010220448</v>
      </c>
      <c r="AD6" s="185">
        <f t="shared" si="8"/>
        <v>0.40290684738756288</v>
      </c>
      <c r="AE6" s="185">
        <f t="shared" si="8"/>
        <v>0.43405597563662252</v>
      </c>
      <c r="AF6" s="185">
        <f t="shared" si="8"/>
        <v>0.46511533962669116</v>
      </c>
      <c r="AG6" s="185">
        <f t="shared" si="8"/>
        <v>0.49583336628387714</v>
      </c>
      <c r="AH6" s="185">
        <f t="shared" si="8"/>
        <v>0.52597780115027593</v>
      </c>
      <c r="AI6" s="185">
        <f t="shared" si="8"/>
        <v>0.5553472418299007</v>
      </c>
      <c r="AJ6" s="185">
        <f t="shared" si="8"/>
        <v>0.58378659845188485</v>
      </c>
      <c r="AK6" s="185">
        <f t="shared" si="8"/>
        <v>0.61117007542206447</v>
      </c>
      <c r="AL6" s="185">
        <f t="shared" si="8"/>
        <v>0.63740208823351341</v>
      </c>
      <c r="AM6" s="233">
        <f t="shared" si="8"/>
        <v>0.6624327878158478</v>
      </c>
    </row>
    <row r="7" spans="1:39" x14ac:dyDescent="0.25">
      <c r="C7" s="234" t="s">
        <v>393</v>
      </c>
      <c r="D7" s="7" t="s">
        <v>416</v>
      </c>
      <c r="E7" s="235"/>
      <c r="F7" s="235"/>
      <c r="G7" s="235">
        <f>G101</f>
        <v>0.99508210634784977</v>
      </c>
      <c r="H7" s="235">
        <f t="shared" ref="H7:AM7" si="9">H101</f>
        <v>0.99392088728277883</v>
      </c>
      <c r="I7" s="235">
        <f t="shared" si="9"/>
        <v>0.99143017431101277</v>
      </c>
      <c r="J7" s="235">
        <f t="shared" si="9"/>
        <v>0.98687751366462761</v>
      </c>
      <c r="K7" s="235">
        <f t="shared" si="9"/>
        <v>0.97907242689883389</v>
      </c>
      <c r="L7" s="235">
        <f t="shared" si="9"/>
        <v>0.97067792134742004</v>
      </c>
      <c r="M7" s="235">
        <f t="shared" si="9"/>
        <v>0.9616445875904599</v>
      </c>
      <c r="N7" s="235">
        <f t="shared" si="9"/>
        <v>0.95181587626304953</v>
      </c>
      <c r="O7" s="235">
        <f t="shared" si="9"/>
        <v>0.94074039938853027</v>
      </c>
      <c r="P7" s="235">
        <f t="shared" si="9"/>
        <v>0.92826857436467092</v>
      </c>
      <c r="Q7" s="235">
        <f t="shared" si="9"/>
        <v>0.91430596452126223</v>
      </c>
      <c r="R7" s="235">
        <f t="shared" si="9"/>
        <v>0.89879141079203384</v>
      </c>
      <c r="S7" s="235">
        <f t="shared" si="9"/>
        <v>0.88166826880177596</v>
      </c>
      <c r="T7" s="235">
        <f t="shared" si="9"/>
        <v>0.86292244996111012</v>
      </c>
      <c r="U7" s="235">
        <f t="shared" si="9"/>
        <v>0.84253643821776469</v>
      </c>
      <c r="V7" s="235">
        <f t="shared" si="9"/>
        <v>0.82051674822350928</v>
      </c>
      <c r="W7" s="235">
        <f t="shared" si="9"/>
        <v>0.79689719883228038</v>
      </c>
      <c r="X7" s="235">
        <f t="shared" si="9"/>
        <v>0.77173967553247991</v>
      </c>
      <c r="Y7" s="235">
        <f t="shared" si="9"/>
        <v>0.74517209383662208</v>
      </c>
      <c r="Z7" s="235">
        <f t="shared" si="9"/>
        <v>0.71732892431178852</v>
      </c>
      <c r="AA7" s="235">
        <f t="shared" si="9"/>
        <v>0.68838563046983015</v>
      </c>
      <c r="AB7" s="235">
        <f t="shared" si="9"/>
        <v>0.65854806959689371</v>
      </c>
      <c r="AC7" s="235">
        <f t="shared" si="9"/>
        <v>0.62805264989779552</v>
      </c>
      <c r="AD7" s="235">
        <f t="shared" si="9"/>
        <v>0.59709315261243712</v>
      </c>
      <c r="AE7" s="235">
        <f t="shared" si="9"/>
        <v>0.56594402410260869</v>
      </c>
      <c r="AF7" s="235">
        <f t="shared" si="9"/>
        <v>0.53488466037330873</v>
      </c>
      <c r="AG7" s="235">
        <f t="shared" si="9"/>
        <v>0.50416663371612291</v>
      </c>
      <c r="AH7" s="235">
        <f t="shared" si="9"/>
        <v>0.47402219859366784</v>
      </c>
      <c r="AI7" s="235">
        <f t="shared" si="9"/>
        <v>0.44465275817009925</v>
      </c>
      <c r="AJ7" s="235">
        <f t="shared" si="9"/>
        <v>0.41621340154811509</v>
      </c>
      <c r="AK7" s="235">
        <f t="shared" si="9"/>
        <v>0.38882992457793547</v>
      </c>
      <c r="AL7" s="235">
        <f t="shared" si="9"/>
        <v>0.36259791176648659</v>
      </c>
      <c r="AM7" s="236">
        <f t="shared" si="9"/>
        <v>0.3375672119358305</v>
      </c>
    </row>
    <row r="8" spans="1:39" x14ac:dyDescent="0.25">
      <c r="C8" s="182" t="s">
        <v>385</v>
      </c>
      <c r="E8" s="183"/>
      <c r="F8" s="183"/>
      <c r="G8" s="183">
        <f>SUM(G6:G7)</f>
        <v>0.99999999984236054</v>
      </c>
      <c r="H8" s="183">
        <f t="shared" ref="H8:AM8" si="10">SUM(H6:H7)</f>
        <v>1.0000000000233014</v>
      </c>
      <c r="I8" s="183">
        <f t="shared" si="10"/>
        <v>0.99999999993364896</v>
      </c>
      <c r="J8" s="183">
        <f t="shared" si="10"/>
        <v>1.000000000037192</v>
      </c>
      <c r="K8" s="183">
        <f t="shared" si="10"/>
        <v>0.9999999998832253</v>
      </c>
      <c r="L8" s="183">
        <f t="shared" si="10"/>
        <v>0.99999999994321598</v>
      </c>
      <c r="M8" s="183">
        <f t="shared" si="10"/>
        <v>0.9999999998015191</v>
      </c>
      <c r="N8" s="183">
        <f t="shared" si="10"/>
        <v>1.0000000000567077</v>
      </c>
      <c r="O8" s="183">
        <f t="shared" si="10"/>
        <v>1.0000000001981899</v>
      </c>
      <c r="P8" s="183">
        <f t="shared" si="10"/>
        <v>1</v>
      </c>
      <c r="Q8" s="183">
        <f t="shared" si="10"/>
        <v>0.99999999991565425</v>
      </c>
      <c r="R8" s="183">
        <f t="shared" si="10"/>
        <v>1.0000000001119165</v>
      </c>
      <c r="S8" s="183">
        <f t="shared" si="10"/>
        <v>0.99999999997217015</v>
      </c>
      <c r="T8" s="183">
        <f t="shared" si="10"/>
        <v>1</v>
      </c>
      <c r="U8" s="183">
        <f t="shared" si="10"/>
        <v>1.0000000000275244</v>
      </c>
      <c r="V8" s="183">
        <f t="shared" si="10"/>
        <v>1.0000000000547482</v>
      </c>
      <c r="W8" s="183">
        <f t="shared" si="10"/>
        <v>1.0000000001633602</v>
      </c>
      <c r="X8" s="183">
        <f t="shared" si="10"/>
        <v>1.0000000001354068</v>
      </c>
      <c r="Y8" s="183">
        <f t="shared" si="10"/>
        <v>0.99999999997306044</v>
      </c>
      <c r="Z8" s="183">
        <f t="shared" si="10"/>
        <v>1</v>
      </c>
      <c r="AA8" s="183">
        <f t="shared" si="10"/>
        <v>0.99999999973340448</v>
      </c>
      <c r="AB8" s="183">
        <f t="shared" si="10"/>
        <v>0.99999999999999989</v>
      </c>
      <c r="AC8" s="183">
        <f t="shared" si="10"/>
        <v>1</v>
      </c>
      <c r="AD8" s="183">
        <f t="shared" si="10"/>
        <v>1</v>
      </c>
      <c r="AE8" s="183">
        <f t="shared" si="10"/>
        <v>0.99999999973923126</v>
      </c>
      <c r="AF8" s="183">
        <f t="shared" si="10"/>
        <v>0.99999999999999989</v>
      </c>
      <c r="AG8" s="183">
        <f t="shared" si="10"/>
        <v>1</v>
      </c>
      <c r="AH8" s="183">
        <f t="shared" si="10"/>
        <v>0.99999999974394371</v>
      </c>
      <c r="AI8" s="183">
        <f t="shared" si="10"/>
        <v>1</v>
      </c>
      <c r="AJ8" s="183">
        <f t="shared" si="10"/>
        <v>1</v>
      </c>
      <c r="AK8" s="183">
        <f t="shared" si="10"/>
        <v>1</v>
      </c>
      <c r="AL8" s="183">
        <f t="shared" si="10"/>
        <v>1</v>
      </c>
      <c r="AM8" s="183">
        <f t="shared" si="10"/>
        <v>0.9999999997516783</v>
      </c>
    </row>
    <row r="12" spans="1:39" x14ac:dyDescent="0.25">
      <c r="C12" s="186"/>
      <c r="E12" s="26"/>
      <c r="F12" s="26"/>
      <c r="G12" s="26"/>
      <c r="H12" s="26"/>
      <c r="I12" s="26">
        <v>2020</v>
      </c>
      <c r="J12" s="118">
        <v>2030</v>
      </c>
      <c r="K12" s="118">
        <v>2050</v>
      </c>
    </row>
    <row r="13" spans="1:39" x14ac:dyDescent="0.25">
      <c r="C13" s="187" t="s">
        <v>388</v>
      </c>
      <c r="E13" s="167"/>
      <c r="F13" s="167"/>
      <c r="G13" s="167"/>
      <c r="H13" s="167"/>
      <c r="I13" s="167">
        <f>I93</f>
        <v>8.5698256226361697E-3</v>
      </c>
      <c r="J13" s="168">
        <f>S93</f>
        <v>0.11833173117039418</v>
      </c>
      <c r="K13" s="168">
        <f>AM93</f>
        <v>0.6624327878158478</v>
      </c>
    </row>
    <row r="14" spans="1:39" x14ac:dyDescent="0.25">
      <c r="C14" s="188" t="s">
        <v>374</v>
      </c>
      <c r="E14" s="189"/>
      <c r="F14" s="189"/>
      <c r="G14" s="189"/>
      <c r="H14" s="189"/>
      <c r="I14" s="189">
        <f>I93</f>
        <v>8.5698256226361697E-3</v>
      </c>
      <c r="J14" s="189">
        <f>S93</f>
        <v>0.11833173117039418</v>
      </c>
      <c r="K14" s="189">
        <f>AM93</f>
        <v>0.6624327878158478</v>
      </c>
    </row>
    <row r="15" spans="1:39" x14ac:dyDescent="0.25">
      <c r="C15" s="187" t="s">
        <v>389</v>
      </c>
      <c r="E15" s="167"/>
      <c r="F15" s="167"/>
      <c r="G15" s="167"/>
      <c r="H15" s="167"/>
      <c r="I15" s="167">
        <f>I101</f>
        <v>0.99143017431101277</v>
      </c>
      <c r="J15" s="167">
        <f>S101</f>
        <v>0.88166826880177596</v>
      </c>
      <c r="K15" s="168">
        <f>AM101</f>
        <v>0.3375672119358305</v>
      </c>
    </row>
    <row r="16" spans="1:39" x14ac:dyDescent="0.25">
      <c r="C16" s="188" t="s">
        <v>371</v>
      </c>
      <c r="E16" s="190"/>
      <c r="F16" s="190"/>
      <c r="G16" s="190"/>
      <c r="H16" s="190"/>
      <c r="I16" s="190">
        <f>I102+I103</f>
        <v>0.17624593084946749</v>
      </c>
      <c r="J16" s="190">
        <f>S102+S103</f>
        <v>0.2105810873358554</v>
      </c>
      <c r="K16" s="190">
        <f>AM102+AM103</f>
        <v>9.9827313043516872E-2</v>
      </c>
    </row>
    <row r="17" spans="1:39" x14ac:dyDescent="0.25">
      <c r="C17" s="191" t="s">
        <v>372</v>
      </c>
      <c r="E17" s="189"/>
      <c r="F17" s="189"/>
      <c r="G17" s="189"/>
      <c r="H17" s="189"/>
      <c r="I17" s="189">
        <f>I104+I105+I106</f>
        <v>0.7113527658570068</v>
      </c>
      <c r="J17" s="189">
        <f>S104+S105+S106</f>
        <v>0.61286793199456324</v>
      </c>
      <c r="K17" s="189">
        <f>AM104+AM105+AM106</f>
        <v>0.22254084820980105</v>
      </c>
    </row>
    <row r="18" spans="1:39" x14ac:dyDescent="0.25">
      <c r="C18" s="191" t="s">
        <v>373</v>
      </c>
      <c r="E18" s="189"/>
      <c r="F18" s="189"/>
      <c r="G18" s="189"/>
      <c r="H18" s="189"/>
      <c r="I18" s="189">
        <f>I107+I108</f>
        <v>0.10383147753818747</v>
      </c>
      <c r="J18" s="189">
        <f>S107+S108</f>
        <v>5.8219249449093013E-2</v>
      </c>
      <c r="K18" s="189">
        <f>AM107+AM108</f>
        <v>1.5199050794257268E-2</v>
      </c>
    </row>
    <row r="19" spans="1:39" x14ac:dyDescent="0.25">
      <c r="C19" s="192" t="s">
        <v>385</v>
      </c>
      <c r="E19" s="193"/>
      <c r="F19" s="193"/>
      <c r="G19" s="193"/>
      <c r="H19" s="193"/>
      <c r="I19" s="193">
        <f>SUM(I16:I18)</f>
        <v>0.99143017424466173</v>
      </c>
      <c r="J19" s="193">
        <f>SUM(J16:J18)</f>
        <v>0.88166826877951165</v>
      </c>
      <c r="K19" s="193">
        <f>SUM(K16:K18)</f>
        <v>0.33756721204757517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7">
        <v>2006</v>
      </c>
      <c r="F25" s="117">
        <v>2015</v>
      </c>
      <c r="G25" s="117">
        <v>2018</v>
      </c>
      <c r="H25" s="117">
        <v>2019</v>
      </c>
      <c r="I25" s="117">
        <v>2020</v>
      </c>
      <c r="J25" s="26">
        <v>2021</v>
      </c>
      <c r="K25" s="4">
        <v>2022</v>
      </c>
      <c r="L25" s="4">
        <v>2023</v>
      </c>
      <c r="M25" s="4">
        <v>2024</v>
      </c>
      <c r="N25" s="117">
        <v>2025</v>
      </c>
      <c r="O25" s="26">
        <v>2026</v>
      </c>
      <c r="P25" s="4">
        <v>2027</v>
      </c>
      <c r="Q25" s="4">
        <v>2028</v>
      </c>
      <c r="R25" s="4">
        <v>2029</v>
      </c>
      <c r="S25" s="117">
        <v>2030</v>
      </c>
      <c r="T25" s="4">
        <v>2031</v>
      </c>
      <c r="U25" s="117">
        <v>2032</v>
      </c>
      <c r="V25" s="4">
        <v>2033</v>
      </c>
      <c r="W25" s="117">
        <v>2034</v>
      </c>
      <c r="X25" s="4">
        <v>2035</v>
      </c>
      <c r="Y25" s="117">
        <v>2036</v>
      </c>
      <c r="Z25" s="4">
        <v>2037</v>
      </c>
      <c r="AA25" s="117">
        <v>2038</v>
      </c>
      <c r="AB25" s="4">
        <v>2039</v>
      </c>
      <c r="AC25" s="118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8">
        <v>2050</v>
      </c>
    </row>
    <row r="26" spans="1:39" x14ac:dyDescent="0.25">
      <c r="A26" s="181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3002.8221400000002</v>
      </c>
      <c r="J26" s="75">
        <f>VLOOKUP($D26,Résultats!$B$2:$AZ$251,J$2,FALSE)</f>
        <v>2987.029618</v>
      </c>
      <c r="K26" s="75">
        <f>VLOOKUP($D26,Résultats!$B$2:$AZ$251,K$2,FALSE)</f>
        <v>2876.9131160000002</v>
      </c>
      <c r="L26" s="75">
        <f>VLOOKUP($D26,Résultats!$B$2:$AZ$251,L$2,FALSE)</f>
        <v>2843.2434320000002</v>
      </c>
      <c r="M26" s="75">
        <f>VLOOKUP($D26,Résultats!$B$2:$AZ$251,M$2,FALSE)</f>
        <v>2787.6037550000001</v>
      </c>
      <c r="N26" s="75">
        <f>VLOOKUP($D26,Résultats!$B$2:$AZ$251,N$2,FALSE)</f>
        <v>2745.298522</v>
      </c>
      <c r="O26" s="75">
        <f>VLOOKUP($D26,Résultats!$B$2:$AZ$251,O$2,FALSE)</f>
        <v>2795.6819070000001</v>
      </c>
      <c r="P26" s="75">
        <f>VLOOKUP($D26,Résultats!$B$2:$AZ$251,P$2,FALSE)</f>
        <v>2851.8458110000001</v>
      </c>
      <c r="Q26" s="75">
        <f>VLOOKUP($D26,Résultats!$B$2:$AZ$251,Q$2,FALSE)</f>
        <v>2901.6469280000001</v>
      </c>
      <c r="R26" s="75">
        <f>VLOOKUP($D26,Résultats!$B$2:$AZ$251,R$2,FALSE)</f>
        <v>2940.965271</v>
      </c>
      <c r="S26" s="75">
        <f>VLOOKUP($D26,Résultats!$B$2:$AZ$251,S$2,FALSE)</f>
        <v>2972.9716939999998</v>
      </c>
      <c r="T26" s="75">
        <f>VLOOKUP($D26,Résultats!$B$2:$AZ$251,T$2,FALSE)</f>
        <v>2994.7396910000002</v>
      </c>
      <c r="U26" s="75">
        <f>VLOOKUP($D26,Résultats!$B$2:$AZ$251,U$2,FALSE)</f>
        <v>3012.1198979999999</v>
      </c>
      <c r="V26" s="75">
        <f>VLOOKUP($D26,Résultats!$B$2:$AZ$251,V$2,FALSE)</f>
        <v>3026.860921</v>
      </c>
      <c r="W26" s="75">
        <f>VLOOKUP($D26,Résultats!$B$2:$AZ$251,W$2,FALSE)</f>
        <v>3040.670717</v>
      </c>
      <c r="X26" s="75">
        <f>VLOOKUP($D26,Résultats!$B$2:$AZ$251,X$2,FALSE)</f>
        <v>3055.3878119999999</v>
      </c>
      <c r="Y26" s="75">
        <f>VLOOKUP($D26,Résultats!$B$2:$AZ$251,Y$2,FALSE)</f>
        <v>3068.0945409999999</v>
      </c>
      <c r="Z26" s="75">
        <f>VLOOKUP($D26,Résultats!$B$2:$AZ$251,Z$2,FALSE)</f>
        <v>3082.898416</v>
      </c>
      <c r="AA26" s="75">
        <f>VLOOKUP($D26,Résultats!$B$2:$AZ$251,AA$2,FALSE)</f>
        <v>3099.421206</v>
      </c>
      <c r="AB26" s="75">
        <f>VLOOKUP($D26,Résultats!$B$2:$AZ$251,AB$2,FALSE)</f>
        <v>3117.7819370000002</v>
      </c>
      <c r="AC26" s="75">
        <f>VLOOKUP($D26,Résultats!$B$2:$AZ$251,AC$2,FALSE)</f>
        <v>3137.184268</v>
      </c>
      <c r="AD26" s="75">
        <f>VLOOKUP($D26,Résultats!$B$2:$AZ$251,AD$2,FALSE)</f>
        <v>3163.8386759999999</v>
      </c>
      <c r="AE26" s="75">
        <f>VLOOKUP($D26,Résultats!$B$2:$AZ$251,AE$2,FALSE)</f>
        <v>3190.1689839999999</v>
      </c>
      <c r="AF26" s="75">
        <f>VLOOKUP($D26,Résultats!$B$2:$AZ$251,AF$2,FALSE)</f>
        <v>3214.6569549999999</v>
      </c>
      <c r="AG26" s="75">
        <f>VLOOKUP($D26,Résultats!$B$2:$AZ$251,AG$2,FALSE)</f>
        <v>3238.1807610000001</v>
      </c>
      <c r="AH26" s="75">
        <f>VLOOKUP($D26,Résultats!$B$2:$AZ$251,AH$2,FALSE)</f>
        <v>3260.042379</v>
      </c>
      <c r="AI26" s="75">
        <f>VLOOKUP($D26,Résultats!$B$2:$AZ$251,AI$2,FALSE)</f>
        <v>3280.183</v>
      </c>
      <c r="AJ26" s="75">
        <f>VLOOKUP($D26,Résultats!$B$2:$AZ$251,AJ$2,FALSE)</f>
        <v>3300.1881969999999</v>
      </c>
      <c r="AK26" s="75">
        <f>VLOOKUP($D26,Résultats!$B$2:$AZ$251,AK$2,FALSE)</f>
        <v>3319.9034499999998</v>
      </c>
      <c r="AL26" s="75">
        <f>VLOOKUP($D26,Résultats!$B$2:$AZ$251,AL$2,FALSE)</f>
        <v>3339.3683580000002</v>
      </c>
      <c r="AM26" s="75">
        <f>VLOOKUP($D26,Résultats!$B$2:$AZ$251,AM$2,FALSE)</f>
        <v>3361.2069529999999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24.205051860000001</v>
      </c>
      <c r="G27" s="77">
        <f>VLOOKUP($D27,Résultats!$B$2:$AZ$251,G$2,FALSE)</f>
        <v>44.500202289999997</v>
      </c>
      <c r="H27" s="77">
        <f>VLOOKUP($D27,Résultats!$B$2:$AZ$251,H$2,FALSE)</f>
        <v>53.360573500000001</v>
      </c>
      <c r="I27" s="77">
        <f>VLOOKUP($D27,Résultats!$B$2:$AZ$251,I$2,FALSE)</f>
        <v>104.5893516</v>
      </c>
      <c r="J27" s="77">
        <f>VLOOKUP($D27,Résultats!$B$2:$AZ$251,J$2,FALSE)</f>
        <v>184.72992869999999</v>
      </c>
      <c r="K27" s="77">
        <f>VLOOKUP($D27,Résultats!$B$2:$AZ$251,K$2,FALSE)</f>
        <v>311.7914394</v>
      </c>
      <c r="L27" s="77">
        <f>VLOOKUP($D27,Résultats!$B$2:$AZ$251,L$2,FALSE)</f>
        <v>355.1672021</v>
      </c>
      <c r="M27" s="77">
        <f>VLOOKUP($D27,Résultats!$B$2:$AZ$251,M$2,FALSE)</f>
        <v>400.32508319999999</v>
      </c>
      <c r="N27" s="77">
        <f>VLOOKUP($D27,Résultats!$B$2:$AZ$251,N$2,FALSE)</f>
        <v>451.9421395</v>
      </c>
      <c r="O27" s="77">
        <f>VLOOKUP($D27,Résultats!$B$2:$AZ$251,O$2,FALSE)</f>
        <v>525.88957960000005</v>
      </c>
      <c r="P27" s="77">
        <f>VLOOKUP($D27,Résultats!$B$2:$AZ$251,P$2,FALSE)</f>
        <v>610.78738940000005</v>
      </c>
      <c r="Q27" s="77">
        <f>VLOOKUP($D27,Résultats!$B$2:$AZ$251,Q$2,FALSE)</f>
        <v>704.75993200000005</v>
      </c>
      <c r="R27" s="77">
        <f>VLOOKUP($D27,Résultats!$B$2:$AZ$251,R$2,FALSE)</f>
        <v>806.52780280000002</v>
      </c>
      <c r="S27" s="77">
        <f>VLOOKUP($D27,Résultats!$B$2:$AZ$251,S$2,FALSE)</f>
        <v>916.16771119999999</v>
      </c>
      <c r="T27" s="77">
        <f>VLOOKUP($D27,Résultats!$B$2:$AZ$251,T$2,FALSE)</f>
        <v>1031.6768629999999</v>
      </c>
      <c r="U27" s="77">
        <f>VLOOKUP($D27,Résultats!$B$2:$AZ$251,U$2,FALSE)</f>
        <v>1153.5446770000001</v>
      </c>
      <c r="V27" s="77">
        <f>VLOOKUP($D27,Résultats!$B$2:$AZ$251,V$2,FALSE)</f>
        <v>1281.018037</v>
      </c>
      <c r="W27" s="77">
        <f>VLOOKUP($D27,Résultats!$B$2:$AZ$251,W$2,FALSE)</f>
        <v>1413.2634499999999</v>
      </c>
      <c r="X27" s="77">
        <f>VLOOKUP($D27,Résultats!$B$2:$AZ$251,X$2,FALSE)</f>
        <v>1549.5187410000001</v>
      </c>
      <c r="Y27" s="77">
        <f>VLOOKUP($D27,Résultats!$B$2:$AZ$251,Y$2,FALSE)</f>
        <v>1686.51989</v>
      </c>
      <c r="Z27" s="77">
        <f>VLOOKUP($D27,Résultats!$B$2:$AZ$251,Z$2,FALSE)</f>
        <v>1824.560426</v>
      </c>
      <c r="AA27" s="77">
        <f>VLOOKUP($D27,Résultats!$B$2:$AZ$251,AA$2,FALSE)</f>
        <v>1961.779689</v>
      </c>
      <c r="AB27" s="77">
        <f>VLOOKUP($D27,Résultats!$B$2:$AZ$251,AB$2,FALSE)</f>
        <v>2096.6817740000001</v>
      </c>
      <c r="AC27" s="77">
        <f>VLOOKUP($D27,Résultats!$B$2:$AZ$251,AC$2,FALSE)</f>
        <v>2227.3207670000002</v>
      </c>
      <c r="AD27" s="77">
        <f>VLOOKUP($D27,Résultats!$B$2:$AZ$251,AD$2,FALSE)</f>
        <v>2357.1093850000002</v>
      </c>
      <c r="AE27" s="77">
        <f>VLOOKUP($D27,Résultats!$B$2:$AZ$251,AE$2,FALSE)</f>
        <v>2479.8526120000001</v>
      </c>
      <c r="AF27" s="77">
        <f>VLOOKUP($D27,Résultats!$B$2:$AZ$251,AF$2,FALSE)</f>
        <v>2593.565423</v>
      </c>
      <c r="AG27" s="77">
        <f>VLOOKUP($D27,Résultats!$B$2:$AZ$251,AG$2,FALSE)</f>
        <v>2698.4318760000001</v>
      </c>
      <c r="AH27" s="77">
        <f>VLOOKUP($D27,Résultats!$B$2:$AZ$251,AH$2,FALSE)</f>
        <v>2793.6968440000001</v>
      </c>
      <c r="AI27" s="77">
        <f>VLOOKUP($D27,Résultats!$B$2:$AZ$251,AI$2,FALSE)</f>
        <v>2879.3729349999999</v>
      </c>
      <c r="AJ27" s="77">
        <f>VLOOKUP($D27,Résultats!$B$2:$AZ$251,AJ$2,FALSE)</f>
        <v>2957.1608900000001</v>
      </c>
      <c r="AK27" s="77">
        <f>VLOOKUP($D27,Résultats!$B$2:$AZ$251,AK$2,FALSE)</f>
        <v>3027.4356560000001</v>
      </c>
      <c r="AL27" s="77">
        <f>VLOOKUP($D27,Résultats!$B$2:$AZ$251,AL$2,FALSE)</f>
        <v>3090.8279900000002</v>
      </c>
      <c r="AM27" s="77">
        <f>VLOOKUP($D27,Résultats!$B$2:$AZ$251,AM$2,FALSE)</f>
        <v>3150.435489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0.52206554260000004</v>
      </c>
      <c r="G28" s="31">
        <f>VLOOKUP($D28,Résultats!$B$2:$AZ$251,G$2,FALSE)</f>
        <v>1.2466320310000001</v>
      </c>
      <c r="H28" s="31">
        <f>VLOOKUP($D28,Résultats!$B$2:$AZ$251,H$2,FALSE)</f>
        <v>1.6239293159999999</v>
      </c>
      <c r="I28" s="31">
        <f>VLOOKUP($D28,Résultats!$B$2:$AZ$251,I$2,FALSE)</f>
        <v>3.4348286379999999</v>
      </c>
      <c r="J28" s="31">
        <f>VLOOKUP($D28,Résultats!$B$2:$AZ$251,J$2,FALSE)</f>
        <v>6.5473555049999996</v>
      </c>
      <c r="K28" s="31">
        <f>VLOOKUP($D28,Résultats!$B$2:$AZ$251,K$2,FALSE)</f>
        <v>11.92111731</v>
      </c>
      <c r="L28" s="31">
        <f>VLOOKUP($D28,Résultats!$B$2:$AZ$251,L$2,FALSE)</f>
        <v>14.62485186</v>
      </c>
      <c r="M28" s="31">
        <f>VLOOKUP($D28,Résultats!$B$2:$AZ$251,M$2,FALSE)</f>
        <v>17.710709680000001</v>
      </c>
      <c r="N28" s="31">
        <f>VLOOKUP($D28,Résultats!$B$2:$AZ$251,N$2,FALSE)</f>
        <v>21.422322019999999</v>
      </c>
      <c r="O28" s="31">
        <f>VLOOKUP($D28,Résultats!$B$2:$AZ$251,O$2,FALSE)</f>
        <v>26.586806240000001</v>
      </c>
      <c r="P28" s="31">
        <f>VLOOKUP($D28,Résultats!$B$2:$AZ$251,P$2,FALSE)</f>
        <v>32.77536782</v>
      </c>
      <c r="Q28" s="31">
        <f>VLOOKUP($D28,Résultats!$B$2:$AZ$251,Q$2,FALSE)</f>
        <v>39.95145127</v>
      </c>
      <c r="R28" s="31">
        <f>VLOOKUP($D28,Résultats!$B$2:$AZ$251,R$2,FALSE)</f>
        <v>48.093570560000003</v>
      </c>
      <c r="S28" s="31">
        <f>VLOOKUP($D28,Résultats!$B$2:$AZ$251,S$2,FALSE)</f>
        <v>57.252177519999996</v>
      </c>
      <c r="T28" s="31">
        <f>VLOOKUP($D28,Résultats!$B$2:$AZ$251,T$2,FALSE)</f>
        <v>67.348901749999996</v>
      </c>
      <c r="U28" s="31">
        <f>VLOOKUP($D28,Résultats!$B$2:$AZ$251,U$2,FALSE)</f>
        <v>78.459663239999998</v>
      </c>
      <c r="V28" s="31">
        <f>VLOOKUP($D28,Résultats!$B$2:$AZ$251,V$2,FALSE)</f>
        <v>90.583565359999994</v>
      </c>
      <c r="W28" s="31">
        <f>VLOOKUP($D28,Résultats!$B$2:$AZ$251,W$2,FALSE)</f>
        <v>103.7095601</v>
      </c>
      <c r="X28" s="31">
        <f>VLOOKUP($D28,Résultats!$B$2:$AZ$251,X$2,FALSE)</f>
        <v>117.8284817</v>
      </c>
      <c r="Y28" s="31">
        <f>VLOOKUP($D28,Résultats!$B$2:$AZ$251,Y$2,FALSE)</f>
        <v>132.7262059</v>
      </c>
      <c r="Z28" s="31">
        <f>VLOOKUP($D28,Résultats!$B$2:$AZ$251,Z$2,FALSE)</f>
        <v>148.44048290000001</v>
      </c>
      <c r="AA28" s="31">
        <f>VLOOKUP($D28,Résultats!$B$2:$AZ$251,AA$2,FALSE)</f>
        <v>164.84392320000001</v>
      </c>
      <c r="AB28" s="31">
        <f>VLOOKUP($D28,Résultats!$B$2:$AZ$251,AB$2,FALSE)</f>
        <v>181.81682290000001</v>
      </c>
      <c r="AC28" s="31">
        <f>VLOOKUP($D28,Résultats!$B$2:$AZ$251,AC$2,FALSE)</f>
        <v>199.18505429999999</v>
      </c>
      <c r="AD28" s="31">
        <f>VLOOKUP($D28,Résultats!$B$2:$AZ$251,AD$2,FALSE)</f>
        <v>217.2509914</v>
      </c>
      <c r="AE28" s="31">
        <f>VLOOKUP($D28,Résultats!$B$2:$AZ$251,AE$2,FALSE)</f>
        <v>235.4386269</v>
      </c>
      <c r="AF28" s="31">
        <f>VLOOKUP($D28,Résultats!$B$2:$AZ$251,AF$2,FALSE)</f>
        <v>253.52419449999999</v>
      </c>
      <c r="AG28" s="31">
        <f>VLOOKUP($D28,Résultats!$B$2:$AZ$251,AG$2,FALSE)</f>
        <v>271.48456499999998</v>
      </c>
      <c r="AH28" s="31">
        <f>VLOOKUP($D28,Résultats!$B$2:$AZ$251,AH$2,FALSE)</f>
        <v>289.19552040000002</v>
      </c>
      <c r="AI28" s="31">
        <f>VLOOKUP($D28,Résultats!$B$2:$AZ$251,AI$2,FALSE)</f>
        <v>306.60856439999998</v>
      </c>
      <c r="AJ28" s="31">
        <f>VLOOKUP($D28,Résultats!$B$2:$AZ$251,AJ$2,FALSE)</f>
        <v>323.85238270000002</v>
      </c>
      <c r="AK28" s="31">
        <f>VLOOKUP($D28,Résultats!$B$2:$AZ$251,AK$2,FALSE)</f>
        <v>340.92029409999998</v>
      </c>
      <c r="AL28" s="31">
        <f>VLOOKUP($D28,Résultats!$B$2:$AZ$251,AL$2,FALSE)</f>
        <v>357.83701600000001</v>
      </c>
      <c r="AM28" s="31">
        <f>VLOOKUP($D28,Résultats!$B$2:$AZ$251,AM$2,FALSE)</f>
        <v>374.93780299999997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0.42589154210000002</v>
      </c>
      <c r="G29" s="31">
        <f>VLOOKUP($D29,Résultats!$B$2:$AZ$251,G$2,FALSE)</f>
        <v>0.93867808860000002</v>
      </c>
      <c r="H29" s="31">
        <f>VLOOKUP($D29,Résultats!$B$2:$AZ$251,H$2,FALSE)</f>
        <v>1.1939769469999999</v>
      </c>
      <c r="I29" s="31">
        <f>VLOOKUP($D29,Résultats!$B$2:$AZ$251,I$2,FALSE)</f>
        <v>2.4723083149999998</v>
      </c>
      <c r="J29" s="31">
        <f>VLOOKUP($D29,Résultats!$B$2:$AZ$251,J$2,FALSE)</f>
        <v>4.6137325020000004</v>
      </c>
      <c r="K29" s="31">
        <f>VLOOKUP($D29,Résultats!$B$2:$AZ$251,K$2,FALSE)</f>
        <v>8.2288020789999994</v>
      </c>
      <c r="L29" s="31">
        <f>VLOOKUP($D29,Résultats!$B$2:$AZ$251,L$2,FALSE)</f>
        <v>9.895069823</v>
      </c>
      <c r="M29" s="31">
        <f>VLOOKUP($D29,Résultats!$B$2:$AZ$251,M$2,FALSE)</f>
        <v>11.75401068</v>
      </c>
      <c r="N29" s="31">
        <f>VLOOKUP($D29,Résultats!$B$2:$AZ$251,N$2,FALSE)</f>
        <v>13.95584605</v>
      </c>
      <c r="O29" s="31">
        <f>VLOOKUP($D29,Résultats!$B$2:$AZ$251,O$2,FALSE)</f>
        <v>17.021023960000001</v>
      </c>
      <c r="P29" s="31">
        <f>VLOOKUP($D29,Résultats!$B$2:$AZ$251,P$2,FALSE)</f>
        <v>20.644367089999999</v>
      </c>
      <c r="Q29" s="31">
        <f>VLOOKUP($D29,Résultats!$B$2:$AZ$251,Q$2,FALSE)</f>
        <v>24.78577619</v>
      </c>
      <c r="R29" s="31">
        <f>VLOOKUP($D29,Résultats!$B$2:$AZ$251,R$2,FALSE)</f>
        <v>29.41705902</v>
      </c>
      <c r="S29" s="31">
        <f>VLOOKUP($D29,Résultats!$B$2:$AZ$251,S$2,FALSE)</f>
        <v>34.555047129999998</v>
      </c>
      <c r="T29" s="31">
        <f>VLOOKUP($D29,Résultats!$B$2:$AZ$251,T$2,FALSE)</f>
        <v>40.138144269999998</v>
      </c>
      <c r="U29" s="31">
        <f>VLOOKUP($D29,Résultats!$B$2:$AZ$251,U$2,FALSE)</f>
        <v>46.19749985</v>
      </c>
      <c r="V29" s="31">
        <f>VLOOKUP($D29,Résultats!$B$2:$AZ$251,V$2,FALSE)</f>
        <v>52.717006470000001</v>
      </c>
      <c r="W29" s="31">
        <f>VLOOKUP($D29,Résultats!$B$2:$AZ$251,W$2,FALSE)</f>
        <v>59.67457623</v>
      </c>
      <c r="X29" s="31">
        <f>VLOOKUP($D29,Résultats!$B$2:$AZ$251,X$2,FALSE)</f>
        <v>67.048917369999998</v>
      </c>
      <c r="Y29" s="31">
        <f>VLOOKUP($D29,Résultats!$B$2:$AZ$251,Y$2,FALSE)</f>
        <v>74.703882809999996</v>
      </c>
      <c r="Z29" s="31">
        <f>VLOOKUP($D29,Résultats!$B$2:$AZ$251,Z$2,FALSE)</f>
        <v>82.649488500000004</v>
      </c>
      <c r="AA29" s="31">
        <f>VLOOKUP($D29,Résultats!$B$2:$AZ$251,AA$2,FALSE)</f>
        <v>90.801547020000001</v>
      </c>
      <c r="AB29" s="31">
        <f>VLOOKUP($D29,Résultats!$B$2:$AZ$251,AB$2,FALSE)</f>
        <v>99.083716229999894</v>
      </c>
      <c r="AC29" s="31">
        <f>VLOOKUP($D29,Résultats!$B$2:$AZ$251,AC$2,FALSE)</f>
        <v>107.3925505</v>
      </c>
      <c r="AD29" s="31">
        <f>VLOOKUP($D29,Résultats!$B$2:$AZ$251,AD$2,FALSE)</f>
        <v>115.8817674</v>
      </c>
      <c r="AE29" s="31">
        <f>VLOOKUP($D29,Résultats!$B$2:$AZ$251,AE$2,FALSE)</f>
        <v>124.2350398</v>
      </c>
      <c r="AF29" s="31">
        <f>VLOOKUP($D29,Résultats!$B$2:$AZ$251,AF$2,FALSE)</f>
        <v>132.3308208</v>
      </c>
      <c r="AG29" s="31">
        <f>VLOOKUP($D29,Résultats!$B$2:$AZ$251,AG$2,FALSE)</f>
        <v>140.15459999999999</v>
      </c>
      <c r="AH29" s="31">
        <f>VLOOKUP($D29,Résultats!$B$2:$AZ$251,AH$2,FALSE)</f>
        <v>147.6411794</v>
      </c>
      <c r="AI29" s="31">
        <f>VLOOKUP($D29,Résultats!$B$2:$AZ$251,AI$2,FALSE)</f>
        <v>154.7650553</v>
      </c>
      <c r="AJ29" s="31">
        <f>VLOOKUP($D29,Résultats!$B$2:$AZ$251,AJ$2,FALSE)</f>
        <v>161.59098660000001</v>
      </c>
      <c r="AK29" s="31">
        <f>VLOOKUP($D29,Résultats!$B$2:$AZ$251,AK$2,FALSE)</f>
        <v>168.1146176</v>
      </c>
      <c r="AL29" s="31">
        <f>VLOOKUP($D29,Résultats!$B$2:$AZ$251,AL$2,FALSE)</f>
        <v>174.34695450000001</v>
      </c>
      <c r="AM29" s="31">
        <f>VLOOKUP($D29,Résultats!$B$2:$AZ$251,AM$2,FALSE)</f>
        <v>180.4452402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0.71811691440000003</v>
      </c>
      <c r="G30" s="31">
        <f>VLOOKUP($D30,Résultats!$B$2:$AZ$251,G$2,FALSE)</f>
        <v>1.329164494</v>
      </c>
      <c r="H30" s="31">
        <f>VLOOKUP($D30,Résultats!$B$2:$AZ$251,H$2,FALSE)</f>
        <v>1.5952969290000001</v>
      </c>
      <c r="I30" s="31">
        <f>VLOOKUP($D30,Résultats!$B$2:$AZ$251,I$2,FALSE)</f>
        <v>3.1276413839999999</v>
      </c>
      <c r="J30" s="31">
        <f>VLOOKUP($D30,Résultats!$B$2:$AZ$251,J$2,FALSE)</f>
        <v>5.518352396</v>
      </c>
      <c r="K30" s="31">
        <f>VLOOKUP($D30,Résultats!$B$2:$AZ$251,K$2,FALSE)</f>
        <v>9.2950739060000007</v>
      </c>
      <c r="L30" s="31">
        <f>VLOOKUP($D30,Résultats!$B$2:$AZ$251,L$2,FALSE)</f>
        <v>10.552561020000001</v>
      </c>
      <c r="M30" s="31">
        <f>VLOOKUP($D30,Résultats!$B$2:$AZ$251,M$2,FALSE)</f>
        <v>11.83679199</v>
      </c>
      <c r="N30" s="31">
        <f>VLOOKUP($D30,Résultats!$B$2:$AZ$251,N$2,FALSE)</f>
        <v>13.277365570000001</v>
      </c>
      <c r="O30" s="31">
        <f>VLOOKUP($D30,Résultats!$B$2:$AZ$251,O$2,FALSE)</f>
        <v>15.32854199</v>
      </c>
      <c r="P30" s="31">
        <f>VLOOKUP($D30,Résultats!$B$2:$AZ$251,P$2,FALSE)</f>
        <v>17.640175670000001</v>
      </c>
      <c r="Q30" s="31">
        <f>VLOOKUP($D30,Résultats!$B$2:$AZ$251,Q$2,FALSE)</f>
        <v>20.144464549999999</v>
      </c>
      <c r="R30" s="31">
        <f>VLOOKUP($D30,Résultats!$B$2:$AZ$251,R$2,FALSE)</f>
        <v>22.79186996</v>
      </c>
      <c r="S30" s="31">
        <f>VLOOKUP($D30,Résultats!$B$2:$AZ$251,S$2,FALSE)</f>
        <v>25.57168742</v>
      </c>
      <c r="T30" s="31">
        <f>VLOOKUP($D30,Résultats!$B$2:$AZ$251,T$2,FALSE)</f>
        <v>28.41456084</v>
      </c>
      <c r="U30" s="31">
        <f>VLOOKUP($D30,Résultats!$B$2:$AZ$251,U$2,FALSE)</f>
        <v>31.32023697</v>
      </c>
      <c r="V30" s="31">
        <f>VLOOKUP($D30,Résultats!$B$2:$AZ$251,V$2,FALSE)</f>
        <v>34.252902229999997</v>
      </c>
      <c r="W30" s="31">
        <f>VLOOKUP($D30,Résultats!$B$2:$AZ$251,W$2,FALSE)</f>
        <v>37.17441496</v>
      </c>
      <c r="X30" s="31">
        <f>VLOOKUP($D30,Résultats!$B$2:$AZ$251,X$2,FALSE)</f>
        <v>40.048191750000001</v>
      </c>
      <c r="Y30" s="31">
        <f>VLOOKUP($D30,Résultats!$B$2:$AZ$251,Y$2,FALSE)</f>
        <v>42.774764679999997</v>
      </c>
      <c r="Z30" s="31">
        <f>VLOOKUP($D30,Résultats!$B$2:$AZ$251,Z$2,FALSE)</f>
        <v>45.34953428</v>
      </c>
      <c r="AA30" s="31">
        <f>VLOOKUP($D30,Résultats!$B$2:$AZ$251,AA$2,FALSE)</f>
        <v>47.712150489999999</v>
      </c>
      <c r="AB30" s="31">
        <f>VLOOKUP($D30,Résultats!$B$2:$AZ$251,AB$2,FALSE)</f>
        <v>49.815348720000003</v>
      </c>
      <c r="AC30" s="31">
        <f>VLOOKUP($D30,Résultats!$B$2:$AZ$251,AC$2,FALSE)</f>
        <v>51.604351080000001</v>
      </c>
      <c r="AD30" s="31">
        <f>VLOOKUP($D30,Résultats!$B$2:$AZ$251,AD$2,FALSE)</f>
        <v>53.149123529999997</v>
      </c>
      <c r="AE30" s="31">
        <f>VLOOKUP($D30,Résultats!$B$2:$AZ$251,AE$2,FALSE)</f>
        <v>54.301476569999998</v>
      </c>
      <c r="AF30" s="31">
        <f>VLOOKUP($D30,Résultats!$B$2:$AZ$251,AF$2,FALSE)</f>
        <v>55.016728200000003</v>
      </c>
      <c r="AG30" s="31">
        <f>VLOOKUP($D30,Résultats!$B$2:$AZ$251,AG$2,FALSE)</f>
        <v>55.299414349999999</v>
      </c>
      <c r="AH30" s="31">
        <f>VLOOKUP($D30,Résultats!$B$2:$AZ$251,AH$2,FALSE)</f>
        <v>55.137028479999998</v>
      </c>
      <c r="AI30" s="31">
        <f>VLOOKUP($D30,Résultats!$B$2:$AZ$251,AI$2,FALSE)</f>
        <v>54.533828900000003</v>
      </c>
      <c r="AJ30" s="31">
        <f>VLOOKUP($D30,Résultats!$B$2:$AZ$251,AJ$2,FALSE)</f>
        <v>53.527400649999997</v>
      </c>
      <c r="AK30" s="31">
        <f>VLOOKUP($D30,Résultats!$B$2:$AZ$251,AK$2,FALSE)</f>
        <v>52.129396040000003</v>
      </c>
      <c r="AL30" s="31">
        <f>VLOOKUP($D30,Résultats!$B$2:$AZ$251,AL$2,FALSE)</f>
        <v>50.355905309999997</v>
      </c>
      <c r="AM30" s="31">
        <f>VLOOKUP($D30,Résultats!$B$2:$AZ$251,AM$2,FALSE)</f>
        <v>48.256459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15.6960365</v>
      </c>
      <c r="G31" s="31">
        <f>VLOOKUP($D31,Résultats!$B$2:$AZ$251,G$2,FALSE)</f>
        <v>28.692551080000001</v>
      </c>
      <c r="H31" s="31">
        <f>VLOOKUP($D31,Résultats!$B$2:$AZ$251,H$2,FALSE)</f>
        <v>34.331321600000003</v>
      </c>
      <c r="I31" s="31">
        <f>VLOOKUP($D31,Résultats!$B$2:$AZ$251,I$2,FALSE)</f>
        <v>67.147015690000003</v>
      </c>
      <c r="J31" s="31">
        <f>VLOOKUP($D31,Résultats!$B$2:$AZ$251,J$2,FALSE)</f>
        <v>118.31902940000001</v>
      </c>
      <c r="K31" s="31">
        <f>VLOOKUP($D31,Résultats!$B$2:$AZ$251,K$2,FALSE)</f>
        <v>199.19894310000001</v>
      </c>
      <c r="L31" s="31">
        <f>VLOOKUP($D31,Résultats!$B$2:$AZ$251,L$2,FALSE)</f>
        <v>226.30656429999999</v>
      </c>
      <c r="M31" s="31">
        <f>VLOOKUP($D31,Résultats!$B$2:$AZ$251,M$2,FALSE)</f>
        <v>254.37039200000001</v>
      </c>
      <c r="N31" s="31">
        <f>VLOOKUP($D31,Résultats!$B$2:$AZ$251,N$2,FALSE)</f>
        <v>286.34094429999999</v>
      </c>
      <c r="O31" s="31">
        <f>VLOOKUP($D31,Résultats!$B$2:$AZ$251,O$2,FALSE)</f>
        <v>332.23059260000002</v>
      </c>
      <c r="P31" s="31">
        <f>VLOOKUP($D31,Résultats!$B$2:$AZ$251,P$2,FALSE)</f>
        <v>384.76527470000002</v>
      </c>
      <c r="Q31" s="31">
        <f>VLOOKUP($D31,Résultats!$B$2:$AZ$251,Q$2,FALSE)</f>
        <v>442.72660839999998</v>
      </c>
      <c r="R31" s="31">
        <f>VLOOKUP($D31,Résultats!$B$2:$AZ$251,R$2,FALSE)</f>
        <v>505.28175249999998</v>
      </c>
      <c r="S31" s="31">
        <f>VLOOKUP($D31,Résultats!$B$2:$AZ$251,S$2,FALSE)</f>
        <v>572.45275960000004</v>
      </c>
      <c r="T31" s="31">
        <f>VLOOKUP($D31,Résultats!$B$2:$AZ$251,T$2,FALSE)</f>
        <v>642.96181469999999</v>
      </c>
      <c r="U31" s="31">
        <f>VLOOKUP($D31,Résultats!$B$2:$AZ$251,U$2,FALSE)</f>
        <v>717.08930450000003</v>
      </c>
      <c r="V31" s="31">
        <f>VLOOKUP($D31,Résultats!$B$2:$AZ$251,V$2,FALSE)</f>
        <v>794.33892040000001</v>
      </c>
      <c r="W31" s="31">
        <f>VLOOKUP($D31,Résultats!$B$2:$AZ$251,W$2,FALSE)</f>
        <v>874.16727820000006</v>
      </c>
      <c r="X31" s="31">
        <f>VLOOKUP($D31,Résultats!$B$2:$AZ$251,X$2,FALSE)</f>
        <v>956.07724289999999</v>
      </c>
      <c r="Y31" s="31">
        <f>VLOOKUP($D31,Résultats!$B$2:$AZ$251,Y$2,FALSE)</f>
        <v>1038.036683</v>
      </c>
      <c r="Z31" s="31">
        <f>VLOOKUP($D31,Résultats!$B$2:$AZ$251,Z$2,FALSE)</f>
        <v>1120.219439</v>
      </c>
      <c r="AA31" s="31">
        <f>VLOOKUP($D31,Résultats!$B$2:$AZ$251,AA$2,FALSE)</f>
        <v>1201.4711400000001</v>
      </c>
      <c r="AB31" s="31">
        <f>VLOOKUP($D31,Résultats!$B$2:$AZ$251,AB$2,FALSE)</f>
        <v>1280.8741580000001</v>
      </c>
      <c r="AC31" s="31">
        <f>VLOOKUP($D31,Résultats!$B$2:$AZ$251,AC$2,FALSE)</f>
        <v>1357.2449160000001</v>
      </c>
      <c r="AD31" s="31">
        <f>VLOOKUP($D31,Résultats!$B$2:$AZ$251,AD$2,FALSE)</f>
        <v>1432.666909</v>
      </c>
      <c r="AE31" s="31">
        <f>VLOOKUP($D31,Résultats!$B$2:$AZ$251,AE$2,FALSE)</f>
        <v>1503.3801060000001</v>
      </c>
      <c r="AF31" s="31">
        <f>VLOOKUP($D31,Résultats!$B$2:$AZ$251,AF$2,FALSE)</f>
        <v>1568.2037600000001</v>
      </c>
      <c r="AG31" s="31">
        <f>VLOOKUP($D31,Résultats!$B$2:$AZ$251,AG$2,FALSE)</f>
        <v>1627.27522</v>
      </c>
      <c r="AH31" s="31">
        <f>VLOOKUP($D31,Résultats!$B$2:$AZ$251,AH$2,FALSE)</f>
        <v>1680.1692840000001</v>
      </c>
      <c r="AI31" s="31">
        <f>VLOOKUP($D31,Résultats!$B$2:$AZ$251,AI$2,FALSE)</f>
        <v>1726.924673</v>
      </c>
      <c r="AJ31" s="31">
        <f>VLOOKUP($D31,Résultats!$B$2:$AZ$251,AJ$2,FALSE)</f>
        <v>1768.594106</v>
      </c>
      <c r="AK31" s="31">
        <f>VLOOKUP($D31,Résultats!$B$2:$AZ$251,AK$2,FALSE)</f>
        <v>1805.4319820000001</v>
      </c>
      <c r="AL31" s="31">
        <f>VLOOKUP($D31,Résultats!$B$2:$AZ$251,AL$2,FALSE)</f>
        <v>1837.8438819999999</v>
      </c>
      <c r="AM31" s="31">
        <f>VLOOKUP($D31,Résultats!$B$2:$AZ$251,AM$2,FALSE)</f>
        <v>1867.688582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5.9528448750000003</v>
      </c>
      <c r="G32" s="31">
        <f>VLOOKUP($D32,Résultats!$B$2:$AZ$251,G$2,FALSE)</f>
        <v>10.73727137</v>
      </c>
      <c r="H32" s="31">
        <f>VLOOKUP($D32,Résultats!$B$2:$AZ$251,H$2,FALSE)</f>
        <v>12.783294489999999</v>
      </c>
      <c r="I32" s="31">
        <f>VLOOKUP($D32,Résultats!$B$2:$AZ$251,I$2,FALSE)</f>
        <v>24.878964790000001</v>
      </c>
      <c r="J32" s="31">
        <f>VLOOKUP($D32,Résultats!$B$2:$AZ$251,J$2,FALSE)</f>
        <v>43.604379100000003</v>
      </c>
      <c r="K32" s="31">
        <f>VLOOKUP($D32,Résultats!$B$2:$AZ$251,K$2,FALSE)</f>
        <v>72.993614679999894</v>
      </c>
      <c r="L32" s="31">
        <f>VLOOKUP($D32,Résultats!$B$2:$AZ$251,L$2,FALSE)</f>
        <v>82.432544969999995</v>
      </c>
      <c r="M32" s="31">
        <f>VLOOKUP($D32,Résultats!$B$2:$AZ$251,M$2,FALSE)</f>
        <v>92.084346240000002</v>
      </c>
      <c r="N32" s="31">
        <f>VLOOKUP($D32,Résultats!$B$2:$AZ$251,N$2,FALSE)</f>
        <v>103.0055256</v>
      </c>
      <c r="O32" s="31">
        <f>VLOOKUP($D32,Résultats!$B$2:$AZ$251,O$2,FALSE)</f>
        <v>118.7698437</v>
      </c>
      <c r="P32" s="31">
        <f>VLOOKUP($D32,Résultats!$B$2:$AZ$251,P$2,FALSE)</f>
        <v>136.7178227</v>
      </c>
      <c r="Q32" s="31">
        <f>VLOOKUP($D32,Résultats!$B$2:$AZ$251,Q$2,FALSE)</f>
        <v>156.395747</v>
      </c>
      <c r="R32" s="31">
        <f>VLOOKUP($D32,Résultats!$B$2:$AZ$251,R$2,FALSE)</f>
        <v>177.49499539999999</v>
      </c>
      <c r="S32" s="31">
        <f>VLOOKUP($D32,Résultats!$B$2:$AZ$251,S$2,FALSE)</f>
        <v>200.01170780000001</v>
      </c>
      <c r="T32" s="31">
        <f>VLOOKUP($D32,Résultats!$B$2:$AZ$251,T$2,FALSE)</f>
        <v>223.48807540000001</v>
      </c>
      <c r="U32" s="31">
        <f>VLOOKUP($D32,Résultats!$B$2:$AZ$251,U$2,FALSE)</f>
        <v>248.01215629999999</v>
      </c>
      <c r="V32" s="31">
        <f>VLOOKUP($D32,Résultats!$B$2:$AZ$251,V$2,FALSE)</f>
        <v>273.40129309999998</v>
      </c>
      <c r="W32" s="31">
        <f>VLOOKUP($D32,Résultats!$B$2:$AZ$251,W$2,FALSE)</f>
        <v>299.45946259999999</v>
      </c>
      <c r="X32" s="31">
        <f>VLOOKUP($D32,Résultats!$B$2:$AZ$251,X$2,FALSE)</f>
        <v>326.00889749999999</v>
      </c>
      <c r="Y32" s="31">
        <f>VLOOKUP($D32,Résultats!$B$2:$AZ$251,Y$2,FALSE)</f>
        <v>352.35489910000001</v>
      </c>
      <c r="Z32" s="31">
        <f>VLOOKUP($D32,Résultats!$B$2:$AZ$251,Z$2,FALSE)</f>
        <v>378.56242570000001</v>
      </c>
      <c r="AA32" s="31">
        <f>VLOOKUP($D32,Résultats!$B$2:$AZ$251,AA$2,FALSE)</f>
        <v>404.2446468</v>
      </c>
      <c r="AB32" s="31">
        <f>VLOOKUP($D32,Résultats!$B$2:$AZ$251,AB$2,FALSE)</f>
        <v>429.10290199999997</v>
      </c>
      <c r="AC32" s="31">
        <f>VLOOKUP($D32,Résultats!$B$2:$AZ$251,AC$2,FALSE)</f>
        <v>452.75485930000002</v>
      </c>
      <c r="AD32" s="31">
        <f>VLOOKUP($D32,Résultats!$B$2:$AZ$251,AD$2,FALSE)</f>
        <v>475.9091876</v>
      </c>
      <c r="AE32" s="31">
        <f>VLOOKUP($D32,Résultats!$B$2:$AZ$251,AE$2,FALSE)</f>
        <v>497.33136739999998</v>
      </c>
      <c r="AF32" s="31">
        <f>VLOOKUP($D32,Résultats!$B$2:$AZ$251,AF$2,FALSE)</f>
        <v>516.65451050000001</v>
      </c>
      <c r="AG32" s="31">
        <f>VLOOKUP($D32,Résultats!$B$2:$AZ$251,AG$2,FALSE)</f>
        <v>533.94904529999997</v>
      </c>
      <c r="AH32" s="31">
        <f>VLOOKUP($D32,Résultats!$B$2:$AZ$251,AH$2,FALSE)</f>
        <v>549.10225279999997</v>
      </c>
      <c r="AI32" s="31">
        <f>VLOOKUP($D32,Résultats!$B$2:$AZ$251,AI$2,FALSE)</f>
        <v>562.15349049999998</v>
      </c>
      <c r="AJ32" s="31">
        <f>VLOOKUP($D32,Résultats!$B$2:$AZ$251,AJ$2,FALSE)</f>
        <v>573.47225260000005</v>
      </c>
      <c r="AK32" s="31">
        <f>VLOOKUP($D32,Résultats!$B$2:$AZ$251,AK$2,FALSE)</f>
        <v>583.1658966</v>
      </c>
      <c r="AL32" s="31">
        <f>VLOOKUP($D32,Résultats!$B$2:$AZ$251,AL$2,FALSE)</f>
        <v>591.38916429999995</v>
      </c>
      <c r="AM32" s="31">
        <f>VLOOKUP($D32,Résultats!$B$2:$AZ$251,AM$2,FALSE)</f>
        <v>598.75810879999995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2.6866524099999998E-4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0.89009648480000003</v>
      </c>
      <c r="G34" s="79">
        <f>VLOOKUP($D34,Résultats!$B$2:$AZ$251,G$2,FALSE)</f>
        <v>1.555905235</v>
      </c>
      <c r="H34" s="79">
        <f>VLOOKUP($D34,Résultats!$B$2:$AZ$251,H$2,FALSE)</f>
        <v>1.83275422</v>
      </c>
      <c r="I34" s="79">
        <f>VLOOKUP($D34,Résultats!$B$2:$AZ$251,I$2,FALSE)</f>
        <v>3.5318418139999999</v>
      </c>
      <c r="J34" s="79">
        <f>VLOOKUP($D34,Résultats!$B$2:$AZ$251,J$2,FALSE)</f>
        <v>6.1270798409999996</v>
      </c>
      <c r="K34" s="79">
        <f>VLOOKUP($D34,Résultats!$B$2:$AZ$251,K$2,FALSE)</f>
        <v>10.15388834</v>
      </c>
      <c r="L34" s="79">
        <f>VLOOKUP($D34,Résultats!$B$2:$AZ$251,L$2,FALSE)</f>
        <v>11.35561008</v>
      </c>
      <c r="M34" s="79">
        <f>VLOOKUP($D34,Résultats!$B$2:$AZ$251,M$2,FALSE)</f>
        <v>12.56883259</v>
      </c>
      <c r="N34" s="79">
        <f>VLOOKUP($D34,Résultats!$B$2:$AZ$251,N$2,FALSE)</f>
        <v>13.94013593</v>
      </c>
      <c r="O34" s="79">
        <f>VLOOKUP($D34,Résultats!$B$2:$AZ$251,O$2,FALSE)</f>
        <v>15.95277112</v>
      </c>
      <c r="P34" s="79">
        <f>VLOOKUP($D34,Résultats!$B$2:$AZ$251,P$2,FALSE)</f>
        <v>18.244381430000001</v>
      </c>
      <c r="Q34" s="79">
        <f>VLOOKUP($D34,Résultats!$B$2:$AZ$251,Q$2,FALSE)</f>
        <v>20.75588449</v>
      </c>
      <c r="R34" s="79">
        <f>VLOOKUP($D34,Résultats!$B$2:$AZ$251,R$2,FALSE)</f>
        <v>23.448555280000001</v>
      </c>
      <c r="S34" s="79">
        <f>VLOOKUP($D34,Résultats!$B$2:$AZ$251,S$2,FALSE)</f>
        <v>26.32433163</v>
      </c>
      <c r="T34" s="79">
        <f>VLOOKUP($D34,Résultats!$B$2:$AZ$251,T$2,FALSE)</f>
        <v>29.325366160000002</v>
      </c>
      <c r="U34" s="79">
        <f>VLOOKUP($D34,Résultats!$B$2:$AZ$251,U$2,FALSE)</f>
        <v>32.465816349999997</v>
      </c>
      <c r="V34" s="79">
        <f>VLOOKUP($D34,Résultats!$B$2:$AZ$251,V$2,FALSE)</f>
        <v>35.724349570000001</v>
      </c>
      <c r="W34" s="79">
        <f>VLOOKUP($D34,Résultats!$B$2:$AZ$251,W$2,FALSE)</f>
        <v>39.078158309999999</v>
      </c>
      <c r="X34" s="79">
        <f>VLOOKUP($D34,Résultats!$B$2:$AZ$251,X$2,FALSE)</f>
        <v>42.507009629999999</v>
      </c>
      <c r="Y34" s="79">
        <f>VLOOKUP($D34,Résultats!$B$2:$AZ$251,Y$2,FALSE)</f>
        <v>45.923454169999999</v>
      </c>
      <c r="Z34" s="79">
        <f>VLOOKUP($D34,Résultats!$B$2:$AZ$251,Z$2,FALSE)</f>
        <v>49.339056059999997</v>
      </c>
      <c r="AA34" s="79">
        <f>VLOOKUP($D34,Résultats!$B$2:$AZ$251,AA$2,FALSE)</f>
        <v>52.706281310000001</v>
      </c>
      <c r="AB34" s="79">
        <f>VLOOKUP($D34,Résultats!$B$2:$AZ$251,AB$2,FALSE)</f>
        <v>55.988826250000002</v>
      </c>
      <c r="AC34" s="79">
        <f>VLOOKUP($D34,Résultats!$B$2:$AZ$251,AC$2,FALSE)</f>
        <v>59.13903655</v>
      </c>
      <c r="AD34" s="79">
        <f>VLOOKUP($D34,Résultats!$B$2:$AZ$251,AD$2,FALSE)</f>
        <v>62.251406680000002</v>
      </c>
      <c r="AE34" s="79">
        <f>VLOOKUP($D34,Résultats!$B$2:$AZ$251,AE$2,FALSE)</f>
        <v>65.165996129999996</v>
      </c>
      <c r="AF34" s="79">
        <f>VLOOKUP($D34,Résultats!$B$2:$AZ$251,AF$2,FALSE)</f>
        <v>67.835409040000002</v>
      </c>
      <c r="AG34" s="79">
        <f>VLOOKUP($D34,Résultats!$B$2:$AZ$251,AG$2,FALSE)</f>
        <v>70.269031139999996</v>
      </c>
      <c r="AH34" s="79">
        <f>VLOOKUP($D34,Résultats!$B$2:$AZ$251,AH$2,FALSE)</f>
        <v>72.451578549999894</v>
      </c>
      <c r="AI34" s="79">
        <f>VLOOKUP($D34,Résultats!$B$2:$AZ$251,AI$2,FALSE)</f>
        <v>74.387323420000001</v>
      </c>
      <c r="AJ34" s="79">
        <f>VLOOKUP($D34,Résultats!$B$2:$AZ$251,AJ$2,FALSE)</f>
        <v>76.123761389999999</v>
      </c>
      <c r="AK34" s="79">
        <f>VLOOKUP($D34,Résultats!$B$2:$AZ$251,AK$2,FALSE)</f>
        <v>77.673469920000002</v>
      </c>
      <c r="AL34" s="79">
        <f>VLOOKUP($D34,Résultats!$B$2:$AZ$251,AL$2,FALSE)</f>
        <v>79.055068120000001</v>
      </c>
      <c r="AM34" s="79">
        <f>VLOOKUP($D34,Résultats!$B$2:$AZ$251,AM$2,FALSE)</f>
        <v>80.349296339999995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2734.9957559999998</v>
      </c>
      <c r="G35" s="77">
        <f>VLOOKUP($D35,Résultats!$B$2:$AZ$251,G$2,FALSE)</f>
        <v>2711.13744</v>
      </c>
      <c r="H35" s="77">
        <f>VLOOKUP($D35,Résultats!$B$2:$AZ$251,H$2,FALSE)</f>
        <v>2690.151613</v>
      </c>
      <c r="I35" s="77">
        <f>VLOOKUP($D35,Résultats!$B$2:$AZ$251,I$2,FALSE)</f>
        <v>2898.2327879999998</v>
      </c>
      <c r="J35" s="77">
        <f>VLOOKUP($D35,Résultats!$B$2:$AZ$251,J$2,FALSE)</f>
        <v>2802.2996899999998</v>
      </c>
      <c r="K35" s="77">
        <f>VLOOKUP($D35,Résultats!$B$2:$AZ$251,K$2,FALSE)</f>
        <v>2565.1216760000002</v>
      </c>
      <c r="L35" s="77">
        <f>VLOOKUP($D35,Résultats!$B$2:$AZ$251,L$2,FALSE)</f>
        <v>2488.0762289999998</v>
      </c>
      <c r="M35" s="77">
        <f>VLOOKUP($D35,Résultats!$B$2:$AZ$251,M$2,FALSE)</f>
        <v>2387.2786719999999</v>
      </c>
      <c r="N35" s="77">
        <f>VLOOKUP($D35,Résultats!$B$2:$AZ$251,N$2,FALSE)</f>
        <v>2293.3563829999998</v>
      </c>
      <c r="O35" s="77">
        <f>VLOOKUP($D35,Résultats!$B$2:$AZ$251,O$2,FALSE)</f>
        <v>2269.7923270000001</v>
      </c>
      <c r="P35" s="77">
        <f>VLOOKUP($D35,Résultats!$B$2:$AZ$251,P$2,FALSE)</f>
        <v>2241.0584210000002</v>
      </c>
      <c r="Q35" s="77">
        <f>VLOOKUP($D35,Résultats!$B$2:$AZ$251,Q$2,FALSE)</f>
        <v>2196.8869960000002</v>
      </c>
      <c r="R35" s="77">
        <f>VLOOKUP($D35,Résultats!$B$2:$AZ$251,R$2,FALSE)</f>
        <v>2134.437469</v>
      </c>
      <c r="S35" s="77">
        <f>VLOOKUP($D35,Résultats!$B$2:$AZ$251,S$2,FALSE)</f>
        <v>2056.8039819999999</v>
      </c>
      <c r="T35" s="77">
        <f>VLOOKUP($D35,Résultats!$B$2:$AZ$251,T$2,FALSE)</f>
        <v>1963.062827</v>
      </c>
      <c r="U35" s="77">
        <f>VLOOKUP($D35,Résultats!$B$2:$AZ$251,U$2,FALSE)</f>
        <v>1858.5752210000001</v>
      </c>
      <c r="V35" s="77">
        <f>VLOOKUP($D35,Résultats!$B$2:$AZ$251,V$2,FALSE)</f>
        <v>1745.8428839999999</v>
      </c>
      <c r="W35" s="77">
        <f>VLOOKUP($D35,Résultats!$B$2:$AZ$251,W$2,FALSE)</f>
        <v>1627.4072659999999</v>
      </c>
      <c r="X35" s="77">
        <f>VLOOKUP($D35,Résultats!$B$2:$AZ$251,X$2,FALSE)</f>
        <v>1505.8690710000001</v>
      </c>
      <c r="Y35" s="77">
        <f>VLOOKUP($D35,Résultats!$B$2:$AZ$251,Y$2,FALSE)</f>
        <v>1381.5746509999999</v>
      </c>
      <c r="Z35" s="77">
        <f>VLOOKUP($D35,Résultats!$B$2:$AZ$251,Z$2,FALSE)</f>
        <v>1258.33799</v>
      </c>
      <c r="AA35" s="77">
        <f>VLOOKUP($D35,Résultats!$B$2:$AZ$251,AA$2,FALSE)</f>
        <v>1137.641517</v>
      </c>
      <c r="AB35" s="77">
        <f>VLOOKUP($D35,Résultats!$B$2:$AZ$251,AB$2,FALSE)</f>
        <v>1021.100163</v>
      </c>
      <c r="AC35" s="77">
        <f>VLOOKUP($D35,Résultats!$B$2:$AZ$251,AC$2,FALSE)</f>
        <v>909.86350059999995</v>
      </c>
      <c r="AD35" s="77">
        <f>VLOOKUP($D35,Résultats!$B$2:$AZ$251,AD$2,FALSE)</f>
        <v>806.72929069999998</v>
      </c>
      <c r="AE35" s="77">
        <f>VLOOKUP($D35,Résultats!$B$2:$AZ$251,AE$2,FALSE)</f>
        <v>710.31637130000001</v>
      </c>
      <c r="AF35" s="77">
        <f>VLOOKUP($D35,Résultats!$B$2:$AZ$251,AF$2,FALSE)</f>
        <v>621.09153249999997</v>
      </c>
      <c r="AG35" s="77">
        <f>VLOOKUP($D35,Résultats!$B$2:$AZ$251,AG$2,FALSE)</f>
        <v>539.74888529999998</v>
      </c>
      <c r="AH35" s="77">
        <f>VLOOKUP($D35,Résultats!$B$2:$AZ$251,AH$2,FALSE)</f>
        <v>466.34553540000002</v>
      </c>
      <c r="AI35" s="77">
        <f>VLOOKUP($D35,Résultats!$B$2:$AZ$251,AI$2,FALSE)</f>
        <v>400.81006439999999</v>
      </c>
      <c r="AJ35" s="77">
        <f>VLOOKUP($D35,Résultats!$B$2:$AZ$251,AJ$2,FALSE)</f>
        <v>343.02730739999998</v>
      </c>
      <c r="AK35" s="77">
        <f>VLOOKUP($D35,Résultats!$B$2:$AZ$251,AK$2,FALSE)</f>
        <v>292.46779409999999</v>
      </c>
      <c r="AL35" s="77">
        <f>VLOOKUP($D35,Résultats!$B$2:$AZ$251,AL$2,FALSE)</f>
        <v>248.54036780000001</v>
      </c>
      <c r="AM35" s="77">
        <f>VLOOKUP($D35,Résultats!$B$2:$AZ$251,AM$2,FALSE)</f>
        <v>210.7714641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82.473885170000003</v>
      </c>
      <c r="G36" s="31">
        <f>VLOOKUP($D36,Résultats!$B$2:$AZ$251,G$2,FALSE)</f>
        <v>124.0605231</v>
      </c>
      <c r="H36" s="31">
        <f>VLOOKUP($D36,Résultats!$B$2:$AZ$251,H$2,FALSE)</f>
        <v>127.0216203</v>
      </c>
      <c r="I36" s="31">
        <f>VLOOKUP($D36,Résultats!$B$2:$AZ$251,I$2,FALSE)</f>
        <v>165.568196</v>
      </c>
      <c r="J36" s="31">
        <f>VLOOKUP($D36,Résultats!$B$2:$AZ$251,J$2,FALSE)</f>
        <v>145.41065850000001</v>
      </c>
      <c r="K36" s="31">
        <f>VLOOKUP($D36,Résultats!$B$2:$AZ$251,K$2,FALSE)</f>
        <v>157.88819269999999</v>
      </c>
      <c r="L36" s="31">
        <f>VLOOKUP($D36,Résultats!$B$2:$AZ$251,L$2,FALSE)</f>
        <v>171.30390170000001</v>
      </c>
      <c r="M36" s="31">
        <f>VLOOKUP($D36,Résultats!$B$2:$AZ$251,M$2,FALSE)</f>
        <v>184.54842110000001</v>
      </c>
      <c r="N36" s="31">
        <f>VLOOKUP($D36,Résultats!$B$2:$AZ$251,N$2,FALSE)</f>
        <v>197.93722990000001</v>
      </c>
      <c r="O36" s="31">
        <f>VLOOKUP($D36,Résultats!$B$2:$AZ$251,O$2,FALSE)</f>
        <v>207.19414879999999</v>
      </c>
      <c r="P36" s="31">
        <f>VLOOKUP($D36,Résultats!$B$2:$AZ$251,P$2,FALSE)</f>
        <v>211.9038846</v>
      </c>
      <c r="Q36" s="31">
        <f>VLOOKUP($D36,Résultats!$B$2:$AZ$251,Q$2,FALSE)</f>
        <v>213.673359</v>
      </c>
      <c r="R36" s="31">
        <f>VLOOKUP($D36,Résultats!$B$2:$AZ$251,R$2,FALSE)</f>
        <v>212.60605129999999</v>
      </c>
      <c r="S36" s="31">
        <f>VLOOKUP($D36,Résultats!$B$2:$AZ$251,S$2,FALSE)</f>
        <v>209.3323504</v>
      </c>
      <c r="T36" s="31">
        <f>VLOOKUP($D36,Résultats!$B$2:$AZ$251,T$2,FALSE)</f>
        <v>204.03658680000001</v>
      </c>
      <c r="U36" s="31">
        <f>VLOOKUP($D36,Résultats!$B$2:$AZ$251,U$2,FALSE)</f>
        <v>197.32676810000001</v>
      </c>
      <c r="V36" s="31">
        <f>VLOOKUP($D36,Résultats!$B$2:$AZ$251,V$2,FALSE)</f>
        <v>189.42692529999999</v>
      </c>
      <c r="W36" s="31">
        <f>VLOOKUP($D36,Résultats!$B$2:$AZ$251,W$2,FALSE)</f>
        <v>180.55259670000001</v>
      </c>
      <c r="X36" s="31">
        <f>VLOOKUP($D36,Résultats!$B$2:$AZ$251,X$2,FALSE)</f>
        <v>170.90029809999999</v>
      </c>
      <c r="Y36" s="31">
        <f>VLOOKUP($D36,Résultats!$B$2:$AZ$251,Y$2,FALSE)</f>
        <v>160.7698494</v>
      </c>
      <c r="Z36" s="31">
        <f>VLOOKUP($D36,Résultats!$B$2:$AZ$251,Z$2,FALSE)</f>
        <v>150.13121860000001</v>
      </c>
      <c r="AA36" s="31">
        <f>VLOOKUP($D36,Résultats!$B$2:$AZ$251,AA$2,FALSE)</f>
        <v>139.0800266</v>
      </c>
      <c r="AB36" s="31">
        <f>VLOOKUP($D36,Résultats!$B$2:$AZ$251,AB$2,FALSE)</f>
        <v>127.8786788</v>
      </c>
      <c r="AC36" s="31">
        <f>VLOOKUP($D36,Résultats!$B$2:$AZ$251,AC$2,FALSE)</f>
        <v>116.685187</v>
      </c>
      <c r="AD36" s="31">
        <f>VLOOKUP($D36,Résultats!$B$2:$AZ$251,AD$2,FALSE)</f>
        <v>106.01847840000001</v>
      </c>
      <c r="AE36" s="31">
        <f>VLOOKUP($D36,Résultats!$B$2:$AZ$251,AE$2,FALSE)</f>
        <v>95.659909560000003</v>
      </c>
      <c r="AF36" s="31">
        <f>VLOOKUP($D36,Résultats!$B$2:$AZ$251,AF$2,FALSE)</f>
        <v>85.705685529999997</v>
      </c>
      <c r="AG36" s="31">
        <f>VLOOKUP($D36,Résultats!$B$2:$AZ$251,AG$2,FALSE)</f>
        <v>76.331233060000002</v>
      </c>
      <c r="AH36" s="31">
        <f>VLOOKUP($D36,Résultats!$B$2:$AZ$251,AH$2,FALSE)</f>
        <v>67.620470470000001</v>
      </c>
      <c r="AI36" s="31">
        <f>VLOOKUP($D36,Résultats!$B$2:$AZ$251,AI$2,FALSE)</f>
        <v>59.658622979999997</v>
      </c>
      <c r="AJ36" s="31">
        <f>VLOOKUP($D36,Résultats!$B$2:$AZ$251,AJ$2,FALSE)</f>
        <v>52.442273980000003</v>
      </c>
      <c r="AK36" s="31">
        <f>VLOOKUP($D36,Résultats!$B$2:$AZ$251,AK$2,FALSE)</f>
        <v>45.943011480000003</v>
      </c>
      <c r="AL36" s="31">
        <f>VLOOKUP($D36,Résultats!$B$2:$AZ$251,AL$2,FALSE)</f>
        <v>40.122942629999997</v>
      </c>
      <c r="AM36" s="31">
        <f>VLOOKUP($D36,Résultats!$B$2:$AZ$251,AM$2,FALSE)</f>
        <v>34.971258089999999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531.64417709999998</v>
      </c>
      <c r="G37" s="31">
        <f>VLOOKUP($D37,Résultats!$B$2:$AZ$251,G$2,FALSE)</f>
        <v>546.09312899999998</v>
      </c>
      <c r="H37" s="31">
        <f>VLOOKUP($D37,Résultats!$B$2:$AZ$251,H$2,FALSE)</f>
        <v>543.91089829999999</v>
      </c>
      <c r="I37" s="31">
        <f>VLOOKUP($D37,Résultats!$B$2:$AZ$251,I$2,FALSE)</f>
        <v>612.28220599999997</v>
      </c>
      <c r="J37" s="31">
        <f>VLOOKUP($D37,Résultats!$B$2:$AZ$251,J$2,FALSE)</f>
        <v>571.93201290000002</v>
      </c>
      <c r="K37" s="31">
        <f>VLOOKUP($D37,Résultats!$B$2:$AZ$251,K$2,FALSE)</f>
        <v>534.97993559999998</v>
      </c>
      <c r="L37" s="31">
        <f>VLOOKUP($D37,Résultats!$B$2:$AZ$251,L$2,FALSE)</f>
        <v>520.69658240000001</v>
      </c>
      <c r="M37" s="31">
        <f>VLOOKUP($D37,Résultats!$B$2:$AZ$251,M$2,FALSE)</f>
        <v>500.9251956</v>
      </c>
      <c r="N37" s="31">
        <f>VLOOKUP($D37,Résultats!$B$2:$AZ$251,N$2,FALSE)</f>
        <v>481.51051009999998</v>
      </c>
      <c r="O37" s="31">
        <f>VLOOKUP($D37,Résultats!$B$2:$AZ$251,O$2,FALSE)</f>
        <v>478.52777450000002</v>
      </c>
      <c r="P37" s="31">
        <f>VLOOKUP($D37,Résultats!$B$2:$AZ$251,P$2,FALSE)</f>
        <v>473.89887520000002</v>
      </c>
      <c r="Q37" s="31">
        <f>VLOOKUP($D37,Résultats!$B$2:$AZ$251,Q$2,FALSE)</f>
        <v>465.86699110000001</v>
      </c>
      <c r="R37" s="31">
        <f>VLOOKUP($D37,Résultats!$B$2:$AZ$251,R$2,FALSE)</f>
        <v>453.76386309999998</v>
      </c>
      <c r="S37" s="31">
        <f>VLOOKUP($D37,Résultats!$B$2:$AZ$251,S$2,FALSE)</f>
        <v>438.26410390000001</v>
      </c>
      <c r="T37" s="31">
        <f>VLOOKUP($D37,Résultats!$B$2:$AZ$251,T$2,FALSE)</f>
        <v>419.18038669999999</v>
      </c>
      <c r="U37" s="31">
        <f>VLOOKUP($D37,Résultats!$B$2:$AZ$251,U$2,FALSE)</f>
        <v>397.70265110000003</v>
      </c>
      <c r="V37" s="31">
        <f>VLOOKUP($D37,Résultats!$B$2:$AZ$251,V$2,FALSE)</f>
        <v>374.37366250000002</v>
      </c>
      <c r="W37" s="31">
        <f>VLOOKUP($D37,Résultats!$B$2:$AZ$251,W$2,FALSE)</f>
        <v>349.7356264</v>
      </c>
      <c r="X37" s="31">
        <f>VLOOKUP($D37,Résultats!$B$2:$AZ$251,X$2,FALSE)</f>
        <v>324.33269100000001</v>
      </c>
      <c r="Y37" s="31">
        <f>VLOOKUP($D37,Résultats!$B$2:$AZ$251,Y$2,FALSE)</f>
        <v>298.13359020000001</v>
      </c>
      <c r="Z37" s="31">
        <f>VLOOKUP($D37,Résultats!$B$2:$AZ$251,Z$2,FALSE)</f>
        <v>272.03719360000002</v>
      </c>
      <c r="AA37" s="31">
        <f>VLOOKUP($D37,Résultats!$B$2:$AZ$251,AA$2,FALSE)</f>
        <v>246.36518899999999</v>
      </c>
      <c r="AB37" s="31">
        <f>VLOOKUP($D37,Résultats!$B$2:$AZ$251,AB$2,FALSE)</f>
        <v>221.490837</v>
      </c>
      <c r="AC37" s="31">
        <f>VLOOKUP($D37,Résultats!$B$2:$AZ$251,AC$2,FALSE)</f>
        <v>197.6710434</v>
      </c>
      <c r="AD37" s="31">
        <f>VLOOKUP($D37,Résultats!$B$2:$AZ$251,AD$2,FALSE)</f>
        <v>175.49510040000001</v>
      </c>
      <c r="AE37" s="31">
        <f>VLOOKUP($D37,Résultats!$B$2:$AZ$251,AE$2,FALSE)</f>
        <v>154.71098559999999</v>
      </c>
      <c r="AF37" s="31">
        <f>VLOOKUP($D37,Résultats!$B$2:$AZ$251,AF$2,FALSE)</f>
        <v>135.4304803</v>
      </c>
      <c r="AG37" s="31">
        <f>VLOOKUP($D37,Résultats!$B$2:$AZ$251,AG$2,FALSE)</f>
        <v>117.8191003</v>
      </c>
      <c r="AH37" s="31">
        <f>VLOOKUP($D37,Résultats!$B$2:$AZ$251,AH$2,FALSE)</f>
        <v>101.9001219</v>
      </c>
      <c r="AI37" s="31">
        <f>VLOOKUP($D37,Résultats!$B$2:$AZ$251,AI$2,FALSE)</f>
        <v>87.647341789999999</v>
      </c>
      <c r="AJ37" s="31">
        <f>VLOOKUP($D37,Résultats!$B$2:$AZ$251,AJ$2,FALSE)</f>
        <v>75.060695370000005</v>
      </c>
      <c r="AK37" s="31">
        <f>VLOOKUP($D37,Résultats!$B$2:$AZ$251,AK$2,FALSE)</f>
        <v>64.030936269999998</v>
      </c>
      <c r="AL37" s="31">
        <f>VLOOKUP($D37,Résultats!$B$2:$AZ$251,AL$2,FALSE)</f>
        <v>54.433810880000003</v>
      </c>
      <c r="AM37" s="31">
        <f>VLOOKUP($D37,Résultats!$B$2:$AZ$251,AM$2,FALSE)</f>
        <v>46.17090322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787.60355330000004</v>
      </c>
      <c r="G38" s="31">
        <f>VLOOKUP($D38,Résultats!$B$2:$AZ$251,G$2,FALSE)</f>
        <v>782.04482259999997</v>
      </c>
      <c r="H38" s="31">
        <f>VLOOKUP($D38,Résultats!$B$2:$AZ$251,H$2,FALSE)</f>
        <v>777.23694450000005</v>
      </c>
      <c r="I38" s="31">
        <f>VLOOKUP($D38,Résultats!$B$2:$AZ$251,I$2,FALSE)</f>
        <v>846.28689740000004</v>
      </c>
      <c r="J38" s="31">
        <f>VLOOKUP($D38,Résultats!$B$2:$AZ$251,J$2,FALSE)</f>
        <v>811.77884670000003</v>
      </c>
      <c r="K38" s="31">
        <f>VLOOKUP($D38,Résultats!$B$2:$AZ$251,K$2,FALSE)</f>
        <v>745.17871360000004</v>
      </c>
      <c r="L38" s="31">
        <f>VLOOKUP($D38,Résultats!$B$2:$AZ$251,L$2,FALSE)</f>
        <v>718.82843830000002</v>
      </c>
      <c r="M38" s="31">
        <f>VLOOKUP($D38,Résultats!$B$2:$AZ$251,M$2,FALSE)</f>
        <v>684.97224249999999</v>
      </c>
      <c r="N38" s="31">
        <f>VLOOKUP($D38,Résultats!$B$2:$AZ$251,N$2,FALSE)</f>
        <v>652.81434769999998</v>
      </c>
      <c r="O38" s="31">
        <f>VLOOKUP($D38,Résultats!$B$2:$AZ$251,O$2,FALSE)</f>
        <v>643.40935260000003</v>
      </c>
      <c r="P38" s="31">
        <f>VLOOKUP($D38,Résultats!$B$2:$AZ$251,P$2,FALSE)</f>
        <v>633.46900400000004</v>
      </c>
      <c r="Q38" s="31">
        <f>VLOOKUP($D38,Résultats!$B$2:$AZ$251,Q$2,FALSE)</f>
        <v>619.50373260000003</v>
      </c>
      <c r="R38" s="31">
        <f>VLOOKUP($D38,Résultats!$B$2:$AZ$251,R$2,FALSE)</f>
        <v>600.62084379999999</v>
      </c>
      <c r="S38" s="31">
        <f>VLOOKUP($D38,Résultats!$B$2:$AZ$251,S$2,FALSE)</f>
        <v>577.6159576</v>
      </c>
      <c r="T38" s="31">
        <f>VLOOKUP($D38,Résultats!$B$2:$AZ$251,T$2,FALSE)</f>
        <v>550.1596538</v>
      </c>
      <c r="U38" s="31">
        <f>VLOOKUP($D38,Résultats!$B$2:$AZ$251,U$2,FALSE)</f>
        <v>519.74696010000002</v>
      </c>
      <c r="V38" s="31">
        <f>VLOOKUP($D38,Résultats!$B$2:$AZ$251,V$2,FALSE)</f>
        <v>487.09169969999999</v>
      </c>
      <c r="W38" s="31">
        <f>VLOOKUP($D38,Résultats!$B$2:$AZ$251,W$2,FALSE)</f>
        <v>452.92179650000003</v>
      </c>
      <c r="X38" s="31">
        <f>VLOOKUP($D38,Résultats!$B$2:$AZ$251,X$2,FALSE)</f>
        <v>417.98935340000003</v>
      </c>
      <c r="Y38" s="31">
        <f>VLOOKUP($D38,Résultats!$B$2:$AZ$251,Y$2,FALSE)</f>
        <v>382.3114099</v>
      </c>
      <c r="Z38" s="31">
        <f>VLOOKUP($D38,Résultats!$B$2:$AZ$251,Z$2,FALSE)</f>
        <v>347.09190710000001</v>
      </c>
      <c r="AA38" s="31">
        <f>VLOOKUP($D38,Résultats!$B$2:$AZ$251,AA$2,FALSE)</f>
        <v>312.77053380000001</v>
      </c>
      <c r="AB38" s="31">
        <f>VLOOKUP($D38,Résultats!$B$2:$AZ$251,AB$2,FALSE)</f>
        <v>279.77746819999999</v>
      </c>
      <c r="AC38" s="31">
        <f>VLOOKUP($D38,Résultats!$B$2:$AZ$251,AC$2,FALSE)</f>
        <v>248.42874359999999</v>
      </c>
      <c r="AD38" s="31">
        <f>VLOOKUP($D38,Résultats!$B$2:$AZ$251,AD$2,FALSE)</f>
        <v>219.44276980000001</v>
      </c>
      <c r="AE38" s="31">
        <f>VLOOKUP($D38,Résultats!$B$2:$AZ$251,AE$2,FALSE)</f>
        <v>192.45935940000001</v>
      </c>
      <c r="AF38" s="31">
        <f>VLOOKUP($D38,Résultats!$B$2:$AZ$251,AF$2,FALSE)</f>
        <v>167.59827039999999</v>
      </c>
      <c r="AG38" s="31">
        <f>VLOOKUP($D38,Résultats!$B$2:$AZ$251,AG$2,FALSE)</f>
        <v>145.02406199999999</v>
      </c>
      <c r="AH38" s="31">
        <f>VLOOKUP($D38,Résultats!$B$2:$AZ$251,AH$2,FALSE)</f>
        <v>124.72968059999999</v>
      </c>
      <c r="AI38" s="31">
        <f>VLOOKUP($D38,Résultats!$B$2:$AZ$251,AI$2,FALSE)</f>
        <v>106.6674933</v>
      </c>
      <c r="AJ38" s="31">
        <f>VLOOKUP($D38,Résultats!$B$2:$AZ$251,AJ$2,FALSE)</f>
        <v>90.803417659999994</v>
      </c>
      <c r="AK38" s="31">
        <f>VLOOKUP($D38,Résultats!$B$2:$AZ$251,AK$2,FALSE)</f>
        <v>76.98150047</v>
      </c>
      <c r="AL38" s="31">
        <f>VLOOKUP($D38,Résultats!$B$2:$AZ$251,AL$2,FALSE)</f>
        <v>65.029256849999996</v>
      </c>
      <c r="AM38" s="31">
        <f>VLOOKUP($D38,Résultats!$B$2:$AZ$251,AM$2,FALSE)</f>
        <v>54.801550599999999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743.76228849999995</v>
      </c>
      <c r="G39" s="31">
        <f>VLOOKUP($D39,Résultats!$B$2:$AZ$251,G$2,FALSE)</f>
        <v>721.29678139999999</v>
      </c>
      <c r="H39" s="31">
        <f>VLOOKUP($D39,Résultats!$B$2:$AZ$251,H$2,FALSE)</f>
        <v>720.49772670000004</v>
      </c>
      <c r="I39" s="31">
        <f>VLOOKUP($D39,Résultats!$B$2:$AZ$251,I$2,FALSE)</f>
        <v>760.04791220000004</v>
      </c>
      <c r="J39" s="31">
        <f>VLOOKUP($D39,Résultats!$B$2:$AZ$251,J$2,FALSE)</f>
        <v>760.80521390000001</v>
      </c>
      <c r="K39" s="31">
        <f>VLOOKUP($D39,Résultats!$B$2:$AZ$251,K$2,FALSE)</f>
        <v>689.78893400000004</v>
      </c>
      <c r="L39" s="31">
        <f>VLOOKUP($D39,Résultats!$B$2:$AZ$251,L$2,FALSE)</f>
        <v>661.99419390000003</v>
      </c>
      <c r="M39" s="31">
        <f>VLOOKUP($D39,Résultats!$B$2:$AZ$251,M$2,FALSE)</f>
        <v>627.30351129999997</v>
      </c>
      <c r="N39" s="31">
        <f>VLOOKUP($D39,Résultats!$B$2:$AZ$251,N$2,FALSE)</f>
        <v>594.71427470000003</v>
      </c>
      <c r="O39" s="31">
        <f>VLOOKUP($D39,Résultats!$B$2:$AZ$251,O$2,FALSE)</f>
        <v>583.6400175</v>
      </c>
      <c r="P39" s="31">
        <f>VLOOKUP($D39,Résultats!$B$2:$AZ$251,P$2,FALSE)</f>
        <v>572.92474549999997</v>
      </c>
      <c r="Q39" s="31">
        <f>VLOOKUP($D39,Résultats!$B$2:$AZ$251,Q$2,FALSE)</f>
        <v>558.84989710000002</v>
      </c>
      <c r="R39" s="31">
        <f>VLOOKUP($D39,Résultats!$B$2:$AZ$251,R$2,FALSE)</f>
        <v>540.58220770000003</v>
      </c>
      <c r="S39" s="31">
        <f>VLOOKUP($D39,Résultats!$B$2:$AZ$251,S$2,FALSE)</f>
        <v>518.78249270000003</v>
      </c>
      <c r="T39" s="31">
        <f>VLOOKUP($D39,Résultats!$B$2:$AZ$251,T$2,FALSE)</f>
        <v>493.10957780000001</v>
      </c>
      <c r="U39" s="31">
        <f>VLOOKUP($D39,Résultats!$B$2:$AZ$251,U$2,FALSE)</f>
        <v>464.87639080000002</v>
      </c>
      <c r="V39" s="31">
        <f>VLOOKUP($D39,Résultats!$B$2:$AZ$251,V$2,FALSE)</f>
        <v>434.72448100000003</v>
      </c>
      <c r="W39" s="31">
        <f>VLOOKUP($D39,Résultats!$B$2:$AZ$251,W$2,FALSE)</f>
        <v>403.31379470000002</v>
      </c>
      <c r="X39" s="31">
        <f>VLOOKUP($D39,Résultats!$B$2:$AZ$251,X$2,FALSE)</f>
        <v>371.33414859999999</v>
      </c>
      <c r="Y39" s="31">
        <f>VLOOKUP($D39,Résultats!$B$2:$AZ$251,Y$2,FALSE)</f>
        <v>338.80869430000001</v>
      </c>
      <c r="Z39" s="31">
        <f>VLOOKUP($D39,Résultats!$B$2:$AZ$251,Z$2,FALSE)</f>
        <v>306.8410599</v>
      </c>
      <c r="AA39" s="31">
        <f>VLOOKUP($D39,Résultats!$B$2:$AZ$251,AA$2,FALSE)</f>
        <v>275.83052149999997</v>
      </c>
      <c r="AB39" s="31">
        <f>VLOOKUP($D39,Résultats!$B$2:$AZ$251,AB$2,FALSE)</f>
        <v>246.13579720000001</v>
      </c>
      <c r="AC39" s="31">
        <f>VLOOKUP($D39,Résultats!$B$2:$AZ$251,AC$2,FALSE)</f>
        <v>218.02860659999999</v>
      </c>
      <c r="AD39" s="31">
        <f>VLOOKUP($D39,Résultats!$B$2:$AZ$251,AD$2,FALSE)</f>
        <v>192.12321080000001</v>
      </c>
      <c r="AE39" s="31">
        <f>VLOOKUP($D39,Résultats!$B$2:$AZ$251,AE$2,FALSE)</f>
        <v>168.08794689999999</v>
      </c>
      <c r="AF39" s="31">
        <f>VLOOKUP($D39,Résultats!$B$2:$AZ$251,AF$2,FALSE)</f>
        <v>146.01718489999999</v>
      </c>
      <c r="AG39" s="31">
        <f>VLOOKUP($D39,Résultats!$B$2:$AZ$251,AG$2,FALSE)</f>
        <v>126.035791</v>
      </c>
      <c r="AH39" s="31">
        <f>VLOOKUP($D39,Résultats!$B$2:$AZ$251,AH$2,FALSE)</f>
        <v>108.1212989</v>
      </c>
      <c r="AI39" s="31">
        <f>VLOOKUP($D39,Résultats!$B$2:$AZ$251,AI$2,FALSE)</f>
        <v>92.222456219999998</v>
      </c>
      <c r="AJ39" s="31">
        <f>VLOOKUP($D39,Résultats!$B$2:$AZ$251,AJ$2,FALSE)</f>
        <v>78.296429219999894</v>
      </c>
      <c r="AK39" s="31">
        <f>VLOOKUP($D39,Résultats!$B$2:$AZ$251,AK$2,FALSE)</f>
        <v>66.197649170000005</v>
      </c>
      <c r="AL39" s="31">
        <f>VLOOKUP($D39,Résultats!$B$2:$AZ$251,AL$2,FALSE)</f>
        <v>55.76697669</v>
      </c>
      <c r="AM39" s="31">
        <f>VLOOKUP($D39,Résultats!$B$2:$AZ$251,AM$2,FALSE)</f>
        <v>46.867734339999998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443.55324289999999</v>
      </c>
      <c r="G40" s="31">
        <f>VLOOKUP($D40,Résultats!$B$2:$AZ$251,G$2,FALSE)</f>
        <v>407.68114730000002</v>
      </c>
      <c r="H40" s="31">
        <f>VLOOKUP($D40,Résultats!$B$2:$AZ$251,H$2,FALSE)</f>
        <v>397.97406919999997</v>
      </c>
      <c r="I40" s="31">
        <f>VLOOKUP($D40,Résultats!$B$2:$AZ$251,I$2,FALSE)</f>
        <v>396.43414280000002</v>
      </c>
      <c r="J40" s="31">
        <f>VLOOKUP($D40,Résultats!$B$2:$AZ$251,J$2,FALSE)</f>
        <v>415.14493470000002</v>
      </c>
      <c r="K40" s="31">
        <f>VLOOKUP($D40,Résultats!$B$2:$AZ$251,K$2,FALSE)</f>
        <v>354.60190299999999</v>
      </c>
      <c r="L40" s="31">
        <f>VLOOKUP($D40,Résultats!$B$2:$AZ$251,L$2,FALSE)</f>
        <v>337.30832479999998</v>
      </c>
      <c r="M40" s="31">
        <f>VLOOKUP($D40,Résultats!$B$2:$AZ$251,M$2,FALSE)</f>
        <v>316.81978279999998</v>
      </c>
      <c r="N40" s="31">
        <f>VLOOKUP($D40,Résultats!$B$2:$AZ$251,N$2,FALSE)</f>
        <v>298.19377400000002</v>
      </c>
      <c r="O40" s="31">
        <f>VLOOKUP($D40,Résultats!$B$2:$AZ$251,O$2,FALSE)</f>
        <v>290.67508670000001</v>
      </c>
      <c r="P40" s="31">
        <f>VLOOKUP($D40,Résultats!$B$2:$AZ$251,P$2,FALSE)</f>
        <v>284.0574618</v>
      </c>
      <c r="Q40" s="31">
        <f>VLOOKUP($D40,Résultats!$B$2:$AZ$251,Q$2,FALSE)</f>
        <v>276.01896779999998</v>
      </c>
      <c r="R40" s="31">
        <f>VLOOKUP($D40,Résultats!$B$2:$AZ$251,R$2,FALSE)</f>
        <v>266.12320840000001</v>
      </c>
      <c r="S40" s="31">
        <f>VLOOKUP($D40,Résultats!$B$2:$AZ$251,S$2,FALSE)</f>
        <v>254.64766320000001</v>
      </c>
      <c r="T40" s="31">
        <f>VLOOKUP($D40,Résultats!$B$2:$AZ$251,T$2,FALSE)</f>
        <v>241.3913282</v>
      </c>
      <c r="U40" s="31">
        <f>VLOOKUP($D40,Résultats!$B$2:$AZ$251,U$2,FALSE)</f>
        <v>226.9707497</v>
      </c>
      <c r="V40" s="31">
        <f>VLOOKUP($D40,Résultats!$B$2:$AZ$251,V$2,FALSE)</f>
        <v>211.69672220000001</v>
      </c>
      <c r="W40" s="31">
        <f>VLOOKUP($D40,Résultats!$B$2:$AZ$251,W$2,FALSE)</f>
        <v>195.89345069999999</v>
      </c>
      <c r="X40" s="31">
        <f>VLOOKUP($D40,Résultats!$B$2:$AZ$251,X$2,FALSE)</f>
        <v>179.90407110000001</v>
      </c>
      <c r="Y40" s="31">
        <f>VLOOKUP($D40,Résultats!$B$2:$AZ$251,Y$2,FALSE)</f>
        <v>163.75922689999999</v>
      </c>
      <c r="Z40" s="31">
        <f>VLOOKUP($D40,Résultats!$B$2:$AZ$251,Z$2,FALSE)</f>
        <v>147.9849265</v>
      </c>
      <c r="AA40" s="31">
        <f>VLOOKUP($D40,Résultats!$B$2:$AZ$251,AA$2,FALSE)</f>
        <v>132.7687674</v>
      </c>
      <c r="AB40" s="31">
        <f>VLOOKUP($D40,Résultats!$B$2:$AZ$251,AB$2,FALSE)</f>
        <v>118.2654301</v>
      </c>
      <c r="AC40" s="31">
        <f>VLOOKUP($D40,Résultats!$B$2:$AZ$251,AC$2,FALSE)</f>
        <v>104.59531870000001</v>
      </c>
      <c r="AD40" s="31">
        <f>VLOOKUP($D40,Résultats!$B$2:$AZ$251,AD$2,FALSE)</f>
        <v>92.046439129999996</v>
      </c>
      <c r="AE40" s="31">
        <f>VLOOKUP($D40,Résultats!$B$2:$AZ$251,AE$2,FALSE)</f>
        <v>80.441777310000006</v>
      </c>
      <c r="AF40" s="31">
        <f>VLOOKUP($D40,Résultats!$B$2:$AZ$251,AF$2,FALSE)</f>
        <v>69.817287329999999</v>
      </c>
      <c r="AG40" s="31">
        <f>VLOOKUP($D40,Résultats!$B$2:$AZ$251,AG$2,FALSE)</f>
        <v>60.222755829999997</v>
      </c>
      <c r="AH40" s="31">
        <f>VLOOKUP($D40,Résultats!$B$2:$AZ$251,AH$2,FALSE)</f>
        <v>51.639779879999999</v>
      </c>
      <c r="AI40" s="31">
        <f>VLOOKUP($D40,Résultats!$B$2:$AZ$251,AI$2,FALSE)</f>
        <v>44.041429899999997</v>
      </c>
      <c r="AJ40" s="31">
        <f>VLOOKUP($D40,Résultats!$B$2:$AZ$251,AJ$2,FALSE)</f>
        <v>37.398452210000002</v>
      </c>
      <c r="AK40" s="31">
        <f>VLOOKUP($D40,Résultats!$B$2:$AZ$251,AK$2,FALSE)</f>
        <v>31.636666850000001</v>
      </c>
      <c r="AL40" s="31">
        <f>VLOOKUP($D40,Résultats!$B$2:$AZ$251,AL$2,FALSE)</f>
        <v>26.676157580000002</v>
      </c>
      <c r="AM40" s="31">
        <f>VLOOKUP($D40,Résultats!$B$2:$AZ$251,AM$2,FALSE)</f>
        <v>22.448648500000001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121.78542590000001</v>
      </c>
      <c r="G41" s="31">
        <f>VLOOKUP($D41,Résultats!$B$2:$AZ$251,G$2,FALSE)</f>
        <v>110.38915799999999</v>
      </c>
      <c r="H41" s="31">
        <f>VLOOKUP($D41,Résultats!$B$2:$AZ$251,H$2,FALSE)</f>
        <v>105.9398394</v>
      </c>
      <c r="I41" s="31">
        <f>VLOOKUP($D41,Résultats!$B$2:$AZ$251,I$2,FALSE)</f>
        <v>100.7252388</v>
      </c>
      <c r="J41" s="31">
        <f>VLOOKUP($D41,Résultats!$B$2:$AZ$251,J$2,FALSE)</f>
        <v>83.560097920000004</v>
      </c>
      <c r="K41" s="31">
        <f>VLOOKUP($D41,Résultats!$B$2:$AZ$251,K$2,FALSE)</f>
        <v>71.458121919999996</v>
      </c>
      <c r="L41" s="31">
        <f>VLOOKUP($D41,Résultats!$B$2:$AZ$251,L$2,FALSE)</f>
        <v>67.783997850000006</v>
      </c>
      <c r="M41" s="31">
        <f>VLOOKUP($D41,Résultats!$B$2:$AZ$251,M$2,FALSE)</f>
        <v>63.610107210000002</v>
      </c>
      <c r="N41" s="31">
        <f>VLOOKUP($D41,Résultats!$B$2:$AZ$251,N$2,FALSE)</f>
        <v>59.952037400000002</v>
      </c>
      <c r="O41" s="31">
        <f>VLOOKUP($D41,Résultats!$B$2:$AZ$251,O$2,FALSE)</f>
        <v>58.505032300000003</v>
      </c>
      <c r="P41" s="31">
        <f>VLOOKUP($D41,Résultats!$B$2:$AZ$251,P$2,FALSE)</f>
        <v>57.246952870000001</v>
      </c>
      <c r="Q41" s="31">
        <f>VLOOKUP($D41,Résultats!$B$2:$AZ$251,Q$2,FALSE)</f>
        <v>55.707091769999998</v>
      </c>
      <c r="R41" s="31">
        <f>VLOOKUP($D41,Résultats!$B$2:$AZ$251,R$2,FALSE)</f>
        <v>53.792310829999998</v>
      </c>
      <c r="S41" s="31">
        <f>VLOOKUP($D41,Résultats!$B$2:$AZ$251,S$2,FALSE)</f>
        <v>51.557275420000003</v>
      </c>
      <c r="T41" s="31">
        <f>VLOOKUP($D41,Résultats!$B$2:$AZ$251,T$2,FALSE)</f>
        <v>48.962293090000003</v>
      </c>
      <c r="U41" s="31">
        <f>VLOOKUP($D41,Résultats!$B$2:$AZ$251,U$2,FALSE)</f>
        <v>46.13212953</v>
      </c>
      <c r="V41" s="31">
        <f>VLOOKUP($D41,Résultats!$B$2:$AZ$251,V$2,FALSE)</f>
        <v>43.128091779999998</v>
      </c>
      <c r="W41" s="31">
        <f>VLOOKUP($D41,Résultats!$B$2:$AZ$251,W$2,FALSE)</f>
        <v>40.013843420000001</v>
      </c>
      <c r="X41" s="31">
        <f>VLOOKUP($D41,Résultats!$B$2:$AZ$251,X$2,FALSE)</f>
        <v>36.85586558</v>
      </c>
      <c r="Y41" s="31">
        <f>VLOOKUP($D41,Résultats!$B$2:$AZ$251,Y$2,FALSE)</f>
        <v>33.661361620000001</v>
      </c>
      <c r="Z41" s="31">
        <f>VLOOKUP($D41,Résultats!$B$2:$AZ$251,Z$2,FALSE)</f>
        <v>30.52844563</v>
      </c>
      <c r="AA41" s="31">
        <f>VLOOKUP($D41,Résultats!$B$2:$AZ$251,AA$2,FALSE)</f>
        <v>27.4919647</v>
      </c>
      <c r="AB41" s="31">
        <f>VLOOKUP($D41,Résultats!$B$2:$AZ$251,AB$2,FALSE)</f>
        <v>24.584931990000001</v>
      </c>
      <c r="AC41" s="31">
        <f>VLOOKUP($D41,Résultats!$B$2:$AZ$251,AC$2,FALSE)</f>
        <v>21.83173399</v>
      </c>
      <c r="AD41" s="31">
        <f>VLOOKUP($D41,Résultats!$B$2:$AZ$251,AD$2,FALSE)</f>
        <v>19.294829499999999</v>
      </c>
      <c r="AE41" s="31">
        <f>VLOOKUP($D41,Résultats!$B$2:$AZ$251,AE$2,FALSE)</f>
        <v>16.937580579999999</v>
      </c>
      <c r="AF41" s="31">
        <f>VLOOKUP($D41,Résultats!$B$2:$AZ$251,AF$2,FALSE)</f>
        <v>14.768313989999999</v>
      </c>
      <c r="AG41" s="31">
        <f>VLOOKUP($D41,Résultats!$B$2:$AZ$251,AG$2,FALSE)</f>
        <v>12.8000808</v>
      </c>
      <c r="AH41" s="31">
        <f>VLOOKUP($D41,Résultats!$B$2:$AZ$251,AH$2,FALSE)</f>
        <v>11.03140303</v>
      </c>
      <c r="AI41" s="31">
        <f>VLOOKUP($D41,Résultats!$B$2:$AZ$251,AI$2,FALSE)</f>
        <v>9.4585099249999995</v>
      </c>
      <c r="AJ41" s="31">
        <f>VLOOKUP($D41,Résultats!$B$2:$AZ$251,AJ$2,FALSE)</f>
        <v>8.0767363939999903</v>
      </c>
      <c r="AK41" s="31">
        <f>VLOOKUP($D41,Résultats!$B$2:$AZ$251,AK$2,FALSE)</f>
        <v>6.8719202240000001</v>
      </c>
      <c r="AL41" s="31">
        <f>VLOOKUP($D41,Résultats!$B$2:$AZ$251,AL$2,FALSE)</f>
        <v>5.8286435140000004</v>
      </c>
      <c r="AM41" s="31">
        <f>VLOOKUP($D41,Résultats!$B$2:$AZ$251,AM$2,FALSE)</f>
        <v>4.9343403119999998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24.17318289</v>
      </c>
      <c r="G42" s="81">
        <f>VLOOKUP($D42,Résultats!$B$2:$AZ$251,G$2,FALSE)</f>
        <v>19.571878779999999</v>
      </c>
      <c r="H42" s="81">
        <f>VLOOKUP($D42,Résultats!$B$2:$AZ$251,H$2,FALSE)</f>
        <v>17.570514729999999</v>
      </c>
      <c r="I42" s="81">
        <f>VLOOKUP($D42,Résultats!$B$2:$AZ$251,I$2,FALSE)</f>
        <v>16.891480080000001</v>
      </c>
      <c r="J42" s="81">
        <f>VLOOKUP($D42,Résultats!$B$2:$AZ$251,J$2,FALSE)</f>
        <v>13.667925110000001</v>
      </c>
      <c r="K42" s="81">
        <f>VLOOKUP($D42,Résultats!$B$2:$AZ$251,K$2,FALSE)</f>
        <v>11.225875690000001</v>
      </c>
      <c r="L42" s="81">
        <f>VLOOKUP($D42,Résultats!$B$2:$AZ$251,L$2,FALSE)</f>
        <v>10.160790520000001</v>
      </c>
      <c r="M42" s="81">
        <f>VLOOKUP($D42,Résultats!$B$2:$AZ$251,M$2,FALSE)</f>
        <v>9.0994115979999997</v>
      </c>
      <c r="N42" s="81">
        <f>VLOOKUP($D42,Résultats!$B$2:$AZ$251,N$2,FALSE)</f>
        <v>8.2342087819999996</v>
      </c>
      <c r="O42" s="81">
        <f>VLOOKUP($D42,Résultats!$B$2:$AZ$251,O$2,FALSE)</f>
        <v>7.840914454</v>
      </c>
      <c r="P42" s="81">
        <f>VLOOKUP($D42,Résultats!$B$2:$AZ$251,P$2,FALSE)</f>
        <v>7.5574975159999997</v>
      </c>
      <c r="Q42" s="81">
        <f>VLOOKUP($D42,Résultats!$B$2:$AZ$251,Q$2,FALSE)</f>
        <v>7.2669567769999999</v>
      </c>
      <c r="R42" s="81">
        <f>VLOOKUP($D42,Résultats!$B$2:$AZ$251,R$2,FALSE)</f>
        <v>6.9489835629999996</v>
      </c>
      <c r="S42" s="81">
        <f>VLOOKUP($D42,Résultats!$B$2:$AZ$251,S$2,FALSE)</f>
        <v>6.604139344</v>
      </c>
      <c r="T42" s="81">
        <f>VLOOKUP($D42,Résultats!$B$2:$AZ$251,T$2,FALSE)</f>
        <v>6.2230011190000001</v>
      </c>
      <c r="U42" s="81">
        <f>VLOOKUP($D42,Résultats!$B$2:$AZ$251,U$2,FALSE)</f>
        <v>5.8195717470000004</v>
      </c>
      <c r="V42" s="81">
        <f>VLOOKUP($D42,Résultats!$B$2:$AZ$251,V$2,FALSE)</f>
        <v>5.4013015529999997</v>
      </c>
      <c r="W42" s="81">
        <f>VLOOKUP($D42,Résultats!$B$2:$AZ$251,W$2,FALSE)</f>
        <v>4.9761577089999998</v>
      </c>
      <c r="X42" s="81">
        <f>VLOOKUP($D42,Résultats!$B$2:$AZ$251,X$2,FALSE)</f>
        <v>4.5526434079999998</v>
      </c>
      <c r="Y42" s="81">
        <f>VLOOKUP($D42,Résultats!$B$2:$AZ$251,Y$2,FALSE)</f>
        <v>4.1305186039999997</v>
      </c>
      <c r="Z42" s="81">
        <f>VLOOKUP($D42,Résultats!$B$2:$AZ$251,Z$2,FALSE)</f>
        <v>3.7232385460000001</v>
      </c>
      <c r="AA42" s="81">
        <f>VLOOKUP($D42,Résultats!$B$2:$AZ$251,AA$2,FALSE)</f>
        <v>3.3345141919999999</v>
      </c>
      <c r="AB42" s="81">
        <f>VLOOKUP($D42,Résultats!$B$2:$AZ$251,AB$2,FALSE)</f>
        <v>2.9670196729999998</v>
      </c>
      <c r="AC42" s="81">
        <f>VLOOKUP($D42,Résultats!$B$2:$AZ$251,AC$2,FALSE)</f>
        <v>2.622867098</v>
      </c>
      <c r="AD42" s="81">
        <f>VLOOKUP($D42,Résultats!$B$2:$AZ$251,AD$2,FALSE)</f>
        <v>2.3084625650000001</v>
      </c>
      <c r="AE42" s="81">
        <f>VLOOKUP($D42,Résultats!$B$2:$AZ$251,AE$2,FALSE)</f>
        <v>2.0188120189999998</v>
      </c>
      <c r="AF42" s="81">
        <f>VLOOKUP($D42,Résultats!$B$2:$AZ$251,AF$2,FALSE)</f>
        <v>1.75431005</v>
      </c>
      <c r="AG42" s="81">
        <f>VLOOKUP($D42,Résultats!$B$2:$AZ$251,AG$2,FALSE)</f>
        <v>1.5158623579999999</v>
      </c>
      <c r="AH42" s="81">
        <f>VLOOKUP($D42,Résultats!$B$2:$AZ$251,AH$2,FALSE)</f>
        <v>1.302780598</v>
      </c>
      <c r="AI42" s="81">
        <f>VLOOKUP($D42,Résultats!$B$2:$AZ$251,AI$2,FALSE)</f>
        <v>1.114210245</v>
      </c>
      <c r="AJ42" s="81">
        <f>VLOOKUP($D42,Résultats!$B$2:$AZ$251,AJ$2,FALSE)</f>
        <v>0.94930254520000001</v>
      </c>
      <c r="AK42" s="81">
        <f>VLOOKUP($D42,Résultats!$B$2:$AZ$251,AK$2,FALSE)</f>
        <v>0.8061096109</v>
      </c>
      <c r="AL42" s="81">
        <f>VLOOKUP($D42,Résultats!$B$2:$AZ$251,AL$2,FALSE)</f>
        <v>0.68257968970000005</v>
      </c>
      <c r="AM42" s="81">
        <f>VLOOKUP($D42,Résultats!$B$2:$AZ$251,AM$2,FALSE)</f>
        <v>0.57702907020000005</v>
      </c>
    </row>
    <row r="43" spans="2:39" x14ac:dyDescent="0.25">
      <c r="C43" s="56"/>
      <c r="D43" s="3"/>
      <c r="E43" s="127"/>
      <c r="F43" s="127"/>
      <c r="G43" s="127"/>
      <c r="H43" s="127"/>
      <c r="I43" s="127"/>
      <c r="J43" s="126"/>
      <c r="K43" s="31"/>
      <c r="L43" s="31"/>
      <c r="M43" s="31"/>
      <c r="N43" s="127"/>
      <c r="O43" s="126"/>
      <c r="P43" s="31"/>
      <c r="Q43" s="31"/>
      <c r="R43" s="31"/>
      <c r="S43" s="127"/>
      <c r="T43" s="127"/>
      <c r="U43" s="127"/>
      <c r="V43" s="127"/>
      <c r="W43" s="127"/>
      <c r="X43" s="31"/>
      <c r="Y43" s="31"/>
      <c r="Z43" s="31"/>
      <c r="AA43" s="31"/>
      <c r="AB43" s="31"/>
      <c r="AC43" s="130"/>
      <c r="AD43" s="130"/>
      <c r="AE43" s="130"/>
      <c r="AF43" s="130"/>
      <c r="AG43" s="130"/>
      <c r="AH43" s="31"/>
      <c r="AI43" s="31"/>
      <c r="AJ43" s="31"/>
      <c r="AK43" s="31"/>
      <c r="AL43" s="31"/>
      <c r="AM43" s="130"/>
    </row>
    <row r="44" spans="2:39" x14ac:dyDescent="0.25">
      <c r="B44" s="23" t="s">
        <v>396</v>
      </c>
      <c r="C44" s="82" t="s">
        <v>367</v>
      </c>
      <c r="D44" s="82" t="s">
        <v>72</v>
      </c>
      <c r="E44" s="124">
        <f>VLOOKUP($D49,Résultats!$B$2:$AZ$212,E$2,FALSE)</f>
        <v>32001.800439999999</v>
      </c>
      <c r="F44" s="124">
        <f>VLOOKUP($D49,Résultats!$B$2:$AZ$212,F$2,FALSE)</f>
        <v>33963.92974</v>
      </c>
      <c r="G44" s="124">
        <f>VLOOKUP($D49,Résultats!$B$2:$AZ$212,G$2,FALSE)</f>
        <v>34255.391009999999</v>
      </c>
      <c r="H44" s="124">
        <f>VLOOKUP($D49,Résultats!$B$2:$AZ$212,H$2,FALSE)</f>
        <v>34333.114009999998</v>
      </c>
      <c r="I44" s="124">
        <f>VLOOKUP($D49,Résultats!$B$2:$AZ$212,I$2,FALSE)</f>
        <v>34664.10529</v>
      </c>
      <c r="J44" s="124">
        <f>VLOOKUP($D49,Résultats!$B$2:$AZ$212,J$2,FALSE)</f>
        <v>34953.53916</v>
      </c>
      <c r="K44" s="124">
        <f>VLOOKUP($D49,Résultats!$B$2:$AZ$212,K$2,FALSE)</f>
        <v>35110.332499999997</v>
      </c>
      <c r="L44" s="124">
        <f>VLOOKUP($D49,Résultats!$B$2:$AZ$212,L$2,FALSE)</f>
        <v>35221.25434</v>
      </c>
      <c r="M44" s="124">
        <f>VLOOKUP($D49,Résultats!$B$2:$AZ$212,M$2,FALSE)</f>
        <v>35267.904450000002</v>
      </c>
      <c r="N44" s="124">
        <f>VLOOKUP($D49,Résultats!$B$2:$AZ$212,N$2,FALSE)</f>
        <v>35268.61896</v>
      </c>
      <c r="O44" s="124">
        <f>VLOOKUP($D49,Résultats!$B$2:$AZ$212,O$2,FALSE)</f>
        <v>35319.661260000001</v>
      </c>
      <c r="P44" s="124">
        <f>VLOOKUP($D49,Résultats!$B$2:$AZ$212,P$2,FALSE)</f>
        <v>35422.895299999996</v>
      </c>
      <c r="Q44" s="124">
        <f>VLOOKUP($D49,Résultats!$B$2:$AZ$212,Q$2,FALSE)</f>
        <v>35567.896679999998</v>
      </c>
      <c r="R44" s="124">
        <f>VLOOKUP($D49,Résultats!$B$2:$AZ$212,R$2,FALSE)</f>
        <v>35740.932249999998</v>
      </c>
      <c r="S44" s="124">
        <f>VLOOKUP($D49,Résultats!$B$2:$AZ$212,S$2,FALSE)</f>
        <v>35932.508439999998</v>
      </c>
      <c r="T44" s="124">
        <f>VLOOKUP($D49,Résultats!$B$2:$AZ$212,T$2,FALSE)</f>
        <v>36130.94397</v>
      </c>
      <c r="U44" s="124">
        <f>VLOOKUP($D49,Résultats!$B$2:$AZ$212,U$2,FALSE)</f>
        <v>36331.317260000003</v>
      </c>
      <c r="V44" s="124">
        <f>VLOOKUP($D49,Résultats!$B$2:$AZ$212,V$2,FALSE)</f>
        <v>36530.838309999999</v>
      </c>
      <c r="W44" s="124">
        <f>VLOOKUP($D49,Résultats!$B$2:$AZ$212,W$2,FALSE)</f>
        <v>36728.642229999998</v>
      </c>
      <c r="X44" s="124">
        <f>VLOOKUP($D49,Résultats!$B$2:$AZ$212,X$2,FALSE)</f>
        <v>36925.769950000002</v>
      </c>
      <c r="Y44" s="124">
        <f>VLOOKUP($D49,Résultats!$B$2:$AZ$212,Y$2,FALSE)</f>
        <v>37120.263720000003</v>
      </c>
      <c r="Z44" s="124">
        <f>VLOOKUP($D49,Résultats!$B$2:$AZ$212,Z$2,FALSE)</f>
        <v>37314.425660000001</v>
      </c>
      <c r="AA44" s="124">
        <f>VLOOKUP($D49,Résultats!$B$2:$AZ$212,AA$2,FALSE)</f>
        <v>37510.000509999998</v>
      </c>
      <c r="AB44" s="124">
        <f>VLOOKUP($D49,Résultats!$B$2:$AZ$212,AB$2,FALSE)</f>
        <v>37708.716260000001</v>
      </c>
      <c r="AC44" s="124">
        <f>VLOOKUP($D49,Résultats!$B$2:$AZ$212,AC$2,FALSE)</f>
        <v>37911.370080000001</v>
      </c>
      <c r="AD44" s="124">
        <f>VLOOKUP($D49,Résultats!$B$2:$AZ$212,AD$2,FALSE)</f>
        <v>38124.907579999999</v>
      </c>
      <c r="AE44" s="124">
        <f>VLOOKUP($D49,Résultats!$B$2:$AZ$212,AE$2,FALSE)</f>
        <v>38348.15769</v>
      </c>
      <c r="AF44" s="124">
        <f>VLOOKUP($D49,Résultats!$B$2:$AZ$212,AF$2,FALSE)</f>
        <v>38578.522210000003</v>
      </c>
      <c r="AG44" s="124">
        <f>VLOOKUP($D49,Résultats!$B$2:$AZ$212,AG$2,FALSE)</f>
        <v>38814.483350000002</v>
      </c>
      <c r="AH44" s="124">
        <f>VLOOKUP($D49,Résultats!$B$2:$AZ$212,AH$2,FALSE)</f>
        <v>39053.943370000001</v>
      </c>
      <c r="AI44" s="124">
        <f>VLOOKUP($D49,Résultats!$B$2:$AZ$212,AI$2,FALSE)</f>
        <v>39294.90898</v>
      </c>
      <c r="AJ44" s="124">
        <f>VLOOKUP($D49,Résultats!$B$2:$AZ$212,AJ$2,FALSE)</f>
        <v>39537.127610000003</v>
      </c>
      <c r="AK44" s="124">
        <f>VLOOKUP($D49,Résultats!$B$2:$AZ$212,AK$2,FALSE)</f>
        <v>39780.211790000001</v>
      </c>
      <c r="AL44" s="124">
        <f>VLOOKUP($D49,Résultats!$B$2:$AZ$212,AL$2,FALSE)</f>
        <v>40023.843820000002</v>
      </c>
      <c r="AM44" s="124">
        <f>VLOOKUP($D49,Résultats!$B$2:$AZ$212,AM$2,FALSE)</f>
        <v>40270.354760000002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34086.926639999998</v>
      </c>
      <c r="H46" s="31">
        <f>VLOOKUP($D46,Résultats!$B$2:$AZ$212,H$2,FALSE)</f>
        <v>34124.399140000001</v>
      </c>
      <c r="I46" s="31">
        <f>VLOOKUP($D46,Résultats!$B$2:$AZ$212,I$2,FALSE)</f>
        <v>34367.039949999998</v>
      </c>
      <c r="J46" s="31">
        <f>VLOOKUP($D46,Résultats!$B$2:$AZ$212,J$2,FALSE)</f>
        <v>34494.861819999998</v>
      </c>
      <c r="K46" s="31">
        <f>VLOOKUP($D46,Résultats!$B$2:$AZ$212,K$2,FALSE)</f>
        <v>34375.558449999997</v>
      </c>
      <c r="L46" s="31">
        <f>VLOOKUP($D46,Résultats!$B$2:$AZ$212,L$2,FALSE)</f>
        <v>34188.493949999996</v>
      </c>
      <c r="M46" s="31">
        <f>VLOOKUP($D46,Résultats!$B$2:$AZ$212,M$2,FALSE)</f>
        <v>33915.189429999999</v>
      </c>
      <c r="N46" s="31">
        <f>VLOOKUP($D46,Résultats!$B$2:$AZ$212,N$2,FALSE)</f>
        <v>33569.231460000003</v>
      </c>
      <c r="O46" s="31">
        <f>VLOOKUP($D46,Résultats!$B$2:$AZ$212,O$2,FALSE)</f>
        <v>33226.632239999999</v>
      </c>
      <c r="P46" s="31">
        <f>VLOOKUP($D46,Résultats!$B$2:$AZ$212,P$2,FALSE)</f>
        <v>32881.960520000001</v>
      </c>
      <c r="Q46" s="31">
        <f>VLOOKUP($D46,Résultats!$B$2:$AZ$212,Q$2,FALSE)</f>
        <v>32519.94008</v>
      </c>
      <c r="R46" s="31">
        <f>VLOOKUP($D46,Résultats!$B$2:$AZ$212,R$2,FALSE)</f>
        <v>32123.642919999998</v>
      </c>
      <c r="S46" s="31">
        <f>VLOOKUP($D46,Résultats!$B$2:$AZ$212,S$2,FALSE)</f>
        <v>31680.552510000001</v>
      </c>
      <c r="T46" s="31">
        <f>VLOOKUP($D46,Résultats!$B$2:$AZ$212,T$2,FALSE)</f>
        <v>31178.202689999998</v>
      </c>
      <c r="U46" s="31">
        <f>VLOOKUP($D46,Résultats!$B$2:$AZ$212,U$2,FALSE)</f>
        <v>30610.458640000001</v>
      </c>
      <c r="V46" s="31">
        <f>VLOOKUP($D46,Résultats!$B$2:$AZ$212,V$2,FALSE)</f>
        <v>29974.164659999999</v>
      </c>
      <c r="W46" s="31">
        <f>VLOOKUP($D46,Résultats!$B$2:$AZ$212,W$2,FALSE)</f>
        <v>29268.952109999998</v>
      </c>
      <c r="X46" s="31">
        <f>VLOOKUP($D46,Résultats!$B$2:$AZ$212,X$2,FALSE)</f>
        <v>28497.081719999998</v>
      </c>
      <c r="Y46" s="31">
        <f>VLOOKUP($D46,Résultats!$B$2:$AZ$212,Y$2,FALSE)</f>
        <v>27660.984639999999</v>
      </c>
      <c r="Z46" s="31">
        <f>VLOOKUP($D46,Résultats!$B$2:$AZ$212,Z$2,FALSE)</f>
        <v>26766.716820000001</v>
      </c>
      <c r="AA46" s="31">
        <f>VLOOKUP($D46,Résultats!$B$2:$AZ$212,AA$2,FALSE)</f>
        <v>25821.34535</v>
      </c>
      <c r="AB46" s="31">
        <f>VLOOKUP($D46,Résultats!$B$2:$AZ$212,AB$2,FALSE)</f>
        <v>24833.0023</v>
      </c>
      <c r="AC46" s="31">
        <f>VLOOKUP($D46,Résultats!$B$2:$AZ$212,AC$2,FALSE)</f>
        <v>23810.336439999999</v>
      </c>
      <c r="AD46" s="31">
        <f>VLOOKUP($D46,Résultats!$B$2:$AZ$212,AD$2,FALSE)</f>
        <v>22764.12126</v>
      </c>
      <c r="AE46" s="31">
        <f>VLOOKUP($D46,Résultats!$B$2:$AZ$212,AE$2,FALSE)</f>
        <v>21702.910680000001</v>
      </c>
      <c r="AF46" s="31">
        <f>VLOOKUP($D46,Résultats!$B$2:$AZ$212,AF$2,FALSE)</f>
        <v>20635.05975</v>
      </c>
      <c r="AG46" s="31">
        <f>VLOOKUP($D46,Résultats!$B$2:$AZ$212,AG$2,FALSE)</f>
        <v>19568.967410000001</v>
      </c>
      <c r="AH46" s="31">
        <f>VLOOKUP($D46,Résultats!$B$2:$AZ$212,AH$2,FALSE)</f>
        <v>18512.436099999999</v>
      </c>
      <c r="AI46" s="31">
        <f>VLOOKUP($D46,Résultats!$B$2:$AZ$212,AI$2,FALSE)</f>
        <v>17472.589660000001</v>
      </c>
      <c r="AJ46" s="31">
        <f>VLOOKUP($D46,Résultats!$B$2:$AZ$212,AJ$2,FALSE)</f>
        <v>16455.882369999999</v>
      </c>
      <c r="AK46" s="31">
        <f>VLOOKUP($D46,Résultats!$B$2:$AZ$212,AK$2,FALSE)</f>
        <v>15467.73675</v>
      </c>
      <c r="AL46" s="31">
        <f>VLOOKUP($D46,Résultats!$B$2:$AZ$212,AL$2,FALSE)</f>
        <v>14512.562190000001</v>
      </c>
      <c r="AM46" s="31">
        <f>VLOOKUP($D46,Résultats!$B$2:$AZ$212,AM$2,FALSE)</f>
        <v>13593.95138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81.931577540000006</v>
      </c>
      <c r="G47" s="31">
        <f>VLOOKUP($D47,Résultats!$B$2:$AZ$212,G$2,FALSE)</f>
        <v>168.46436460000001</v>
      </c>
      <c r="H47" s="31">
        <f>VLOOKUP($D47,Résultats!$B$2:$AZ$212,H$2,FALSE)</f>
        <v>208.7148708</v>
      </c>
      <c r="I47" s="31">
        <f>VLOOKUP($D47,Résultats!$B$2:$AZ$212,I$2,FALSE)</f>
        <v>297.06533769999999</v>
      </c>
      <c r="J47" s="31">
        <f>VLOOKUP($D47,Résultats!$B$2:$AZ$212,J$2,FALSE)</f>
        <v>458.67734130000002</v>
      </c>
      <c r="K47" s="31">
        <f>VLOOKUP($D47,Résultats!$B$2:$AZ$212,K$2,FALSE)</f>
        <v>734.77404590000003</v>
      </c>
      <c r="L47" s="31">
        <f>VLOOKUP($D47,Résultats!$B$2:$AZ$212,L$2,FALSE)</f>
        <v>1032.7603879999999</v>
      </c>
      <c r="M47" s="31">
        <f>VLOOKUP($D47,Résultats!$B$2:$AZ$212,M$2,FALSE)</f>
        <v>1352.715013</v>
      </c>
      <c r="N47" s="31">
        <f>VLOOKUP($D47,Résultats!$B$2:$AZ$212,N$2,FALSE)</f>
        <v>1699.387502</v>
      </c>
      <c r="O47" s="31">
        <f>VLOOKUP($D47,Résultats!$B$2:$AZ$212,O$2,FALSE)</f>
        <v>2093.029027</v>
      </c>
      <c r="P47" s="31">
        <f>VLOOKUP($D47,Résultats!$B$2:$AZ$212,P$2,FALSE)</f>
        <v>2540.93478</v>
      </c>
      <c r="Q47" s="31">
        <f>VLOOKUP($D47,Résultats!$B$2:$AZ$212,Q$2,FALSE)</f>
        <v>3047.9565969999999</v>
      </c>
      <c r="R47" s="31">
        <f>VLOOKUP($D47,Résultats!$B$2:$AZ$212,R$2,FALSE)</f>
        <v>3617.2893340000001</v>
      </c>
      <c r="S47" s="31">
        <f>VLOOKUP($D47,Résultats!$B$2:$AZ$212,S$2,FALSE)</f>
        <v>4251.9559289999997</v>
      </c>
      <c r="T47" s="31">
        <f>VLOOKUP($D47,Résultats!$B$2:$AZ$212,T$2,FALSE)</f>
        <v>4952.7412800000002</v>
      </c>
      <c r="U47" s="31">
        <f>VLOOKUP($D47,Résultats!$B$2:$AZ$212,U$2,FALSE)</f>
        <v>5720.8586210000003</v>
      </c>
      <c r="V47" s="31">
        <f>VLOOKUP($D47,Résultats!$B$2:$AZ$212,V$2,FALSE)</f>
        <v>6556.6736520000004</v>
      </c>
      <c r="W47" s="31">
        <f>VLOOKUP($D47,Résultats!$B$2:$AZ$212,W$2,FALSE)</f>
        <v>7459.6901260000004</v>
      </c>
      <c r="X47" s="31">
        <f>VLOOKUP($D47,Résultats!$B$2:$AZ$212,X$2,FALSE)</f>
        <v>8428.6882349999996</v>
      </c>
      <c r="Y47" s="31">
        <f>VLOOKUP($D47,Résultats!$B$2:$AZ$212,Y$2,FALSE)</f>
        <v>9459.2790789999999</v>
      </c>
      <c r="Z47" s="31">
        <f>VLOOKUP($D47,Résultats!$B$2:$AZ$212,Z$2,FALSE)</f>
        <v>10547.708839999999</v>
      </c>
      <c r="AA47" s="31">
        <f>VLOOKUP($D47,Résultats!$B$2:$AZ$212,AA$2,FALSE)</f>
        <v>11688.655150000001</v>
      </c>
      <c r="AB47" s="31">
        <f>VLOOKUP($D47,Résultats!$B$2:$AZ$212,AB$2,FALSE)</f>
        <v>12875.713959999999</v>
      </c>
      <c r="AC47" s="31">
        <f>VLOOKUP($D47,Résultats!$B$2:$AZ$212,AC$2,FALSE)</f>
        <v>14101.03364</v>
      </c>
      <c r="AD47" s="31">
        <f>VLOOKUP($D47,Résultats!$B$2:$AZ$212,AD$2,FALSE)</f>
        <v>15360.786319999999</v>
      </c>
      <c r="AE47" s="31">
        <f>VLOOKUP($D47,Résultats!$B$2:$AZ$212,AE$2,FALSE)</f>
        <v>16645.246999999999</v>
      </c>
      <c r="AF47" s="31">
        <f>VLOOKUP($D47,Résultats!$B$2:$AZ$212,AF$2,FALSE)</f>
        <v>17943.462459999999</v>
      </c>
      <c r="AG47" s="31">
        <f>VLOOKUP($D47,Résultats!$B$2:$AZ$212,AG$2,FALSE)</f>
        <v>19245.515940000001</v>
      </c>
      <c r="AH47" s="31">
        <f>VLOOKUP($D47,Résultats!$B$2:$AZ$212,AH$2,FALSE)</f>
        <v>20541.507259999998</v>
      </c>
      <c r="AI47" s="31">
        <f>VLOOKUP($D47,Résultats!$B$2:$AZ$212,AI$2,FALSE)</f>
        <v>21822.319319999999</v>
      </c>
      <c r="AJ47" s="31">
        <f>VLOOKUP($D47,Résultats!$B$2:$AZ$212,AJ$2,FALSE)</f>
        <v>23081.24524</v>
      </c>
      <c r="AK47" s="31">
        <f>VLOOKUP($D47,Résultats!$B$2:$AZ$212,AK$2,FALSE)</f>
        <v>24312.475040000001</v>
      </c>
      <c r="AL47" s="31">
        <f>VLOOKUP($D47,Résultats!$B$2:$AZ$212,AL$2,FALSE)</f>
        <v>25511.281630000001</v>
      </c>
      <c r="AM47" s="31">
        <f>VLOOKUP($D47,Résultats!$B$2:$AZ$212,AM$2,FALSE)</f>
        <v>26676.40337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0.59961622579999996</v>
      </c>
      <c r="G48" s="31">
        <f>VLOOKUP($D48,Résultats!$B$2:$AZ$212,G$2,FALSE)</f>
        <v>0.78411190190000002</v>
      </c>
      <c r="H48" s="31">
        <f>VLOOKUP($D48,Résultats!$B$2:$AZ$212,H$2,FALSE)</f>
        <v>0.86714340059999995</v>
      </c>
      <c r="I48" s="31">
        <f>VLOOKUP($D48,Résultats!$B$2:$AZ$212,I$2,FALSE)</f>
        <v>0.98733127570000001</v>
      </c>
      <c r="J48" s="31">
        <f>VLOOKUP($D48,Résultats!$B$2:$AZ$212,J$2,FALSE)</f>
        <v>1.075351841</v>
      </c>
      <c r="K48" s="31">
        <f>VLOOKUP($D48,Résultats!$B$2:$AZ$212,K$2,FALSE)</f>
        <v>1.1705826180000001</v>
      </c>
      <c r="L48" s="31">
        <f>VLOOKUP($D48,Résultats!$B$2:$AZ$212,L$2,FALSE)</f>
        <v>1.273545113</v>
      </c>
      <c r="M48" s="31">
        <f>VLOOKUP($D48,Résultats!$B$2:$AZ$212,M$2,FALSE)</f>
        <v>1.383438739</v>
      </c>
      <c r="N48" s="31">
        <f>VLOOKUP($D48,Résultats!$B$2:$AZ$212,N$2,FALSE)</f>
        <v>1.4998874820000001</v>
      </c>
      <c r="O48" s="31">
        <f>VLOOKUP($D48,Résultats!$B$2:$AZ$212,O$2,FALSE)</f>
        <v>1.617729473</v>
      </c>
      <c r="P48" s="31">
        <f>VLOOKUP($D48,Résultats!$B$2:$AZ$212,P$2,FALSE)</f>
        <v>1.7317172729999999</v>
      </c>
      <c r="Q48" s="31">
        <f>VLOOKUP($D48,Résultats!$B$2:$AZ$212,Q$2,FALSE)</f>
        <v>1.838825532</v>
      </c>
      <c r="R48" s="31">
        <f>VLOOKUP($D48,Résultats!$B$2:$AZ$212,R$2,FALSE)</f>
        <v>1.9363805789999999</v>
      </c>
      <c r="S48" s="31">
        <f>VLOOKUP($D48,Résultats!$B$2:$AZ$212,S$2,FALSE)</f>
        <v>2.022629695</v>
      </c>
      <c r="T48" s="31">
        <f>VLOOKUP($D48,Résultats!$B$2:$AZ$212,T$2,FALSE)</f>
        <v>2.0961646229999999</v>
      </c>
      <c r="U48" s="31">
        <f>VLOOKUP($D48,Résultats!$B$2:$AZ$212,U$2,FALSE)</f>
        <v>2.1563748139999999</v>
      </c>
      <c r="V48" s="31">
        <f>VLOOKUP($D48,Résultats!$B$2:$AZ$212,V$2,FALSE)</f>
        <v>2.2029508820000001</v>
      </c>
      <c r="W48" s="31">
        <f>VLOOKUP($D48,Résultats!$B$2:$AZ$212,W$2,FALSE)</f>
        <v>2.2358515720000001</v>
      </c>
      <c r="X48" s="31">
        <f>VLOOKUP($D48,Résultats!$B$2:$AZ$212,X$2,FALSE)</f>
        <v>2.2552614069999999</v>
      </c>
      <c r="Y48" s="31">
        <f>VLOOKUP($D48,Résultats!$B$2:$AZ$212,Y$2,FALSE)</f>
        <v>2.2616892540000002</v>
      </c>
      <c r="Z48" s="31">
        <f>VLOOKUP($D48,Résultats!$B$2:$AZ$212,Z$2,FALSE)</f>
        <v>2.2555713470000001</v>
      </c>
      <c r="AA48" s="31">
        <f>VLOOKUP($D48,Résultats!$B$2:$AZ$212,AA$2,FALSE)</f>
        <v>2.2374183240000001</v>
      </c>
      <c r="AB48" s="31">
        <f>VLOOKUP($D48,Résultats!$B$2:$AZ$212,AB$2,FALSE)</f>
        <v>2.2079979239999998</v>
      </c>
      <c r="AC48" s="31">
        <f>VLOOKUP($D48,Résultats!$B$2:$AZ$212,AC$2,FALSE)</f>
        <v>2.1681969159999999</v>
      </c>
      <c r="AD48" s="31">
        <f>VLOOKUP($D48,Résultats!$B$2:$AZ$212,AD$2,FALSE)</f>
        <v>2.1194199280000001</v>
      </c>
      <c r="AE48" s="31">
        <f>VLOOKUP($D48,Résultats!$B$2:$AZ$212,AE$2,FALSE)</f>
        <v>2.0627150049999998</v>
      </c>
      <c r="AF48" s="31">
        <f>VLOOKUP($D48,Résultats!$B$2:$AZ$212,AF$2,FALSE)</f>
        <v>1.9991574379999999</v>
      </c>
      <c r="AG48" s="31">
        <f>VLOOKUP($D48,Résultats!$B$2:$AZ$212,AG$2,FALSE)</f>
        <v>1.9299371940000001</v>
      </c>
      <c r="AH48" s="31">
        <f>VLOOKUP($D48,Résultats!$B$2:$AZ$212,AH$2,FALSE)</f>
        <v>1.856246474</v>
      </c>
      <c r="AI48" s="31">
        <f>VLOOKUP($D48,Résultats!$B$2:$AZ$212,AI$2,FALSE)</f>
        <v>1.779280958</v>
      </c>
      <c r="AJ48" s="31">
        <f>VLOOKUP($D48,Résultats!$B$2:$AZ$212,AJ$2,FALSE)</f>
        <v>1.7001394190000001</v>
      </c>
      <c r="AK48" s="31">
        <f>VLOOKUP($D48,Résultats!$B$2:$AZ$212,AK$2,FALSE)</f>
        <v>1.619802913</v>
      </c>
      <c r="AL48" s="31">
        <f>VLOOKUP($D48,Résultats!$B$2:$AZ$212,AL$2,FALSE)</f>
        <v>1.5391332120000001</v>
      </c>
      <c r="AM48" s="31">
        <f>VLOOKUP($D48,Résultats!$B$2:$AZ$212,AM$2,FALSE)</f>
        <v>1.4589127150000001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34664.10529</v>
      </c>
      <c r="J49" s="83">
        <f>VLOOKUP($D49,Résultats!$B$2:$AZ$212,J$2,FALSE)</f>
        <v>34953.53916</v>
      </c>
      <c r="K49" s="83">
        <f>VLOOKUP($D49,Résultats!$B$2:$AZ$212,K$2,FALSE)</f>
        <v>35110.332499999997</v>
      </c>
      <c r="L49" s="83">
        <f>VLOOKUP($D49,Résultats!$B$2:$AZ$212,L$2,FALSE)</f>
        <v>35221.25434</v>
      </c>
      <c r="M49" s="83">
        <f>VLOOKUP($D49,Résultats!$B$2:$AZ$212,M$2,FALSE)</f>
        <v>35267.904450000002</v>
      </c>
      <c r="N49" s="83">
        <f>VLOOKUP($D49,Résultats!$B$2:$AZ$212,N$2,FALSE)</f>
        <v>35268.61896</v>
      </c>
      <c r="O49" s="83">
        <f>VLOOKUP($D49,Résultats!$B$2:$AZ$212,O$2,FALSE)</f>
        <v>35319.661260000001</v>
      </c>
      <c r="P49" s="83">
        <f>VLOOKUP($D49,Résultats!$B$2:$AZ$212,P$2,FALSE)</f>
        <v>35422.895299999996</v>
      </c>
      <c r="Q49" s="83">
        <f>VLOOKUP($D49,Résultats!$B$2:$AZ$212,Q$2,FALSE)</f>
        <v>35567.896679999998</v>
      </c>
      <c r="R49" s="83">
        <f>VLOOKUP($D49,Résultats!$B$2:$AZ$212,R$2,FALSE)</f>
        <v>35740.932249999998</v>
      </c>
      <c r="S49" s="83">
        <f>VLOOKUP($D49,Résultats!$B$2:$AZ$212,S$2,FALSE)</f>
        <v>35932.508439999998</v>
      </c>
      <c r="T49" s="83">
        <f>VLOOKUP($D49,Résultats!$B$2:$AZ$212,T$2,FALSE)</f>
        <v>36130.94397</v>
      </c>
      <c r="U49" s="83">
        <f>VLOOKUP($D49,Résultats!$B$2:$AZ$212,U$2,FALSE)</f>
        <v>36331.317260000003</v>
      </c>
      <c r="V49" s="83">
        <f>VLOOKUP($D49,Résultats!$B$2:$AZ$212,V$2,FALSE)</f>
        <v>36530.838309999999</v>
      </c>
      <c r="W49" s="83">
        <f>VLOOKUP($D49,Résultats!$B$2:$AZ$212,W$2,FALSE)</f>
        <v>36728.642229999998</v>
      </c>
      <c r="X49" s="83">
        <f>VLOOKUP($D49,Résultats!$B$2:$AZ$212,X$2,FALSE)</f>
        <v>36925.769950000002</v>
      </c>
      <c r="Y49" s="83">
        <f>VLOOKUP($D49,Résultats!$B$2:$AZ$212,Y$2,FALSE)</f>
        <v>37120.263720000003</v>
      </c>
      <c r="Z49" s="83">
        <f>VLOOKUP($D49,Résultats!$B$2:$AZ$212,Z$2,FALSE)</f>
        <v>37314.425660000001</v>
      </c>
      <c r="AA49" s="83">
        <f>VLOOKUP($D49,Résultats!$B$2:$AZ$212,AA$2,FALSE)</f>
        <v>37510.000509999998</v>
      </c>
      <c r="AB49" s="83">
        <f>VLOOKUP($D49,Résultats!$B$2:$AZ$212,AB$2,FALSE)</f>
        <v>37708.716260000001</v>
      </c>
      <c r="AC49" s="83">
        <f>VLOOKUP($D49,Résultats!$B$2:$AZ$212,AC$2,FALSE)</f>
        <v>37911.370080000001</v>
      </c>
      <c r="AD49" s="83">
        <f>VLOOKUP($D49,Résultats!$B$2:$AZ$212,AD$2,FALSE)</f>
        <v>38124.907579999999</v>
      </c>
      <c r="AE49" s="83">
        <f>VLOOKUP($D49,Résultats!$B$2:$AZ$212,AE$2,FALSE)</f>
        <v>38348.15769</v>
      </c>
      <c r="AF49" s="83">
        <f>VLOOKUP($D49,Résultats!$B$2:$AZ$212,AF$2,FALSE)</f>
        <v>38578.522210000003</v>
      </c>
      <c r="AG49" s="83">
        <f>VLOOKUP($D49,Résultats!$B$2:$AZ$212,AG$2,FALSE)</f>
        <v>38814.483350000002</v>
      </c>
      <c r="AH49" s="83">
        <f>VLOOKUP($D49,Résultats!$B$2:$AZ$212,AH$2,FALSE)</f>
        <v>39053.943370000001</v>
      </c>
      <c r="AI49" s="83">
        <f>VLOOKUP($D49,Résultats!$B$2:$AZ$212,AI$2,FALSE)</f>
        <v>39294.90898</v>
      </c>
      <c r="AJ49" s="83">
        <f>VLOOKUP($D49,Résultats!$B$2:$AZ$212,AJ$2,FALSE)</f>
        <v>39537.127610000003</v>
      </c>
      <c r="AK49" s="83">
        <f>VLOOKUP($D49,Résultats!$B$2:$AZ$212,AK$2,FALSE)</f>
        <v>39780.211790000001</v>
      </c>
      <c r="AL49" s="83">
        <f>VLOOKUP($D49,Résultats!$B$2:$AZ$212,AL$2,FALSE)</f>
        <v>40023.843820000002</v>
      </c>
      <c r="AM49" s="83">
        <f>VLOOKUP($D49,Résultats!$B$2:$AZ$212,AM$2,FALSE)</f>
        <v>40270.354760000002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81.931577540000006</v>
      </c>
      <c r="G50" s="85">
        <f>VLOOKUP($D50,Résultats!$B$2:$AZ$212,G$2,FALSE)</f>
        <v>168.46436460000001</v>
      </c>
      <c r="H50" s="85">
        <f>VLOOKUP($D50,Résultats!$B$2:$AZ$212,H$2,FALSE)</f>
        <v>208.7148708</v>
      </c>
      <c r="I50" s="85">
        <f>VLOOKUP($D50,Résultats!$B$2:$AZ$212,I$2,FALSE)</f>
        <v>297.06533769999999</v>
      </c>
      <c r="J50" s="85">
        <f>VLOOKUP($D50,Résultats!$B$2:$AZ$212,J$2,FALSE)</f>
        <v>458.67734130000002</v>
      </c>
      <c r="K50" s="85">
        <f>VLOOKUP($D50,Résultats!$B$2:$AZ$212,K$2,FALSE)</f>
        <v>734.77404590000003</v>
      </c>
      <c r="L50" s="85">
        <f>VLOOKUP($D50,Résultats!$B$2:$AZ$212,L$2,FALSE)</f>
        <v>1032.7603879999999</v>
      </c>
      <c r="M50" s="85">
        <f>VLOOKUP($D50,Résultats!$B$2:$AZ$212,M$2,FALSE)</f>
        <v>1352.715013</v>
      </c>
      <c r="N50" s="85">
        <f>VLOOKUP($D50,Résultats!$B$2:$AZ$212,N$2,FALSE)</f>
        <v>1699.387502</v>
      </c>
      <c r="O50" s="85">
        <f>VLOOKUP($D50,Résultats!$B$2:$AZ$212,O$2,FALSE)</f>
        <v>2093.029027</v>
      </c>
      <c r="P50" s="85">
        <f>VLOOKUP($D50,Résultats!$B$2:$AZ$212,P$2,FALSE)</f>
        <v>2540.93478</v>
      </c>
      <c r="Q50" s="85">
        <f>VLOOKUP($D50,Résultats!$B$2:$AZ$212,Q$2,FALSE)</f>
        <v>3047.9565969999999</v>
      </c>
      <c r="R50" s="85">
        <f>VLOOKUP($D50,Résultats!$B$2:$AZ$212,R$2,FALSE)</f>
        <v>3617.2893340000001</v>
      </c>
      <c r="S50" s="85">
        <f>VLOOKUP($D50,Résultats!$B$2:$AZ$212,S$2,FALSE)</f>
        <v>4251.9559289999997</v>
      </c>
      <c r="T50" s="85">
        <f>VLOOKUP($D50,Résultats!$B$2:$AZ$212,T$2,FALSE)</f>
        <v>4952.7412800000002</v>
      </c>
      <c r="U50" s="85">
        <f>VLOOKUP($D50,Résultats!$B$2:$AZ$212,U$2,FALSE)</f>
        <v>5720.8586210000003</v>
      </c>
      <c r="V50" s="85">
        <f>VLOOKUP($D50,Résultats!$B$2:$AZ$212,V$2,FALSE)</f>
        <v>6556.6736520000004</v>
      </c>
      <c r="W50" s="85">
        <f>VLOOKUP($D50,Résultats!$B$2:$AZ$212,W$2,FALSE)</f>
        <v>7459.6901260000004</v>
      </c>
      <c r="X50" s="85">
        <f>VLOOKUP($D50,Résultats!$B$2:$AZ$212,X$2,FALSE)</f>
        <v>8428.6882349999996</v>
      </c>
      <c r="Y50" s="85">
        <f>VLOOKUP($D50,Résultats!$B$2:$AZ$212,Y$2,FALSE)</f>
        <v>9459.2790789999999</v>
      </c>
      <c r="Z50" s="85">
        <f>VLOOKUP($D50,Résultats!$B$2:$AZ$212,Z$2,FALSE)</f>
        <v>10547.708839999999</v>
      </c>
      <c r="AA50" s="85">
        <f>VLOOKUP($D50,Résultats!$B$2:$AZ$212,AA$2,FALSE)</f>
        <v>11688.655150000001</v>
      </c>
      <c r="AB50" s="85">
        <f>VLOOKUP($D50,Résultats!$B$2:$AZ$212,AB$2,FALSE)</f>
        <v>12875.713959999999</v>
      </c>
      <c r="AC50" s="85">
        <f>VLOOKUP($D50,Résultats!$B$2:$AZ$212,AC$2,FALSE)</f>
        <v>14101.03364</v>
      </c>
      <c r="AD50" s="85">
        <f>VLOOKUP($D50,Résultats!$B$2:$AZ$212,AD$2,FALSE)</f>
        <v>15360.786319999999</v>
      </c>
      <c r="AE50" s="85">
        <f>VLOOKUP($D50,Résultats!$B$2:$AZ$212,AE$2,FALSE)</f>
        <v>16645.246999999999</v>
      </c>
      <c r="AF50" s="85">
        <f>VLOOKUP($D50,Résultats!$B$2:$AZ$212,AF$2,FALSE)</f>
        <v>17943.462459999999</v>
      </c>
      <c r="AG50" s="85">
        <f>VLOOKUP($D50,Résultats!$B$2:$AZ$212,AG$2,FALSE)</f>
        <v>19245.515940000001</v>
      </c>
      <c r="AH50" s="85">
        <f>VLOOKUP($D50,Résultats!$B$2:$AZ$212,AH$2,FALSE)</f>
        <v>20541.507259999998</v>
      </c>
      <c r="AI50" s="85">
        <f>VLOOKUP($D50,Résultats!$B$2:$AZ$212,AI$2,FALSE)</f>
        <v>21822.319319999999</v>
      </c>
      <c r="AJ50" s="85">
        <f>VLOOKUP($D50,Résultats!$B$2:$AZ$212,AJ$2,FALSE)</f>
        <v>23081.24524</v>
      </c>
      <c r="AK50" s="85">
        <f>VLOOKUP($D50,Résultats!$B$2:$AZ$212,AK$2,FALSE)</f>
        <v>24312.475040000001</v>
      </c>
      <c r="AL50" s="85">
        <f>VLOOKUP($D50,Résultats!$B$2:$AZ$212,AL$2,FALSE)</f>
        <v>25511.281630000001</v>
      </c>
      <c r="AM50" s="85">
        <f>VLOOKUP($D50,Résultats!$B$2:$AZ$212,AM$2,FALSE)</f>
        <v>26676.40337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1.4021076969999999</v>
      </c>
      <c r="G51" s="31">
        <f>VLOOKUP($D51,Résultats!$B$2:$AZ$212,G$2,FALSE)</f>
        <v>3.8262393600000002</v>
      </c>
      <c r="H51" s="31">
        <f>VLOOKUP($D51,Résultats!$B$2:$AZ$212,H$2,FALSE)</f>
        <v>5.152406858</v>
      </c>
      <c r="I51" s="31">
        <f>VLOOKUP($D51,Résultats!$B$2:$AZ$212,I$2,FALSE)</f>
        <v>8.1862699810000006</v>
      </c>
      <c r="J51" s="31">
        <f>VLOOKUP($D51,Résultats!$B$2:$AZ$212,J$2,FALSE)</f>
        <v>14.09656167</v>
      </c>
      <c r="K51" s="31">
        <f>VLOOKUP($D51,Résultats!$B$2:$AZ$212,K$2,FALSE)</f>
        <v>24.920670300000001</v>
      </c>
      <c r="L51" s="31">
        <f>VLOOKUP($D51,Résultats!$B$2:$AZ$212,L$2,FALSE)</f>
        <v>37.606170390000003</v>
      </c>
      <c r="M51" s="31">
        <f>VLOOKUP($D51,Résultats!$B$2:$AZ$212,M$2,FALSE)</f>
        <v>52.39032984</v>
      </c>
      <c r="N51" s="31">
        <f>VLOOKUP($D51,Résultats!$B$2:$AZ$212,N$2,FALSE)</f>
        <v>69.735583390000002</v>
      </c>
      <c r="O51" s="31">
        <f>VLOOKUP($D51,Résultats!$B$2:$AZ$212,O$2,FALSE)</f>
        <v>90.895495980000007</v>
      </c>
      <c r="P51" s="31">
        <f>VLOOKUP($D51,Résultats!$B$2:$AZ$212,P$2,FALSE)</f>
        <v>116.5972843</v>
      </c>
      <c r="Q51" s="31">
        <f>VLOOKUP($D51,Résultats!$B$2:$AZ$212,Q$2,FALSE)</f>
        <v>147.47501700000001</v>
      </c>
      <c r="R51" s="31">
        <f>VLOOKUP($D51,Résultats!$B$2:$AZ$212,R$2,FALSE)</f>
        <v>184.09193250000001</v>
      </c>
      <c r="S51" s="31">
        <f>VLOOKUP($D51,Résultats!$B$2:$AZ$212,S$2,FALSE)</f>
        <v>227.01788959999999</v>
      </c>
      <c r="T51" s="31">
        <f>VLOOKUP($D51,Résultats!$B$2:$AZ$212,T$2,FALSE)</f>
        <v>276.70002950000003</v>
      </c>
      <c r="U51" s="31">
        <f>VLOOKUP($D51,Résultats!$B$2:$AZ$212,U$2,FALSE)</f>
        <v>333.62661650000001</v>
      </c>
      <c r="V51" s="31">
        <f>VLOOKUP($D51,Résultats!$B$2:$AZ$212,V$2,FALSE)</f>
        <v>398.24702109999998</v>
      </c>
      <c r="W51" s="31">
        <f>VLOOKUP($D51,Résultats!$B$2:$AZ$212,W$2,FALSE)</f>
        <v>470.9645951</v>
      </c>
      <c r="X51" s="31">
        <f>VLOOKUP($D51,Résultats!$B$2:$AZ$212,X$2,FALSE)</f>
        <v>552.14213559999996</v>
      </c>
      <c r="Y51" s="31">
        <f>VLOOKUP($D51,Résultats!$B$2:$AZ$212,Y$2,FALSE)</f>
        <v>641.90008190000003</v>
      </c>
      <c r="Z51" s="31">
        <f>VLOOKUP($D51,Résultats!$B$2:$AZ$212,Z$2,FALSE)</f>
        <v>740.38725109999996</v>
      </c>
      <c r="AA51" s="31">
        <f>VLOOKUP($D51,Résultats!$B$2:$AZ$212,AA$2,FALSE)</f>
        <v>847.61348929999997</v>
      </c>
      <c r="AB51" s="31">
        <f>VLOOKUP($D51,Résultats!$B$2:$AZ$212,AB$2,FALSE)</f>
        <v>963.46817299999998</v>
      </c>
      <c r="AC51" s="31">
        <f>VLOOKUP($D51,Résultats!$B$2:$AZ$212,AC$2,FALSE)</f>
        <v>1087.6751589999999</v>
      </c>
      <c r="AD51" s="31">
        <f>VLOOKUP($D51,Résultats!$B$2:$AZ$212,AD$2,FALSE)</f>
        <v>1220.2821690000001</v>
      </c>
      <c r="AE51" s="31">
        <f>VLOOKUP($D51,Résultats!$B$2:$AZ$212,AE$2,FALSE)</f>
        <v>1360.7572029999999</v>
      </c>
      <c r="AF51" s="31">
        <f>VLOOKUP($D51,Résultats!$B$2:$AZ$212,AF$2,FALSE)</f>
        <v>1508.385896</v>
      </c>
      <c r="AG51" s="31">
        <f>VLOOKUP($D51,Résultats!$B$2:$AZ$212,AG$2,FALSE)</f>
        <v>1662.4863439999999</v>
      </c>
      <c r="AH51" s="31">
        <f>VLOOKUP($D51,Résultats!$B$2:$AZ$212,AH$2,FALSE)</f>
        <v>1822.3054959999999</v>
      </c>
      <c r="AI51" s="31">
        <f>VLOOKUP($D51,Résultats!$B$2:$AZ$212,AI$2,FALSE)</f>
        <v>1987.1004029999999</v>
      </c>
      <c r="AJ51" s="31">
        <f>VLOOKUP($D51,Résultats!$B$2:$AZ$212,AJ$2,FALSE)</f>
        <v>2156.3146219999999</v>
      </c>
      <c r="AK51" s="31">
        <f>VLOOKUP($D51,Résultats!$B$2:$AZ$212,AK$2,FALSE)</f>
        <v>2329.4283310000001</v>
      </c>
      <c r="AL51" s="31">
        <f>VLOOKUP($D51,Résultats!$B$2:$AZ$212,AL$2,FALSE)</f>
        <v>2505.9868769999998</v>
      </c>
      <c r="AM51" s="31">
        <f>VLOOKUP($D51,Résultats!$B$2:$AZ$212,AM$2,FALSE)</f>
        <v>2685.906246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1.2353763310000001</v>
      </c>
      <c r="G52" s="31">
        <f>VLOOKUP($D52,Résultats!$B$2:$AZ$212,G$2,FALSE)</f>
        <v>3.0632253120000001</v>
      </c>
      <c r="H52" s="31">
        <f>VLOOKUP($D52,Résultats!$B$2:$AZ$212,H$2,FALSE)</f>
        <v>4.0188189660000004</v>
      </c>
      <c r="I52" s="31">
        <f>VLOOKUP($D52,Résultats!$B$2:$AZ$212,I$2,FALSE)</f>
        <v>6.1783787239999999</v>
      </c>
      <c r="J52" s="31">
        <f>VLOOKUP($D52,Résultats!$B$2:$AZ$212,J$2,FALSE)</f>
        <v>10.311303540000001</v>
      </c>
      <c r="K52" s="31">
        <f>VLOOKUP($D52,Résultats!$B$2:$AZ$212,K$2,FALSE)</f>
        <v>17.73766955</v>
      </c>
      <c r="L52" s="31">
        <f>VLOOKUP($D52,Résultats!$B$2:$AZ$212,L$2,FALSE)</f>
        <v>26.25237598</v>
      </c>
      <c r="M52" s="31">
        <f>VLOOKUP($D52,Résultats!$B$2:$AZ$212,M$2,FALSE)</f>
        <v>35.963400210000003</v>
      </c>
      <c r="N52" s="31">
        <f>VLOOKUP($D52,Résultats!$B$2:$AZ$212,N$2,FALSE)</f>
        <v>47.120538070000002</v>
      </c>
      <c r="O52" s="31">
        <f>VLOOKUP($D52,Résultats!$B$2:$AZ$212,O$2,FALSE)</f>
        <v>60.474594089999997</v>
      </c>
      <c r="P52" s="31">
        <f>VLOOKUP($D52,Résultats!$B$2:$AZ$212,P$2,FALSE)</f>
        <v>76.412767090000003</v>
      </c>
      <c r="Q52" s="31">
        <f>VLOOKUP($D52,Résultats!$B$2:$AZ$212,Q$2,FALSE)</f>
        <v>95.25202444</v>
      </c>
      <c r="R52" s="31">
        <f>VLOOKUP($D52,Résultats!$B$2:$AZ$212,R$2,FALSE)</f>
        <v>117.2564746</v>
      </c>
      <c r="S52" s="31">
        <f>VLOOKUP($D52,Résultats!$B$2:$AZ$212,S$2,FALSE)</f>
        <v>142.6865042</v>
      </c>
      <c r="T52" s="31">
        <f>VLOOKUP($D52,Résultats!$B$2:$AZ$212,T$2,FALSE)</f>
        <v>171.72064040000001</v>
      </c>
      <c r="U52" s="31">
        <f>VLOOKUP($D52,Résultats!$B$2:$AZ$212,U$2,FALSE)</f>
        <v>204.55466630000001</v>
      </c>
      <c r="V52" s="31">
        <f>VLOOKUP($D52,Résultats!$B$2:$AZ$212,V$2,FALSE)</f>
        <v>241.3530217</v>
      </c>
      <c r="W52" s="31">
        <f>VLOOKUP($D52,Résultats!$B$2:$AZ$212,W$2,FALSE)</f>
        <v>282.24526159999999</v>
      </c>
      <c r="X52" s="31">
        <f>VLOOKUP($D52,Résultats!$B$2:$AZ$212,X$2,FALSE)</f>
        <v>327.32956710000002</v>
      </c>
      <c r="Y52" s="31">
        <f>VLOOKUP($D52,Résultats!$B$2:$AZ$212,Y$2,FALSE)</f>
        <v>376.56033189999999</v>
      </c>
      <c r="Z52" s="31">
        <f>VLOOKUP($D52,Résultats!$B$2:$AZ$212,Z$2,FALSE)</f>
        <v>429.90551440000002</v>
      </c>
      <c r="AA52" s="31">
        <f>VLOOKUP($D52,Résultats!$B$2:$AZ$212,AA$2,FALSE)</f>
        <v>487.25137940000002</v>
      </c>
      <c r="AB52" s="31">
        <f>VLOOKUP($D52,Résultats!$B$2:$AZ$212,AB$2,FALSE)</f>
        <v>548.4167003</v>
      </c>
      <c r="AC52" s="31">
        <f>VLOOKUP($D52,Résultats!$B$2:$AZ$212,AC$2,FALSE)</f>
        <v>613.13090839999995</v>
      </c>
      <c r="AD52" s="31">
        <f>VLOOKUP($D52,Résultats!$B$2:$AZ$212,AD$2,FALSE)</f>
        <v>681.29820819999998</v>
      </c>
      <c r="AE52" s="31">
        <f>VLOOKUP($D52,Résultats!$B$2:$AZ$212,AE$2,FALSE)</f>
        <v>752.51393229999996</v>
      </c>
      <c r="AF52" s="31">
        <f>VLOOKUP($D52,Résultats!$B$2:$AZ$212,AF$2,FALSE)</f>
        <v>826.28335760000004</v>
      </c>
      <c r="AG52" s="31">
        <f>VLOOKUP($D52,Résultats!$B$2:$AZ$212,AG$2,FALSE)</f>
        <v>902.13575079999998</v>
      </c>
      <c r="AH52" s="31">
        <f>VLOOKUP($D52,Résultats!$B$2:$AZ$212,AH$2,FALSE)</f>
        <v>979.57181349999996</v>
      </c>
      <c r="AI52" s="31">
        <f>VLOOKUP($D52,Résultats!$B$2:$AZ$212,AI$2,FALSE)</f>
        <v>1058.105599</v>
      </c>
      <c r="AJ52" s="31">
        <f>VLOOKUP($D52,Résultats!$B$2:$AZ$212,AJ$2,FALSE)</f>
        <v>1137.353738</v>
      </c>
      <c r="AK52" s="31">
        <f>VLOOKUP($D52,Résultats!$B$2:$AZ$212,AK$2,FALSE)</f>
        <v>1216.958337</v>
      </c>
      <c r="AL52" s="31">
        <f>VLOOKUP($D52,Résultats!$B$2:$AZ$212,AL$2,FALSE)</f>
        <v>1296.6003619999999</v>
      </c>
      <c r="AM52" s="31">
        <f>VLOOKUP($D52,Résultats!$B$2:$AZ$212,AM$2,FALSE)</f>
        <v>1376.1428510000001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2.4065753729999999</v>
      </c>
      <c r="G53" s="31">
        <f>VLOOKUP($D53,Résultats!$B$2:$AZ$212,G$2,FALSE)</f>
        <v>4.9951940889999999</v>
      </c>
      <c r="H53" s="31">
        <f>VLOOKUP($D53,Résultats!$B$2:$AZ$212,H$2,FALSE)</f>
        <v>6.2017599600000004</v>
      </c>
      <c r="I53" s="31">
        <f>VLOOKUP($D53,Résultats!$B$2:$AZ$212,I$2,FALSE)</f>
        <v>8.8467741100000001</v>
      </c>
      <c r="J53" s="31">
        <f>VLOOKUP($D53,Résultats!$B$2:$AZ$212,J$2,FALSE)</f>
        <v>13.676661599999999</v>
      </c>
      <c r="K53" s="31">
        <f>VLOOKUP($D53,Résultats!$B$2:$AZ$212,K$2,FALSE)</f>
        <v>21.907403859999999</v>
      </c>
      <c r="L53" s="31">
        <f>VLOOKUP($D53,Résultats!$B$2:$AZ$212,L$2,FALSE)</f>
        <v>30.755108549999999</v>
      </c>
      <c r="M53" s="31">
        <f>VLOOKUP($D53,Résultats!$B$2:$AZ$212,M$2,FALSE)</f>
        <v>40.198506879999996</v>
      </c>
      <c r="N53" s="31">
        <f>VLOOKUP($D53,Résultats!$B$2:$AZ$212,N$2,FALSE)</f>
        <v>50.347583970000002</v>
      </c>
      <c r="O53" s="31">
        <f>VLOOKUP($D53,Résultats!$B$2:$AZ$212,O$2,FALSE)</f>
        <v>61.758026039999997</v>
      </c>
      <c r="P53" s="31">
        <f>VLOOKUP($D53,Résultats!$B$2:$AZ$212,P$2,FALSE)</f>
        <v>74.592129639999996</v>
      </c>
      <c r="Q53" s="31">
        <f>VLOOKUP($D53,Résultats!$B$2:$AZ$212,Q$2,FALSE)</f>
        <v>88.931759200000002</v>
      </c>
      <c r="R53" s="31">
        <f>VLOOKUP($D53,Résultats!$B$2:$AZ$212,R$2,FALSE)</f>
        <v>104.8028697</v>
      </c>
      <c r="S53" s="31">
        <f>VLOOKUP($D53,Résultats!$B$2:$AZ$212,S$2,FALSE)</f>
        <v>122.2186918</v>
      </c>
      <c r="T53" s="31">
        <f>VLOOKUP($D53,Résultats!$B$2:$AZ$212,T$2,FALSE)</f>
        <v>141.12207040000001</v>
      </c>
      <c r="U53" s="31">
        <f>VLOOKUP($D53,Résultats!$B$2:$AZ$212,U$2,FALSE)</f>
        <v>161.4600451</v>
      </c>
      <c r="V53" s="31">
        <f>VLOOKUP($D53,Résultats!$B$2:$AZ$212,V$2,FALSE)</f>
        <v>183.14796319999999</v>
      </c>
      <c r="W53" s="31">
        <f>VLOOKUP($D53,Résultats!$B$2:$AZ$212,W$2,FALSE)</f>
        <v>206.0696184</v>
      </c>
      <c r="X53" s="31">
        <f>VLOOKUP($D53,Résultats!$B$2:$AZ$212,X$2,FALSE)</f>
        <v>230.081264</v>
      </c>
      <c r="Y53" s="31">
        <f>VLOOKUP($D53,Résultats!$B$2:$AZ$212,Y$2,FALSE)</f>
        <v>254.95087190000001</v>
      </c>
      <c r="Z53" s="31">
        <f>VLOOKUP($D53,Résultats!$B$2:$AZ$212,Z$2,FALSE)</f>
        <v>280.4598714</v>
      </c>
      <c r="AA53" s="31">
        <f>VLOOKUP($D53,Résultats!$B$2:$AZ$212,AA$2,FALSE)</f>
        <v>306.34635100000003</v>
      </c>
      <c r="AB53" s="31">
        <f>VLOOKUP($D53,Résultats!$B$2:$AZ$212,AB$2,FALSE)</f>
        <v>332.32151670000002</v>
      </c>
      <c r="AC53" s="31">
        <f>VLOOKUP($D53,Résultats!$B$2:$AZ$212,AC$2,FALSE)</f>
        <v>358.06427120000001</v>
      </c>
      <c r="AD53" s="31">
        <f>VLOOKUP($D53,Résultats!$B$2:$AZ$212,AD$2,FALSE)</f>
        <v>383.3484709</v>
      </c>
      <c r="AE53" s="31">
        <f>VLOOKUP($D53,Résultats!$B$2:$AZ$212,AE$2,FALSE)</f>
        <v>407.81738159999998</v>
      </c>
      <c r="AF53" s="31">
        <f>VLOOKUP($D53,Résultats!$B$2:$AZ$212,AF$2,FALSE)</f>
        <v>431.09734859999998</v>
      </c>
      <c r="AG53" s="31">
        <f>VLOOKUP($D53,Résultats!$B$2:$AZ$212,AG$2,FALSE)</f>
        <v>452.84833120000002</v>
      </c>
      <c r="AH53" s="31">
        <f>VLOOKUP($D53,Résultats!$B$2:$AZ$212,AH$2,FALSE)</f>
        <v>472.74424440000001</v>
      </c>
      <c r="AI53" s="31">
        <f>VLOOKUP($D53,Résultats!$B$2:$AZ$212,AI$2,FALSE)</f>
        <v>490.48863790000001</v>
      </c>
      <c r="AJ53" s="31">
        <f>VLOOKUP($D53,Résultats!$B$2:$AZ$212,AJ$2,FALSE)</f>
        <v>505.8457166</v>
      </c>
      <c r="AK53" s="31">
        <f>VLOOKUP($D53,Résultats!$B$2:$AZ$212,AK$2,FALSE)</f>
        <v>518.60968720000005</v>
      </c>
      <c r="AL53" s="31">
        <f>VLOOKUP($D53,Résultats!$B$2:$AZ$212,AL$2,FALSE)</f>
        <v>528.60686199999998</v>
      </c>
      <c r="AM53" s="31">
        <f>VLOOKUP($D53,Résultats!$B$2:$AZ$212,AM$2,FALSE)</f>
        <v>535.72660020000001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53.330480790000003</v>
      </c>
      <c r="G54" s="31">
        <f>VLOOKUP($D54,Résultats!$B$2:$AZ$212,G$2,FALSE)</f>
        <v>109.126379</v>
      </c>
      <c r="H54" s="31">
        <f>VLOOKUP($D54,Résultats!$B$2:$AZ$212,H$2,FALSE)</f>
        <v>134.9653754</v>
      </c>
      <c r="I54" s="31">
        <f>VLOOKUP($D54,Résultats!$B$2:$AZ$212,I$2,FALSE)</f>
        <v>191.60924900000001</v>
      </c>
      <c r="J54" s="31">
        <f>VLOOKUP($D54,Résultats!$B$2:$AZ$212,J$2,FALSE)</f>
        <v>295.01705279999999</v>
      </c>
      <c r="K54" s="31">
        <f>VLOOKUP($D54,Résultats!$B$2:$AZ$212,K$2,FALSE)</f>
        <v>471.25747030000002</v>
      </c>
      <c r="L54" s="31">
        <f>VLOOKUP($D54,Résultats!$B$2:$AZ$212,L$2,FALSE)</f>
        <v>660.89030149999996</v>
      </c>
      <c r="M54" s="31">
        <f>VLOOKUP($D54,Résultats!$B$2:$AZ$212,M$2,FALSE)</f>
        <v>863.82954159999997</v>
      </c>
      <c r="N54" s="31">
        <f>VLOOKUP($D54,Résultats!$B$2:$AZ$212,N$2,FALSE)</f>
        <v>1082.9463969999999</v>
      </c>
      <c r="O54" s="31">
        <f>VLOOKUP($D54,Résultats!$B$2:$AZ$212,O$2,FALSE)</f>
        <v>1330.9010049999999</v>
      </c>
      <c r="P54" s="31">
        <f>VLOOKUP($D54,Résultats!$B$2:$AZ$212,P$2,FALSE)</f>
        <v>1612.0942170000001</v>
      </c>
      <c r="Q54" s="31">
        <f>VLOOKUP($D54,Résultats!$B$2:$AZ$212,Q$2,FALSE)</f>
        <v>1929.366023</v>
      </c>
      <c r="R54" s="31">
        <f>VLOOKUP($D54,Résultats!$B$2:$AZ$212,R$2,FALSE)</f>
        <v>2284.5025599999999</v>
      </c>
      <c r="S54" s="31">
        <f>VLOOKUP($D54,Résultats!$B$2:$AZ$212,S$2,FALSE)</f>
        <v>2679.1730189999998</v>
      </c>
      <c r="T54" s="31">
        <f>VLOOKUP($D54,Résultats!$B$2:$AZ$212,T$2,FALSE)</f>
        <v>3113.6388790000001</v>
      </c>
      <c r="U54" s="31">
        <f>VLOOKUP($D54,Résultats!$B$2:$AZ$212,U$2,FALSE)</f>
        <v>3588.421656</v>
      </c>
      <c r="V54" s="31">
        <f>VLOOKUP($D54,Résultats!$B$2:$AZ$212,V$2,FALSE)</f>
        <v>4103.5059730000003</v>
      </c>
      <c r="W54" s="31">
        <f>VLOOKUP($D54,Résultats!$B$2:$AZ$212,W$2,FALSE)</f>
        <v>4658.3342650000004</v>
      </c>
      <c r="X54" s="31">
        <f>VLOOKUP($D54,Résultats!$B$2:$AZ$212,X$2,FALSE)</f>
        <v>5251.8952220000001</v>
      </c>
      <c r="Y54" s="31">
        <f>VLOOKUP($D54,Résultats!$B$2:$AZ$212,Y$2,FALSE)</f>
        <v>5881.2241059999997</v>
      </c>
      <c r="Z54" s="31">
        <f>VLOOKUP($D54,Résultats!$B$2:$AZ$212,Z$2,FALSE)</f>
        <v>6543.7607349999998</v>
      </c>
      <c r="AA54" s="31">
        <f>VLOOKUP($D54,Résultats!$B$2:$AZ$212,AA$2,FALSE)</f>
        <v>7235.9897950000004</v>
      </c>
      <c r="AB54" s="31">
        <f>VLOOKUP($D54,Résultats!$B$2:$AZ$212,AB$2,FALSE)</f>
        <v>7953.7519069999998</v>
      </c>
      <c r="AC54" s="31">
        <f>VLOOKUP($D54,Résultats!$B$2:$AZ$212,AC$2,FALSE)</f>
        <v>8692.0278020000005</v>
      </c>
      <c r="AD54" s="31">
        <f>VLOOKUP($D54,Résultats!$B$2:$AZ$212,AD$2,FALSE)</f>
        <v>9448.2723139999998</v>
      </c>
      <c r="AE54" s="31">
        <f>VLOOKUP($D54,Résultats!$B$2:$AZ$212,AE$2,FALSE)</f>
        <v>10216.37831</v>
      </c>
      <c r="AF54" s="31">
        <f>VLOOKUP($D54,Résultats!$B$2:$AZ$212,AF$2,FALSE)</f>
        <v>10989.533170000001</v>
      </c>
      <c r="AG54" s="31">
        <f>VLOOKUP($D54,Résultats!$B$2:$AZ$212,AG$2,FALSE)</f>
        <v>11761.5918</v>
      </c>
      <c r="AH54" s="31">
        <f>VLOOKUP($D54,Résultats!$B$2:$AZ$212,AH$2,FALSE)</f>
        <v>12526.46212</v>
      </c>
      <c r="AI54" s="31">
        <f>VLOOKUP($D54,Résultats!$B$2:$AZ$212,AI$2,FALSE)</f>
        <v>13278.564829999999</v>
      </c>
      <c r="AJ54" s="31">
        <f>VLOOKUP($D54,Résultats!$B$2:$AZ$212,AJ$2,FALSE)</f>
        <v>14013.80759</v>
      </c>
      <c r="AK54" s="31">
        <f>VLOOKUP($D54,Résultats!$B$2:$AZ$212,AK$2,FALSE)</f>
        <v>14728.670889999999</v>
      </c>
      <c r="AL54" s="31">
        <f>VLOOKUP($D54,Résultats!$B$2:$AZ$212,AL$2,FALSE)</f>
        <v>15420.314700000001</v>
      </c>
      <c r="AM54" s="31">
        <f>VLOOKUP($D54,Résultats!$B$2:$AZ$212,AM$2,FALSE)</f>
        <v>16087.978789999999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20.415632970000001</v>
      </c>
      <c r="G55" s="31">
        <f>VLOOKUP($D55,Résultats!$B$2:$AZ$212,G$2,FALSE)</f>
        <v>41.293644690000001</v>
      </c>
      <c r="H55" s="31">
        <f>VLOOKUP($D55,Résultats!$B$2:$AZ$212,H$2,FALSE)</f>
        <v>50.863425970000002</v>
      </c>
      <c r="I55" s="31">
        <f>VLOOKUP($D55,Résultats!$B$2:$AZ$212,I$2,FALSE)</f>
        <v>71.784147489999995</v>
      </c>
      <c r="J55" s="31">
        <f>VLOOKUP($D55,Résultats!$B$2:$AZ$212,J$2,FALSE)</f>
        <v>109.80221160000001</v>
      </c>
      <c r="K55" s="31">
        <f>VLOOKUP($D55,Résultats!$B$2:$AZ$212,K$2,FALSE)</f>
        <v>174.25090710000001</v>
      </c>
      <c r="L55" s="31">
        <f>VLOOKUP($D55,Résultats!$B$2:$AZ$212,L$2,FALSE)</f>
        <v>243.1230702</v>
      </c>
      <c r="M55" s="31">
        <f>VLOOKUP($D55,Résultats!$B$2:$AZ$212,M$2,FALSE)</f>
        <v>316.28733310000001</v>
      </c>
      <c r="N55" s="31">
        <f>VLOOKUP($D55,Résultats!$B$2:$AZ$212,N$2,FALSE)</f>
        <v>394.6790585</v>
      </c>
      <c r="O55" s="31">
        <f>VLOOKUP($D55,Résultats!$B$2:$AZ$212,O$2,FALSE)</f>
        <v>482.73457860000002</v>
      </c>
      <c r="P55" s="31">
        <f>VLOOKUP($D55,Résultats!$B$2:$AZ$212,P$2,FALSE)</f>
        <v>581.88550799999996</v>
      </c>
      <c r="Q55" s="31">
        <f>VLOOKUP($D55,Résultats!$B$2:$AZ$212,Q$2,FALSE)</f>
        <v>692.99833609999996</v>
      </c>
      <c r="R55" s="31">
        <f>VLOOKUP($D55,Résultats!$B$2:$AZ$212,R$2,FALSE)</f>
        <v>816.56349990000001</v>
      </c>
      <c r="S55" s="31">
        <f>VLOOKUP($D55,Résultats!$B$2:$AZ$212,S$2,FALSE)</f>
        <v>953.02941009999995</v>
      </c>
      <c r="T55" s="31">
        <f>VLOOKUP($D55,Résultats!$B$2:$AZ$212,T$2,FALSE)</f>
        <v>1102.3517730000001</v>
      </c>
      <c r="U55" s="31">
        <f>VLOOKUP($D55,Résultats!$B$2:$AZ$212,U$2,FALSE)</f>
        <v>1264.5777989999999</v>
      </c>
      <c r="V55" s="31">
        <f>VLOOKUP($D55,Résultats!$B$2:$AZ$212,V$2,FALSE)</f>
        <v>1439.568368</v>
      </c>
      <c r="W55" s="31">
        <f>VLOOKUP($D55,Résultats!$B$2:$AZ$212,W$2,FALSE)</f>
        <v>1626.9991640000001</v>
      </c>
      <c r="X55" s="31">
        <f>VLOOKUP($D55,Résultats!$B$2:$AZ$212,X$2,FALSE)</f>
        <v>1826.393341</v>
      </c>
      <c r="Y55" s="31">
        <f>VLOOKUP($D55,Résultats!$B$2:$AZ$212,Y$2,FALSE)</f>
        <v>2036.616462</v>
      </c>
      <c r="Z55" s="31">
        <f>VLOOKUP($D55,Résultats!$B$2:$AZ$212,Z$2,FALSE)</f>
        <v>2256.6873350000001</v>
      </c>
      <c r="AA55" s="31">
        <f>VLOOKUP($D55,Résultats!$B$2:$AZ$212,AA$2,FALSE)</f>
        <v>2485.3142899999998</v>
      </c>
      <c r="AB55" s="31">
        <f>VLOOKUP($D55,Résultats!$B$2:$AZ$212,AB$2,FALSE)</f>
        <v>2721.0075200000001</v>
      </c>
      <c r="AC55" s="31">
        <f>VLOOKUP($D55,Résultats!$B$2:$AZ$212,AC$2,FALSE)</f>
        <v>2962.0108209999999</v>
      </c>
      <c r="AD55" s="31">
        <f>VLOOKUP($D55,Résultats!$B$2:$AZ$212,AD$2,FALSE)</f>
        <v>3207.4133299999999</v>
      </c>
      <c r="AE55" s="31">
        <f>VLOOKUP($D55,Résultats!$B$2:$AZ$212,AE$2,FALSE)</f>
        <v>3455.140547</v>
      </c>
      <c r="AF55" s="31">
        <f>VLOOKUP($D55,Résultats!$B$2:$AZ$212,AF$2,FALSE)</f>
        <v>3702.9125250000002</v>
      </c>
      <c r="AG55" s="31">
        <f>VLOOKUP($D55,Résultats!$B$2:$AZ$212,AG$2,FALSE)</f>
        <v>3948.6971709999998</v>
      </c>
      <c r="AH55" s="31">
        <f>VLOOKUP($D55,Résultats!$B$2:$AZ$212,AH$2,FALSE)</f>
        <v>4190.5078149999999</v>
      </c>
      <c r="AI55" s="31">
        <f>VLOOKUP($D55,Résultats!$B$2:$AZ$212,AI$2,FALSE)</f>
        <v>4426.5517479999999</v>
      </c>
      <c r="AJ55" s="31">
        <f>VLOOKUP($D55,Résultats!$B$2:$AZ$212,AJ$2,FALSE)</f>
        <v>4655.5452660000001</v>
      </c>
      <c r="AK55" s="31">
        <f>VLOOKUP($D55,Résultats!$B$2:$AZ$212,AK$2,FALSE)</f>
        <v>4876.4119199999996</v>
      </c>
      <c r="AL55" s="31">
        <f>VLOOKUP($D55,Résultats!$B$2:$AZ$212,AL$2,FALSE)</f>
        <v>5088.3137749999996</v>
      </c>
      <c r="AM55" s="31">
        <f>VLOOKUP($D55,Résultats!$B$2:$AZ$212,AM$2,FALSE)</f>
        <v>5291.0941579999999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8.8294927900000007E-3</v>
      </c>
      <c r="G56" s="31">
        <f>VLOOKUP($D56,Résultats!$B$2:$AZ$212,G$2,FALSE)</f>
        <v>6.9243884699999999E-3</v>
      </c>
      <c r="H56" s="31">
        <f>VLOOKUP($D56,Résultats!$B$2:$AZ$212,H$2,FALSE)</f>
        <v>6.3855255499999999E-3</v>
      </c>
      <c r="I56" s="31">
        <f>VLOOKUP($D56,Résultats!$B$2:$AZ$212,I$2,FALSE)</f>
        <v>6.1572627399999998E-3</v>
      </c>
      <c r="J56" s="31">
        <f>VLOOKUP($D56,Résultats!$B$2:$AZ$212,J$2,FALSE)</f>
        <v>5.6780983199999999E-3</v>
      </c>
      <c r="K56" s="31">
        <f>VLOOKUP($D56,Résultats!$B$2:$AZ$212,K$2,FALSE)</f>
        <v>5.2362229600000001E-3</v>
      </c>
      <c r="L56" s="31">
        <f>VLOOKUP($D56,Résultats!$B$2:$AZ$212,L$2,FALSE)</f>
        <v>4.8287347999999997E-3</v>
      </c>
      <c r="M56" s="31">
        <f>VLOOKUP($D56,Résultats!$B$2:$AZ$212,M$2,FALSE)</f>
        <v>4.45295777E-3</v>
      </c>
      <c r="N56" s="31">
        <f>VLOOKUP($D56,Résultats!$B$2:$AZ$212,N$2,FALSE)</f>
        <v>4.1064240899999997E-3</v>
      </c>
      <c r="O56" s="31">
        <f>VLOOKUP($D56,Résultats!$B$2:$AZ$212,O$2,FALSE)</f>
        <v>3.7868580100000001E-3</v>
      </c>
      <c r="P56" s="31">
        <f>VLOOKUP($D56,Résultats!$B$2:$AZ$212,P$2,FALSE)</f>
        <v>3.4921608900000001E-3</v>
      </c>
      <c r="Q56" s="31">
        <f>VLOOKUP($D56,Résultats!$B$2:$AZ$212,Q$2,FALSE)</f>
        <v>3.2203974E-3</v>
      </c>
      <c r="R56" s="31">
        <f>VLOOKUP($D56,Résultats!$B$2:$AZ$212,R$2,FALSE)</f>
        <v>2.96978281E-3</v>
      </c>
      <c r="S56" s="31">
        <f>VLOOKUP($D56,Résultats!$B$2:$AZ$212,S$2,FALSE)</f>
        <v>2.7386713099999999E-3</v>
      </c>
      <c r="T56" s="31">
        <f>VLOOKUP($D56,Résultats!$B$2:$AZ$212,T$2,FALSE)</f>
        <v>2.52554514E-3</v>
      </c>
      <c r="U56" s="31">
        <f>VLOOKUP($D56,Résultats!$B$2:$AZ$212,U$2,FALSE)</f>
        <v>2.3290046599999999E-3</v>
      </c>
      <c r="V56" s="31">
        <f>VLOOKUP($D56,Résultats!$B$2:$AZ$212,V$2,FALSE)</f>
        <v>2.1477591600000002E-3</v>
      </c>
      <c r="W56" s="31">
        <f>VLOOKUP($D56,Résultats!$B$2:$AZ$212,W$2,FALSE)</f>
        <v>1.9806183699999998E-3</v>
      </c>
      <c r="X56" s="31">
        <f>VLOOKUP($D56,Résultats!$B$2:$AZ$212,X$2,FALSE)</f>
        <v>1.82648465E-3</v>
      </c>
      <c r="Y56" s="31">
        <f>VLOOKUP($D56,Résultats!$B$2:$AZ$212,Y$2,FALSE)</f>
        <v>1.6843457600000001E-3</v>
      </c>
      <c r="Z56" s="31">
        <f>VLOOKUP($D56,Résultats!$B$2:$AZ$212,Z$2,FALSE)</f>
        <v>1.55326827E-3</v>
      </c>
      <c r="AA56" s="31">
        <f>VLOOKUP($D56,Résultats!$B$2:$AZ$212,AA$2,FALSE)</f>
        <v>1.43239136E-3</v>
      </c>
      <c r="AB56" s="31">
        <f>VLOOKUP($D56,Résultats!$B$2:$AZ$212,AB$2,FALSE)</f>
        <v>1.3209212200000001E-3</v>
      </c>
      <c r="AC56" s="31">
        <f>VLOOKUP($D56,Résultats!$B$2:$AZ$212,AC$2,FALSE)</f>
        <v>1.2181257899999999E-3</v>
      </c>
      <c r="AD56" s="31">
        <f>VLOOKUP($D56,Résultats!$B$2:$AZ$212,AD$2,FALSE)</f>
        <v>1.12333001E-3</v>
      </c>
      <c r="AE56" s="31">
        <f>VLOOKUP($D56,Résultats!$B$2:$AZ$212,AE$2,FALSE)</f>
        <v>1.03591133E-3</v>
      </c>
      <c r="AF56" s="31">
        <f>VLOOKUP($D56,Résultats!$B$2:$AZ$212,AF$2,FALSE)</f>
        <v>9.5529566600000004E-4</v>
      </c>
      <c r="AG56" s="31">
        <f>VLOOKUP($D56,Résultats!$B$2:$AZ$212,AG$2,FALSE)</f>
        <v>8.8095359099999999E-4</v>
      </c>
      <c r="AH56" s="31">
        <f>VLOOKUP($D56,Résultats!$B$2:$AZ$212,AH$2,FALSE)</f>
        <v>8.1239689099999997E-4</v>
      </c>
      <c r="AI56" s="31">
        <f>VLOOKUP($D56,Résultats!$B$2:$AZ$212,AI$2,FALSE)</f>
        <v>7.4917534299999997E-4</v>
      </c>
      <c r="AJ56" s="31">
        <f>VLOOKUP($D56,Résultats!$B$2:$AZ$212,AJ$2,FALSE)</f>
        <v>6.9087376000000005E-4</v>
      </c>
      <c r="AK56" s="31">
        <f>VLOOKUP($D56,Résultats!$B$2:$AZ$212,AK$2,FALSE)</f>
        <v>6.3710926499999999E-4</v>
      </c>
      <c r="AL56" s="31">
        <f>VLOOKUP($D56,Résultats!$B$2:$AZ$212,AL$2,FALSE)</f>
        <v>5.8752877799999996E-4</v>
      </c>
      <c r="AM56" s="31">
        <f>VLOOKUP($D56,Résultats!$B$2:$AZ$212,AM$2,FALSE)</f>
        <v>5.4180669199999998E-4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3.1325748880000002</v>
      </c>
      <c r="G57" s="31">
        <f>VLOOKUP($D57,Résultats!$B$2:$AZ$212,G$2,FALSE)</f>
        <v>6.1527577610000002</v>
      </c>
      <c r="H57" s="31">
        <f>VLOOKUP($D57,Résultats!$B$2:$AZ$212,H$2,FALSE)</f>
        <v>7.5066981479999999</v>
      </c>
      <c r="I57" s="31">
        <f>VLOOKUP($D57,Résultats!$B$2:$AZ$212,I$2,FALSE)</f>
        <v>10.45436112</v>
      </c>
      <c r="J57" s="31">
        <f>VLOOKUP($D57,Résultats!$B$2:$AZ$212,J$2,FALSE)</f>
        <v>15.767872000000001</v>
      </c>
      <c r="K57" s="31">
        <f>VLOOKUP($D57,Résultats!$B$2:$AZ$212,K$2,FALSE)</f>
        <v>24.694688589999998</v>
      </c>
      <c r="L57" s="31">
        <f>VLOOKUP($D57,Résultats!$B$2:$AZ$212,L$2,FALSE)</f>
        <v>34.128533019999999</v>
      </c>
      <c r="M57" s="31">
        <f>VLOOKUP($D57,Résultats!$B$2:$AZ$212,M$2,FALSE)</f>
        <v>44.04144865</v>
      </c>
      <c r="N57" s="31">
        <f>VLOOKUP($D57,Résultats!$B$2:$AZ$212,N$2,FALSE)</f>
        <v>54.554234489999999</v>
      </c>
      <c r="O57" s="31">
        <f>VLOOKUP($D57,Résultats!$B$2:$AZ$212,O$2,FALSE)</f>
        <v>66.261539900000002</v>
      </c>
      <c r="P57" s="31">
        <f>VLOOKUP($D57,Résultats!$B$2:$AZ$212,P$2,FALSE)</f>
        <v>79.349381260000001</v>
      </c>
      <c r="Q57" s="31">
        <f>VLOOKUP($D57,Résultats!$B$2:$AZ$212,Q$2,FALSE)</f>
        <v>93.930216630000004</v>
      </c>
      <c r="R57" s="31">
        <f>VLOOKUP($D57,Résultats!$B$2:$AZ$212,R$2,FALSE)</f>
        <v>110.0690274</v>
      </c>
      <c r="S57" s="31">
        <f>VLOOKUP($D57,Résultats!$B$2:$AZ$212,S$2,FALSE)</f>
        <v>127.827676</v>
      </c>
      <c r="T57" s="31">
        <f>VLOOKUP($D57,Résultats!$B$2:$AZ$212,T$2,FALSE)</f>
        <v>147.2053631</v>
      </c>
      <c r="U57" s="31">
        <f>VLOOKUP($D57,Résultats!$B$2:$AZ$212,U$2,FALSE)</f>
        <v>168.21550909999999</v>
      </c>
      <c r="V57" s="31">
        <f>VLOOKUP($D57,Résultats!$B$2:$AZ$212,V$2,FALSE)</f>
        <v>190.84915760000001</v>
      </c>
      <c r="W57" s="31">
        <f>VLOOKUP($D57,Résultats!$B$2:$AZ$212,W$2,FALSE)</f>
        <v>215.07524140000001</v>
      </c>
      <c r="X57" s="31">
        <f>VLOOKUP($D57,Résultats!$B$2:$AZ$212,X$2,FALSE)</f>
        <v>240.84487820000001</v>
      </c>
      <c r="Y57" s="31">
        <f>VLOOKUP($D57,Résultats!$B$2:$AZ$212,Y$2,FALSE)</f>
        <v>268.02554029999999</v>
      </c>
      <c r="Z57" s="31">
        <f>VLOOKUP($D57,Résultats!$B$2:$AZ$212,Z$2,FALSE)</f>
        <v>296.50657760000001</v>
      </c>
      <c r="AA57" s="31">
        <f>VLOOKUP($D57,Résultats!$B$2:$AZ$212,AA$2,FALSE)</f>
        <v>326.13841710000003</v>
      </c>
      <c r="AB57" s="31">
        <f>VLOOKUP($D57,Résultats!$B$2:$AZ$212,AB$2,FALSE)</f>
        <v>356.74682180000002</v>
      </c>
      <c r="AC57" s="31">
        <f>VLOOKUP($D57,Résultats!$B$2:$AZ$212,AC$2,FALSE)</f>
        <v>388.12345979999998</v>
      </c>
      <c r="AD57" s="31">
        <f>VLOOKUP($D57,Résultats!$B$2:$AZ$212,AD$2,FALSE)</f>
        <v>420.17070610000002</v>
      </c>
      <c r="AE57" s="31">
        <f>VLOOKUP($D57,Résultats!$B$2:$AZ$212,AE$2,FALSE)</f>
        <v>452.63859289999999</v>
      </c>
      <c r="AF57" s="31">
        <f>VLOOKUP($D57,Résultats!$B$2:$AZ$212,AF$2,FALSE)</f>
        <v>485.2492087</v>
      </c>
      <c r="AG57" s="31">
        <f>VLOOKUP($D57,Résultats!$B$2:$AZ$212,AG$2,FALSE)</f>
        <v>517.75565549999999</v>
      </c>
      <c r="AH57" s="31">
        <f>VLOOKUP($D57,Résultats!$B$2:$AZ$212,AH$2,FALSE)</f>
        <v>549.91496510000002</v>
      </c>
      <c r="AI57" s="31">
        <f>VLOOKUP($D57,Résultats!$B$2:$AZ$212,AI$2,FALSE)</f>
        <v>581.5073496</v>
      </c>
      <c r="AJ57" s="31">
        <f>VLOOKUP($D57,Résultats!$B$2:$AZ$212,AJ$2,FALSE)</f>
        <v>612.37762080000005</v>
      </c>
      <c r="AK57" s="31">
        <f>VLOOKUP($D57,Résultats!$B$2:$AZ$212,AK$2,FALSE)</f>
        <v>642.39524470000003</v>
      </c>
      <c r="AL57" s="31">
        <f>VLOOKUP($D57,Résultats!$B$2:$AZ$212,AL$2,FALSE)</f>
        <v>671.45846500000005</v>
      </c>
      <c r="AM57" s="31">
        <f>VLOOKUP($D57,Résultats!$B$2:$AZ$212,AM$2,FALSE)</f>
        <v>699.55418429999997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34086.926639999998</v>
      </c>
      <c r="H58" s="85">
        <f>VLOOKUP($D58,Résultats!$B$2:$AZ$212,H$2,FALSE)</f>
        <v>34124.399140000001</v>
      </c>
      <c r="I58" s="85">
        <f>VLOOKUP($D58,Résultats!$B$2:$AZ$212,I$2,FALSE)</f>
        <v>34367.039949999998</v>
      </c>
      <c r="J58" s="85">
        <f>VLOOKUP($D58,Résultats!$B$2:$AZ$212,J$2,FALSE)</f>
        <v>34494.861819999998</v>
      </c>
      <c r="K58" s="85">
        <f>VLOOKUP($D58,Résultats!$B$2:$AZ$212,K$2,FALSE)</f>
        <v>34375.558449999997</v>
      </c>
      <c r="L58" s="85">
        <f>VLOOKUP($D58,Résultats!$B$2:$AZ$212,L$2,FALSE)</f>
        <v>34188.493949999996</v>
      </c>
      <c r="M58" s="85">
        <f>VLOOKUP($D58,Résultats!$B$2:$AZ$212,M$2,FALSE)</f>
        <v>33915.189429999999</v>
      </c>
      <c r="N58" s="85">
        <f>VLOOKUP($D58,Résultats!$B$2:$AZ$212,N$2,FALSE)</f>
        <v>33569.231460000003</v>
      </c>
      <c r="O58" s="85">
        <f>VLOOKUP($D58,Résultats!$B$2:$AZ$212,O$2,FALSE)</f>
        <v>33226.632239999999</v>
      </c>
      <c r="P58" s="85">
        <f>VLOOKUP($D58,Résultats!$B$2:$AZ$212,P$2,FALSE)</f>
        <v>32881.960520000001</v>
      </c>
      <c r="Q58" s="85">
        <f>VLOOKUP($D58,Résultats!$B$2:$AZ$212,Q$2,FALSE)</f>
        <v>32519.94008</v>
      </c>
      <c r="R58" s="85">
        <f>VLOOKUP($D58,Résultats!$B$2:$AZ$212,R$2,FALSE)</f>
        <v>32123.642919999998</v>
      </c>
      <c r="S58" s="85">
        <f>VLOOKUP($D58,Résultats!$B$2:$AZ$212,S$2,FALSE)</f>
        <v>31680.552510000001</v>
      </c>
      <c r="T58" s="85">
        <f>VLOOKUP($D58,Résultats!$B$2:$AZ$212,T$2,FALSE)</f>
        <v>31178.202689999998</v>
      </c>
      <c r="U58" s="85">
        <f>VLOOKUP($D58,Résultats!$B$2:$AZ$212,U$2,FALSE)</f>
        <v>30610.458640000001</v>
      </c>
      <c r="V58" s="85">
        <f>VLOOKUP($D58,Résultats!$B$2:$AZ$212,V$2,FALSE)</f>
        <v>29974.164659999999</v>
      </c>
      <c r="W58" s="85">
        <f>VLOOKUP($D58,Résultats!$B$2:$AZ$212,W$2,FALSE)</f>
        <v>29268.952109999998</v>
      </c>
      <c r="X58" s="85">
        <f>VLOOKUP($D58,Résultats!$B$2:$AZ$212,X$2,FALSE)</f>
        <v>28497.081719999998</v>
      </c>
      <c r="Y58" s="85">
        <f>VLOOKUP($D58,Résultats!$B$2:$AZ$212,Y$2,FALSE)</f>
        <v>27660.984639999999</v>
      </c>
      <c r="Z58" s="85">
        <f>VLOOKUP($D58,Résultats!$B$2:$AZ$212,Z$2,FALSE)</f>
        <v>26766.716820000001</v>
      </c>
      <c r="AA58" s="85">
        <f>VLOOKUP($D58,Résultats!$B$2:$AZ$212,AA$2,FALSE)</f>
        <v>25821.34535</v>
      </c>
      <c r="AB58" s="85">
        <f>VLOOKUP($D58,Résultats!$B$2:$AZ$212,AB$2,FALSE)</f>
        <v>24833.0023</v>
      </c>
      <c r="AC58" s="85">
        <f>VLOOKUP($D58,Résultats!$B$2:$AZ$212,AC$2,FALSE)</f>
        <v>23810.336439999999</v>
      </c>
      <c r="AD58" s="85">
        <f>VLOOKUP($D58,Résultats!$B$2:$AZ$212,AD$2,FALSE)</f>
        <v>22764.12126</v>
      </c>
      <c r="AE58" s="85">
        <f>VLOOKUP($D58,Résultats!$B$2:$AZ$212,AE$2,FALSE)</f>
        <v>21702.910680000001</v>
      </c>
      <c r="AF58" s="85">
        <f>VLOOKUP($D58,Résultats!$B$2:$AZ$212,AF$2,FALSE)</f>
        <v>20635.05975</v>
      </c>
      <c r="AG58" s="85">
        <f>VLOOKUP($D58,Résultats!$B$2:$AZ$212,AG$2,FALSE)</f>
        <v>19568.967410000001</v>
      </c>
      <c r="AH58" s="85">
        <f>VLOOKUP($D58,Résultats!$B$2:$AZ$212,AH$2,FALSE)</f>
        <v>18512.436099999999</v>
      </c>
      <c r="AI58" s="85">
        <f>VLOOKUP($D58,Résultats!$B$2:$AZ$212,AI$2,FALSE)</f>
        <v>17472.589660000001</v>
      </c>
      <c r="AJ58" s="85">
        <f>VLOOKUP($D58,Résultats!$B$2:$AZ$212,AJ$2,FALSE)</f>
        <v>16455.882369999999</v>
      </c>
      <c r="AK58" s="85">
        <f>VLOOKUP($D58,Résultats!$B$2:$AZ$212,AK$2,FALSE)</f>
        <v>15467.73675</v>
      </c>
      <c r="AL58" s="85">
        <f>VLOOKUP($D58,Résultats!$B$2:$AZ$212,AL$2,FALSE)</f>
        <v>14512.562190000001</v>
      </c>
      <c r="AM58" s="85">
        <f>VLOOKUP($D58,Résultats!$B$2:$AZ$212,AM$2,FALSE)</f>
        <v>13593.95138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526.93861649999997</v>
      </c>
      <c r="G59" s="89">
        <f>VLOOKUP($D59,Résultats!$B$2:$AZ$212,G$2,FALSE)</f>
        <v>689.73762309999995</v>
      </c>
      <c r="H59" s="89">
        <f>VLOOKUP($D59,Résultats!$B$2:$AZ$212,H$2,FALSE)</f>
        <v>763.08316379999997</v>
      </c>
      <c r="I59" s="89">
        <f>VLOOKUP($D59,Résultats!$B$2:$AZ$212,I$2,FALSE)</f>
        <v>869.26745589999996</v>
      </c>
      <c r="J59" s="89">
        <f>VLOOKUP($D59,Résultats!$B$2:$AZ$212,J$2,FALSE)</f>
        <v>947.03084160000003</v>
      </c>
      <c r="K59" s="89">
        <f>VLOOKUP($D59,Résultats!$B$2:$AZ$212,K$2,FALSE)</f>
        <v>1031.2201359999999</v>
      </c>
      <c r="L59" s="89">
        <f>VLOOKUP($D59,Résultats!$B$2:$AZ$212,L$2,FALSE)</f>
        <v>1122.2734439999999</v>
      </c>
      <c r="M59" s="89">
        <f>VLOOKUP($D59,Résultats!$B$2:$AZ$212,M$2,FALSE)</f>
        <v>1219.48541</v>
      </c>
      <c r="N59" s="89">
        <f>VLOOKUP($D59,Résultats!$B$2:$AZ$212,N$2,FALSE)</f>
        <v>1322.5210509999999</v>
      </c>
      <c r="O59" s="89">
        <f>VLOOKUP($D59,Résultats!$B$2:$AZ$212,O$2,FALSE)</f>
        <v>1426.7952740000001</v>
      </c>
      <c r="P59" s="89">
        <f>VLOOKUP($D59,Résultats!$B$2:$AZ$212,P$2,FALSE)</f>
        <v>1527.664507</v>
      </c>
      <c r="Q59" s="89">
        <f>VLOOKUP($D59,Résultats!$B$2:$AZ$212,Q$2,FALSE)</f>
        <v>1622.453469</v>
      </c>
      <c r="R59" s="89">
        <f>VLOOKUP($D59,Résultats!$B$2:$AZ$212,R$2,FALSE)</f>
        <v>1708.79855</v>
      </c>
      <c r="S59" s="89">
        <f>VLOOKUP($D59,Résultats!$B$2:$AZ$212,S$2,FALSE)</f>
        <v>1785.150468</v>
      </c>
      <c r="T59" s="89">
        <f>VLOOKUP($D59,Résultats!$B$2:$AZ$212,T$2,FALSE)</f>
        <v>1850.2648389999999</v>
      </c>
      <c r="U59" s="89">
        <f>VLOOKUP($D59,Résultats!$B$2:$AZ$212,U$2,FALSE)</f>
        <v>1903.602126</v>
      </c>
      <c r="V59" s="89">
        <f>VLOOKUP($D59,Résultats!$B$2:$AZ$212,V$2,FALSE)</f>
        <v>1944.8888079999999</v>
      </c>
      <c r="W59" s="89">
        <f>VLOOKUP($D59,Résultats!$B$2:$AZ$212,W$2,FALSE)</f>
        <v>1974.0881899999999</v>
      </c>
      <c r="X59" s="89">
        <f>VLOOKUP($D59,Résultats!$B$2:$AZ$212,X$2,FALSE)</f>
        <v>1991.362948</v>
      </c>
      <c r="Y59" s="89">
        <f>VLOOKUP($D59,Résultats!$B$2:$AZ$212,Y$2,FALSE)</f>
        <v>1997.162918</v>
      </c>
      <c r="Z59" s="89">
        <f>VLOOKUP($D59,Résultats!$B$2:$AZ$212,Z$2,FALSE)</f>
        <v>1991.8728980000001</v>
      </c>
      <c r="AA59" s="89">
        <f>VLOOKUP($D59,Résultats!$B$2:$AZ$212,AA$2,FALSE)</f>
        <v>1975.94336</v>
      </c>
      <c r="AB59" s="89">
        <f>VLOOKUP($D59,Résultats!$B$2:$AZ$212,AB$2,FALSE)</f>
        <v>1950.052128</v>
      </c>
      <c r="AC59" s="89">
        <f>VLOOKUP($D59,Résultats!$B$2:$AZ$212,AC$2,FALSE)</f>
        <v>1914.9822859999999</v>
      </c>
      <c r="AD59" s="89">
        <f>VLOOKUP($D59,Résultats!$B$2:$AZ$212,AD$2,FALSE)</f>
        <v>1871.974905</v>
      </c>
      <c r="AE59" s="89">
        <f>VLOOKUP($D59,Résultats!$B$2:$AZ$212,AE$2,FALSE)</f>
        <v>1821.9558340000001</v>
      </c>
      <c r="AF59" s="89">
        <f>VLOOKUP($D59,Résultats!$B$2:$AZ$212,AF$2,FALSE)</f>
        <v>1765.8750729999999</v>
      </c>
      <c r="AG59" s="89">
        <f>VLOOKUP($D59,Résultats!$B$2:$AZ$212,AG$2,FALSE)</f>
        <v>1704.784122</v>
      </c>
      <c r="AH59" s="89">
        <f>VLOOKUP($D59,Résultats!$B$2:$AZ$212,AH$2,FALSE)</f>
        <v>1639.7365669999999</v>
      </c>
      <c r="AI59" s="89">
        <f>VLOOKUP($D59,Résultats!$B$2:$AZ$212,AI$2,FALSE)</f>
        <v>1571.789231</v>
      </c>
      <c r="AJ59" s="89">
        <f>VLOOKUP($D59,Résultats!$B$2:$AZ$212,AJ$2,FALSE)</f>
        <v>1501.9132770000001</v>
      </c>
      <c r="AK59" s="89">
        <f>VLOOKUP($D59,Résultats!$B$2:$AZ$212,AK$2,FALSE)</f>
        <v>1430.975878</v>
      </c>
      <c r="AL59" s="89">
        <f>VLOOKUP($D59,Résultats!$B$2:$AZ$212,AL$2,FALSE)</f>
        <v>1359.73883</v>
      </c>
      <c r="AM59" s="89">
        <f>VLOOKUP($D59,Résultats!$B$2:$AZ$212,AM$2,FALSE)</f>
        <v>1288.8938370000001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4285.3633669999999</v>
      </c>
      <c r="G60" s="89">
        <f>VLOOKUP($D60,Résultats!$B$2:$AZ$212,G$2,FALSE)</f>
        <v>4852.0770119999997</v>
      </c>
      <c r="H60" s="89">
        <f>VLOOKUP($D60,Résultats!$B$2:$AZ$212,H$2,FALSE)</f>
        <v>5018.3943689999996</v>
      </c>
      <c r="I60" s="89">
        <f>VLOOKUP($D60,Résultats!$B$2:$AZ$212,I$2,FALSE)</f>
        <v>5240.1400480000002</v>
      </c>
      <c r="J60" s="89">
        <f>VLOOKUP($D60,Résultats!$B$2:$AZ$212,J$2,FALSE)</f>
        <v>5404.2790610000002</v>
      </c>
      <c r="K60" s="89">
        <f>VLOOKUP($D60,Résultats!$B$2:$AZ$212,K$2,FALSE)</f>
        <v>5518.692532</v>
      </c>
      <c r="L60" s="89">
        <f>VLOOKUP($D60,Résultats!$B$2:$AZ$212,L$2,FALSE)</f>
        <v>5609.9188789999998</v>
      </c>
      <c r="M60" s="89">
        <f>VLOOKUP($D60,Résultats!$B$2:$AZ$212,M$2,FALSE)</f>
        <v>5674.274512</v>
      </c>
      <c r="N60" s="89">
        <f>VLOOKUP($D60,Résultats!$B$2:$AZ$212,N$2,FALSE)</f>
        <v>5714.2072390000003</v>
      </c>
      <c r="O60" s="89">
        <f>VLOOKUP($D60,Résultats!$B$2:$AZ$212,O$2,FALSE)</f>
        <v>5748.0496249999997</v>
      </c>
      <c r="P60" s="89">
        <f>VLOOKUP($D60,Résultats!$B$2:$AZ$212,P$2,FALSE)</f>
        <v>5774.6294639999996</v>
      </c>
      <c r="Q60" s="89">
        <f>VLOOKUP($D60,Résultats!$B$2:$AZ$212,Q$2,FALSE)</f>
        <v>5791.1089480000001</v>
      </c>
      <c r="R60" s="89">
        <f>VLOOKUP($D60,Résultats!$B$2:$AZ$212,R$2,FALSE)</f>
        <v>5794.2028540000001</v>
      </c>
      <c r="S60" s="89">
        <f>VLOOKUP($D60,Résultats!$B$2:$AZ$212,S$2,FALSE)</f>
        <v>5781.5562300000001</v>
      </c>
      <c r="T60" s="89">
        <f>VLOOKUP($D60,Résultats!$B$2:$AZ$212,T$2,FALSE)</f>
        <v>5750.8100619999996</v>
      </c>
      <c r="U60" s="89">
        <f>VLOOKUP($D60,Résultats!$B$2:$AZ$212,U$2,FALSE)</f>
        <v>5700.9788559999997</v>
      </c>
      <c r="V60" s="89">
        <f>VLOOKUP($D60,Résultats!$B$2:$AZ$212,V$2,FALSE)</f>
        <v>5631.6965760000003</v>
      </c>
      <c r="W60" s="89">
        <f>VLOOKUP($D60,Résultats!$B$2:$AZ$212,W$2,FALSE)</f>
        <v>5543.1678780000002</v>
      </c>
      <c r="X60" s="89">
        <f>VLOOKUP($D60,Résultats!$B$2:$AZ$212,X$2,FALSE)</f>
        <v>5436.1256359999998</v>
      </c>
      <c r="Y60" s="89">
        <f>VLOOKUP($D60,Résultats!$B$2:$AZ$212,Y$2,FALSE)</f>
        <v>5311.21443</v>
      </c>
      <c r="Z60" s="89">
        <f>VLOOKUP($D60,Résultats!$B$2:$AZ$212,Z$2,FALSE)</f>
        <v>5169.9275429999998</v>
      </c>
      <c r="AA60" s="89">
        <f>VLOOKUP($D60,Résultats!$B$2:$AZ$212,AA$2,FALSE)</f>
        <v>5013.9637409999996</v>
      </c>
      <c r="AB60" s="89">
        <f>VLOOKUP($D60,Résultats!$B$2:$AZ$212,AB$2,FALSE)</f>
        <v>4845.262847</v>
      </c>
      <c r="AC60" s="89">
        <f>VLOOKUP($D60,Résultats!$B$2:$AZ$212,AC$2,FALSE)</f>
        <v>4665.8706339999999</v>
      </c>
      <c r="AD60" s="89">
        <f>VLOOKUP($D60,Résultats!$B$2:$AZ$212,AD$2,FALSE)</f>
        <v>4478.2629610000004</v>
      </c>
      <c r="AE60" s="89">
        <f>VLOOKUP($D60,Résultats!$B$2:$AZ$212,AE$2,FALSE)</f>
        <v>4284.4709929999999</v>
      </c>
      <c r="AF60" s="89">
        <f>VLOOKUP($D60,Résultats!$B$2:$AZ$212,AF$2,FALSE)</f>
        <v>4086.4796059999999</v>
      </c>
      <c r="AG60" s="89">
        <f>VLOOKUP($D60,Résultats!$B$2:$AZ$212,AG$2,FALSE)</f>
        <v>3886.284729</v>
      </c>
      <c r="AH60" s="89">
        <f>VLOOKUP($D60,Résultats!$B$2:$AZ$212,AH$2,FALSE)</f>
        <v>3685.7502420000001</v>
      </c>
      <c r="AI60" s="89">
        <f>VLOOKUP($D60,Résultats!$B$2:$AZ$212,AI$2,FALSE)</f>
        <v>3486.5687710000002</v>
      </c>
      <c r="AJ60" s="89">
        <f>VLOOKUP($D60,Résultats!$B$2:$AZ$212,AJ$2,FALSE)</f>
        <v>3290.3011569999999</v>
      </c>
      <c r="AK60" s="89">
        <f>VLOOKUP($D60,Résultats!$B$2:$AZ$212,AK$2,FALSE)</f>
        <v>3098.277529</v>
      </c>
      <c r="AL60" s="89">
        <f>VLOOKUP($D60,Résultats!$B$2:$AZ$212,AL$2,FALSE)</f>
        <v>2911.6002480000002</v>
      </c>
      <c r="AM60" s="89">
        <f>VLOOKUP($D60,Résultats!$B$2:$AZ$212,AM$2,FALSE)</f>
        <v>2731.1874739999998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7040.4702660000003</v>
      </c>
      <c r="G61" s="89">
        <f>VLOOKUP($D61,Résultats!$B$2:$AZ$212,G$2,FALSE)</f>
        <v>7691.9649550000004</v>
      </c>
      <c r="H61" s="89">
        <f>VLOOKUP($D61,Résultats!$B$2:$AZ$212,H$2,FALSE)</f>
        <v>7870.6054050000002</v>
      </c>
      <c r="I61" s="89">
        <f>VLOOKUP($D61,Résultats!$B$2:$AZ$212,I$2,FALSE)</f>
        <v>8104.3938269999999</v>
      </c>
      <c r="J61" s="89">
        <f>VLOOKUP($D61,Résultats!$B$2:$AZ$212,J$2,FALSE)</f>
        <v>8285.4805469999901</v>
      </c>
      <c r="K61" s="89">
        <f>VLOOKUP($D61,Résultats!$B$2:$AZ$212,K$2,FALSE)</f>
        <v>8385.8747820000008</v>
      </c>
      <c r="L61" s="89">
        <f>VLOOKUP($D61,Résultats!$B$2:$AZ$212,L$2,FALSE)</f>
        <v>8452.1059609999902</v>
      </c>
      <c r="M61" s="89">
        <f>VLOOKUP($D61,Résultats!$B$2:$AZ$212,M$2,FALSE)</f>
        <v>8479.3267670000005</v>
      </c>
      <c r="N61" s="89">
        <f>VLOOKUP($D61,Résultats!$B$2:$AZ$212,N$2,FALSE)</f>
        <v>8472.2713280000007</v>
      </c>
      <c r="O61" s="89">
        <f>VLOOKUP($D61,Résultats!$B$2:$AZ$212,O$2,FALSE)</f>
        <v>8456.3599539999996</v>
      </c>
      <c r="P61" s="89">
        <f>VLOOKUP($D61,Résultats!$B$2:$AZ$212,P$2,FALSE)</f>
        <v>8431.7464720000007</v>
      </c>
      <c r="Q61" s="89">
        <f>VLOOKUP($D61,Résultats!$B$2:$AZ$212,Q$2,FALSE)</f>
        <v>8395.0831639999997</v>
      </c>
      <c r="R61" s="89">
        <f>VLOOKUP($D61,Résultats!$B$2:$AZ$212,R$2,FALSE)</f>
        <v>8342.3901430000005</v>
      </c>
      <c r="S61" s="89">
        <f>VLOOKUP($D61,Résultats!$B$2:$AZ$212,S$2,FALSE)</f>
        <v>8270.7928589999901</v>
      </c>
      <c r="T61" s="89">
        <f>VLOOKUP($D61,Résultats!$B$2:$AZ$212,T$2,FALSE)</f>
        <v>8177.3110459999998</v>
      </c>
      <c r="U61" s="89">
        <f>VLOOKUP($D61,Résultats!$B$2:$AZ$212,U$2,FALSE)</f>
        <v>8060.6913869999998</v>
      </c>
      <c r="V61" s="89">
        <f>VLOOKUP($D61,Résultats!$B$2:$AZ$212,V$2,FALSE)</f>
        <v>7920.4919289999998</v>
      </c>
      <c r="W61" s="89">
        <f>VLOOKUP($D61,Résultats!$B$2:$AZ$212,W$2,FALSE)</f>
        <v>7757.0330299999996</v>
      </c>
      <c r="X61" s="89">
        <f>VLOOKUP($D61,Résultats!$B$2:$AZ$212,X$2,FALSE)</f>
        <v>7571.3622260000002</v>
      </c>
      <c r="Y61" s="89">
        <f>VLOOKUP($D61,Résultats!$B$2:$AZ$212,Y$2,FALSE)</f>
        <v>7364.4625669999996</v>
      </c>
      <c r="Z61" s="89">
        <f>VLOOKUP($D61,Résultats!$B$2:$AZ$212,Z$2,FALSE)</f>
        <v>7138.4445470000001</v>
      </c>
      <c r="AA61" s="89">
        <f>VLOOKUP($D61,Résultats!$B$2:$AZ$212,AA$2,FALSE)</f>
        <v>6895.6941040000002</v>
      </c>
      <c r="AB61" s="89">
        <f>VLOOKUP($D61,Résultats!$B$2:$AZ$212,AB$2,FALSE)</f>
        <v>6638.8416809999999</v>
      </c>
      <c r="AC61" s="89">
        <f>VLOOKUP($D61,Résultats!$B$2:$AZ$212,AC$2,FALSE)</f>
        <v>6370.6290490000001</v>
      </c>
      <c r="AD61" s="89">
        <f>VLOOKUP($D61,Résultats!$B$2:$AZ$212,AD$2,FALSE)</f>
        <v>6094.3030209999997</v>
      </c>
      <c r="AE61" s="89">
        <f>VLOOKUP($D61,Résultats!$B$2:$AZ$212,AE$2,FALSE)</f>
        <v>5812.4975539999996</v>
      </c>
      <c r="AF61" s="89">
        <f>VLOOKUP($D61,Résultats!$B$2:$AZ$212,AF$2,FALSE)</f>
        <v>5527.7613840000004</v>
      </c>
      <c r="AG61" s="89">
        <f>VLOOKUP($D61,Résultats!$B$2:$AZ$212,AG$2,FALSE)</f>
        <v>5242.6094629999998</v>
      </c>
      <c r="AH61" s="89">
        <f>VLOOKUP($D61,Résultats!$B$2:$AZ$212,AH$2,FALSE)</f>
        <v>4959.3539719999999</v>
      </c>
      <c r="AI61" s="89">
        <f>VLOOKUP($D61,Résultats!$B$2:$AZ$212,AI$2,FALSE)</f>
        <v>4680.079522</v>
      </c>
      <c r="AJ61" s="89">
        <f>VLOOKUP($D61,Résultats!$B$2:$AZ$212,AJ$2,FALSE)</f>
        <v>4406.6744159999998</v>
      </c>
      <c r="AK61" s="89">
        <f>VLOOKUP($D61,Résultats!$B$2:$AZ$212,AK$2,FALSE)</f>
        <v>4140.7240549999997</v>
      </c>
      <c r="AL61" s="89">
        <f>VLOOKUP($D61,Résultats!$B$2:$AZ$212,AL$2,FALSE)</f>
        <v>3883.517977</v>
      </c>
      <c r="AM61" s="89">
        <f>VLOOKUP($D61,Résultats!$B$2:$AZ$212,AM$2,FALSE)</f>
        <v>3636.10023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7628.1422229999998</v>
      </c>
      <c r="G62" s="89">
        <f>VLOOKUP($D62,Résultats!$B$2:$AZ$212,G$2,FALSE)</f>
        <v>8010.3393379999998</v>
      </c>
      <c r="H62" s="89">
        <f>VLOOKUP($D62,Résultats!$B$2:$AZ$212,H$2,FALSE)</f>
        <v>8107.4643530000003</v>
      </c>
      <c r="I62" s="89">
        <f>VLOOKUP($D62,Résultats!$B$2:$AZ$212,I$2,FALSE)</f>
        <v>8236.5811869999998</v>
      </c>
      <c r="J62" s="89">
        <f>VLOOKUP($D62,Résultats!$B$2:$AZ$212,J$2,FALSE)</f>
        <v>8356.4073210000006</v>
      </c>
      <c r="K62" s="89">
        <f>VLOOKUP($D62,Résultats!$B$2:$AZ$212,K$2,FALSE)</f>
        <v>8395.8921829999999</v>
      </c>
      <c r="L62" s="89">
        <f>VLOOKUP($D62,Résultats!$B$2:$AZ$212,L$2,FALSE)</f>
        <v>8404.5095529999999</v>
      </c>
      <c r="M62" s="89">
        <f>VLOOKUP($D62,Résultats!$B$2:$AZ$212,M$2,FALSE)</f>
        <v>8377.7656289999995</v>
      </c>
      <c r="N62" s="89">
        <f>VLOOKUP($D62,Résultats!$B$2:$AZ$212,N$2,FALSE)</f>
        <v>8320.5137059999997</v>
      </c>
      <c r="O62" s="89">
        <f>VLOOKUP($D62,Résultats!$B$2:$AZ$212,O$2,FALSE)</f>
        <v>8256.64293</v>
      </c>
      <c r="P62" s="89">
        <f>VLOOKUP($D62,Résultats!$B$2:$AZ$212,P$2,FALSE)</f>
        <v>8187.0273690000004</v>
      </c>
      <c r="Q62" s="89">
        <f>VLOOKUP($D62,Résultats!$B$2:$AZ$212,Q$2,FALSE)</f>
        <v>8108.7545140000002</v>
      </c>
      <c r="R62" s="89">
        <f>VLOOKUP($D62,Résultats!$B$2:$AZ$212,R$2,FALSE)</f>
        <v>8018.3052420000004</v>
      </c>
      <c r="S62" s="89">
        <f>VLOOKUP($D62,Résultats!$B$2:$AZ$212,S$2,FALSE)</f>
        <v>7913.0951089999999</v>
      </c>
      <c r="T62" s="89">
        <f>VLOOKUP($D62,Résultats!$B$2:$AZ$212,T$2,FALSE)</f>
        <v>7790.3996200000001</v>
      </c>
      <c r="U62" s="89">
        <f>VLOOKUP($D62,Résultats!$B$2:$AZ$212,U$2,FALSE)</f>
        <v>7649.0192310000002</v>
      </c>
      <c r="V62" s="89">
        <f>VLOOKUP($D62,Résultats!$B$2:$AZ$212,V$2,FALSE)</f>
        <v>7488.4892970000001</v>
      </c>
      <c r="W62" s="89">
        <f>VLOOKUP($D62,Résultats!$B$2:$AZ$212,W$2,FALSE)</f>
        <v>7309.041279</v>
      </c>
      <c r="X62" s="89">
        <f>VLOOKUP($D62,Résultats!$B$2:$AZ$212,X$2,FALSE)</f>
        <v>7111.5784409999997</v>
      </c>
      <c r="Y62" s="89">
        <f>VLOOKUP($D62,Résultats!$B$2:$AZ$212,Y$2,FALSE)</f>
        <v>6896.9569060000003</v>
      </c>
      <c r="Z62" s="89">
        <f>VLOOKUP($D62,Résultats!$B$2:$AZ$212,Z$2,FALSE)</f>
        <v>6667.069802</v>
      </c>
      <c r="AA62" s="89">
        <f>VLOOKUP($D62,Résultats!$B$2:$AZ$212,AA$2,FALSE)</f>
        <v>6424.0622069999999</v>
      </c>
      <c r="AB62" s="89">
        <f>VLOOKUP($D62,Résultats!$B$2:$AZ$212,AB$2,FALSE)</f>
        <v>6170.2709839999998</v>
      </c>
      <c r="AC62" s="89">
        <f>VLOOKUP($D62,Résultats!$B$2:$AZ$212,AC$2,FALSE)</f>
        <v>5908.1228600000004</v>
      </c>
      <c r="AD62" s="89">
        <f>VLOOKUP($D62,Résultats!$B$2:$AZ$212,AD$2,FALSE)</f>
        <v>5640.4699730000002</v>
      </c>
      <c r="AE62" s="89">
        <f>VLOOKUP($D62,Résultats!$B$2:$AZ$212,AE$2,FALSE)</f>
        <v>5369.6108400000003</v>
      </c>
      <c r="AF62" s="89">
        <f>VLOOKUP($D62,Résultats!$B$2:$AZ$212,AF$2,FALSE)</f>
        <v>5097.7594769999996</v>
      </c>
      <c r="AG62" s="89">
        <f>VLOOKUP($D62,Résultats!$B$2:$AZ$212,AG$2,FALSE)</f>
        <v>4827.0824689999999</v>
      </c>
      <c r="AH62" s="89">
        <f>VLOOKUP($D62,Résultats!$B$2:$AZ$212,AH$2,FALSE)</f>
        <v>4559.5553259999997</v>
      </c>
      <c r="AI62" s="89">
        <f>VLOOKUP($D62,Résultats!$B$2:$AZ$212,AI$2,FALSE)</f>
        <v>4296.948574</v>
      </c>
      <c r="AJ62" s="89">
        <f>VLOOKUP($D62,Résultats!$B$2:$AZ$212,AJ$2,FALSE)</f>
        <v>4040.8521179999998</v>
      </c>
      <c r="AK62" s="89">
        <f>VLOOKUP($D62,Résultats!$B$2:$AZ$212,AK$2,FALSE)</f>
        <v>3792.5865680000002</v>
      </c>
      <c r="AL62" s="89">
        <f>VLOOKUP($D62,Résultats!$B$2:$AZ$212,AL$2,FALSE)</f>
        <v>3553.2106210000002</v>
      </c>
      <c r="AM62" s="89">
        <f>VLOOKUP($D62,Résultats!$B$2:$AZ$212,AM$2,FALSE)</f>
        <v>3323.5639099999999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9832.9041109999998</v>
      </c>
      <c r="G63" s="89">
        <f>VLOOKUP($D63,Résultats!$B$2:$AZ$212,G$2,FALSE)</f>
        <v>8882.7252659999995</v>
      </c>
      <c r="H63" s="89">
        <f>VLOOKUP($D63,Résultats!$B$2:$AZ$212,H$2,FALSE)</f>
        <v>8589.4366690000006</v>
      </c>
      <c r="I63" s="89">
        <f>VLOOKUP($D63,Résultats!$B$2:$AZ$212,I$2,FALSE)</f>
        <v>8317.4321600000003</v>
      </c>
      <c r="J63" s="89">
        <f>VLOOKUP($D63,Résultats!$B$2:$AZ$212,J$2,FALSE)</f>
        <v>8085.3061100000004</v>
      </c>
      <c r="K63" s="89">
        <f>VLOOKUP($D63,Résultats!$B$2:$AZ$212,K$2,FALSE)</f>
        <v>7810.7013109999998</v>
      </c>
      <c r="L63" s="89">
        <f>VLOOKUP($D63,Résultats!$B$2:$AZ$212,L$2,FALSE)</f>
        <v>7540.1729580000001</v>
      </c>
      <c r="M63" s="89">
        <f>VLOOKUP($D63,Résultats!$B$2:$AZ$212,M$2,FALSE)</f>
        <v>7270.2088530000001</v>
      </c>
      <c r="N63" s="89">
        <f>VLOOKUP($D63,Résultats!$B$2:$AZ$212,N$2,FALSE)</f>
        <v>7002.6276189999999</v>
      </c>
      <c r="O63" s="89">
        <f>VLOOKUP($D63,Résultats!$B$2:$AZ$212,O$2,FALSE)</f>
        <v>6748.3511399999998</v>
      </c>
      <c r="P63" s="89">
        <f>VLOOKUP($D63,Résultats!$B$2:$AZ$212,P$2,FALSE)</f>
        <v>6507.245089</v>
      </c>
      <c r="Q63" s="89">
        <f>VLOOKUP($D63,Résultats!$B$2:$AZ$212,Q$2,FALSE)</f>
        <v>6276.8636610000003</v>
      </c>
      <c r="R63" s="89">
        <f>VLOOKUP($D63,Résultats!$B$2:$AZ$212,R$2,FALSE)</f>
        <v>6054.5149890000002</v>
      </c>
      <c r="S63" s="89">
        <f>VLOOKUP($D63,Résultats!$B$2:$AZ$212,S$2,FALSE)</f>
        <v>5837.9941710000003</v>
      </c>
      <c r="T63" s="89">
        <f>VLOOKUP($D63,Résultats!$B$2:$AZ$212,T$2,FALSE)</f>
        <v>5625.0668859999996</v>
      </c>
      <c r="U63" s="89">
        <f>VLOOKUP($D63,Résultats!$B$2:$AZ$212,U$2,FALSE)</f>
        <v>5414.2892400000001</v>
      </c>
      <c r="V63" s="89">
        <f>VLOOKUP($D63,Résultats!$B$2:$AZ$212,V$2,FALSE)</f>
        <v>5204.640496</v>
      </c>
      <c r="W63" s="89">
        <f>VLOOKUP($D63,Résultats!$B$2:$AZ$212,W$2,FALSE)</f>
        <v>4995.5035580000003</v>
      </c>
      <c r="X63" s="89">
        <f>VLOOKUP($D63,Résultats!$B$2:$AZ$212,X$2,FALSE)</f>
        <v>4786.6524890000001</v>
      </c>
      <c r="Y63" s="89">
        <f>VLOOKUP($D63,Résultats!$B$2:$AZ$212,Y$2,FALSE)</f>
        <v>4577.909576</v>
      </c>
      <c r="Z63" s="89">
        <f>VLOOKUP($D63,Résultats!$B$2:$AZ$212,Z$2,FALSE)</f>
        <v>4369.6369480000003</v>
      </c>
      <c r="AA63" s="89">
        <f>VLOOKUP($D63,Résultats!$B$2:$AZ$212,AA$2,FALSE)</f>
        <v>4162.3561479999998</v>
      </c>
      <c r="AB63" s="89">
        <f>VLOOKUP($D63,Résultats!$B$2:$AZ$212,AB$2,FALSE)</f>
        <v>3956.7028110000001</v>
      </c>
      <c r="AC63" s="89">
        <f>VLOOKUP($D63,Résultats!$B$2:$AZ$212,AC$2,FALSE)</f>
        <v>3753.3835140000001</v>
      </c>
      <c r="AD63" s="89">
        <f>VLOOKUP($D63,Résultats!$B$2:$AZ$212,AD$2,FALSE)</f>
        <v>3553.3378509999998</v>
      </c>
      <c r="AE63" s="89">
        <f>VLOOKUP($D63,Résultats!$B$2:$AZ$212,AE$2,FALSE)</f>
        <v>3357.2552820000001</v>
      </c>
      <c r="AF63" s="89">
        <f>VLOOKUP($D63,Résultats!$B$2:$AZ$212,AF$2,FALSE)</f>
        <v>3165.8075669999998</v>
      </c>
      <c r="AG63" s="89">
        <f>VLOOKUP($D63,Résultats!$B$2:$AZ$212,AG$2,FALSE)</f>
        <v>2979.6639749999999</v>
      </c>
      <c r="AH63" s="89">
        <f>VLOOKUP($D63,Résultats!$B$2:$AZ$212,AH$2,FALSE)</f>
        <v>2799.4232900000002</v>
      </c>
      <c r="AI63" s="89">
        <f>VLOOKUP($D63,Résultats!$B$2:$AZ$212,AI$2,FALSE)</f>
        <v>2625.6107670000001</v>
      </c>
      <c r="AJ63" s="89">
        <f>VLOOKUP($D63,Résultats!$B$2:$AZ$212,AJ$2,FALSE)</f>
        <v>2458.6815329999999</v>
      </c>
      <c r="AK63" s="89">
        <f>VLOOKUP($D63,Résultats!$B$2:$AZ$212,AK$2,FALSE)</f>
        <v>2298.9811159999999</v>
      </c>
      <c r="AL63" s="89">
        <f>VLOOKUP($D63,Résultats!$B$2:$AZ$212,AL$2,FALSE)</f>
        <v>2146.7482369999998</v>
      </c>
      <c r="AM63" s="89">
        <f>VLOOKUP($D63,Résultats!$B$2:$AZ$212,AM$2,FALSE)</f>
        <v>2002.1347659999999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3292.7431799999999</v>
      </c>
      <c r="G64" s="89">
        <f>VLOOKUP($D64,Résultats!$B$2:$AZ$212,G$2,FALSE)</f>
        <v>2900.9466179999999</v>
      </c>
      <c r="H64" s="89">
        <f>VLOOKUP($D64,Résultats!$B$2:$AZ$212,H$2,FALSE)</f>
        <v>2781.1318569999999</v>
      </c>
      <c r="I64" s="89">
        <f>VLOOKUP($D64,Résultats!$B$2:$AZ$212,I$2,FALSE)</f>
        <v>2665.4266010000001</v>
      </c>
      <c r="J64" s="89">
        <f>VLOOKUP($D64,Résultats!$B$2:$AZ$212,J$2,FALSE)</f>
        <v>2541.560504</v>
      </c>
      <c r="K64" s="89">
        <f>VLOOKUP($D64,Résultats!$B$2:$AZ$212,K$2,FALSE)</f>
        <v>2415.2318169999999</v>
      </c>
      <c r="L64" s="89">
        <f>VLOOKUP($D64,Résultats!$B$2:$AZ$212,L$2,FALSE)</f>
        <v>2295.060031</v>
      </c>
      <c r="M64" s="89">
        <f>VLOOKUP($D64,Résultats!$B$2:$AZ$212,M$2,FALSE)</f>
        <v>2180.066245</v>
      </c>
      <c r="N64" s="89">
        <f>VLOOKUP($D64,Résultats!$B$2:$AZ$212,N$2,FALSE)</f>
        <v>2070.3633220000002</v>
      </c>
      <c r="O64" s="89">
        <f>VLOOKUP($D64,Résultats!$B$2:$AZ$212,O$2,FALSE)</f>
        <v>1967.7505860000001</v>
      </c>
      <c r="P64" s="89">
        <f>VLOOKUP($D64,Résultats!$B$2:$AZ$212,P$2,FALSE)</f>
        <v>1871.8651970000001</v>
      </c>
      <c r="Q64" s="89">
        <f>VLOOKUP($D64,Résultats!$B$2:$AZ$212,Q$2,FALSE)</f>
        <v>1781.901846</v>
      </c>
      <c r="R64" s="89">
        <f>VLOOKUP($D64,Résultats!$B$2:$AZ$212,R$2,FALSE)</f>
        <v>1697.024752</v>
      </c>
      <c r="S64" s="89">
        <f>VLOOKUP($D64,Résultats!$B$2:$AZ$212,S$2,FALSE)</f>
        <v>1616.5178450000001</v>
      </c>
      <c r="T64" s="89">
        <f>VLOOKUP($D64,Résultats!$B$2:$AZ$212,T$2,FALSE)</f>
        <v>1539.6810840000001</v>
      </c>
      <c r="U64" s="89">
        <f>VLOOKUP($D64,Résultats!$B$2:$AZ$212,U$2,FALSE)</f>
        <v>1465.9936740000001</v>
      </c>
      <c r="V64" s="89">
        <f>VLOOKUP($D64,Résultats!$B$2:$AZ$212,V$2,FALSE)</f>
        <v>1395.0366550000001</v>
      </c>
      <c r="W64" s="89">
        <f>VLOOKUP($D64,Résultats!$B$2:$AZ$212,W$2,FALSE)</f>
        <v>1326.4873339999999</v>
      </c>
      <c r="X64" s="89">
        <f>VLOOKUP($D64,Résultats!$B$2:$AZ$212,X$2,FALSE)</f>
        <v>1260.114613</v>
      </c>
      <c r="Y64" s="89">
        <f>VLOOKUP($D64,Résultats!$B$2:$AZ$212,Y$2,FALSE)</f>
        <v>1195.712581</v>
      </c>
      <c r="Z64" s="89">
        <f>VLOOKUP($D64,Résultats!$B$2:$AZ$212,Z$2,FALSE)</f>
        <v>1133.189464</v>
      </c>
      <c r="AA64" s="89">
        <f>VLOOKUP($D64,Résultats!$B$2:$AZ$212,AA$2,FALSE)</f>
        <v>1072.495478</v>
      </c>
      <c r="AB64" s="89">
        <f>VLOOKUP($D64,Résultats!$B$2:$AZ$212,AB$2,FALSE)</f>
        <v>1013.6177269999999</v>
      </c>
      <c r="AC64" s="89">
        <f>VLOOKUP($D64,Résultats!$B$2:$AZ$212,AC$2,FALSE)</f>
        <v>956.56870400000003</v>
      </c>
      <c r="AD64" s="89">
        <f>VLOOKUP($D64,Résultats!$B$2:$AZ$212,AD$2,FALSE)</f>
        <v>901.4223892</v>
      </c>
      <c r="AE64" s="89">
        <f>VLOOKUP($D64,Résultats!$B$2:$AZ$212,AE$2,FALSE)</f>
        <v>848.21036749999996</v>
      </c>
      <c r="AF64" s="89">
        <f>VLOOKUP($D64,Résultats!$B$2:$AZ$212,AF$2,FALSE)</f>
        <v>796.97009260000004</v>
      </c>
      <c r="AG64" s="89">
        <f>VLOOKUP($D64,Résultats!$B$2:$AZ$212,AG$2,FALSE)</f>
        <v>747.74915450000003</v>
      </c>
      <c r="AH64" s="89">
        <f>VLOOKUP($D64,Résultats!$B$2:$AZ$212,AH$2,FALSE)</f>
        <v>700.58996190000005</v>
      </c>
      <c r="AI64" s="89">
        <f>VLOOKUP($D64,Résultats!$B$2:$AZ$212,AI$2,FALSE)</f>
        <v>655.52785219999998</v>
      </c>
      <c r="AJ64" s="89">
        <f>VLOOKUP($D64,Résultats!$B$2:$AZ$212,AJ$2,FALSE)</f>
        <v>612.59074799999996</v>
      </c>
      <c r="AK64" s="89">
        <f>VLOOKUP($D64,Résultats!$B$2:$AZ$212,AK$2,FALSE)</f>
        <v>571.79023640000003</v>
      </c>
      <c r="AL64" s="89">
        <f>VLOOKUP($D64,Résultats!$B$2:$AZ$212,AL$2,FALSE)</f>
        <v>533.12158529999999</v>
      </c>
      <c r="AM64" s="89">
        <f>VLOOKUP($D64,Résultats!$B$2:$AZ$212,AM$2,FALSE)</f>
        <v>496.56786449999998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1275.436402</v>
      </c>
      <c r="G65" s="89">
        <f>VLOOKUP($D65,Résultats!$B$2:$AZ$212,G$2,FALSE)</f>
        <v>1059.1358299999999</v>
      </c>
      <c r="H65" s="89">
        <f>VLOOKUP($D65,Résultats!$B$2:$AZ$212,H$2,FALSE)</f>
        <v>994.28332269999999</v>
      </c>
      <c r="I65" s="89">
        <f>VLOOKUP($D65,Résultats!$B$2:$AZ$212,I$2,FALSE)</f>
        <v>933.79866879999997</v>
      </c>
      <c r="J65" s="89">
        <f>VLOOKUP($D65,Résultats!$B$2:$AZ$212,J$2,FALSE)</f>
        <v>874.79743680000001</v>
      </c>
      <c r="K65" s="89">
        <f>VLOOKUP($D65,Résultats!$B$2:$AZ$212,K$2,FALSE)</f>
        <v>817.94569090000005</v>
      </c>
      <c r="L65" s="89">
        <f>VLOOKUP($D65,Résultats!$B$2:$AZ$212,L$2,FALSE)</f>
        <v>764.45312030000002</v>
      </c>
      <c r="M65" s="89">
        <f>VLOOKUP($D65,Résultats!$B$2:$AZ$212,M$2,FALSE)</f>
        <v>714.06201669999996</v>
      </c>
      <c r="N65" s="89">
        <f>VLOOKUP($D65,Résultats!$B$2:$AZ$212,N$2,FALSE)</f>
        <v>666.72719689999997</v>
      </c>
      <c r="O65" s="89">
        <f>VLOOKUP($D65,Résultats!$B$2:$AZ$212,O$2,FALSE)</f>
        <v>622.68272639999998</v>
      </c>
      <c r="P65" s="89">
        <f>VLOOKUP($D65,Résultats!$B$2:$AZ$212,P$2,FALSE)</f>
        <v>581.78242420000004</v>
      </c>
      <c r="Q65" s="89">
        <f>VLOOKUP($D65,Résultats!$B$2:$AZ$212,Q$2,FALSE)</f>
        <v>543.77448419999996</v>
      </c>
      <c r="R65" s="89">
        <f>VLOOKUP($D65,Résultats!$B$2:$AZ$212,R$2,FALSE)</f>
        <v>508.40638719999998</v>
      </c>
      <c r="S65" s="89">
        <f>VLOOKUP($D65,Résultats!$B$2:$AZ$212,S$2,FALSE)</f>
        <v>475.4458272</v>
      </c>
      <c r="T65" s="89">
        <f>VLOOKUP($D65,Résultats!$B$2:$AZ$212,T$2,FALSE)</f>
        <v>444.66915299999999</v>
      </c>
      <c r="U65" s="89">
        <f>VLOOKUP($D65,Résultats!$B$2:$AZ$212,U$2,FALSE)</f>
        <v>415.88412140000003</v>
      </c>
      <c r="V65" s="89">
        <f>VLOOKUP($D65,Résultats!$B$2:$AZ$212,V$2,FALSE)</f>
        <v>388.92089989999999</v>
      </c>
      <c r="W65" s="89">
        <f>VLOOKUP($D65,Résultats!$B$2:$AZ$212,W$2,FALSE)</f>
        <v>363.63083970000002</v>
      </c>
      <c r="X65" s="89">
        <f>VLOOKUP($D65,Résultats!$B$2:$AZ$212,X$2,FALSE)</f>
        <v>339.88536329999999</v>
      </c>
      <c r="Y65" s="89">
        <f>VLOOKUP($D65,Résultats!$B$2:$AZ$212,Y$2,FALSE)</f>
        <v>317.5656591</v>
      </c>
      <c r="Z65" s="89">
        <f>VLOOKUP($D65,Résultats!$B$2:$AZ$212,Z$2,FALSE)</f>
        <v>296.57561679999998</v>
      </c>
      <c r="AA65" s="89">
        <f>VLOOKUP($D65,Résultats!$B$2:$AZ$212,AA$2,FALSE)</f>
        <v>276.83031640000002</v>
      </c>
      <c r="AB65" s="89">
        <f>VLOOKUP($D65,Résultats!$B$2:$AZ$212,AB$2,FALSE)</f>
        <v>258.25412080000001</v>
      </c>
      <c r="AC65" s="89">
        <f>VLOOKUP($D65,Résultats!$B$2:$AZ$212,AC$2,FALSE)</f>
        <v>240.779391</v>
      </c>
      <c r="AD65" s="89">
        <f>VLOOKUP($D65,Résultats!$B$2:$AZ$212,AD$2,FALSE)</f>
        <v>224.35015770000001</v>
      </c>
      <c r="AE65" s="89">
        <f>VLOOKUP($D65,Résultats!$B$2:$AZ$212,AE$2,FALSE)</f>
        <v>208.90981350000001</v>
      </c>
      <c r="AF65" s="89">
        <f>VLOOKUP($D65,Résultats!$B$2:$AZ$212,AF$2,FALSE)</f>
        <v>194.40655050000001</v>
      </c>
      <c r="AG65" s="89">
        <f>VLOOKUP($D65,Résultats!$B$2:$AZ$212,AG$2,FALSE)</f>
        <v>180.7934984</v>
      </c>
      <c r="AH65" s="89">
        <f>VLOOKUP($D65,Résultats!$B$2:$AZ$212,AH$2,FALSE)</f>
        <v>168.0267461</v>
      </c>
      <c r="AI65" s="89">
        <f>VLOOKUP($D65,Résultats!$B$2:$AZ$212,AI$2,FALSE)</f>
        <v>156.06494499999999</v>
      </c>
      <c r="AJ65" s="89">
        <f>VLOOKUP($D65,Résultats!$B$2:$AZ$212,AJ$2,FALSE)</f>
        <v>144.86911559999999</v>
      </c>
      <c r="AK65" s="89">
        <f>VLOOKUP($D65,Résultats!$B$2:$AZ$212,AK$2,FALSE)</f>
        <v>134.4013641</v>
      </c>
      <c r="AL65" s="89">
        <f>VLOOKUP($D65,Résultats!$B$2:$AZ$212,AL$2,FALSE)</f>
        <v>124.62469369999999</v>
      </c>
      <c r="AM65" s="89">
        <f>VLOOKUP($D65,Résultats!$B$2:$AZ$212,AM$2,FALSE)</f>
        <v>115.503303</v>
      </c>
    </row>
    <row r="68" spans="2:39" x14ac:dyDescent="0.25">
      <c r="C68" s="12"/>
      <c r="D68" s="12"/>
      <c r="E68" s="117">
        <v>2016</v>
      </c>
      <c r="F68" s="117">
        <v>2017</v>
      </c>
      <c r="G68" s="117">
        <v>2018</v>
      </c>
      <c r="H68" s="117">
        <v>2019</v>
      </c>
      <c r="I68" s="117">
        <v>2020</v>
      </c>
      <c r="J68" s="26">
        <v>2021</v>
      </c>
      <c r="K68" s="4">
        <v>2022</v>
      </c>
      <c r="L68" s="4">
        <v>2023</v>
      </c>
      <c r="M68" s="4">
        <v>2024</v>
      </c>
      <c r="N68" s="117">
        <v>2025</v>
      </c>
      <c r="O68" s="26">
        <v>2026</v>
      </c>
      <c r="P68" s="4">
        <v>2027</v>
      </c>
      <c r="Q68" s="4">
        <v>2028</v>
      </c>
      <c r="R68" s="4">
        <v>2029</v>
      </c>
      <c r="S68" s="117">
        <v>2030</v>
      </c>
      <c r="T68" s="117">
        <v>2031</v>
      </c>
      <c r="U68" s="117">
        <v>2032</v>
      </c>
      <c r="V68" s="117">
        <v>2033</v>
      </c>
      <c r="W68" s="117">
        <v>2034</v>
      </c>
      <c r="X68" s="118">
        <v>2035</v>
      </c>
      <c r="Y68" s="118">
        <v>2036</v>
      </c>
      <c r="Z68" s="118">
        <v>2037</v>
      </c>
      <c r="AA68" s="118">
        <v>2038</v>
      </c>
      <c r="AB68" s="118">
        <v>2039</v>
      </c>
      <c r="AC68" s="118">
        <v>2040</v>
      </c>
      <c r="AD68" s="118">
        <v>2041</v>
      </c>
      <c r="AE68" s="118">
        <v>2042</v>
      </c>
      <c r="AF68" s="118">
        <v>2043</v>
      </c>
      <c r="AG68" s="118">
        <v>2044</v>
      </c>
      <c r="AH68" s="118">
        <v>2045</v>
      </c>
      <c r="AI68" s="118">
        <v>2046</v>
      </c>
      <c r="AJ68" s="118">
        <v>2047</v>
      </c>
      <c r="AK68" s="118">
        <v>2048</v>
      </c>
      <c r="AL68" s="118">
        <v>2049</v>
      </c>
      <c r="AM68" s="118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3002.8221400000002</v>
      </c>
      <c r="J69" s="75">
        <f t="shared" si="12"/>
        <v>2987.029618</v>
      </c>
      <c r="K69" s="75">
        <f t="shared" si="12"/>
        <v>2876.9131160000002</v>
      </c>
      <c r="L69" s="75">
        <f t="shared" si="12"/>
        <v>2843.2434320000002</v>
      </c>
      <c r="M69" s="75">
        <f t="shared" si="12"/>
        <v>2787.6037550000001</v>
      </c>
      <c r="N69" s="75">
        <f t="shared" si="12"/>
        <v>2745.298522</v>
      </c>
      <c r="O69" s="75">
        <f t="shared" si="12"/>
        <v>2795.6819070000001</v>
      </c>
      <c r="P69" s="75">
        <f t="shared" si="12"/>
        <v>2851.8458110000001</v>
      </c>
      <c r="Q69" s="75">
        <f t="shared" si="12"/>
        <v>2901.6469280000001</v>
      </c>
      <c r="R69" s="75">
        <f t="shared" si="12"/>
        <v>2940.965271</v>
      </c>
      <c r="S69" s="75">
        <f t="shared" si="12"/>
        <v>2972.9716939999998</v>
      </c>
      <c r="T69" s="75">
        <f t="shared" si="12"/>
        <v>2994.7396910000002</v>
      </c>
      <c r="U69" s="75">
        <f t="shared" si="12"/>
        <v>3012.1198979999999</v>
      </c>
      <c r="V69" s="75">
        <f t="shared" si="12"/>
        <v>3026.860921</v>
      </c>
      <c r="W69" s="75">
        <f t="shared" si="12"/>
        <v>3040.670717</v>
      </c>
      <c r="X69" s="75">
        <f t="shared" si="12"/>
        <v>3055.3878119999999</v>
      </c>
      <c r="Y69" s="75">
        <f t="shared" si="12"/>
        <v>3068.0945409999999</v>
      </c>
      <c r="Z69" s="75">
        <f t="shared" si="12"/>
        <v>3082.898416</v>
      </c>
      <c r="AA69" s="75">
        <f t="shared" si="12"/>
        <v>3099.421206</v>
      </c>
      <c r="AB69" s="75">
        <f t="shared" si="12"/>
        <v>3117.7819370000002</v>
      </c>
      <c r="AC69" s="75">
        <f t="shared" si="12"/>
        <v>3137.184268</v>
      </c>
      <c r="AD69" s="75">
        <f t="shared" si="12"/>
        <v>3163.8386759999999</v>
      </c>
      <c r="AE69" s="75">
        <f t="shared" si="12"/>
        <v>3190.1689839999999</v>
      </c>
      <c r="AF69" s="75">
        <f t="shared" si="12"/>
        <v>3214.6569549999999</v>
      </c>
      <c r="AG69" s="75">
        <f t="shared" si="12"/>
        <v>3238.1807610000001</v>
      </c>
      <c r="AH69" s="75">
        <f t="shared" si="12"/>
        <v>3260.042379</v>
      </c>
      <c r="AI69" s="75">
        <f t="shared" si="12"/>
        <v>3280.183</v>
      </c>
      <c r="AJ69" s="75">
        <f t="shared" si="12"/>
        <v>3300.1881969999999</v>
      </c>
      <c r="AK69" s="75">
        <f t="shared" si="12"/>
        <v>3319.9034499999998</v>
      </c>
      <c r="AL69" s="75">
        <f t="shared" si="12"/>
        <v>3339.3683580000002</v>
      </c>
      <c r="AM69" s="75">
        <f t="shared" si="12"/>
        <v>3361.2069529999999</v>
      </c>
    </row>
    <row r="70" spans="2:39" x14ac:dyDescent="0.25">
      <c r="C70" s="76" t="s">
        <v>188</v>
      </c>
      <c r="D70" s="76" t="s">
        <v>399</v>
      </c>
      <c r="E70" s="149">
        <f t="shared" ref="E70:F77" si="13">E27/E$26</f>
        <v>7.5013559713442901E-4</v>
      </c>
      <c r="F70" s="149">
        <f t="shared" si="13"/>
        <v>8.7724865076221018E-3</v>
      </c>
      <c r="G70" s="149">
        <f t="shared" ref="G70:AM77" si="14">G27/G$26</f>
        <v>1.6148785896865026E-2</v>
      </c>
      <c r="H70" s="149">
        <f t="shared" si="14"/>
        <v>1.9449730805952498E-2</v>
      </c>
      <c r="I70" s="149">
        <f t="shared" si="14"/>
        <v>3.4830351823634816E-2</v>
      </c>
      <c r="J70" s="148">
        <f t="shared" si="14"/>
        <v>6.1844023101347095E-2</v>
      </c>
      <c r="K70" s="91">
        <f t="shared" si="14"/>
        <v>0.10837707877445681</v>
      </c>
      <c r="L70" s="91">
        <f t="shared" si="14"/>
        <v>0.12491621297799589</v>
      </c>
      <c r="M70" s="91">
        <f t="shared" si="14"/>
        <v>0.14360903427610713</v>
      </c>
      <c r="N70" s="149">
        <f t="shared" si="14"/>
        <v>0.16462404211355197</v>
      </c>
      <c r="O70" s="148">
        <f t="shared" si="14"/>
        <v>0.18810780235163571</v>
      </c>
      <c r="P70" s="91">
        <f t="shared" si="14"/>
        <v>0.21417265514289055</v>
      </c>
      <c r="Q70" s="91">
        <f t="shared" si="14"/>
        <v>0.24288273159607515</v>
      </c>
      <c r="R70" s="91">
        <f t="shared" si="14"/>
        <v>0.27423914547816503</v>
      </c>
      <c r="S70" s="149">
        <f t="shared" si="14"/>
        <v>0.3081656354310382</v>
      </c>
      <c r="T70" s="149">
        <f t="shared" si="14"/>
        <v>0.34449634006603874</v>
      </c>
      <c r="U70" s="149">
        <f t="shared" si="14"/>
        <v>0.38296771578247452</v>
      </c>
      <c r="V70" s="149">
        <f t="shared" si="14"/>
        <v>0.42321668237626964</v>
      </c>
      <c r="W70" s="149">
        <f t="shared" si="14"/>
        <v>0.46478674658805547</v>
      </c>
      <c r="X70" s="143">
        <f t="shared" si="14"/>
        <v>0.50714306541195309</v>
      </c>
      <c r="Y70" s="143">
        <f t="shared" si="14"/>
        <v>0.54969619334165098</v>
      </c>
      <c r="Z70" s="143">
        <f t="shared" si="14"/>
        <v>0.59183280789619119</v>
      </c>
      <c r="AA70" s="143">
        <f t="shared" si="14"/>
        <v>0.63295033446964166</v>
      </c>
      <c r="AB70" s="143">
        <f t="shared" si="14"/>
        <v>0.67249147514706387</v>
      </c>
      <c r="AC70" s="143">
        <f t="shared" si="14"/>
        <v>0.70997447925491131</v>
      </c>
      <c r="AD70" s="143">
        <f t="shared" si="14"/>
        <v>0.74501566811240294</v>
      </c>
      <c r="AE70" s="143">
        <f t="shared" si="14"/>
        <v>0.77734208577585495</v>
      </c>
      <c r="AF70" s="143">
        <f t="shared" si="14"/>
        <v>0.80679383813132255</v>
      </c>
      <c r="AG70" s="143">
        <f t="shared" si="14"/>
        <v>0.83331724667732343</v>
      </c>
      <c r="AH70" s="143">
        <f t="shared" si="14"/>
        <v>0.85695108198469228</v>
      </c>
      <c r="AI70" s="143">
        <f t="shared" si="14"/>
        <v>0.87780862683575878</v>
      </c>
      <c r="AJ70" s="143">
        <f t="shared" si="14"/>
        <v>0.8960582589466185</v>
      </c>
      <c r="AK70" s="143">
        <f t="shared" si="14"/>
        <v>0.91190472903662312</v>
      </c>
      <c r="AL70" s="143">
        <f t="shared" si="14"/>
        <v>0.92557264088444124</v>
      </c>
      <c r="AM70" s="143">
        <f t="shared" si="14"/>
        <v>0.93729292276636555</v>
      </c>
    </row>
    <row r="71" spans="2:39" x14ac:dyDescent="0.25">
      <c r="C71" s="56" t="s">
        <v>27</v>
      </c>
      <c r="D71" s="78" t="s">
        <v>400</v>
      </c>
      <c r="E71" s="136">
        <f t="shared" si="13"/>
        <v>2.2340808175305519E-6</v>
      </c>
      <c r="F71" s="136">
        <f t="shared" si="13"/>
        <v>1.8920896988951593E-4</v>
      </c>
      <c r="G71" s="136">
        <f t="shared" si="14"/>
        <v>4.523933089022595E-4</v>
      </c>
      <c r="H71" s="136">
        <f t="shared" si="14"/>
        <v>5.9191620277646679E-4</v>
      </c>
      <c r="I71" s="136">
        <f t="shared" si="14"/>
        <v>1.1438668285561528E-3</v>
      </c>
      <c r="J71" s="135">
        <f t="shared" si="14"/>
        <v>2.1919285518781887E-3</v>
      </c>
      <c r="K71" s="92">
        <f t="shared" si="14"/>
        <v>4.143718224822469E-3</v>
      </c>
      <c r="L71" s="92">
        <f t="shared" si="14"/>
        <v>5.1437213203065612E-3</v>
      </c>
      <c r="M71" s="92">
        <f t="shared" si="14"/>
        <v>6.3533813398812845E-3</v>
      </c>
      <c r="N71" s="136">
        <f t="shared" si="14"/>
        <v>7.8032759819480204E-3</v>
      </c>
      <c r="O71" s="135">
        <f t="shared" si="14"/>
        <v>9.5099539663043645E-3</v>
      </c>
      <c r="P71" s="92">
        <f t="shared" si="14"/>
        <v>1.1492685787422467E-2</v>
      </c>
      <c r="Q71" s="92">
        <f t="shared" si="14"/>
        <v>1.3768543265716027E-2</v>
      </c>
      <c r="R71" s="92">
        <f t="shared" si="14"/>
        <v>1.6352988263491807E-2</v>
      </c>
      <c r="S71" s="136">
        <f t="shared" si="14"/>
        <v>1.9257558904965479E-2</v>
      </c>
      <c r="T71" s="136">
        <f t="shared" si="14"/>
        <v>2.2489067063959381E-2</v>
      </c>
      <c r="U71" s="136">
        <f t="shared" si="14"/>
        <v>2.6047988093732915E-2</v>
      </c>
      <c r="V71" s="136">
        <f t="shared" si="14"/>
        <v>2.99265700420994E-2</v>
      </c>
      <c r="W71" s="136">
        <f t="shared" si="14"/>
        <v>3.4107461725524292E-2</v>
      </c>
      <c r="X71" s="141">
        <f t="shared" si="14"/>
        <v>3.8564165647722366E-2</v>
      </c>
      <c r="Y71" s="141">
        <f t="shared" si="14"/>
        <v>4.3260142126109277E-2</v>
      </c>
      <c r="Z71" s="141">
        <f t="shared" si="14"/>
        <v>4.8149651032809125E-2</v>
      </c>
      <c r="AA71" s="141">
        <f t="shared" si="14"/>
        <v>5.3185389220699555E-2</v>
      </c>
      <c r="AB71" s="141">
        <f t="shared" si="14"/>
        <v>5.8316080654103805E-2</v>
      </c>
      <c r="AC71" s="141">
        <f t="shared" si="14"/>
        <v>6.3491665545990811E-2</v>
      </c>
      <c r="AD71" s="141">
        <f t="shared" si="14"/>
        <v>6.8666899184211122E-2</v>
      </c>
      <c r="AE71" s="141">
        <f t="shared" si="14"/>
        <v>7.3801302714941078E-2</v>
      </c>
      <c r="AF71" s="141">
        <f t="shared" si="14"/>
        <v>7.8865085154941519E-2</v>
      </c>
      <c r="AG71" s="141">
        <f t="shared" si="14"/>
        <v>8.3838607241975394E-2</v>
      </c>
      <c r="AH71" s="141">
        <f t="shared" si="14"/>
        <v>8.8709129139820916E-2</v>
      </c>
      <c r="AI71" s="141">
        <f t="shared" si="14"/>
        <v>9.3473005743886839E-2</v>
      </c>
      <c r="AJ71" s="141">
        <f t="shared" si="14"/>
        <v>9.8131489287306251E-2</v>
      </c>
      <c r="AK71" s="141">
        <f t="shared" si="14"/>
        <v>0.10268982192840578</v>
      </c>
      <c r="AL71" s="141">
        <f t="shared" si="14"/>
        <v>0.10715709608457635</v>
      </c>
      <c r="AM71" s="141">
        <f t="shared" si="14"/>
        <v>0.11154856224052324</v>
      </c>
    </row>
    <row r="72" spans="2:39" x14ac:dyDescent="0.25">
      <c r="C72" s="56" t="s">
        <v>28</v>
      </c>
      <c r="D72" s="78" t="s">
        <v>401</v>
      </c>
      <c r="E72" s="136">
        <f t="shared" si="13"/>
        <v>5.1212006321112518E-6</v>
      </c>
      <c r="F72" s="136">
        <f t="shared" si="13"/>
        <v>1.5435322462401948E-4</v>
      </c>
      <c r="G72" s="136">
        <f t="shared" si="14"/>
        <v>3.4063915889852688E-4</v>
      </c>
      <c r="H72" s="136">
        <f t="shared" si="14"/>
        <v>4.3520016155116866E-4</v>
      </c>
      <c r="I72" s="136">
        <f t="shared" si="14"/>
        <v>8.2332825579872662E-4</v>
      </c>
      <c r="J72" s="135">
        <f t="shared" si="14"/>
        <v>1.5445888029356663E-3</v>
      </c>
      <c r="K72" s="92">
        <f t="shared" si="14"/>
        <v>2.8602887008423645E-3</v>
      </c>
      <c r="L72" s="92">
        <f t="shared" si="14"/>
        <v>3.4802049348407671E-3</v>
      </c>
      <c r="M72" s="92">
        <f t="shared" si="14"/>
        <v>4.2165285001203477E-3</v>
      </c>
      <c r="N72" s="136">
        <f t="shared" si="14"/>
        <v>5.0835440802382802E-3</v>
      </c>
      <c r="O72" s="135">
        <f t="shared" si="14"/>
        <v>6.08832639986034E-3</v>
      </c>
      <c r="P72" s="92">
        <f t="shared" si="14"/>
        <v>7.238949248368042E-3</v>
      </c>
      <c r="Q72" s="92">
        <f t="shared" si="14"/>
        <v>8.5419683390232232E-3</v>
      </c>
      <c r="R72" s="92">
        <f t="shared" si="14"/>
        <v>1.0002518326235617E-2</v>
      </c>
      <c r="S72" s="136">
        <f t="shared" si="14"/>
        <v>1.1623066307606763E-2</v>
      </c>
      <c r="T72" s="136">
        <f t="shared" si="14"/>
        <v>1.3402882524523228E-2</v>
      </c>
      <c r="U72" s="136">
        <f t="shared" si="14"/>
        <v>1.5337204830615942E-2</v>
      </c>
      <c r="V72" s="136">
        <f t="shared" si="14"/>
        <v>1.7416395350131782E-2</v>
      </c>
      <c r="W72" s="136">
        <f t="shared" si="14"/>
        <v>1.9625464834573208E-2</v>
      </c>
      <c r="X72" s="141">
        <f t="shared" si="14"/>
        <v>2.1944486754403535E-2</v>
      </c>
      <c r="Y72" s="141">
        <f t="shared" si="14"/>
        <v>2.4348624793566944E-2</v>
      </c>
      <c r="Z72" s="141">
        <f t="shared" si="14"/>
        <v>2.6809021040413029E-2</v>
      </c>
      <c r="AA72" s="141">
        <f t="shared" si="14"/>
        <v>2.9296291463781127E-2</v>
      </c>
      <c r="AB72" s="141">
        <f t="shared" si="14"/>
        <v>3.1780194456235922E-2</v>
      </c>
      <c r="AC72" s="141">
        <f t="shared" si="14"/>
        <v>3.4232146194097895E-2</v>
      </c>
      <c r="AD72" s="141">
        <f t="shared" si="14"/>
        <v>3.6626952024781431E-2</v>
      </c>
      <c r="AE72" s="141">
        <f t="shared" si="14"/>
        <v>3.8943090608393925E-2</v>
      </c>
      <c r="AF72" s="141">
        <f t="shared" si="14"/>
        <v>4.1164834273895334E-2</v>
      </c>
      <c r="AG72" s="141">
        <f t="shared" si="14"/>
        <v>4.3281895096158277E-2</v>
      </c>
      <c r="AH72" s="141">
        <f t="shared" si="14"/>
        <v>4.5288116605799497E-2</v>
      </c>
      <c r="AI72" s="141">
        <f t="shared" si="14"/>
        <v>4.7181835678070404E-2</v>
      </c>
      <c r="AJ72" s="141">
        <f t="shared" si="14"/>
        <v>4.8964173239239059E-2</v>
      </c>
      <c r="AK72" s="141">
        <f t="shared" si="14"/>
        <v>5.0638405643995466E-2</v>
      </c>
      <c r="AL72" s="141">
        <f t="shared" si="14"/>
        <v>5.2209560554265753E-2</v>
      </c>
      <c r="AM72" s="141">
        <f t="shared" si="14"/>
        <v>5.3684656352071994E-2</v>
      </c>
    </row>
    <row r="73" spans="2:39" x14ac:dyDescent="0.25">
      <c r="C73" s="56" t="s">
        <v>29</v>
      </c>
      <c r="D73" s="78" t="s">
        <v>402</v>
      </c>
      <c r="E73" s="136">
        <f t="shared" si="13"/>
        <v>2.0965989211967974E-5</v>
      </c>
      <c r="F73" s="136">
        <f t="shared" si="13"/>
        <v>2.6026265008255244E-4</v>
      </c>
      <c r="G73" s="136">
        <f t="shared" si="14"/>
        <v>4.8234371375305811E-4</v>
      </c>
      <c r="H73" s="136">
        <f t="shared" si="14"/>
        <v>5.8147980408442782E-4</v>
      </c>
      <c r="I73" s="136">
        <f t="shared" si="14"/>
        <v>1.0415673117422797E-3</v>
      </c>
      <c r="J73" s="135">
        <f t="shared" si="14"/>
        <v>1.8474381247330504E-3</v>
      </c>
      <c r="K73" s="92">
        <f t="shared" si="14"/>
        <v>3.230919228775208E-3</v>
      </c>
      <c r="L73" s="92">
        <f t="shared" si="14"/>
        <v>3.7114518233766205E-3</v>
      </c>
      <c r="M73" s="92">
        <f t="shared" si="14"/>
        <v>4.2462247257232582E-3</v>
      </c>
      <c r="N73" s="136">
        <f t="shared" si="14"/>
        <v>4.8364013835286651E-3</v>
      </c>
      <c r="O73" s="135">
        <f t="shared" si="14"/>
        <v>5.4829349331980345E-3</v>
      </c>
      <c r="P73" s="92">
        <f t="shared" si="14"/>
        <v>6.1855292463425544E-3</v>
      </c>
      <c r="Q73" s="92">
        <f t="shared" si="14"/>
        <v>6.9424244402763527E-3</v>
      </c>
      <c r="R73" s="92">
        <f t="shared" si="14"/>
        <v>7.749792282399243E-3</v>
      </c>
      <c r="S73" s="136">
        <f t="shared" si="14"/>
        <v>8.6013894688632044E-3</v>
      </c>
      <c r="T73" s="136">
        <f t="shared" si="14"/>
        <v>9.4881571594998427E-3</v>
      </c>
      <c r="U73" s="136">
        <f t="shared" si="14"/>
        <v>1.0398071136144396E-2</v>
      </c>
      <c r="V73" s="136">
        <f t="shared" si="14"/>
        <v>1.1316311890102862E-2</v>
      </c>
      <c r="W73" s="136">
        <f t="shared" si="14"/>
        <v>1.2225728603943404E-2</v>
      </c>
      <c r="X73" s="141">
        <f t="shared" si="14"/>
        <v>1.3107400505006663E-2</v>
      </c>
      <c r="Y73" s="141">
        <f t="shared" si="14"/>
        <v>1.3941801371628593E-2</v>
      </c>
      <c r="Z73" s="141">
        <f t="shared" si="14"/>
        <v>1.4710031976609897E-2</v>
      </c>
      <c r="AA73" s="141">
        <f t="shared" si="14"/>
        <v>1.5393890445621478E-2</v>
      </c>
      <c r="AB73" s="141">
        <f t="shared" si="14"/>
        <v>1.5977816834724962E-2</v>
      </c>
      <c r="AC73" s="141">
        <f t="shared" si="14"/>
        <v>1.6449257254786156E-2</v>
      </c>
      <c r="AD73" s="141">
        <f t="shared" si="14"/>
        <v>1.6798936030833198E-2</v>
      </c>
      <c r="AE73" s="141">
        <f t="shared" si="14"/>
        <v>1.7021504767410153E-2</v>
      </c>
      <c r="AF73" s="141">
        <f t="shared" si="14"/>
        <v>1.7114338783311953E-2</v>
      </c>
      <c r="AG73" s="141">
        <f t="shared" si="14"/>
        <v>1.707730927686776E-2</v>
      </c>
      <c r="AH73" s="141">
        <f t="shared" si="14"/>
        <v>1.691297905670569E-2</v>
      </c>
      <c r="AI73" s="141">
        <f t="shared" si="14"/>
        <v>1.6625239780829304E-2</v>
      </c>
      <c r="AJ73" s="141">
        <f t="shared" si="14"/>
        <v>1.6219499451170238E-2</v>
      </c>
      <c r="AK73" s="141">
        <f t="shared" si="14"/>
        <v>1.5702081950606125E-2</v>
      </c>
      <c r="AL73" s="141">
        <f t="shared" si="14"/>
        <v>1.5079470100794431E-2</v>
      </c>
      <c r="AM73" s="141">
        <f t="shared" si="14"/>
        <v>1.435688420105443E-2</v>
      </c>
    </row>
    <row r="74" spans="2:39" x14ac:dyDescent="0.25">
      <c r="C74" s="56" t="s">
        <v>30</v>
      </c>
      <c r="D74" s="78" t="s">
        <v>403</v>
      </c>
      <c r="E74" s="136">
        <f t="shared" si="13"/>
        <v>4.9252889380530971E-4</v>
      </c>
      <c r="F74" s="136">
        <f t="shared" si="13"/>
        <v>5.6886169554934401E-3</v>
      </c>
      <c r="G74" s="136">
        <f t="shared" si="14"/>
        <v>1.0412309166736227E-2</v>
      </c>
      <c r="H74" s="136">
        <f t="shared" si="14"/>
        <v>1.2513639182168504E-2</v>
      </c>
      <c r="I74" s="136">
        <f t="shared" si="14"/>
        <v>2.236130298746232E-2</v>
      </c>
      <c r="J74" s="135">
        <f t="shared" si="14"/>
        <v>3.9610932776495827E-2</v>
      </c>
      <c r="K74" s="92">
        <f t="shared" si="14"/>
        <v>6.9240514074669746E-2</v>
      </c>
      <c r="L74" s="92">
        <f t="shared" si="14"/>
        <v>7.9594508775778991E-2</v>
      </c>
      <c r="M74" s="92">
        <f t="shared" si="14"/>
        <v>9.1250555802182151E-2</v>
      </c>
      <c r="N74" s="136">
        <f t="shared" si="14"/>
        <v>0.10430229791235796</v>
      </c>
      <c r="O74" s="135">
        <f t="shared" si="14"/>
        <v>0.11883705072745961</v>
      </c>
      <c r="P74" s="92">
        <f t="shared" si="14"/>
        <v>0.13491797951204171</v>
      </c>
      <c r="Q74" s="92">
        <f t="shared" si="14"/>
        <v>0.15257769790246511</v>
      </c>
      <c r="R74" s="92">
        <f t="shared" si="14"/>
        <v>0.17180813302436307</v>
      </c>
      <c r="S74" s="136">
        <f t="shared" si="14"/>
        <v>0.19255237470148617</v>
      </c>
      <c r="T74" s="136">
        <f t="shared" si="14"/>
        <v>0.21469706253010021</v>
      </c>
      <c r="U74" s="136">
        <f t="shared" si="14"/>
        <v>0.23806798161525244</v>
      </c>
      <c r="V74" s="136">
        <f t="shared" si="14"/>
        <v>0.26242993686593635</v>
      </c>
      <c r="W74" s="136">
        <f t="shared" si="14"/>
        <v>0.28749159628257109</v>
      </c>
      <c r="X74" s="141">
        <f t="shared" si="14"/>
        <v>0.31291518515097094</v>
      </c>
      <c r="Y74" s="141">
        <f t="shared" si="14"/>
        <v>0.33833269122850018</v>
      </c>
      <c r="Z74" s="141">
        <f t="shared" si="14"/>
        <v>0.36336566692763839</v>
      </c>
      <c r="AA74" s="141">
        <f t="shared" si="14"/>
        <v>0.38764371156593297</v>
      </c>
      <c r="AB74" s="141">
        <f t="shared" si="14"/>
        <v>0.41082865443517386</v>
      </c>
      <c r="AC74" s="141">
        <f t="shared" si="14"/>
        <v>0.43263155749064852</v>
      </c>
      <c r="AD74" s="141">
        <f t="shared" si="14"/>
        <v>0.45282552484986438</v>
      </c>
      <c r="AE74" s="141">
        <f t="shared" si="14"/>
        <v>0.47125406633318334</v>
      </c>
      <c r="AF74" s="141">
        <f t="shared" si="14"/>
        <v>0.48782927135066584</v>
      </c>
      <c r="AG74" s="141">
        <f t="shared" si="14"/>
        <v>0.50252760426427601</v>
      </c>
      <c r="AH74" s="141">
        <f t="shared" si="14"/>
        <v>0.51538265110387393</v>
      </c>
      <c r="AI74" s="141">
        <f t="shared" si="14"/>
        <v>0.52647205140688802</v>
      </c>
      <c r="AJ74" s="141">
        <f t="shared" si="14"/>
        <v>0.53590704542477952</v>
      </c>
      <c r="AK74" s="141">
        <f t="shared" si="14"/>
        <v>0.54382062888003568</v>
      </c>
      <c r="AL74" s="141">
        <f t="shared" si="14"/>
        <v>0.55035673965022336</v>
      </c>
      <c r="AM74" s="141">
        <f t="shared" si="14"/>
        <v>0.55566009713654196</v>
      </c>
    </row>
    <row r="75" spans="2:39" x14ac:dyDescent="0.25">
      <c r="C75" s="56" t="s">
        <v>31</v>
      </c>
      <c r="D75" s="78" t="s">
        <v>404</v>
      </c>
      <c r="E75" s="136">
        <f t="shared" si="13"/>
        <v>1.9412443767383058E-4</v>
      </c>
      <c r="F75" s="136">
        <f t="shared" si="13"/>
        <v>2.1574525702298939E-3</v>
      </c>
      <c r="G75" s="136">
        <f t="shared" si="14"/>
        <v>3.8964743427612096E-3</v>
      </c>
      <c r="H75" s="136">
        <f t="shared" si="14"/>
        <v>4.6594633516020174E-3</v>
      </c>
      <c r="I75" s="136">
        <f t="shared" si="14"/>
        <v>8.2851942706137095E-3</v>
      </c>
      <c r="J75" s="135">
        <f t="shared" si="14"/>
        <v>1.4597906507936072E-2</v>
      </c>
      <c r="K75" s="92">
        <f t="shared" si="14"/>
        <v>2.5372199902056372E-2</v>
      </c>
      <c r="L75" s="92">
        <f t="shared" si="14"/>
        <v>2.8992433093220978E-2</v>
      </c>
      <c r="M75" s="92">
        <f t="shared" si="14"/>
        <v>3.3033513488002889E-2</v>
      </c>
      <c r="N75" s="136">
        <f t="shared" si="14"/>
        <v>3.7520701218663313E-2</v>
      </c>
      <c r="O75" s="135">
        <f t="shared" si="14"/>
        <v>4.2483318078003353E-2</v>
      </c>
      <c r="P75" s="92">
        <f t="shared" si="14"/>
        <v>4.7940117299700671E-2</v>
      </c>
      <c r="Q75" s="92">
        <f t="shared" si="14"/>
        <v>5.3898958378026343E-2</v>
      </c>
      <c r="R75" s="92">
        <f t="shared" si="14"/>
        <v>6.0352632229365752E-2</v>
      </c>
      <c r="S75" s="136">
        <f t="shared" si="14"/>
        <v>6.7276694293342987E-2</v>
      </c>
      <c r="T75" s="136">
        <f t="shared" si="14"/>
        <v>7.4626878613737915E-2</v>
      </c>
      <c r="U75" s="136">
        <f t="shared" si="14"/>
        <v>8.2338075740170949E-2</v>
      </c>
      <c r="V75" s="136">
        <f t="shared" si="14"/>
        <v>9.0325026565698616E-2</v>
      </c>
      <c r="W75" s="136">
        <f t="shared" si="14"/>
        <v>9.8484673439238432E-2</v>
      </c>
      <c r="X75" s="141">
        <f t="shared" si="14"/>
        <v>0.10669967858731512</v>
      </c>
      <c r="Y75" s="141">
        <f t="shared" si="14"/>
        <v>0.11484486360878408</v>
      </c>
      <c r="Z75" s="141">
        <f t="shared" si="14"/>
        <v>0.12279432359343753</v>
      </c>
      <c r="AA75" s="141">
        <f t="shared" si="14"/>
        <v>0.13042585048377578</v>
      </c>
      <c r="AB75" s="141">
        <f t="shared" si="14"/>
        <v>0.137630825590353</v>
      </c>
      <c r="AC75" s="141">
        <f t="shared" si="14"/>
        <v>0.14431886067968769</v>
      </c>
      <c r="AD75" s="141">
        <f t="shared" si="14"/>
        <v>0.15042144569826355</v>
      </c>
      <c r="AE75" s="141">
        <f t="shared" si="14"/>
        <v>0.15589499173690166</v>
      </c>
      <c r="AF75" s="141">
        <f t="shared" si="14"/>
        <v>0.16071839631174581</v>
      </c>
      <c r="AG75" s="141">
        <f t="shared" si="14"/>
        <v>0.16489167366157417</v>
      </c>
      <c r="AH75" s="141">
        <f t="shared" si="14"/>
        <v>0.16843408427360201</v>
      </c>
      <c r="AI75" s="141">
        <f t="shared" si="14"/>
        <v>0.17137869762144367</v>
      </c>
      <c r="AJ75" s="141">
        <f t="shared" si="14"/>
        <v>0.17376956051212739</v>
      </c>
      <c r="AK75" s="141">
        <f t="shared" si="14"/>
        <v>0.17565748684649249</v>
      </c>
      <c r="AL75" s="141">
        <f t="shared" si="14"/>
        <v>0.17709611546244397</v>
      </c>
      <c r="AM75" s="141">
        <f t="shared" si="14"/>
        <v>0.17813782881342266</v>
      </c>
    </row>
    <row r="76" spans="2:39" x14ac:dyDescent="0.25">
      <c r="C76" s="56" t="s">
        <v>32</v>
      </c>
      <c r="D76" s="78" t="s">
        <v>405</v>
      </c>
      <c r="E76" s="136">
        <f t="shared" si="13"/>
        <v>2.6465265065318162E-6</v>
      </c>
      <c r="F76" s="136">
        <f t="shared" si="13"/>
        <v>0</v>
      </c>
      <c r="G76" s="136">
        <f t="shared" si="14"/>
        <v>0</v>
      </c>
      <c r="H76" s="136">
        <f t="shared" si="14"/>
        <v>0</v>
      </c>
      <c r="I76" s="136">
        <f t="shared" si="14"/>
        <v>8.9470913851727478E-8</v>
      </c>
      <c r="J76" s="135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6">
        <f t="shared" si="14"/>
        <v>0</v>
      </c>
      <c r="O76" s="135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6">
        <f t="shared" si="14"/>
        <v>0</v>
      </c>
      <c r="T76" s="136">
        <f t="shared" si="14"/>
        <v>0</v>
      </c>
      <c r="U76" s="136">
        <f t="shared" si="14"/>
        <v>0</v>
      </c>
      <c r="V76" s="136">
        <f t="shared" si="14"/>
        <v>0</v>
      </c>
      <c r="W76" s="136">
        <f t="shared" si="14"/>
        <v>0</v>
      </c>
      <c r="X76" s="141">
        <f t="shared" si="14"/>
        <v>0</v>
      </c>
      <c r="Y76" s="141">
        <f t="shared" si="14"/>
        <v>0</v>
      </c>
      <c r="Z76" s="141">
        <f t="shared" si="14"/>
        <v>0</v>
      </c>
      <c r="AA76" s="141">
        <f t="shared" si="14"/>
        <v>0</v>
      </c>
      <c r="AB76" s="141">
        <f t="shared" si="14"/>
        <v>0</v>
      </c>
      <c r="AC76" s="141">
        <f t="shared" si="14"/>
        <v>0</v>
      </c>
      <c r="AD76" s="141">
        <f t="shared" si="14"/>
        <v>0</v>
      </c>
      <c r="AE76" s="141">
        <f t="shared" si="14"/>
        <v>0</v>
      </c>
      <c r="AF76" s="141">
        <f t="shared" si="14"/>
        <v>0</v>
      </c>
      <c r="AG76" s="141">
        <f t="shared" si="14"/>
        <v>0</v>
      </c>
      <c r="AH76" s="141">
        <f t="shared" si="14"/>
        <v>0</v>
      </c>
      <c r="AI76" s="141">
        <f t="shared" si="14"/>
        <v>0</v>
      </c>
      <c r="AJ76" s="141">
        <f t="shared" si="14"/>
        <v>0</v>
      </c>
      <c r="AK76" s="141">
        <f t="shared" si="14"/>
        <v>0</v>
      </c>
      <c r="AL76" s="141">
        <f t="shared" si="14"/>
        <v>0</v>
      </c>
      <c r="AM76" s="141">
        <f t="shared" si="14"/>
        <v>0</v>
      </c>
    </row>
    <row r="77" spans="2:39" x14ac:dyDescent="0.25">
      <c r="C77" s="56" t="s">
        <v>33</v>
      </c>
      <c r="D77" s="78" t="s">
        <v>406</v>
      </c>
      <c r="E77" s="151">
        <f t="shared" si="13"/>
        <v>3.251446847871892E-5</v>
      </c>
      <c r="F77" s="151">
        <f t="shared" si="13"/>
        <v>3.2259213690401326E-4</v>
      </c>
      <c r="G77" s="151">
        <f t="shared" si="14"/>
        <v>5.646262089346216E-4</v>
      </c>
      <c r="H77" s="151">
        <f t="shared" si="14"/>
        <v>6.6803210449890382E-4</v>
      </c>
      <c r="I77" s="151">
        <f t="shared" si="14"/>
        <v>1.1761741619501979E-3</v>
      </c>
      <c r="J77" s="150">
        <f t="shared" si="14"/>
        <v>2.0512283520986497E-3</v>
      </c>
      <c r="K77" s="93">
        <f t="shared" si="14"/>
        <v>3.5294386485045311E-3</v>
      </c>
      <c r="L77" s="93">
        <f t="shared" si="14"/>
        <v>3.9938930139415511E-3</v>
      </c>
      <c r="M77" s="93">
        <f t="shared" si="14"/>
        <v>4.5088304130225998E-3</v>
      </c>
      <c r="N77" s="151">
        <f t="shared" si="14"/>
        <v>5.0778215258879596E-3</v>
      </c>
      <c r="O77" s="150">
        <f t="shared" ref="O77:AM85" si="15">O34/O$26</f>
        <v>5.7062182503869524E-3</v>
      </c>
      <c r="P77" s="93">
        <f t="shared" si="15"/>
        <v>6.3973940525215859E-3</v>
      </c>
      <c r="Q77" s="93">
        <f t="shared" si="15"/>
        <v>7.1531392361048824E-3</v>
      </c>
      <c r="R77" s="93">
        <f t="shared" si="15"/>
        <v>7.9730813251075623E-3</v>
      </c>
      <c r="S77" s="151">
        <f t="shared" si="15"/>
        <v>8.8545517211372424E-3</v>
      </c>
      <c r="T77" s="151">
        <f t="shared" si="15"/>
        <v>9.7922922142884838E-3</v>
      </c>
      <c r="U77" s="151">
        <f t="shared" si="15"/>
        <v>1.0778394436276187E-2</v>
      </c>
      <c r="V77" s="151">
        <f t="shared" si="15"/>
        <v>1.1802441705249397E-2</v>
      </c>
      <c r="W77" s="151">
        <f t="shared" si="15"/>
        <v>1.2851821833754976E-2</v>
      </c>
      <c r="X77" s="144">
        <f t="shared" si="15"/>
        <v>1.3912148717440783E-2</v>
      </c>
      <c r="Y77" s="144">
        <f t="shared" si="15"/>
        <v>1.4968070102243958E-2</v>
      </c>
      <c r="Z77" s="144">
        <f t="shared" si="15"/>
        <v>1.6004113468006009E-2</v>
      </c>
      <c r="AA77" s="144">
        <f t="shared" si="15"/>
        <v>1.7005201231755397E-2</v>
      </c>
      <c r="AB77" s="144">
        <f t="shared" si="15"/>
        <v>1.7957903208546299E-2</v>
      </c>
      <c r="AC77" s="144">
        <f t="shared" si="15"/>
        <v>1.8850992322392967E-2</v>
      </c>
      <c r="AD77" s="144">
        <f t="shared" si="15"/>
        <v>1.9675910517252936E-2</v>
      </c>
      <c r="AE77" s="144">
        <f t="shared" si="15"/>
        <v>2.0427129865795222E-2</v>
      </c>
      <c r="AF77" s="144">
        <f t="shared" si="15"/>
        <v>2.11019122692051E-2</v>
      </c>
      <c r="AG77" s="144">
        <f t="shared" si="15"/>
        <v>2.170015707162062E-2</v>
      </c>
      <c r="AH77" s="144">
        <f t="shared" si="15"/>
        <v>2.2224121691394705E-2</v>
      </c>
      <c r="AI77" s="144">
        <f t="shared" si="15"/>
        <v>2.2677796763168397E-2</v>
      </c>
      <c r="AJ77" s="144">
        <f t="shared" si="15"/>
        <v>2.3066491013815357E-2</v>
      </c>
      <c r="AK77" s="144">
        <f t="shared" si="15"/>
        <v>2.3396303865403076E-2</v>
      </c>
      <c r="AL77" s="144">
        <f t="shared" si="15"/>
        <v>2.3673659101012538E-2</v>
      </c>
      <c r="AM77" s="144">
        <f t="shared" si="15"/>
        <v>2.3904894123905496E-2</v>
      </c>
    </row>
    <row r="78" spans="2:39" x14ac:dyDescent="0.25">
      <c r="C78" s="76" t="s">
        <v>189</v>
      </c>
      <c r="D78" s="76" t="s">
        <v>407</v>
      </c>
      <c r="E78" s="149">
        <f t="shared" ref="E78:F78" si="16">E35/E$26</f>
        <v>0.99924986430678464</v>
      </c>
      <c r="F78" s="149">
        <f t="shared" si="16"/>
        <v>0.99122751344163851</v>
      </c>
      <c r="G78" s="149">
        <f t="shared" ref="G78:S85" si="17">G35/G$26</f>
        <v>0.98385121420837374</v>
      </c>
      <c r="H78" s="149">
        <f t="shared" si="17"/>
        <v>0.98055026901179942</v>
      </c>
      <c r="I78" s="149">
        <f t="shared" si="17"/>
        <v>0.96516964804315708</v>
      </c>
      <c r="J78" s="148">
        <f t="shared" si="17"/>
        <v>0.93815597713299936</v>
      </c>
      <c r="K78" s="91">
        <f t="shared" si="17"/>
        <v>0.89162292101698637</v>
      </c>
      <c r="L78" s="91">
        <f t="shared" si="17"/>
        <v>0.87508378670546405</v>
      </c>
      <c r="M78" s="91">
        <f t="shared" si="17"/>
        <v>0.856390965795639</v>
      </c>
      <c r="N78" s="149">
        <f t="shared" si="17"/>
        <v>0.83537595806857745</v>
      </c>
      <c r="O78" s="148">
        <f t="shared" si="17"/>
        <v>0.81189219750528652</v>
      </c>
      <c r="P78" s="91">
        <f t="shared" si="17"/>
        <v>0.78582734464671944</v>
      </c>
      <c r="Q78" s="91">
        <f t="shared" si="17"/>
        <v>0.7571172684039249</v>
      </c>
      <c r="R78" s="91">
        <f t="shared" si="17"/>
        <v>0.72576085479385455</v>
      </c>
      <c r="S78" s="149">
        <f t="shared" si="17"/>
        <v>0.69183436429987077</v>
      </c>
      <c r="T78" s="149">
        <f t="shared" si="15"/>
        <v>0.65550365960004231</v>
      </c>
      <c r="U78" s="149">
        <f t="shared" si="15"/>
        <v>0.61703228421752554</v>
      </c>
      <c r="V78" s="149">
        <f t="shared" si="15"/>
        <v>0.57678331762373036</v>
      </c>
      <c r="W78" s="149">
        <f t="shared" si="15"/>
        <v>0.53521325308306966</v>
      </c>
      <c r="X78" s="143">
        <f t="shared" si="15"/>
        <v>0.49285693458804702</v>
      </c>
      <c r="Y78" s="143">
        <f t="shared" si="15"/>
        <v>0.45030380665834896</v>
      </c>
      <c r="Z78" s="143">
        <f t="shared" si="15"/>
        <v>0.40816719210380886</v>
      </c>
      <c r="AA78" s="143">
        <f t="shared" si="15"/>
        <v>0.36704966553035839</v>
      </c>
      <c r="AB78" s="143">
        <f t="shared" si="15"/>
        <v>0.32750852485293613</v>
      </c>
      <c r="AC78" s="143">
        <f t="shared" si="15"/>
        <v>0.29002552061758585</v>
      </c>
      <c r="AD78" s="143">
        <f t="shared" si="15"/>
        <v>0.25498433179277563</v>
      </c>
      <c r="AE78" s="143">
        <f t="shared" si="15"/>
        <v>0.22265791400472096</v>
      </c>
      <c r="AF78" s="143">
        <f t="shared" si="15"/>
        <v>0.19320616202421512</v>
      </c>
      <c r="AG78" s="143">
        <f t="shared" si="15"/>
        <v>0.16668275341532116</v>
      </c>
      <c r="AH78" s="143">
        <f t="shared" si="15"/>
        <v>0.1430489181380056</v>
      </c>
      <c r="AI78" s="143">
        <f t="shared" si="15"/>
        <v>0.12219137298132451</v>
      </c>
      <c r="AJ78" s="143">
        <f t="shared" si="15"/>
        <v>0.10394174117458671</v>
      </c>
      <c r="AK78" s="143">
        <f t="shared" si="15"/>
        <v>8.8095270993498329E-2</v>
      </c>
      <c r="AL78" s="143">
        <f t="shared" si="15"/>
        <v>7.4427359055667261E-2</v>
      </c>
      <c r="AM78" s="143">
        <f t="shared" si="15"/>
        <v>6.2707077263385633E-2</v>
      </c>
    </row>
    <row r="79" spans="2:39" x14ac:dyDescent="0.25">
      <c r="C79" s="56" t="s">
        <v>27</v>
      </c>
      <c r="D79" s="3" t="s">
        <v>408</v>
      </c>
      <c r="E79" s="136">
        <f t="shared" ref="E79:F79" si="18">E36/E$26</f>
        <v>4.9987486978508215E-4</v>
      </c>
      <c r="F79" s="136">
        <f t="shared" si="18"/>
        <v>2.9890497614699162E-2</v>
      </c>
      <c r="G79" s="136">
        <f t="shared" si="17"/>
        <v>4.5020622889284802E-2</v>
      </c>
      <c r="H79" s="136">
        <f t="shared" si="17"/>
        <v>4.629890871339512E-2</v>
      </c>
      <c r="I79" s="136">
        <f t="shared" si="17"/>
        <v>5.5137530056974998E-2</v>
      </c>
      <c r="J79" s="135">
        <f t="shared" si="17"/>
        <v>4.8680688542138188E-2</v>
      </c>
      <c r="K79" s="92">
        <f t="shared" si="17"/>
        <v>5.4881112614038351E-2</v>
      </c>
      <c r="L79" s="92">
        <f t="shared" si="17"/>
        <v>6.024946713039659E-2</v>
      </c>
      <c r="M79" s="92">
        <f t="shared" si="17"/>
        <v>6.6203247419574521E-2</v>
      </c>
      <c r="N79" s="136">
        <f t="shared" si="17"/>
        <v>7.2100439465431654E-2</v>
      </c>
      <c r="O79" s="135">
        <f t="shared" si="17"/>
        <v>7.4112204353869643E-2</v>
      </c>
      <c r="P79" s="92">
        <f t="shared" si="17"/>
        <v>7.4304116927589384E-2</v>
      </c>
      <c r="Q79" s="92">
        <f t="shared" si="17"/>
        <v>7.3638648774982871E-2</v>
      </c>
      <c r="R79" s="92">
        <f t="shared" si="17"/>
        <v>7.2291248521853077E-2</v>
      </c>
      <c r="S79" s="136">
        <f t="shared" si="17"/>
        <v>7.0411820880256257E-2</v>
      </c>
      <c r="T79" s="136">
        <f t="shared" si="15"/>
        <v>6.813166012831931E-2</v>
      </c>
      <c r="U79" s="136">
        <f t="shared" si="15"/>
        <v>6.5510927447151715E-2</v>
      </c>
      <c r="V79" s="136">
        <f t="shared" si="15"/>
        <v>6.2581971965007907E-2</v>
      </c>
      <c r="W79" s="136">
        <f t="shared" si="15"/>
        <v>5.9379200677848347E-2</v>
      </c>
      <c r="X79" s="141">
        <f t="shared" si="15"/>
        <v>5.593407731378356E-2</v>
      </c>
      <c r="Y79" s="141">
        <f t="shared" si="15"/>
        <v>5.2400552607352005E-2</v>
      </c>
      <c r="Z79" s="141">
        <f t="shared" si="15"/>
        <v>4.869807510387978E-2</v>
      </c>
      <c r="AA79" s="141">
        <f t="shared" si="15"/>
        <v>4.4872902828038533E-2</v>
      </c>
      <c r="AB79" s="141">
        <f t="shared" si="15"/>
        <v>4.1015914962624918E-2</v>
      </c>
      <c r="AC79" s="141">
        <f t="shared" si="15"/>
        <v>3.7194240768773354E-2</v>
      </c>
      <c r="AD79" s="141">
        <f t="shared" si="15"/>
        <v>3.3509445094096195E-2</v>
      </c>
      <c r="AE79" s="141">
        <f t="shared" si="15"/>
        <v>2.9985844022612441E-2</v>
      </c>
      <c r="AF79" s="141">
        <f t="shared" si="15"/>
        <v>2.6660911795485812E-2</v>
      </c>
      <c r="AG79" s="141">
        <f t="shared" si="15"/>
        <v>2.3572258219589862E-2</v>
      </c>
      <c r="AH79" s="141">
        <f t="shared" si="15"/>
        <v>2.0742205961979614E-2</v>
      </c>
      <c r="AI79" s="141">
        <f t="shared" si="15"/>
        <v>1.8187589832640433E-2</v>
      </c>
      <c r="AJ79" s="141">
        <f t="shared" si="15"/>
        <v>1.5890691939227004E-2</v>
      </c>
      <c r="AK79" s="141">
        <f t="shared" si="15"/>
        <v>1.3838658916421201E-2</v>
      </c>
      <c r="AL79" s="141">
        <f t="shared" si="15"/>
        <v>1.2015129308475047E-2</v>
      </c>
      <c r="AM79" s="141">
        <f t="shared" si="15"/>
        <v>1.0404375148274305E-2</v>
      </c>
    </row>
    <row r="80" spans="2:39" x14ac:dyDescent="0.25">
      <c r="C80" s="56" t="s">
        <v>28</v>
      </c>
      <c r="D80" s="3" t="s">
        <v>409</v>
      </c>
      <c r="E80" s="136">
        <f t="shared" ref="E80:F80" si="19">E37/E$26</f>
        <v>0.1799549530552044</v>
      </c>
      <c r="F80" s="136">
        <f t="shared" si="19"/>
        <v>0.19268049485871272</v>
      </c>
      <c r="G80" s="136">
        <f t="shared" si="17"/>
        <v>0.1981730546414128</v>
      </c>
      <c r="H80" s="136">
        <f t="shared" si="17"/>
        <v>0.19825350179864173</v>
      </c>
      <c r="I80" s="136">
        <f t="shared" si="17"/>
        <v>0.20390225509660054</v>
      </c>
      <c r="J80" s="135">
        <f t="shared" si="17"/>
        <v>0.19147182520504891</v>
      </c>
      <c r="K80" s="92">
        <f t="shared" si="17"/>
        <v>0.18595623643435744</v>
      </c>
      <c r="L80" s="92">
        <f t="shared" si="17"/>
        <v>0.1831347173934138</v>
      </c>
      <c r="M80" s="92">
        <f t="shared" si="17"/>
        <v>0.17969741743298806</v>
      </c>
      <c r="N80" s="136">
        <f t="shared" si="17"/>
        <v>0.17539459051222261</v>
      </c>
      <c r="O80" s="135">
        <f t="shared" si="17"/>
        <v>0.171166745866843</v>
      </c>
      <c r="P80" s="92">
        <f t="shared" si="17"/>
        <v>0.16617268485277165</v>
      </c>
      <c r="Q80" s="92">
        <f t="shared" si="17"/>
        <v>0.16055261121004313</v>
      </c>
      <c r="R80" s="92">
        <f t="shared" si="17"/>
        <v>0.15429079274564475</v>
      </c>
      <c r="S80" s="136">
        <f t="shared" si="17"/>
        <v>0.14741617109389135</v>
      </c>
      <c r="T80" s="136">
        <f t="shared" si="15"/>
        <v>0.13997222795682376</v>
      </c>
      <c r="U80" s="136">
        <f t="shared" si="15"/>
        <v>0.13203413694257932</v>
      </c>
      <c r="V80" s="136">
        <f t="shared" si="15"/>
        <v>0.12368380056798785</v>
      </c>
      <c r="W80" s="136">
        <f t="shared" si="15"/>
        <v>0.1150192371849648</v>
      </c>
      <c r="X80" s="141">
        <f t="shared" si="15"/>
        <v>0.10615107179723214</v>
      </c>
      <c r="Y80" s="141">
        <f t="shared" si="15"/>
        <v>9.7172230586749717E-2</v>
      </c>
      <c r="Z80" s="141">
        <f t="shared" si="15"/>
        <v>8.8240725736582301E-2</v>
      </c>
      <c r="AA80" s="141">
        <f t="shared" si="15"/>
        <v>7.9487482541280643E-2</v>
      </c>
      <c r="AB80" s="141">
        <f t="shared" si="15"/>
        <v>7.1041157295664958E-2</v>
      </c>
      <c r="AC80" s="141">
        <f t="shared" si="15"/>
        <v>6.3009063706040494E-2</v>
      </c>
      <c r="AD80" s="141">
        <f t="shared" si="15"/>
        <v>5.5469041999915175E-2</v>
      </c>
      <c r="AE80" s="141">
        <f t="shared" si="15"/>
        <v>4.8496172577671824E-2</v>
      </c>
      <c r="AF80" s="141">
        <f t="shared" si="15"/>
        <v>4.2129061419556663E-2</v>
      </c>
      <c r="AG80" s="141">
        <f t="shared" si="15"/>
        <v>3.6384349422055012E-2</v>
      </c>
      <c r="AH80" s="141">
        <f t="shared" si="15"/>
        <v>3.1257299768985614E-2</v>
      </c>
      <c r="AI80" s="141">
        <f t="shared" si="15"/>
        <v>2.672025975075171E-2</v>
      </c>
      <c r="AJ80" s="141">
        <f t="shared" si="15"/>
        <v>2.2744368166104319E-2</v>
      </c>
      <c r="AK80" s="141">
        <f t="shared" si="15"/>
        <v>1.9286987478506341E-2</v>
      </c>
      <c r="AL80" s="141">
        <f t="shared" si="15"/>
        <v>1.6300630851219199E-2</v>
      </c>
      <c r="AM80" s="141">
        <f t="shared" si="15"/>
        <v>1.373640595941014E-2</v>
      </c>
    </row>
    <row r="81" spans="2:39" x14ac:dyDescent="0.25">
      <c r="C81" s="56" t="s">
        <v>29</v>
      </c>
      <c r="D81" s="3" t="s">
        <v>410</v>
      </c>
      <c r="E81" s="136">
        <f t="shared" ref="E81:F81" si="20">E38/E$26</f>
        <v>0.28392892595870206</v>
      </c>
      <c r="F81" s="136">
        <f t="shared" si="20"/>
        <v>0.28544626074928287</v>
      </c>
      <c r="G81" s="136">
        <f t="shared" si="17"/>
        <v>0.28379813466055126</v>
      </c>
      <c r="H81" s="136">
        <f t="shared" si="17"/>
        <v>0.28329997883111285</v>
      </c>
      <c r="I81" s="136">
        <f t="shared" si="17"/>
        <v>0.2818305107474664</v>
      </c>
      <c r="J81" s="135">
        <f t="shared" si="17"/>
        <v>0.27176792684216367</v>
      </c>
      <c r="K81" s="92">
        <f t="shared" si="17"/>
        <v>0.25902023577134681</v>
      </c>
      <c r="L81" s="92">
        <f t="shared" si="17"/>
        <v>0.25281987121108385</v>
      </c>
      <c r="M81" s="92">
        <f t="shared" si="17"/>
        <v>0.24572080636331328</v>
      </c>
      <c r="N81" s="136">
        <f t="shared" si="17"/>
        <v>0.23779357416635799</v>
      </c>
      <c r="O81" s="135">
        <f t="shared" si="17"/>
        <v>0.23014397703436582</v>
      </c>
      <c r="P81" s="92">
        <f t="shared" si="17"/>
        <v>0.22212596542092647</v>
      </c>
      <c r="Q81" s="92">
        <f t="shared" si="17"/>
        <v>0.21350072836980255</v>
      </c>
      <c r="R81" s="92">
        <f t="shared" si="17"/>
        <v>0.20422575190620126</v>
      </c>
      <c r="S81" s="136">
        <f t="shared" si="17"/>
        <v>0.19428908750316545</v>
      </c>
      <c r="T81" s="136">
        <f t="shared" si="15"/>
        <v>0.18370867272817668</v>
      </c>
      <c r="U81" s="136">
        <f t="shared" si="15"/>
        <v>0.17255188295960722</v>
      </c>
      <c r="V81" s="136">
        <f t="shared" si="15"/>
        <v>0.16092305276420726</v>
      </c>
      <c r="W81" s="136">
        <f t="shared" si="15"/>
        <v>0.14895456912442784</v>
      </c>
      <c r="X81" s="141">
        <f t="shared" si="15"/>
        <v>0.1368040259106722</v>
      </c>
      <c r="Y81" s="141">
        <f t="shared" si="15"/>
        <v>0.12460874487113792</v>
      </c>
      <c r="Z81" s="141">
        <f t="shared" si="15"/>
        <v>0.11258622901702513</v>
      </c>
      <c r="AA81" s="141">
        <f t="shared" si="15"/>
        <v>0.10091256173718004</v>
      </c>
      <c r="AB81" s="141">
        <f t="shared" si="15"/>
        <v>8.9736060395939093E-2</v>
      </c>
      <c r="AC81" s="141">
        <f t="shared" si="15"/>
        <v>7.9188444916682213E-2</v>
      </c>
      <c r="AD81" s="141">
        <f t="shared" si="15"/>
        <v>6.935965839997843E-2</v>
      </c>
      <c r="AE81" s="141">
        <f t="shared" si="15"/>
        <v>6.0328891781364025E-2</v>
      </c>
      <c r="AF81" s="141">
        <f t="shared" si="15"/>
        <v>5.2135662606027582E-2</v>
      </c>
      <c r="AG81" s="141">
        <f t="shared" si="15"/>
        <v>4.4785659820674839E-2</v>
      </c>
      <c r="AH81" s="141">
        <f t="shared" si="15"/>
        <v>3.8260140850764075E-2</v>
      </c>
      <c r="AI81" s="141">
        <f t="shared" si="15"/>
        <v>3.2518762916581179E-2</v>
      </c>
      <c r="AJ81" s="141">
        <f t="shared" si="15"/>
        <v>2.7514618027706373E-2</v>
      </c>
      <c r="AK81" s="141">
        <f t="shared" si="15"/>
        <v>2.3187873270832621E-2</v>
      </c>
      <c r="AL81" s="141">
        <f t="shared" si="15"/>
        <v>1.9473520102749921E-2</v>
      </c>
      <c r="AM81" s="141">
        <f t="shared" si="15"/>
        <v>1.6304128655656745E-2</v>
      </c>
    </row>
    <row r="82" spans="2:39" x14ac:dyDescent="0.25">
      <c r="C82" s="56" t="s">
        <v>30</v>
      </c>
      <c r="D82" s="3" t="s">
        <v>411</v>
      </c>
      <c r="E82" s="136">
        <f t="shared" ref="E82:F82" si="21">E39/E$26</f>
        <v>0.2799299270122208</v>
      </c>
      <c r="F82" s="136">
        <f t="shared" si="21"/>
        <v>0.26955714362780075</v>
      </c>
      <c r="G82" s="136">
        <f t="shared" si="17"/>
        <v>0.2617531312558547</v>
      </c>
      <c r="H82" s="136">
        <f t="shared" si="17"/>
        <v>0.26261874472949082</v>
      </c>
      <c r="I82" s="136">
        <f t="shared" si="17"/>
        <v>0.25311119898696366</v>
      </c>
      <c r="J82" s="135">
        <f t="shared" si="17"/>
        <v>0.25470293609254729</v>
      </c>
      <c r="K82" s="92">
        <f t="shared" si="17"/>
        <v>0.23976703716345391</v>
      </c>
      <c r="L82" s="92">
        <f t="shared" si="17"/>
        <v>0.23283064209325852</v>
      </c>
      <c r="M82" s="92">
        <f t="shared" si="17"/>
        <v>0.22503324232320815</v>
      </c>
      <c r="N82" s="136">
        <f t="shared" si="17"/>
        <v>0.21663009320630816</v>
      </c>
      <c r="O82" s="135">
        <f t="shared" si="17"/>
        <v>0.20876481549587106</v>
      </c>
      <c r="P82" s="92">
        <f t="shared" si="17"/>
        <v>0.20089611552284584</v>
      </c>
      <c r="Q82" s="92">
        <f t="shared" si="17"/>
        <v>0.19259748376250413</v>
      </c>
      <c r="R82" s="92">
        <f t="shared" si="17"/>
        <v>0.18381114970330434</v>
      </c>
      <c r="S82" s="136">
        <f t="shared" si="17"/>
        <v>0.17449964079610913</v>
      </c>
      <c r="T82" s="136">
        <f t="shared" si="15"/>
        <v>0.16465857759922412</v>
      </c>
      <c r="U82" s="136">
        <f t="shared" si="15"/>
        <v>0.15433528761875337</v>
      </c>
      <c r="V82" s="136">
        <f t="shared" si="15"/>
        <v>0.1436222186437221</v>
      </c>
      <c r="W82" s="136">
        <f t="shared" si="15"/>
        <v>0.13263974702855008</v>
      </c>
      <c r="X82" s="141">
        <f t="shared" si="15"/>
        <v>0.12153421151370358</v>
      </c>
      <c r="Y82" s="141">
        <f t="shared" si="15"/>
        <v>0.11042967867266905</v>
      </c>
      <c r="Z82" s="141">
        <f t="shared" si="15"/>
        <v>9.9530058566808133E-2</v>
      </c>
      <c r="AA82" s="141">
        <f t="shared" si="15"/>
        <v>8.8994203487423637E-2</v>
      </c>
      <c r="AB82" s="141">
        <f t="shared" si="15"/>
        <v>7.8945802552450928E-2</v>
      </c>
      <c r="AC82" s="141">
        <f t="shared" si="15"/>
        <v>6.9498183075805214E-2</v>
      </c>
      <c r="AD82" s="141">
        <f t="shared" si="15"/>
        <v>6.0724717811117629E-2</v>
      </c>
      <c r="AE82" s="141">
        <f t="shared" si="15"/>
        <v>5.2689355248273582E-2</v>
      </c>
      <c r="AF82" s="141">
        <f t="shared" si="15"/>
        <v>4.542232248852817E-2</v>
      </c>
      <c r="AG82" s="141">
        <f t="shared" si="15"/>
        <v>3.8921789826543908E-2</v>
      </c>
      <c r="AH82" s="141">
        <f t="shared" si="15"/>
        <v>3.3165611464586423E-2</v>
      </c>
      <c r="AI82" s="141">
        <f t="shared" si="15"/>
        <v>2.8115033892926095E-2</v>
      </c>
      <c r="AJ82" s="141">
        <f t="shared" si="15"/>
        <v>2.3724837659614202E-2</v>
      </c>
      <c r="AK82" s="141">
        <f t="shared" si="15"/>
        <v>1.9939630825709709E-2</v>
      </c>
      <c r="AL82" s="141">
        <f t="shared" si="15"/>
        <v>1.6699857790890643E-2</v>
      </c>
      <c r="AM82" s="141">
        <f t="shared" si="15"/>
        <v>1.3943721703350885E-2</v>
      </c>
    </row>
    <row r="83" spans="2:39" x14ac:dyDescent="0.25">
      <c r="C83" s="56" t="s">
        <v>31</v>
      </c>
      <c r="D83" s="3" t="s">
        <v>412</v>
      </c>
      <c r="E83" s="136">
        <f t="shared" ref="E83:F83" si="22">E40/E$26</f>
        <v>0.1799549530552044</v>
      </c>
      <c r="F83" s="136">
        <f t="shared" si="22"/>
        <v>0.16075424507486588</v>
      </c>
      <c r="G83" s="136">
        <f t="shared" si="17"/>
        <v>0.14794439627559711</v>
      </c>
      <c r="H83" s="136">
        <f t="shared" si="17"/>
        <v>0.14506006974774194</v>
      </c>
      <c r="I83" s="136">
        <f t="shared" si="17"/>
        <v>0.13202052080247417</v>
      </c>
      <c r="J83" s="135">
        <f t="shared" si="17"/>
        <v>0.13898253040355357</v>
      </c>
      <c r="K83" s="92">
        <f t="shared" si="17"/>
        <v>0.12325777272447876</v>
      </c>
      <c r="L83" s="92">
        <f t="shared" si="17"/>
        <v>0.11863504932559708</v>
      </c>
      <c r="M83" s="92">
        <f t="shared" si="17"/>
        <v>0.1136530908425326</v>
      </c>
      <c r="N83" s="136">
        <f t="shared" si="17"/>
        <v>0.10861979912580159</v>
      </c>
      <c r="O83" s="135">
        <f t="shared" si="17"/>
        <v>0.10397287544487442</v>
      </c>
      <c r="P83" s="92">
        <f t="shared" si="17"/>
        <v>9.9604775512177918E-2</v>
      </c>
      <c r="Q83" s="92">
        <f t="shared" si="17"/>
        <v>9.5124932374267127E-2</v>
      </c>
      <c r="R83" s="92">
        <f t="shared" si="17"/>
        <v>9.0488388633542624E-2</v>
      </c>
      <c r="S83" s="136">
        <f t="shared" si="17"/>
        <v>8.5654250833913259E-2</v>
      </c>
      <c r="T83" s="136">
        <f t="shared" si="15"/>
        <v>8.0605111998697576E-2</v>
      </c>
      <c r="U83" s="136">
        <f t="shared" si="15"/>
        <v>7.5352495048654933E-2</v>
      </c>
      <c r="V83" s="136">
        <f t="shared" si="15"/>
        <v>6.9939362172630207E-2</v>
      </c>
      <c r="W83" s="136">
        <f t="shared" si="15"/>
        <v>6.4424421100510762E-2</v>
      </c>
      <c r="X83" s="141">
        <f t="shared" si="15"/>
        <v>5.8880928435149499E-2</v>
      </c>
      <c r="Y83" s="141">
        <f t="shared" si="15"/>
        <v>5.33748959530514E-2</v>
      </c>
      <c r="Z83" s="141">
        <f t="shared" si="15"/>
        <v>4.8001882167758067E-2</v>
      </c>
      <c r="AA83" s="141">
        <f t="shared" si="15"/>
        <v>4.2836632576101694E-2</v>
      </c>
      <c r="AB83" s="141">
        <f t="shared" si="15"/>
        <v>3.7932553491472738E-2</v>
      </c>
      <c r="AC83" s="141">
        <f t="shared" si="15"/>
        <v>3.3340508483003781E-2</v>
      </c>
      <c r="AD83" s="141">
        <f t="shared" si="15"/>
        <v>2.9093278310376152E-2</v>
      </c>
      <c r="AE83" s="141">
        <f t="shared" si="15"/>
        <v>2.5215522348016162E-2</v>
      </c>
      <c r="AF83" s="141">
        <f t="shared" si="15"/>
        <v>2.1718425420606039E-2</v>
      </c>
      <c r="AG83" s="141">
        <f t="shared" si="15"/>
        <v>1.8597712813105061E-2</v>
      </c>
      <c r="AH83" s="141">
        <f t="shared" si="15"/>
        <v>1.5840217358106926E-2</v>
      </c>
      <c r="AI83" s="141">
        <f t="shared" si="15"/>
        <v>1.3426516112058381E-2</v>
      </c>
      <c r="AJ83" s="141">
        <f t="shared" si="15"/>
        <v>1.1332218036533994E-2</v>
      </c>
      <c r="AK83" s="141">
        <f t="shared" si="15"/>
        <v>9.5293936484809535E-3</v>
      </c>
      <c r="AL83" s="141">
        <f t="shared" si="15"/>
        <v>7.9883842452100045E-3</v>
      </c>
      <c r="AM83" s="141">
        <f t="shared" si="15"/>
        <v>6.6787462997372898E-3</v>
      </c>
    </row>
    <row r="84" spans="2:39" x14ac:dyDescent="0.25">
      <c r="C84" s="56" t="s">
        <v>32</v>
      </c>
      <c r="D84" s="3" t="s">
        <v>413</v>
      </c>
      <c r="E84" s="136">
        <f t="shared" ref="E84:F84" si="23">E41/E$26</f>
        <v>5.9984984365781716E-2</v>
      </c>
      <c r="F84" s="136">
        <f t="shared" si="23"/>
        <v>4.4137934994400017E-2</v>
      </c>
      <c r="G84" s="136">
        <f t="shared" si="17"/>
        <v>4.005938818569818E-2</v>
      </c>
      <c r="H84" s="136">
        <f t="shared" si="17"/>
        <v>3.8614677894266633E-2</v>
      </c>
      <c r="I84" s="136">
        <f t="shared" si="17"/>
        <v>3.3543524759012198E-2</v>
      </c>
      <c r="J84" s="135">
        <f t="shared" si="17"/>
        <v>2.7974311810121465E-2</v>
      </c>
      <c r="K84" s="92">
        <f t="shared" si="17"/>
        <v>2.4838470624150746E-2</v>
      </c>
      <c r="L84" s="92">
        <f t="shared" si="17"/>
        <v>2.3840377889247158E-2</v>
      </c>
      <c r="M84" s="92">
        <f t="shared" si="17"/>
        <v>2.2818920047695229E-2</v>
      </c>
      <c r="N84" s="136">
        <f t="shared" si="17"/>
        <v>2.1838075866636115E-2</v>
      </c>
      <c r="O84" s="135">
        <f t="shared" si="17"/>
        <v>2.0926927399541238E-2</v>
      </c>
      <c r="P84" s="92">
        <f t="shared" si="17"/>
        <v>2.0073649370940694E-2</v>
      </c>
      <c r="Q84" s="92">
        <f t="shared" si="17"/>
        <v>1.9198439076940649E-2</v>
      </c>
      <c r="R84" s="92">
        <f t="shared" si="17"/>
        <v>1.829069909816014E-2</v>
      </c>
      <c r="S84" s="136">
        <f t="shared" si="17"/>
        <v>1.7342000101801171E-2</v>
      </c>
      <c r="T84" s="136">
        <f t="shared" si="15"/>
        <v>1.6349432051521836E-2</v>
      </c>
      <c r="U84" s="136">
        <f t="shared" si="15"/>
        <v>1.5315502401026934E-2</v>
      </c>
      <c r="V84" s="136">
        <f t="shared" si="15"/>
        <v>1.4248455051496566E-2</v>
      </c>
      <c r="W84" s="136">
        <f t="shared" si="15"/>
        <v>1.3159545095194864E-2</v>
      </c>
      <c r="X84" s="141">
        <f t="shared" si="15"/>
        <v>1.2062581854666375E-2</v>
      </c>
      <c r="Y84" s="141">
        <f t="shared" si="15"/>
        <v>1.0971422545873889E-2</v>
      </c>
      <c r="Z84" s="141">
        <f t="shared" si="15"/>
        <v>9.9025142935491393E-3</v>
      </c>
      <c r="AA84" s="141">
        <f t="shared" si="15"/>
        <v>8.8700318132881751E-3</v>
      </c>
      <c r="AB84" s="141">
        <f t="shared" si="15"/>
        <v>7.885391758237003E-3</v>
      </c>
      <c r="AC84" s="141">
        <f t="shared" si="15"/>
        <v>6.9590218887327403E-3</v>
      </c>
      <c r="AD84" s="141">
        <f t="shared" si="15"/>
        <v>6.0985503611057064E-3</v>
      </c>
      <c r="AE84" s="141">
        <f t="shared" si="15"/>
        <v>5.3093051386772557E-3</v>
      </c>
      <c r="AF84" s="141">
        <f t="shared" si="15"/>
        <v>4.5940559744733324E-3</v>
      </c>
      <c r="AG84" s="141">
        <f t="shared" si="15"/>
        <v>3.952861728462354E-3</v>
      </c>
      <c r="AH84" s="141">
        <f t="shared" si="15"/>
        <v>3.3838219714750523E-3</v>
      </c>
      <c r="AI84" s="141">
        <f t="shared" si="15"/>
        <v>2.88353117036458E-3</v>
      </c>
      <c r="AJ84" s="141">
        <f t="shared" si="15"/>
        <v>2.447356305722825E-3</v>
      </c>
      <c r="AK84" s="141">
        <f t="shared" si="15"/>
        <v>2.0699156850480095E-3</v>
      </c>
      <c r="AL84" s="141">
        <f t="shared" si="15"/>
        <v>1.7454329349550601E-3</v>
      </c>
      <c r="AM84" s="141">
        <f t="shared" si="15"/>
        <v>1.4680263313140898E-3</v>
      </c>
    </row>
    <row r="85" spans="2:39" x14ac:dyDescent="0.25">
      <c r="C85" s="80" t="s">
        <v>33</v>
      </c>
      <c r="D85" s="7" t="s">
        <v>414</v>
      </c>
      <c r="E85" s="138">
        <f t="shared" ref="E85:F85" si="24">E42/E$26</f>
        <v>1.4996246089338389E-2</v>
      </c>
      <c r="F85" s="138">
        <f t="shared" si="24"/>
        <v>8.7609364348953892E-3</v>
      </c>
      <c r="G85" s="138">
        <f t="shared" si="17"/>
        <v>7.1024863652954838E-3</v>
      </c>
      <c r="H85" s="138">
        <f t="shared" si="17"/>
        <v>6.4043873445348764E-3</v>
      </c>
      <c r="I85" s="138">
        <f t="shared" si="17"/>
        <v>5.6252016577978204E-3</v>
      </c>
      <c r="J85" s="137">
        <f t="shared" si="17"/>
        <v>4.5757581470355548E-3</v>
      </c>
      <c r="K85" s="94">
        <f t="shared" si="17"/>
        <v>3.9020558624336295E-3</v>
      </c>
      <c r="L85" s="94">
        <f t="shared" si="17"/>
        <v>3.5736618277713477E-3</v>
      </c>
      <c r="M85" s="94">
        <f t="shared" si="17"/>
        <v>3.2642414050701404E-3</v>
      </c>
      <c r="N85" s="138">
        <f t="shared" si="17"/>
        <v>2.9993855735591293E-3</v>
      </c>
      <c r="O85" s="137">
        <f t="shared" si="17"/>
        <v>2.8046518576979149E-3</v>
      </c>
      <c r="P85" s="94">
        <f t="shared" si="17"/>
        <v>2.6500372098833638E-3</v>
      </c>
      <c r="Q85" s="94">
        <f t="shared" si="17"/>
        <v>2.504424886045267E-3</v>
      </c>
      <c r="R85" s="94">
        <f t="shared" si="17"/>
        <v>2.362824080760796E-3</v>
      </c>
      <c r="S85" s="138">
        <f t="shared" si="17"/>
        <v>2.2213932804433893E-3</v>
      </c>
      <c r="T85" s="138">
        <f t="shared" si="15"/>
        <v>2.0779773072436966E-3</v>
      </c>
      <c r="U85" s="138">
        <f t="shared" si="15"/>
        <v>1.9320518253154876E-3</v>
      </c>
      <c r="V85" s="138">
        <f t="shared" si="15"/>
        <v>1.7844564695808829E-3</v>
      </c>
      <c r="W85" s="138">
        <f t="shared" si="15"/>
        <v>1.6365329139978691E-3</v>
      </c>
      <c r="X85" s="142">
        <f t="shared" si="15"/>
        <v>1.4900378243702962E-3</v>
      </c>
      <c r="Y85" s="142">
        <f t="shared" si="15"/>
        <v>1.3462813967439603E-3</v>
      </c>
      <c r="Z85" s="142">
        <f t="shared" si="15"/>
        <v>1.2077071779844205E-3</v>
      </c>
      <c r="AA85" s="142">
        <f t="shared" si="15"/>
        <v>1.0758506089927036E-3</v>
      </c>
      <c r="AB85" s="142">
        <f t="shared" si="15"/>
        <v>9.5164438467910712E-4</v>
      </c>
      <c r="AC85" s="142">
        <f t="shared" si="15"/>
        <v>8.3605771097153801E-4</v>
      </c>
      <c r="AD85" s="142">
        <f t="shared" si="15"/>
        <v>7.2963978299884732E-4</v>
      </c>
      <c r="AE85" s="142">
        <f t="shared" si="15"/>
        <v>6.328229097346148E-4</v>
      </c>
      <c r="AF85" s="142">
        <f t="shared" si="15"/>
        <v>5.4572231953751342E-4</v>
      </c>
      <c r="AG85" s="142">
        <f t="shared" si="15"/>
        <v>4.6812159971325329E-4</v>
      </c>
      <c r="AH85" s="142">
        <f t="shared" si="15"/>
        <v>3.9962075535951186E-4</v>
      </c>
      <c r="AI85" s="142">
        <f t="shared" si="15"/>
        <v>3.3967929380769303E-4</v>
      </c>
      <c r="AJ85" s="142">
        <f t="shared" si="15"/>
        <v>2.8765103337529454E-4</v>
      </c>
      <c r="AK85" s="142">
        <f t="shared" si="15"/>
        <v>2.4281116093903275E-4</v>
      </c>
      <c r="AL85" s="142">
        <f t="shared" si="15"/>
        <v>2.0440383225910652E-4</v>
      </c>
      <c r="AM85" s="142">
        <f t="shared" si="15"/>
        <v>1.7167317522206733E-4</v>
      </c>
    </row>
    <row r="86" spans="2:39" x14ac:dyDescent="0.25">
      <c r="C86" s="56"/>
      <c r="D86" s="3"/>
      <c r="E86" s="136"/>
      <c r="F86" s="136"/>
      <c r="G86" s="136"/>
      <c r="H86" s="136"/>
      <c r="I86" s="136"/>
      <c r="J86" s="135"/>
      <c r="K86" s="92"/>
      <c r="L86" s="92"/>
      <c r="M86" s="92"/>
      <c r="N86" s="136"/>
      <c r="O86" s="135"/>
      <c r="P86" s="92"/>
      <c r="Q86" s="92"/>
      <c r="R86" s="92"/>
      <c r="S86" s="136"/>
      <c r="T86" s="136"/>
      <c r="U86" s="136"/>
      <c r="V86" s="136"/>
      <c r="W86" s="13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x14ac:dyDescent="0.25">
      <c r="B87" s="23" t="s">
        <v>398</v>
      </c>
      <c r="C87" s="82" t="s">
        <v>367</v>
      </c>
      <c r="D87" s="82" t="s">
        <v>72</v>
      </c>
      <c r="E87" s="125">
        <f t="shared" ref="E87:AM87" si="25">E44</f>
        <v>32001.800439999999</v>
      </c>
      <c r="F87" s="125">
        <f t="shared" si="25"/>
        <v>33963.92974</v>
      </c>
      <c r="G87" s="125">
        <f t="shared" si="25"/>
        <v>34255.391009999999</v>
      </c>
      <c r="H87" s="125">
        <f t="shared" si="25"/>
        <v>34333.114009999998</v>
      </c>
      <c r="I87" s="125">
        <f t="shared" si="25"/>
        <v>34664.10529</v>
      </c>
      <c r="J87" s="124">
        <f t="shared" si="25"/>
        <v>34953.53916</v>
      </c>
      <c r="K87" s="75">
        <f t="shared" si="25"/>
        <v>35110.332499999997</v>
      </c>
      <c r="L87" s="75">
        <f t="shared" si="25"/>
        <v>35221.25434</v>
      </c>
      <c r="M87" s="75">
        <f t="shared" si="25"/>
        <v>35267.904450000002</v>
      </c>
      <c r="N87" s="125">
        <f t="shared" si="25"/>
        <v>35268.61896</v>
      </c>
      <c r="O87" s="124">
        <f t="shared" si="25"/>
        <v>35319.661260000001</v>
      </c>
      <c r="P87" s="75">
        <f t="shared" si="25"/>
        <v>35422.895299999996</v>
      </c>
      <c r="Q87" s="75">
        <f t="shared" si="25"/>
        <v>35567.896679999998</v>
      </c>
      <c r="R87" s="75">
        <f t="shared" si="25"/>
        <v>35740.932249999998</v>
      </c>
      <c r="S87" s="125">
        <f t="shared" si="25"/>
        <v>35932.508439999998</v>
      </c>
      <c r="T87" s="125">
        <f t="shared" si="25"/>
        <v>36130.94397</v>
      </c>
      <c r="U87" s="125">
        <f t="shared" si="25"/>
        <v>36331.317260000003</v>
      </c>
      <c r="V87" s="125">
        <f t="shared" si="25"/>
        <v>36530.838309999999</v>
      </c>
      <c r="W87" s="125">
        <f t="shared" si="25"/>
        <v>36728.642229999998</v>
      </c>
      <c r="X87" s="129">
        <f t="shared" si="25"/>
        <v>36925.769950000002</v>
      </c>
      <c r="Y87" s="129">
        <f t="shared" si="25"/>
        <v>37120.263720000003</v>
      </c>
      <c r="Z87" s="129">
        <f t="shared" si="25"/>
        <v>37314.425660000001</v>
      </c>
      <c r="AA87" s="129">
        <f t="shared" si="25"/>
        <v>37510.000509999998</v>
      </c>
      <c r="AB87" s="129">
        <f t="shared" si="25"/>
        <v>37708.716260000001</v>
      </c>
      <c r="AC87" s="129">
        <f t="shared" si="25"/>
        <v>37911.370080000001</v>
      </c>
      <c r="AD87" s="129">
        <f t="shared" si="25"/>
        <v>38124.907579999999</v>
      </c>
      <c r="AE87" s="129">
        <f t="shared" si="25"/>
        <v>38348.15769</v>
      </c>
      <c r="AF87" s="129">
        <f t="shared" si="25"/>
        <v>38578.522210000003</v>
      </c>
      <c r="AG87" s="129">
        <f t="shared" si="25"/>
        <v>38814.483350000002</v>
      </c>
      <c r="AH87" s="129">
        <f t="shared" si="25"/>
        <v>39053.943370000001</v>
      </c>
      <c r="AI87" s="129">
        <f t="shared" si="25"/>
        <v>39294.90898</v>
      </c>
      <c r="AJ87" s="129">
        <f t="shared" si="25"/>
        <v>39537.127610000003</v>
      </c>
      <c r="AK87" s="129">
        <f t="shared" si="25"/>
        <v>39780.211790000001</v>
      </c>
      <c r="AL87" s="129">
        <f t="shared" si="25"/>
        <v>40023.843820000002</v>
      </c>
      <c r="AM87" s="129">
        <f t="shared" si="25"/>
        <v>40270.354760000002</v>
      </c>
    </row>
    <row r="88" spans="2:39" x14ac:dyDescent="0.25">
      <c r="C88" s="56" t="s">
        <v>8</v>
      </c>
      <c r="D88" s="78" t="s">
        <v>415</v>
      </c>
      <c r="E88" s="136">
        <f t="shared" ref="E88:AM91" si="26">E45/E$44</f>
        <v>0</v>
      </c>
      <c r="F88" s="136">
        <f t="shared" si="26"/>
        <v>0</v>
      </c>
      <c r="G88" s="136">
        <f t="shared" si="26"/>
        <v>0</v>
      </c>
      <c r="H88" s="136">
        <f t="shared" si="26"/>
        <v>0</v>
      </c>
      <c r="I88" s="136">
        <f t="shared" si="26"/>
        <v>0</v>
      </c>
      <c r="J88" s="135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6">
        <f t="shared" si="26"/>
        <v>0</v>
      </c>
      <c r="O88" s="135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6">
        <f t="shared" si="26"/>
        <v>0</v>
      </c>
      <c r="T88" s="136">
        <f t="shared" si="26"/>
        <v>0</v>
      </c>
      <c r="U88" s="136">
        <f t="shared" si="26"/>
        <v>0</v>
      </c>
      <c r="V88" s="136">
        <f t="shared" si="26"/>
        <v>0</v>
      </c>
      <c r="W88" s="136">
        <f t="shared" si="26"/>
        <v>0</v>
      </c>
      <c r="X88" s="141">
        <f t="shared" si="26"/>
        <v>0</v>
      </c>
      <c r="Y88" s="141">
        <f t="shared" si="26"/>
        <v>0</v>
      </c>
      <c r="Z88" s="141">
        <f t="shared" si="26"/>
        <v>0</v>
      </c>
      <c r="AA88" s="141">
        <f t="shared" si="26"/>
        <v>0</v>
      </c>
      <c r="AB88" s="141">
        <f t="shared" si="26"/>
        <v>0</v>
      </c>
      <c r="AC88" s="141">
        <f t="shared" si="26"/>
        <v>0</v>
      </c>
      <c r="AD88" s="141">
        <f t="shared" si="26"/>
        <v>0</v>
      </c>
      <c r="AE88" s="141">
        <f t="shared" si="26"/>
        <v>0</v>
      </c>
      <c r="AF88" s="141">
        <f t="shared" si="26"/>
        <v>0</v>
      </c>
      <c r="AG88" s="141">
        <f t="shared" si="26"/>
        <v>0</v>
      </c>
      <c r="AH88" s="141">
        <f t="shared" si="26"/>
        <v>0</v>
      </c>
      <c r="AI88" s="141">
        <f t="shared" si="26"/>
        <v>0</v>
      </c>
      <c r="AJ88" s="141">
        <f t="shared" si="26"/>
        <v>0</v>
      </c>
      <c r="AK88" s="141">
        <f t="shared" si="26"/>
        <v>0</v>
      </c>
      <c r="AL88" s="141">
        <f t="shared" si="26"/>
        <v>0</v>
      </c>
      <c r="AM88" s="141">
        <f t="shared" si="26"/>
        <v>0</v>
      </c>
    </row>
    <row r="89" spans="2:39" x14ac:dyDescent="0.25">
      <c r="C89" s="56" t="s">
        <v>6</v>
      </c>
      <c r="D89" s="3" t="s">
        <v>416</v>
      </c>
      <c r="E89" s="136">
        <f t="shared" si="26"/>
        <v>0.9999246395525615</v>
      </c>
      <c r="F89" s="136">
        <f t="shared" si="26"/>
        <v>0.99758768874428838</v>
      </c>
      <c r="G89" s="136">
        <f t="shared" si="26"/>
        <v>0.99508210634784977</v>
      </c>
      <c r="H89" s="136">
        <f t="shared" si="26"/>
        <v>0.99392088728277883</v>
      </c>
      <c r="I89" s="136">
        <f t="shared" si="26"/>
        <v>0.99143017431101277</v>
      </c>
      <c r="J89" s="135">
        <f t="shared" si="26"/>
        <v>0.98687751366462761</v>
      </c>
      <c r="K89" s="92">
        <f t="shared" si="26"/>
        <v>0.97907242689883389</v>
      </c>
      <c r="L89" s="92">
        <f t="shared" si="26"/>
        <v>0.97067792134742004</v>
      </c>
      <c r="M89" s="92">
        <f t="shared" si="26"/>
        <v>0.9616445875904599</v>
      </c>
      <c r="N89" s="136">
        <f t="shared" si="26"/>
        <v>0.95181587626304953</v>
      </c>
      <c r="O89" s="135">
        <f t="shared" si="26"/>
        <v>0.94074039938853027</v>
      </c>
      <c r="P89" s="92">
        <f t="shared" si="26"/>
        <v>0.92826857436467092</v>
      </c>
      <c r="Q89" s="92">
        <f t="shared" si="26"/>
        <v>0.91430596452126223</v>
      </c>
      <c r="R89" s="92">
        <f t="shared" si="26"/>
        <v>0.89879141079203384</v>
      </c>
      <c r="S89" s="136">
        <f t="shared" si="26"/>
        <v>0.88166826880177596</v>
      </c>
      <c r="T89" s="136">
        <f t="shared" si="26"/>
        <v>0.86292244996111012</v>
      </c>
      <c r="U89" s="136">
        <f t="shared" si="26"/>
        <v>0.84253643821776469</v>
      </c>
      <c r="V89" s="136">
        <f t="shared" si="26"/>
        <v>0.82051674822350928</v>
      </c>
      <c r="W89" s="136">
        <f t="shared" si="26"/>
        <v>0.79689719883228038</v>
      </c>
      <c r="X89" s="141">
        <f t="shared" si="26"/>
        <v>0.77173967553247991</v>
      </c>
      <c r="Y89" s="141">
        <f t="shared" si="26"/>
        <v>0.74517209383662208</v>
      </c>
      <c r="Z89" s="141">
        <f t="shared" si="26"/>
        <v>0.71732892431178852</v>
      </c>
      <c r="AA89" s="141">
        <f t="shared" si="26"/>
        <v>0.68838563046983015</v>
      </c>
      <c r="AB89" s="141">
        <f t="shared" si="26"/>
        <v>0.65854806959689371</v>
      </c>
      <c r="AC89" s="141">
        <f t="shared" si="26"/>
        <v>0.62805264989779552</v>
      </c>
      <c r="AD89" s="141">
        <f t="shared" si="26"/>
        <v>0.59709315261243712</v>
      </c>
      <c r="AE89" s="141">
        <f t="shared" si="26"/>
        <v>0.56594402410260869</v>
      </c>
      <c r="AF89" s="141">
        <f t="shared" si="26"/>
        <v>0.53488466037330873</v>
      </c>
      <c r="AG89" s="141">
        <f t="shared" si="26"/>
        <v>0.50416663371612291</v>
      </c>
      <c r="AH89" s="141">
        <f t="shared" si="26"/>
        <v>0.47402219859366784</v>
      </c>
      <c r="AI89" s="141">
        <f t="shared" si="26"/>
        <v>0.44465275817009925</v>
      </c>
      <c r="AJ89" s="141">
        <f t="shared" si="26"/>
        <v>0.41621340154811509</v>
      </c>
      <c r="AK89" s="141">
        <f t="shared" si="26"/>
        <v>0.38882992457793547</v>
      </c>
      <c r="AL89" s="141">
        <f t="shared" si="26"/>
        <v>0.36259791176648659</v>
      </c>
      <c r="AM89" s="141">
        <f t="shared" si="26"/>
        <v>0.3375672119358305</v>
      </c>
    </row>
    <row r="90" spans="2:39" x14ac:dyDescent="0.25">
      <c r="C90" s="56" t="s">
        <v>34</v>
      </c>
      <c r="D90" s="3" t="s">
        <v>392</v>
      </c>
      <c r="E90" s="136">
        <f t="shared" si="26"/>
        <v>7.5360400972489787E-5</v>
      </c>
      <c r="F90" s="136">
        <f t="shared" si="26"/>
        <v>2.4123114777118253E-3</v>
      </c>
      <c r="G90" s="136">
        <f t="shared" si="26"/>
        <v>4.9178934945107201E-3</v>
      </c>
      <c r="H90" s="136">
        <f t="shared" si="26"/>
        <v>6.0791127405224266E-3</v>
      </c>
      <c r="I90" s="136">
        <f t="shared" si="26"/>
        <v>8.5698256226361697E-3</v>
      </c>
      <c r="J90" s="135">
        <f t="shared" si="26"/>
        <v>1.3122486372564511E-2</v>
      </c>
      <c r="K90" s="92">
        <f t="shared" si="26"/>
        <v>2.0927572984391421E-2</v>
      </c>
      <c r="L90" s="92">
        <f t="shared" si="26"/>
        <v>2.932207859579597E-2</v>
      </c>
      <c r="M90" s="92">
        <f t="shared" si="26"/>
        <v>3.8355412211059224E-2</v>
      </c>
      <c r="N90" s="136">
        <f t="shared" si="26"/>
        <v>4.8184123793658183E-2</v>
      </c>
      <c r="O90" s="135">
        <f t="shared" si="26"/>
        <v>5.9259600809659634E-2</v>
      </c>
      <c r="P90" s="92">
        <f t="shared" si="26"/>
        <v>7.1731425635329152E-2</v>
      </c>
      <c r="Q90" s="92">
        <f t="shared" si="26"/>
        <v>8.5694035394392062E-2</v>
      </c>
      <c r="R90" s="92">
        <f t="shared" si="26"/>
        <v>0.10120858931988268</v>
      </c>
      <c r="S90" s="136">
        <f t="shared" si="26"/>
        <v>0.11833173117039418</v>
      </c>
      <c r="T90" s="136">
        <f t="shared" si="26"/>
        <v>0.13707755003888983</v>
      </c>
      <c r="U90" s="136">
        <f t="shared" si="26"/>
        <v>0.15746356180975971</v>
      </c>
      <c r="V90" s="136">
        <f t="shared" si="26"/>
        <v>0.17948325183123892</v>
      </c>
      <c r="W90" s="136">
        <f t="shared" si="26"/>
        <v>0.20310280133107989</v>
      </c>
      <c r="X90" s="141">
        <f t="shared" si="26"/>
        <v>0.22826032460292678</v>
      </c>
      <c r="Y90" s="141">
        <f t="shared" si="26"/>
        <v>0.25482790613643841</v>
      </c>
      <c r="Z90" s="141">
        <f t="shared" si="26"/>
        <v>0.28267107568821143</v>
      </c>
      <c r="AA90" s="141">
        <f t="shared" si="26"/>
        <v>0.31161436926357433</v>
      </c>
      <c r="AB90" s="141">
        <f t="shared" si="26"/>
        <v>0.34145193040310617</v>
      </c>
      <c r="AC90" s="141">
        <f t="shared" si="26"/>
        <v>0.37194735010220448</v>
      </c>
      <c r="AD90" s="141">
        <f t="shared" si="26"/>
        <v>0.40290684738756288</v>
      </c>
      <c r="AE90" s="141">
        <f t="shared" si="26"/>
        <v>0.43405597563662252</v>
      </c>
      <c r="AF90" s="141">
        <f t="shared" si="26"/>
        <v>0.46511533962669116</v>
      </c>
      <c r="AG90" s="141">
        <f t="shared" si="26"/>
        <v>0.49583336628387714</v>
      </c>
      <c r="AH90" s="141">
        <f t="shared" si="26"/>
        <v>0.52597780115027593</v>
      </c>
      <c r="AI90" s="141">
        <f t="shared" si="26"/>
        <v>0.5553472418299007</v>
      </c>
      <c r="AJ90" s="141">
        <f t="shared" si="26"/>
        <v>0.58378659845188485</v>
      </c>
      <c r="AK90" s="141">
        <f t="shared" si="26"/>
        <v>0.61117007542206447</v>
      </c>
      <c r="AL90" s="141">
        <f t="shared" si="26"/>
        <v>0.63740208823351341</v>
      </c>
      <c r="AM90" s="141">
        <f t="shared" si="26"/>
        <v>0.6624327878158478</v>
      </c>
    </row>
    <row r="91" spans="2:39" x14ac:dyDescent="0.25">
      <c r="C91" s="56" t="s">
        <v>35</v>
      </c>
      <c r="D91" s="3" t="s">
        <v>417</v>
      </c>
      <c r="E91" s="136">
        <f t="shared" si="26"/>
        <v>7.0669503868701714E-7</v>
      </c>
      <c r="F91" s="136">
        <f t="shared" si="26"/>
        <v>1.7654500830444832E-5</v>
      </c>
      <c r="G91" s="136">
        <f t="shared" si="26"/>
        <v>2.2890175203987551E-5</v>
      </c>
      <c r="H91" s="136">
        <f t="shared" si="26"/>
        <v>2.5256765242658513E-5</v>
      </c>
      <c r="I91" s="136">
        <f t="shared" si="26"/>
        <v>2.8482814353348626E-5</v>
      </c>
      <c r="J91" s="135">
        <f t="shared" si="26"/>
        <v>3.0765177628439045E-5</v>
      </c>
      <c r="K91" s="92">
        <f t="shared" si="26"/>
        <v>3.3340117698970812E-5</v>
      </c>
      <c r="L91" s="92">
        <f t="shared" si="26"/>
        <v>3.6158425838731785E-5</v>
      </c>
      <c r="M91" s="92">
        <f t="shared" si="26"/>
        <v>3.9226564792397238E-5</v>
      </c>
      <c r="N91" s="136">
        <f t="shared" si="26"/>
        <v>4.2527536553135284E-5</v>
      </c>
      <c r="O91" s="135">
        <f t="shared" si="26"/>
        <v>4.5802519483166756E-5</v>
      </c>
      <c r="P91" s="92">
        <f t="shared" si="26"/>
        <v>4.8886948916341126E-5</v>
      </c>
      <c r="Q91" s="92">
        <f t="shared" si="26"/>
        <v>5.1699023660119336E-5</v>
      </c>
      <c r="R91" s="92">
        <f t="shared" si="26"/>
        <v>5.4178233669324614E-5</v>
      </c>
      <c r="S91" s="136">
        <f t="shared" si="26"/>
        <v>5.6289688162945298E-5</v>
      </c>
      <c r="T91" s="136">
        <f t="shared" si="26"/>
        <v>5.8015772428765575E-5</v>
      </c>
      <c r="U91" s="136">
        <f t="shared" si="26"/>
        <v>5.9353058920715819E-5</v>
      </c>
      <c r="V91" s="136">
        <f t="shared" si="26"/>
        <v>6.0303868838316846E-5</v>
      </c>
      <c r="W91" s="136">
        <f t="shared" si="26"/>
        <v>6.0874876833147777E-5</v>
      </c>
      <c r="X91" s="141">
        <f t="shared" si="26"/>
        <v>6.1075541824957927E-5</v>
      </c>
      <c r="Y91" s="141">
        <f t="shared" si="26"/>
        <v>6.0928695740419165E-5</v>
      </c>
      <c r="Z91" s="141">
        <f t="shared" si="26"/>
        <v>6.0447703725958941E-5</v>
      </c>
      <c r="AA91" s="141">
        <f t="shared" si="26"/>
        <v>5.9648581540368529E-5</v>
      </c>
      <c r="AB91" s="141">
        <f t="shared" si="26"/>
        <v>5.8554046464375711E-5</v>
      </c>
      <c r="AC91" s="141">
        <f t="shared" si="26"/>
        <v>5.7191204417690615E-5</v>
      </c>
      <c r="AD91" s="141">
        <f t="shared" si="26"/>
        <v>5.5591477134801758E-5</v>
      </c>
      <c r="AE91" s="141">
        <f t="shared" si="26"/>
        <v>5.3789155183793648E-5</v>
      </c>
      <c r="AF91" s="141">
        <f t="shared" si="26"/>
        <v>5.1820477391998052E-5</v>
      </c>
      <c r="AG91" s="141">
        <f t="shared" si="26"/>
        <v>4.9722088958321791E-5</v>
      </c>
      <c r="AH91" s="141">
        <f t="shared" si="26"/>
        <v>4.753032123833901E-5</v>
      </c>
      <c r="AI91" s="141">
        <f t="shared" si="26"/>
        <v>4.5280190339812312E-5</v>
      </c>
      <c r="AJ91" s="141">
        <f t="shared" si="26"/>
        <v>4.3001085859610834E-5</v>
      </c>
      <c r="AK91" s="141">
        <f t="shared" si="26"/>
        <v>4.071881068786034E-5</v>
      </c>
      <c r="AL91" s="141">
        <f t="shared" si="26"/>
        <v>3.8455407204814542E-5</v>
      </c>
      <c r="AM91" s="141">
        <f t="shared" si="26"/>
        <v>3.6227957853729124E-5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34664.10529</v>
      </c>
      <c r="J92" s="83">
        <f t="shared" si="27"/>
        <v>34953.53916</v>
      </c>
      <c r="K92" s="83">
        <f t="shared" si="27"/>
        <v>35110.332499999997</v>
      </c>
      <c r="L92" s="83">
        <f t="shared" si="27"/>
        <v>35221.25434</v>
      </c>
      <c r="M92" s="83">
        <f t="shared" si="27"/>
        <v>35267.904450000002</v>
      </c>
      <c r="N92" s="83">
        <f t="shared" si="27"/>
        <v>35268.61896</v>
      </c>
      <c r="O92" s="83">
        <f t="shared" si="27"/>
        <v>35319.661260000001</v>
      </c>
      <c r="P92" s="83">
        <f t="shared" si="27"/>
        <v>35422.895299999996</v>
      </c>
      <c r="Q92" s="83">
        <f t="shared" si="27"/>
        <v>35567.896679999998</v>
      </c>
      <c r="R92" s="83">
        <f t="shared" si="27"/>
        <v>35740.932249999998</v>
      </c>
      <c r="S92" s="83">
        <f t="shared" si="27"/>
        <v>35932.508439999998</v>
      </c>
      <c r="T92" s="83">
        <f t="shared" si="27"/>
        <v>36130.94397</v>
      </c>
      <c r="U92" s="83">
        <f t="shared" si="27"/>
        <v>36331.317260000003</v>
      </c>
      <c r="V92" s="83">
        <f t="shared" si="27"/>
        <v>36530.838309999999</v>
      </c>
      <c r="W92" s="83">
        <f t="shared" si="27"/>
        <v>36728.642229999998</v>
      </c>
      <c r="X92" s="83">
        <f t="shared" si="27"/>
        <v>36925.769950000002</v>
      </c>
      <c r="Y92" s="83">
        <f t="shared" si="27"/>
        <v>37120.263720000003</v>
      </c>
      <c r="Z92" s="83">
        <f t="shared" si="27"/>
        <v>37314.425660000001</v>
      </c>
      <c r="AA92" s="83">
        <f t="shared" si="27"/>
        <v>37510.000509999998</v>
      </c>
      <c r="AB92" s="83">
        <f t="shared" si="27"/>
        <v>37708.716260000001</v>
      </c>
      <c r="AC92" s="83">
        <f t="shared" si="27"/>
        <v>37911.370080000001</v>
      </c>
      <c r="AD92" s="83">
        <f t="shared" si="27"/>
        <v>38124.907579999999</v>
      </c>
      <c r="AE92" s="83">
        <f t="shared" si="27"/>
        <v>38348.15769</v>
      </c>
      <c r="AF92" s="83">
        <f t="shared" si="27"/>
        <v>38578.522210000003</v>
      </c>
      <c r="AG92" s="83">
        <f t="shared" si="27"/>
        <v>38814.483350000002</v>
      </c>
      <c r="AH92" s="83">
        <f t="shared" si="27"/>
        <v>39053.943370000001</v>
      </c>
      <c r="AI92" s="83">
        <f t="shared" si="27"/>
        <v>39294.90898</v>
      </c>
      <c r="AJ92" s="83">
        <f t="shared" si="27"/>
        <v>39537.127610000003</v>
      </c>
      <c r="AK92" s="83">
        <f t="shared" si="27"/>
        <v>39780.211790000001</v>
      </c>
      <c r="AL92" s="83">
        <f t="shared" si="27"/>
        <v>40023.843820000002</v>
      </c>
      <c r="AM92" s="83">
        <f t="shared" si="27"/>
        <v>40270.354760000002</v>
      </c>
    </row>
    <row r="93" spans="2:39" x14ac:dyDescent="0.25">
      <c r="C93" s="84" t="s">
        <v>188</v>
      </c>
      <c r="D93" s="3" t="s">
        <v>392</v>
      </c>
      <c r="E93" s="153">
        <f t="shared" ref="E93:AM100" si="28">E50/E$49</f>
        <v>7.5360400972489787E-5</v>
      </c>
      <c r="F93" s="153">
        <f t="shared" si="28"/>
        <v>2.4123114777118253E-3</v>
      </c>
      <c r="G93" s="153">
        <f t="shared" si="28"/>
        <v>4.9178934945107201E-3</v>
      </c>
      <c r="H93" s="153">
        <f t="shared" si="28"/>
        <v>6.0791127405224266E-3</v>
      </c>
      <c r="I93" s="153">
        <f t="shared" si="28"/>
        <v>8.5698256226361697E-3</v>
      </c>
      <c r="J93" s="152">
        <f t="shared" si="28"/>
        <v>1.3122486372564511E-2</v>
      </c>
      <c r="K93" s="95">
        <f t="shared" si="28"/>
        <v>2.0927572984391421E-2</v>
      </c>
      <c r="L93" s="95">
        <f t="shared" si="28"/>
        <v>2.932207859579597E-2</v>
      </c>
      <c r="M93" s="95">
        <f t="shared" si="28"/>
        <v>3.8355412211059224E-2</v>
      </c>
      <c r="N93" s="153">
        <f t="shared" si="28"/>
        <v>4.8184123793658183E-2</v>
      </c>
      <c r="O93" s="152">
        <f t="shared" si="28"/>
        <v>5.9259600809659634E-2</v>
      </c>
      <c r="P93" s="95">
        <f t="shared" si="28"/>
        <v>7.1731425635329152E-2</v>
      </c>
      <c r="Q93" s="95">
        <f t="shared" si="28"/>
        <v>8.5694035394392062E-2</v>
      </c>
      <c r="R93" s="95">
        <f t="shared" si="28"/>
        <v>0.10120858931988268</v>
      </c>
      <c r="S93" s="153">
        <f t="shared" si="28"/>
        <v>0.11833173117039418</v>
      </c>
      <c r="T93" s="153">
        <f t="shared" si="28"/>
        <v>0.13707755003888983</v>
      </c>
      <c r="U93" s="153">
        <f t="shared" si="28"/>
        <v>0.15746356180975971</v>
      </c>
      <c r="V93" s="153">
        <f t="shared" si="28"/>
        <v>0.17948325183123892</v>
      </c>
      <c r="W93" s="153">
        <f t="shared" si="28"/>
        <v>0.20310280133107989</v>
      </c>
      <c r="X93" s="145">
        <f t="shared" si="28"/>
        <v>0.22826032460292678</v>
      </c>
      <c r="Y93" s="145">
        <f t="shared" si="28"/>
        <v>0.25482790613643841</v>
      </c>
      <c r="Z93" s="145">
        <f t="shared" si="28"/>
        <v>0.28267107568821143</v>
      </c>
      <c r="AA93" s="145">
        <f t="shared" si="28"/>
        <v>0.31161436926357433</v>
      </c>
      <c r="AB93" s="145">
        <f t="shared" si="28"/>
        <v>0.34145193040310617</v>
      </c>
      <c r="AC93" s="145">
        <f t="shared" si="28"/>
        <v>0.37194735010220448</v>
      </c>
      <c r="AD93" s="145">
        <f t="shared" si="28"/>
        <v>0.40290684738756288</v>
      </c>
      <c r="AE93" s="145">
        <f t="shared" si="28"/>
        <v>0.43405597563662252</v>
      </c>
      <c r="AF93" s="145">
        <f t="shared" si="28"/>
        <v>0.46511533962669116</v>
      </c>
      <c r="AG93" s="145">
        <f t="shared" si="28"/>
        <v>0.49583336628387714</v>
      </c>
      <c r="AH93" s="145">
        <f t="shared" si="28"/>
        <v>0.52597780115027593</v>
      </c>
      <c r="AI93" s="145">
        <f t="shared" si="28"/>
        <v>0.5553472418299007</v>
      </c>
      <c r="AJ93" s="145">
        <f t="shared" si="28"/>
        <v>0.58378659845188485</v>
      </c>
      <c r="AK93" s="145">
        <f t="shared" si="28"/>
        <v>0.61117007542206447</v>
      </c>
      <c r="AL93" s="145">
        <f t="shared" si="28"/>
        <v>0.63740208823351341</v>
      </c>
      <c r="AM93" s="145">
        <f t="shared" si="28"/>
        <v>0.6624327878158478</v>
      </c>
    </row>
    <row r="94" spans="2:39" x14ac:dyDescent="0.25">
      <c r="C94" s="86" t="s">
        <v>27</v>
      </c>
      <c r="D94" s="87" t="s">
        <v>418</v>
      </c>
      <c r="E94" s="136">
        <f t="shared" si="28"/>
        <v>2.2444105679199093E-7</v>
      </c>
      <c r="F94" s="136">
        <f t="shared" si="28"/>
        <v>4.128225761074725E-5</v>
      </c>
      <c r="G94" s="136">
        <f t="shared" si="28"/>
        <v>1.116974364380493E-4</v>
      </c>
      <c r="H94" s="136">
        <f t="shared" si="28"/>
        <v>1.5007106132287592E-4</v>
      </c>
      <c r="I94" s="136">
        <f t="shared" si="28"/>
        <v>2.3615985217312387E-4</v>
      </c>
      <c r="J94" s="135">
        <f t="shared" si="28"/>
        <v>4.032942588581064E-4</v>
      </c>
      <c r="K94" s="92">
        <f t="shared" si="28"/>
        <v>7.0978166612349809E-4</v>
      </c>
      <c r="L94" s="92">
        <f t="shared" si="28"/>
        <v>1.0677124110055191E-3</v>
      </c>
      <c r="M94" s="92">
        <f t="shared" si="28"/>
        <v>1.4854959674248521E-3</v>
      </c>
      <c r="N94" s="136">
        <f t="shared" si="28"/>
        <v>1.97727003342804E-3</v>
      </c>
      <c r="O94" s="135">
        <f t="shared" si="28"/>
        <v>2.573509845150763E-3</v>
      </c>
      <c r="P94" s="92">
        <f t="shared" si="28"/>
        <v>3.291579734308167E-3</v>
      </c>
      <c r="Q94" s="92">
        <f t="shared" si="28"/>
        <v>4.1462956982476259E-3</v>
      </c>
      <c r="R94" s="92">
        <f t="shared" si="28"/>
        <v>5.1507311340486936E-3</v>
      </c>
      <c r="S94" s="136">
        <f t="shared" si="28"/>
        <v>6.3178970646893141E-3</v>
      </c>
      <c r="T94" s="136">
        <f t="shared" si="28"/>
        <v>7.6582563060004112E-3</v>
      </c>
      <c r="U94" s="136">
        <f t="shared" si="28"/>
        <v>9.1828934831194725E-3</v>
      </c>
      <c r="V94" s="136">
        <f t="shared" si="28"/>
        <v>1.0901666633557197E-2</v>
      </c>
      <c r="W94" s="136">
        <f t="shared" si="28"/>
        <v>1.2822815288154474E-2</v>
      </c>
      <c r="X94" s="141">
        <f t="shared" si="28"/>
        <v>1.4952758909228918E-2</v>
      </c>
      <c r="Y94" s="141">
        <f t="shared" si="28"/>
        <v>1.7292444006914508E-2</v>
      </c>
      <c r="Z94" s="141">
        <f t="shared" si="28"/>
        <v>1.9841850383715647E-2</v>
      </c>
      <c r="AA94" s="141">
        <f t="shared" si="28"/>
        <v>2.2597000207292186E-2</v>
      </c>
      <c r="AB94" s="141">
        <f t="shared" si="28"/>
        <v>2.5550277722448247E-2</v>
      </c>
      <c r="AC94" s="141">
        <f t="shared" si="28"/>
        <v>2.8689945963567241E-2</v>
      </c>
      <c r="AD94" s="141">
        <f t="shared" si="28"/>
        <v>3.2007478744424542E-2</v>
      </c>
      <c r="AE94" s="141">
        <f t="shared" si="28"/>
        <v>3.5484291422814368E-2</v>
      </c>
      <c r="AF94" s="141">
        <f t="shared" si="28"/>
        <v>3.9099110323334491E-2</v>
      </c>
      <c r="AG94" s="141">
        <f t="shared" si="28"/>
        <v>4.2831597911762484E-2</v>
      </c>
      <c r="AH94" s="141">
        <f t="shared" si="28"/>
        <v>4.6661241829930984E-2</v>
      </c>
      <c r="AI94" s="141">
        <f t="shared" si="28"/>
        <v>5.0568902043045268E-2</v>
      </c>
      <c r="AJ94" s="141">
        <f t="shared" si="28"/>
        <v>5.4538980253451948E-2</v>
      </c>
      <c r="AK94" s="141">
        <f t="shared" si="28"/>
        <v>5.8557464281413771E-2</v>
      </c>
      <c r="AL94" s="141">
        <f t="shared" si="28"/>
        <v>6.2612348985525285E-2</v>
      </c>
      <c r="AM94" s="141">
        <f t="shared" si="28"/>
        <v>6.6696860805107047E-2</v>
      </c>
    </row>
    <row r="95" spans="2:39" x14ac:dyDescent="0.25">
      <c r="C95" s="56" t="s">
        <v>28</v>
      </c>
      <c r="D95" s="78" t="s">
        <v>419</v>
      </c>
      <c r="E95" s="136">
        <f t="shared" si="28"/>
        <v>5.1448795922808401E-7</v>
      </c>
      <c r="F95" s="136">
        <f t="shared" si="28"/>
        <v>3.6373185919798693E-5</v>
      </c>
      <c r="G95" s="136">
        <f t="shared" si="28"/>
        <v>8.9423160024819704E-5</v>
      </c>
      <c r="H95" s="136">
        <f t="shared" si="28"/>
        <v>1.1705372733826193E-4</v>
      </c>
      <c r="I95" s="136">
        <f t="shared" si="28"/>
        <v>1.7823563228624154E-4</v>
      </c>
      <c r="J95" s="135">
        <f t="shared" si="28"/>
        <v>2.9500027144032417E-4</v>
      </c>
      <c r="K95" s="92">
        <f t="shared" si="28"/>
        <v>5.0519799406627665E-4</v>
      </c>
      <c r="L95" s="92">
        <f t="shared" si="28"/>
        <v>7.4535607751441597E-4</v>
      </c>
      <c r="M95" s="92">
        <f t="shared" si="28"/>
        <v>1.0197203596540878E-3</v>
      </c>
      <c r="N95" s="136">
        <f t="shared" si="28"/>
        <v>1.336047156352844E-3</v>
      </c>
      <c r="O95" s="135">
        <f t="shared" si="28"/>
        <v>1.7122076467502338E-3</v>
      </c>
      <c r="P95" s="92">
        <f t="shared" si="28"/>
        <v>2.1571575796628913E-3</v>
      </c>
      <c r="Q95" s="92">
        <f t="shared" si="28"/>
        <v>2.6780336576258858E-3</v>
      </c>
      <c r="R95" s="92">
        <f t="shared" si="28"/>
        <v>3.2807335236757851E-3</v>
      </c>
      <c r="S95" s="136">
        <f t="shared" si="28"/>
        <v>3.9709586220026231E-3</v>
      </c>
      <c r="T95" s="136">
        <f t="shared" si="28"/>
        <v>4.7527305276768277E-3</v>
      </c>
      <c r="U95" s="136">
        <f t="shared" si="28"/>
        <v>5.630257357203238E-3</v>
      </c>
      <c r="V95" s="136">
        <f t="shared" si="28"/>
        <v>6.6068295408904347E-3</v>
      </c>
      <c r="W95" s="136">
        <f t="shared" si="28"/>
        <v>7.6846091895404105E-3</v>
      </c>
      <c r="X95" s="141">
        <f t="shared" si="28"/>
        <v>8.864529231028262E-3</v>
      </c>
      <c r="Y95" s="141">
        <f t="shared" si="28"/>
        <v>1.0144333422316536E-2</v>
      </c>
      <c r="Z95" s="141">
        <f t="shared" si="28"/>
        <v>1.1521161234456475E-2</v>
      </c>
      <c r="AA95" s="141">
        <f t="shared" si="28"/>
        <v>1.2989905965746415E-2</v>
      </c>
      <c r="AB95" s="141">
        <f t="shared" si="28"/>
        <v>1.4543499612097376E-2</v>
      </c>
      <c r="AC95" s="141">
        <f t="shared" si="28"/>
        <v>1.6172744670165714E-2</v>
      </c>
      <c r="AD95" s="141">
        <f t="shared" si="28"/>
        <v>1.7870160256005532E-2</v>
      </c>
      <c r="AE95" s="141">
        <f t="shared" si="28"/>
        <v>1.9623209500263219E-2</v>
      </c>
      <c r="AF95" s="141">
        <f t="shared" si="28"/>
        <v>2.1418222115978765E-2</v>
      </c>
      <c r="AG95" s="141">
        <f t="shared" si="28"/>
        <v>2.3242245495456271E-2</v>
      </c>
      <c r="AH95" s="141">
        <f t="shared" si="28"/>
        <v>2.5082532747575905E-2</v>
      </c>
      <c r="AI95" s="141">
        <f t="shared" si="28"/>
        <v>2.6927294819248618E-2</v>
      </c>
      <c r="AJ95" s="141">
        <f t="shared" si="28"/>
        <v>2.8766726536611949E-2</v>
      </c>
      <c r="AK95" s="141">
        <f t="shared" si="28"/>
        <v>3.0592052737786594E-2</v>
      </c>
      <c r="AL95" s="141">
        <f t="shared" si="28"/>
        <v>3.2395698120131225E-2</v>
      </c>
      <c r="AM95" s="141">
        <f t="shared" si="28"/>
        <v>3.417260312707511E-2</v>
      </c>
    </row>
    <row r="96" spans="2:39" x14ac:dyDescent="0.25">
      <c r="C96" s="56" t="s">
        <v>29</v>
      </c>
      <c r="D96" s="78" t="s">
        <v>420</v>
      </c>
      <c r="E96" s="136">
        <f t="shared" si="28"/>
        <v>2.1062929920576682E-6</v>
      </c>
      <c r="F96" s="136">
        <f t="shared" si="28"/>
        <v>7.0856799888080319E-5</v>
      </c>
      <c r="G96" s="136">
        <f t="shared" si="28"/>
        <v>1.4582213023175766E-4</v>
      </c>
      <c r="H96" s="136">
        <f t="shared" si="28"/>
        <v>1.8063493914923217E-4</v>
      </c>
      <c r="I96" s="136">
        <f t="shared" si="28"/>
        <v>2.5521426374596612E-4</v>
      </c>
      <c r="J96" s="135">
        <f t="shared" si="28"/>
        <v>3.9128116719153996E-4</v>
      </c>
      <c r="K96" s="92">
        <f t="shared" si="28"/>
        <v>6.2395888332871809E-4</v>
      </c>
      <c r="L96" s="92">
        <f t="shared" si="28"/>
        <v>8.731974237235527E-4</v>
      </c>
      <c r="M96" s="92">
        <f t="shared" si="28"/>
        <v>1.1398042358028446E-3</v>
      </c>
      <c r="N96" s="136">
        <f t="shared" si="28"/>
        <v>1.4275462281951514E-3</v>
      </c>
      <c r="O96" s="135">
        <f t="shared" si="28"/>
        <v>1.7485452531772101E-3</v>
      </c>
      <c r="P96" s="92">
        <f t="shared" si="28"/>
        <v>2.1057603848661124E-3</v>
      </c>
      <c r="Q96" s="92">
        <f t="shared" si="28"/>
        <v>2.5003378749131029E-3</v>
      </c>
      <c r="R96" s="92">
        <f t="shared" si="28"/>
        <v>2.9322925593246105E-3</v>
      </c>
      <c r="S96" s="136">
        <f t="shared" si="28"/>
        <v>3.4013403768924297E-3</v>
      </c>
      <c r="T96" s="136">
        <f t="shared" si="28"/>
        <v>3.9058506336611502E-3</v>
      </c>
      <c r="U96" s="136">
        <f t="shared" si="28"/>
        <v>4.4441010477141172E-3</v>
      </c>
      <c r="V96" s="136">
        <f t="shared" si="28"/>
        <v>5.0135165704605477E-3</v>
      </c>
      <c r="W96" s="136">
        <f t="shared" si="28"/>
        <v>5.6105972311626074E-3</v>
      </c>
      <c r="X96" s="141">
        <f t="shared" si="28"/>
        <v>6.2309131078795554E-3</v>
      </c>
      <c r="Y96" s="141">
        <f t="shared" si="28"/>
        <v>6.8682397793051022E-3</v>
      </c>
      <c r="Z96" s="141">
        <f t="shared" si="28"/>
        <v>7.5161245668225567E-3</v>
      </c>
      <c r="AA96" s="141">
        <f t="shared" si="28"/>
        <v>8.1670580334524245E-3</v>
      </c>
      <c r="AB96" s="141">
        <f t="shared" si="28"/>
        <v>8.8128568050064929E-3</v>
      </c>
      <c r="AC96" s="141">
        <f t="shared" si="28"/>
        <v>9.4447726485330976E-3</v>
      </c>
      <c r="AD96" s="141">
        <f t="shared" si="28"/>
        <v>1.0055066234471381E-2</v>
      </c>
      <c r="AE96" s="141">
        <f t="shared" si="28"/>
        <v>1.063460166448481E-2</v>
      </c>
      <c r="AF96" s="141">
        <f t="shared" si="28"/>
        <v>1.1174542826014587E-2</v>
      </c>
      <c r="AG96" s="141">
        <f t="shared" si="28"/>
        <v>1.1666993661014426E-2</v>
      </c>
      <c r="AH96" s="141">
        <f t="shared" si="28"/>
        <v>1.2104904232619621E-2</v>
      </c>
      <c r="AI96" s="141">
        <f t="shared" si="28"/>
        <v>1.2482243899576022E-2</v>
      </c>
      <c r="AJ96" s="141">
        <f t="shared" si="28"/>
        <v>1.2794194904337411E-2</v>
      </c>
      <c r="AK96" s="141">
        <f t="shared" si="28"/>
        <v>1.3036875970840578E-2</v>
      </c>
      <c r="AL96" s="141">
        <f t="shared" si="28"/>
        <v>1.320729873865473E-2</v>
      </c>
      <c r="AM96" s="141">
        <f t="shared" si="28"/>
        <v>1.330325008043212E-2</v>
      </c>
    </row>
    <row r="97" spans="3:40" x14ac:dyDescent="0.25">
      <c r="C97" s="56" t="s">
        <v>30</v>
      </c>
      <c r="D97" s="78" t="s">
        <v>421</v>
      </c>
      <c r="E97" s="136">
        <f t="shared" si="28"/>
        <v>4.9480620659729355E-5</v>
      </c>
      <c r="F97" s="136">
        <f t="shared" si="28"/>
        <v>1.5702093720677919E-3</v>
      </c>
      <c r="G97" s="136">
        <f t="shared" si="28"/>
        <v>3.1856702195617414E-3</v>
      </c>
      <c r="H97" s="136">
        <f t="shared" si="28"/>
        <v>3.9310554632676041E-3</v>
      </c>
      <c r="I97" s="136">
        <f t="shared" si="28"/>
        <v>5.5275982863828878E-3</v>
      </c>
      <c r="J97" s="135">
        <f t="shared" si="28"/>
        <v>8.4402626998530232E-3</v>
      </c>
      <c r="K97" s="92">
        <f t="shared" si="28"/>
        <v>1.3422187622404318E-2</v>
      </c>
      <c r="L97" s="92">
        <f t="shared" si="28"/>
        <v>1.876396266641309E-2</v>
      </c>
      <c r="M97" s="92">
        <f t="shared" si="28"/>
        <v>2.4493361742676488E-2</v>
      </c>
      <c r="N97" s="136">
        <f t="shared" si="28"/>
        <v>3.0705664949008254E-2</v>
      </c>
      <c r="O97" s="135">
        <f t="shared" si="28"/>
        <v>3.7681590296203195E-2</v>
      </c>
      <c r="P97" s="92">
        <f t="shared" si="28"/>
        <v>4.5509950650476617E-2</v>
      </c>
      <c r="Q97" s="92">
        <f t="shared" si="28"/>
        <v>5.4244591417880829E-2</v>
      </c>
      <c r="R97" s="92">
        <f t="shared" si="28"/>
        <v>6.3918381983447001E-2</v>
      </c>
      <c r="S97" s="136">
        <f t="shared" si="28"/>
        <v>7.4561257627579092E-2</v>
      </c>
      <c r="T97" s="136">
        <f t="shared" si="28"/>
        <v>8.6176516217934845E-2</v>
      </c>
      <c r="U97" s="136">
        <f t="shared" si="28"/>
        <v>9.8769379329683007E-2</v>
      </c>
      <c r="V97" s="136">
        <f t="shared" si="28"/>
        <v>0.11232991529451711</v>
      </c>
      <c r="W97" s="136">
        <f t="shared" si="28"/>
        <v>0.12683110461390995</v>
      </c>
      <c r="X97" s="141">
        <f t="shared" si="28"/>
        <v>0.14222845533380679</v>
      </c>
      <c r="Y97" s="141">
        <f t="shared" si="28"/>
        <v>0.15843702378739455</v>
      </c>
      <c r="Z97" s="141">
        <f t="shared" si="28"/>
        <v>0.17536812155773643</v>
      </c>
      <c r="AA97" s="141">
        <f t="shared" si="28"/>
        <v>0.19290828303430488</v>
      </c>
      <c r="AB97" s="141">
        <f t="shared" si="28"/>
        <v>0.2109260854217157</v>
      </c>
      <c r="AC97" s="141">
        <f t="shared" si="28"/>
        <v>0.22927232077496051</v>
      </c>
      <c r="AD97" s="141">
        <f t="shared" si="28"/>
        <v>0.24782413686312732</v>
      </c>
      <c r="AE97" s="141">
        <f t="shared" si="28"/>
        <v>0.26641118962187099</v>
      </c>
      <c r="AF97" s="141">
        <f t="shared" si="28"/>
        <v>0.28486143430220312</v>
      </c>
      <c r="AG97" s="141">
        <f t="shared" si="28"/>
        <v>0.30302069704091528</v>
      </c>
      <c r="AH97" s="141">
        <f t="shared" si="28"/>
        <v>0.32074768996624375</v>
      </c>
      <c r="AI97" s="141">
        <f t="shared" si="28"/>
        <v>0.33792074278015033</v>
      </c>
      <c r="AJ97" s="141">
        <f t="shared" si="28"/>
        <v>0.3544467804599829</v>
      </c>
      <c r="AK97" s="141">
        <f t="shared" si="28"/>
        <v>0.37025119342633844</v>
      </c>
      <c r="AL97" s="141">
        <f t="shared" si="28"/>
        <v>0.38527820489581355</v>
      </c>
      <c r="AM97" s="141">
        <f t="shared" si="28"/>
        <v>0.39949930627330782</v>
      </c>
    </row>
    <row r="98" spans="3:40" x14ac:dyDescent="0.25">
      <c r="C98" s="56" t="s">
        <v>31</v>
      </c>
      <c r="D98" s="78" t="s">
        <v>422</v>
      </c>
      <c r="E98" s="136">
        <f t="shared" si="28"/>
        <v>1.950220135801834E-5</v>
      </c>
      <c r="F98" s="136">
        <f t="shared" si="28"/>
        <v>6.0109749155310788E-4</v>
      </c>
      <c r="G98" s="136">
        <f t="shared" si="28"/>
        <v>1.2054641173982034E-3</v>
      </c>
      <c r="H98" s="136">
        <f t="shared" si="28"/>
        <v>1.4814684725418534E-3</v>
      </c>
      <c r="I98" s="136">
        <f t="shared" si="28"/>
        <v>2.070849568724005E-3</v>
      </c>
      <c r="J98" s="135">
        <f t="shared" si="28"/>
        <v>3.1413760734608255E-3</v>
      </c>
      <c r="K98" s="92">
        <f t="shared" si="28"/>
        <v>4.962952347432199E-3</v>
      </c>
      <c r="L98" s="92">
        <f t="shared" si="28"/>
        <v>6.9027374168185293E-3</v>
      </c>
      <c r="M98" s="92">
        <f t="shared" si="28"/>
        <v>8.9681351368184285E-3</v>
      </c>
      <c r="N98" s="136">
        <f t="shared" si="28"/>
        <v>1.1190658158393622E-2</v>
      </c>
      <c r="O98" s="135">
        <f t="shared" si="28"/>
        <v>1.3667588005627436E-2</v>
      </c>
      <c r="P98" s="92">
        <f t="shared" si="28"/>
        <v>1.6426819520876376E-2</v>
      </c>
      <c r="Q98" s="92">
        <f t="shared" si="28"/>
        <v>1.9483815484925098E-2</v>
      </c>
      <c r="R98" s="92">
        <f t="shared" si="28"/>
        <v>2.284673198192809E-2</v>
      </c>
      <c r="S98" s="136">
        <f t="shared" si="28"/>
        <v>2.6522763132202858E-2</v>
      </c>
      <c r="T98" s="136">
        <f t="shared" si="28"/>
        <v>3.0509907903743045E-2</v>
      </c>
      <c r="U98" s="136">
        <f t="shared" si="28"/>
        <v>3.4806824920501099E-2</v>
      </c>
      <c r="V98" s="136">
        <f t="shared" si="28"/>
        <v>3.9406934923963424E-2</v>
      </c>
      <c r="W98" s="136">
        <f t="shared" si="28"/>
        <v>4.4297830391101835E-2</v>
      </c>
      <c r="X98" s="141">
        <f t="shared" si="28"/>
        <v>4.9461212141901453E-2</v>
      </c>
      <c r="Y98" s="141">
        <f t="shared" si="28"/>
        <v>5.4865355412404913E-2</v>
      </c>
      <c r="Z98" s="141">
        <f t="shared" si="28"/>
        <v>6.0477611408584653E-2</v>
      </c>
      <c r="AA98" s="141">
        <f t="shared" si="28"/>
        <v>6.6257378198046848E-2</v>
      </c>
      <c r="AB98" s="141">
        <f t="shared" si="28"/>
        <v>7.215858267989736E-2</v>
      </c>
      <c r="AC98" s="141">
        <f t="shared" si="28"/>
        <v>7.8129880686179612E-2</v>
      </c>
      <c r="AD98" s="141">
        <f t="shared" si="28"/>
        <v>8.4129078169426996E-2</v>
      </c>
      <c r="AE98" s="141">
        <f t="shared" si="28"/>
        <v>9.0099257829561713E-2</v>
      </c>
      <c r="AF98" s="141">
        <f t="shared" si="28"/>
        <v>9.5983783537466921E-2</v>
      </c>
      <c r="AG98" s="141">
        <f t="shared" si="28"/>
        <v>0.10173257068485493</v>
      </c>
      <c r="AH98" s="141">
        <f t="shared" si="28"/>
        <v>0.10730050421026152</v>
      </c>
      <c r="AI98" s="141">
        <f t="shared" si="28"/>
        <v>0.11264949742606579</v>
      </c>
      <c r="AJ98" s="141">
        <f t="shared" si="28"/>
        <v>0.1177512264401951</v>
      </c>
      <c r="AK98" s="141">
        <f t="shared" si="28"/>
        <v>0.12258386018009683</v>
      </c>
      <c r="AL98" s="141">
        <f t="shared" si="28"/>
        <v>0.12713206152521908</v>
      </c>
      <c r="AM98" s="141">
        <f t="shared" si="28"/>
        <v>0.13138931081023333</v>
      </c>
    </row>
    <row r="99" spans="3:40" x14ac:dyDescent="0.25">
      <c r="C99" s="56" t="s">
        <v>32</v>
      </c>
      <c r="D99" s="78" t="s">
        <v>423</v>
      </c>
      <c r="E99" s="136">
        <f t="shared" si="28"/>
        <v>2.6587632861321598E-7</v>
      </c>
      <c r="F99" s="136">
        <f t="shared" si="28"/>
        <v>2.599667605483629E-7</v>
      </c>
      <c r="G99" s="136">
        <f t="shared" si="28"/>
        <v>2.0214010892412814E-7</v>
      </c>
      <c r="H99" s="136">
        <f t="shared" si="28"/>
        <v>1.8598736916610962E-7</v>
      </c>
      <c r="I99" s="136">
        <f t="shared" si="28"/>
        <v>1.7762647235485593E-7</v>
      </c>
      <c r="J99" s="135">
        <f t="shared" si="28"/>
        <v>1.6244702128755765E-7</v>
      </c>
      <c r="K99" s="92">
        <f t="shared" si="28"/>
        <v>1.4913623959556637E-7</v>
      </c>
      <c r="L99" s="92">
        <f t="shared" si="28"/>
        <v>1.3709718437018048E-7</v>
      </c>
      <c r="M99" s="92">
        <f t="shared" si="28"/>
        <v>1.2626091171118616E-7</v>
      </c>
      <c r="N99" s="136">
        <f t="shared" si="28"/>
        <v>1.1643280091736259E-7</v>
      </c>
      <c r="O99" s="135">
        <f t="shared" si="28"/>
        <v>1.0721671371997751E-7</v>
      </c>
      <c r="P99" s="92">
        <f t="shared" si="28"/>
        <v>9.8584851984134687E-8</v>
      </c>
      <c r="Q99" s="92">
        <f t="shared" si="28"/>
        <v>9.0542250191894121E-8</v>
      </c>
      <c r="R99" s="92">
        <f t="shared" si="28"/>
        <v>8.309192354656614E-8</v>
      </c>
      <c r="S99" s="136">
        <f t="shared" si="28"/>
        <v>7.6217092234822007E-8</v>
      </c>
      <c r="T99" s="136">
        <f t="shared" si="28"/>
        <v>6.9899782914528702E-8</v>
      </c>
      <c r="U99" s="136">
        <f t="shared" si="28"/>
        <v>6.4104602740737502E-8</v>
      </c>
      <c r="V99" s="136">
        <f t="shared" si="28"/>
        <v>5.8793043339825839E-8</v>
      </c>
      <c r="W99" s="136">
        <f t="shared" si="28"/>
        <v>5.3925717090141394E-8</v>
      </c>
      <c r="X99" s="141">
        <f t="shared" si="28"/>
        <v>4.9463684913630348E-8</v>
      </c>
      <c r="Y99" s="141">
        <f t="shared" si="28"/>
        <v>4.5375371595016244E-8</v>
      </c>
      <c r="Z99" s="141">
        <f t="shared" si="28"/>
        <v>4.1626482051553032E-8</v>
      </c>
      <c r="AA99" s="141">
        <f t="shared" si="28"/>
        <v>3.8186919235528424E-8</v>
      </c>
      <c r="AB99" s="141">
        <f t="shared" si="28"/>
        <v>3.5029599281298899E-8</v>
      </c>
      <c r="AC99" s="141">
        <f t="shared" si="28"/>
        <v>3.213088283091667E-8</v>
      </c>
      <c r="AD99" s="141">
        <f t="shared" si="28"/>
        <v>2.9464465130645704E-8</v>
      </c>
      <c r="AE99" s="141">
        <f t="shared" si="28"/>
        <v>2.7013327168781651E-8</v>
      </c>
      <c r="AF99" s="141">
        <f t="shared" si="28"/>
        <v>2.4762370647582148E-8</v>
      </c>
      <c r="AG99" s="141">
        <f t="shared" si="28"/>
        <v>2.269651725249616E-8</v>
      </c>
      <c r="AH99" s="141">
        <f t="shared" si="28"/>
        <v>2.0801917063874718E-8</v>
      </c>
      <c r="AI99" s="141">
        <f t="shared" si="28"/>
        <v>1.9065455613634556E-8</v>
      </c>
      <c r="AJ99" s="141">
        <f t="shared" si="28"/>
        <v>1.7474050386636068E-8</v>
      </c>
      <c r="AK99" s="141">
        <f t="shared" si="28"/>
        <v>1.6015733359171239E-8</v>
      </c>
      <c r="AL99" s="141">
        <f t="shared" si="28"/>
        <v>1.4679469084536318E-8</v>
      </c>
      <c r="AM99" s="141">
        <f t="shared" si="28"/>
        <v>1.3454231909031236E-8</v>
      </c>
    </row>
    <row r="100" spans="3:40" x14ac:dyDescent="0.25">
      <c r="C100" s="56" t="s">
        <v>33</v>
      </c>
      <c r="D100" s="78" t="s">
        <v>424</v>
      </c>
      <c r="E100" s="136">
        <f t="shared" si="28"/>
        <v>3.2664806093016185E-6</v>
      </c>
      <c r="F100" s="136">
        <f t="shared" si="28"/>
        <v>9.2232403964453624E-5</v>
      </c>
      <c r="G100" s="136">
        <f t="shared" si="28"/>
        <v>1.7961429076094498E-4</v>
      </c>
      <c r="H100" s="136">
        <f t="shared" si="28"/>
        <v>2.1864309033586552E-4</v>
      </c>
      <c r="I100" s="136">
        <f t="shared" si="28"/>
        <v>3.015903924979106E-4</v>
      </c>
      <c r="J100" s="135">
        <f t="shared" si="28"/>
        <v>4.5110945497743414E-4</v>
      </c>
      <c r="K100" s="92">
        <f t="shared" si="28"/>
        <v>7.0334533545075373E-4</v>
      </c>
      <c r="L100" s="92">
        <f t="shared" si="28"/>
        <v>9.6897551377779804E-4</v>
      </c>
      <c r="M100" s="92">
        <f t="shared" si="28"/>
        <v>1.2487685145126336E-3</v>
      </c>
      <c r="N100" s="136">
        <f t="shared" si="28"/>
        <v>1.5468208310587049E-3</v>
      </c>
      <c r="O100" s="135">
        <f t="shared" ref="O100:AM108" si="29">O57/O$49</f>
        <v>1.8760525309749249E-3</v>
      </c>
      <c r="P100" s="92">
        <f t="shared" si="29"/>
        <v>2.2400591647854379E-3</v>
      </c>
      <c r="Q100" s="92">
        <f t="shared" si="29"/>
        <v>2.6408707120097272E-3</v>
      </c>
      <c r="R100" s="92">
        <f t="shared" si="29"/>
        <v>3.0796350422560678E-3</v>
      </c>
      <c r="S100" s="136">
        <f t="shared" si="29"/>
        <v>3.5574381402691743E-3</v>
      </c>
      <c r="T100" s="136">
        <f t="shared" si="29"/>
        <v>4.0742185762493929E-3</v>
      </c>
      <c r="U100" s="136">
        <f t="shared" si="29"/>
        <v>4.6300415670642815E-3</v>
      </c>
      <c r="V100" s="136">
        <f t="shared" si="29"/>
        <v>5.2243300846385645E-3</v>
      </c>
      <c r="W100" s="136">
        <f t="shared" si="29"/>
        <v>5.8557906947163518E-3</v>
      </c>
      <c r="X100" s="141">
        <f t="shared" si="29"/>
        <v>6.5224063987323845E-3</v>
      </c>
      <c r="Y100" s="141">
        <f t="shared" si="29"/>
        <v>7.220464335106291E-3</v>
      </c>
      <c r="Z100" s="141">
        <f t="shared" si="29"/>
        <v>7.9461648506048595E-3</v>
      </c>
      <c r="AA100" s="141">
        <f t="shared" si="29"/>
        <v>8.6947057495521222E-3</v>
      </c>
      <c r="AB100" s="141">
        <f t="shared" si="29"/>
        <v>9.4605931249487733E-3</v>
      </c>
      <c r="AC100" s="141">
        <f t="shared" si="29"/>
        <v>1.0237653215407086E-2</v>
      </c>
      <c r="AD100" s="141">
        <f t="shared" si="29"/>
        <v>1.102089769577351E-2</v>
      </c>
      <c r="AE100" s="141">
        <f t="shared" si="29"/>
        <v>1.1803398655003287E-2</v>
      </c>
      <c r="AF100" s="141">
        <f t="shared" si="29"/>
        <v>1.2578221790315694E-2</v>
      </c>
      <c r="AG100" s="141">
        <f t="shared" si="29"/>
        <v>1.333923862469755E-2</v>
      </c>
      <c r="AH100" s="141">
        <f t="shared" si="29"/>
        <v>1.408090752552346E-2</v>
      </c>
      <c r="AI100" s="141">
        <f t="shared" si="29"/>
        <v>1.4798541711751281E-2</v>
      </c>
      <c r="AJ100" s="141">
        <f t="shared" si="29"/>
        <v>1.5488672491349961E-2</v>
      </c>
      <c r="AK100" s="141">
        <f t="shared" si="29"/>
        <v>1.6148612986054692E-2</v>
      </c>
      <c r="AL100" s="141">
        <f t="shared" si="29"/>
        <v>1.6776461251941793E-2</v>
      </c>
      <c r="AM100" s="141">
        <f t="shared" si="29"/>
        <v>1.7371443297908507E-2</v>
      </c>
    </row>
    <row r="101" spans="3:40" x14ac:dyDescent="0.25">
      <c r="C101" s="88" t="s">
        <v>189</v>
      </c>
      <c r="D101" s="76" t="s">
        <v>416</v>
      </c>
      <c r="E101" s="153">
        <f t="shared" ref="E101:AM108" si="30">E58/E$49</f>
        <v>0.9999246395525615</v>
      </c>
      <c r="F101" s="153">
        <f t="shared" si="30"/>
        <v>0.99758768874428838</v>
      </c>
      <c r="G101" s="153">
        <f t="shared" si="30"/>
        <v>0.99508210634784977</v>
      </c>
      <c r="H101" s="153">
        <f t="shared" si="30"/>
        <v>0.99392088728277883</v>
      </c>
      <c r="I101" s="153">
        <f t="shared" si="30"/>
        <v>0.99143017431101277</v>
      </c>
      <c r="J101" s="152">
        <f t="shared" si="30"/>
        <v>0.98687751366462761</v>
      </c>
      <c r="K101" s="95">
        <f t="shared" si="30"/>
        <v>0.97907242689883389</v>
      </c>
      <c r="L101" s="95">
        <f t="shared" si="30"/>
        <v>0.97067792134742004</v>
      </c>
      <c r="M101" s="95">
        <f t="shared" si="30"/>
        <v>0.9616445875904599</v>
      </c>
      <c r="N101" s="153">
        <f t="shared" si="30"/>
        <v>0.95181587626304953</v>
      </c>
      <c r="O101" s="152">
        <f t="shared" si="30"/>
        <v>0.94074039938853027</v>
      </c>
      <c r="P101" s="95">
        <f t="shared" si="30"/>
        <v>0.92826857436467092</v>
      </c>
      <c r="Q101" s="95">
        <f t="shared" si="30"/>
        <v>0.91430596452126223</v>
      </c>
      <c r="R101" s="95">
        <f t="shared" si="30"/>
        <v>0.89879141079203384</v>
      </c>
      <c r="S101" s="153">
        <f t="shared" si="30"/>
        <v>0.88166826880177596</v>
      </c>
      <c r="T101" s="153">
        <f t="shared" si="29"/>
        <v>0.86292244996111012</v>
      </c>
      <c r="U101" s="153">
        <f t="shared" si="29"/>
        <v>0.84253643821776469</v>
      </c>
      <c r="V101" s="153">
        <f t="shared" si="29"/>
        <v>0.82051674822350928</v>
      </c>
      <c r="W101" s="153">
        <f t="shared" si="29"/>
        <v>0.79689719883228038</v>
      </c>
      <c r="X101" s="145">
        <f t="shared" si="30"/>
        <v>0.77173967553247991</v>
      </c>
      <c r="Y101" s="145">
        <f t="shared" si="29"/>
        <v>0.74517209383662208</v>
      </c>
      <c r="Z101" s="145">
        <f t="shared" si="29"/>
        <v>0.71732892431178852</v>
      </c>
      <c r="AA101" s="145">
        <f t="shared" si="29"/>
        <v>0.68838563046983015</v>
      </c>
      <c r="AB101" s="145">
        <f t="shared" si="29"/>
        <v>0.65854806959689371</v>
      </c>
      <c r="AC101" s="145">
        <f t="shared" si="30"/>
        <v>0.62805264989779552</v>
      </c>
      <c r="AD101" s="145">
        <f t="shared" si="29"/>
        <v>0.59709315261243712</v>
      </c>
      <c r="AE101" s="145">
        <f t="shared" si="29"/>
        <v>0.56594402410260869</v>
      </c>
      <c r="AF101" s="145">
        <f t="shared" si="29"/>
        <v>0.53488466037330873</v>
      </c>
      <c r="AG101" s="145">
        <f t="shared" si="29"/>
        <v>0.50416663371612291</v>
      </c>
      <c r="AH101" s="145">
        <f t="shared" si="30"/>
        <v>0.47402219859366784</v>
      </c>
      <c r="AI101" s="145">
        <f t="shared" si="29"/>
        <v>0.44465275817009925</v>
      </c>
      <c r="AJ101" s="145">
        <f t="shared" si="29"/>
        <v>0.41621340154811509</v>
      </c>
      <c r="AK101" s="145">
        <f t="shared" si="29"/>
        <v>0.38882992457793547</v>
      </c>
      <c r="AL101" s="145">
        <f t="shared" si="29"/>
        <v>0.36259791176648659</v>
      </c>
      <c r="AM101" s="145">
        <f t="shared" si="30"/>
        <v>0.3375672119358305</v>
      </c>
      <c r="AN101" s="162"/>
    </row>
    <row r="102" spans="3:40" x14ac:dyDescent="0.25">
      <c r="C102" s="56" t="s">
        <v>27</v>
      </c>
      <c r="D102" s="78" t="s">
        <v>425</v>
      </c>
      <c r="E102" s="155">
        <f t="shared" si="30"/>
        <v>5.806258421252752E-4</v>
      </c>
      <c r="F102" s="155">
        <f t="shared" si="30"/>
        <v>1.5514653944164E-2</v>
      </c>
      <c r="G102" s="155">
        <f t="shared" si="30"/>
        <v>2.0135155453302179E-2</v>
      </c>
      <c r="H102" s="155">
        <f t="shared" si="30"/>
        <v>2.2225865197597321E-2</v>
      </c>
      <c r="I102" s="155">
        <f t="shared" si="30"/>
        <v>2.5076875593000484E-2</v>
      </c>
      <c r="J102" s="154">
        <f t="shared" si="30"/>
        <v>2.7093990032453125E-2</v>
      </c>
      <c r="K102" s="96">
        <f t="shared" si="30"/>
        <v>2.9370845063913877E-2</v>
      </c>
      <c r="L102" s="96">
        <f t="shared" si="30"/>
        <v>3.1863528571878796E-2</v>
      </c>
      <c r="M102" s="96">
        <f t="shared" si="30"/>
        <v>3.4577767775482333E-2</v>
      </c>
      <c r="N102" s="155">
        <f t="shared" si="30"/>
        <v>3.7498521064857709E-2</v>
      </c>
      <c r="O102" s="154">
        <f t="shared" si="30"/>
        <v>4.0396629613655588E-2</v>
      </c>
      <c r="P102" s="96">
        <f t="shared" si="30"/>
        <v>4.3126472132276557E-2</v>
      </c>
      <c r="Q102" s="96">
        <f t="shared" si="30"/>
        <v>4.5615670884253147E-2</v>
      </c>
      <c r="R102" s="96">
        <f t="shared" si="30"/>
        <v>4.7810687702473126E-2</v>
      </c>
      <c r="S102" s="155">
        <f t="shared" si="30"/>
        <v>4.968065257622744E-2</v>
      </c>
      <c r="T102" s="155">
        <f t="shared" si="29"/>
        <v>5.1209977811160962E-2</v>
      </c>
      <c r="U102" s="155">
        <f t="shared" si="29"/>
        <v>5.2395626406197632E-2</v>
      </c>
      <c r="V102" s="155">
        <f t="shared" si="29"/>
        <v>5.3239643489582981E-2</v>
      </c>
      <c r="W102" s="155">
        <f t="shared" si="29"/>
        <v>5.3747921789157847E-2</v>
      </c>
      <c r="X102" s="146">
        <f t="shared" si="30"/>
        <v>5.3928813148552905E-2</v>
      </c>
      <c r="Y102" s="146">
        <f t="shared" si="29"/>
        <v>5.3802498092812574E-2</v>
      </c>
      <c r="Z102" s="146">
        <f t="shared" si="29"/>
        <v>5.3380773327438104E-2</v>
      </c>
      <c r="AA102" s="146">
        <f t="shared" si="29"/>
        <v>5.2677774810299519E-2</v>
      </c>
      <c r="AB102" s="146">
        <f t="shared" si="29"/>
        <v>5.1713564433073594E-2</v>
      </c>
      <c r="AC102" s="146">
        <f t="shared" si="30"/>
        <v>5.0512083365993714E-2</v>
      </c>
      <c r="AD102" s="146">
        <f t="shared" si="29"/>
        <v>4.9101100142260337E-2</v>
      </c>
      <c r="AE102" s="146">
        <f t="shared" si="29"/>
        <v>4.7510909095774087E-2</v>
      </c>
      <c r="AF102" s="146">
        <f t="shared" si="29"/>
        <v>4.5773528166464204E-2</v>
      </c>
      <c r="AG102" s="146">
        <f t="shared" si="29"/>
        <v>4.3921340047928269E-2</v>
      </c>
      <c r="AH102" s="146">
        <f t="shared" si="30"/>
        <v>4.1986453236361104E-2</v>
      </c>
      <c r="AI102" s="146">
        <f t="shared" si="29"/>
        <v>3.9999818597365788E-2</v>
      </c>
      <c r="AJ102" s="146">
        <f t="shared" si="29"/>
        <v>3.7987415065026772E-2</v>
      </c>
      <c r="AK102" s="146">
        <f t="shared" si="29"/>
        <v>3.5972052777248423E-2</v>
      </c>
      <c r="AL102" s="146">
        <f t="shared" si="29"/>
        <v>3.3973219466755356E-2</v>
      </c>
      <c r="AM102" s="146">
        <f t="shared" si="30"/>
        <v>3.2006021419017663E-2</v>
      </c>
    </row>
    <row r="103" spans="3:40" x14ac:dyDescent="0.25">
      <c r="C103" s="56" t="s">
        <v>28</v>
      </c>
      <c r="D103" s="78" t="s">
        <v>426</v>
      </c>
      <c r="E103" s="155">
        <f t="shared" si="30"/>
        <v>5.070879699542305E-2</v>
      </c>
      <c r="F103" s="155">
        <f t="shared" si="30"/>
        <v>0.12617395571729267</v>
      </c>
      <c r="G103" s="155">
        <f t="shared" si="30"/>
        <v>0.14164418705901088</v>
      </c>
      <c r="H103" s="155">
        <f t="shared" si="30"/>
        <v>0.14616776000971896</v>
      </c>
      <c r="I103" s="155">
        <f t="shared" si="30"/>
        <v>0.15116905525646701</v>
      </c>
      <c r="J103" s="154">
        <f t="shared" si="30"/>
        <v>0.15461321488109933</v>
      </c>
      <c r="K103" s="96">
        <f t="shared" si="30"/>
        <v>0.15718143745861707</v>
      </c>
      <c r="L103" s="96">
        <f t="shared" si="30"/>
        <v>0.15927652163792869</v>
      </c>
      <c r="M103" s="96">
        <f t="shared" si="30"/>
        <v>0.16089060579271247</v>
      </c>
      <c r="N103" s="155">
        <f t="shared" si="30"/>
        <v>0.16201959156611107</v>
      </c>
      <c r="O103" s="154">
        <f t="shared" si="30"/>
        <v>0.16274362267199161</v>
      </c>
      <c r="P103" s="96">
        <f t="shared" si="30"/>
        <v>0.16301969150443782</v>
      </c>
      <c r="Q103" s="96">
        <f t="shared" si="30"/>
        <v>0.16281842584344799</v>
      </c>
      <c r="R103" s="96">
        <f t="shared" si="30"/>
        <v>0.16211672413777065</v>
      </c>
      <c r="S103" s="155">
        <f t="shared" si="30"/>
        <v>0.16090043475962795</v>
      </c>
      <c r="T103" s="155">
        <f t="shared" si="29"/>
        <v>0.15916578506155205</v>
      </c>
      <c r="U103" s="155">
        <f t="shared" si="29"/>
        <v>0.15691638195229035</v>
      </c>
      <c r="V103" s="155">
        <f t="shared" si="29"/>
        <v>0.15416280700184129</v>
      </c>
      <c r="W103" s="155">
        <f t="shared" si="29"/>
        <v>0.15092221060849165</v>
      </c>
      <c r="X103" s="146">
        <f t="shared" si="30"/>
        <v>0.14721766515257184</v>
      </c>
      <c r="Y103" s="146">
        <f t="shared" si="29"/>
        <v>0.14308126876637395</v>
      </c>
      <c r="Z103" s="146">
        <f t="shared" si="29"/>
        <v>0.13855037164733891</v>
      </c>
      <c r="AA103" s="146">
        <f t="shared" si="29"/>
        <v>0.13367005259472869</v>
      </c>
      <c r="AB103" s="146">
        <f t="shared" si="29"/>
        <v>0.12849185354367723</v>
      </c>
      <c r="AC103" s="146">
        <f t="shared" si="30"/>
        <v>0.12307312091739629</v>
      </c>
      <c r="AD103" s="146">
        <f t="shared" si="29"/>
        <v>0.11746291978814551</v>
      </c>
      <c r="AE103" s="146">
        <f t="shared" si="29"/>
        <v>0.1117256017260317</v>
      </c>
      <c r="AF103" s="146">
        <f t="shared" si="29"/>
        <v>0.1059262867498003</v>
      </c>
      <c r="AG103" s="146">
        <f t="shared" si="29"/>
        <v>0.10012460281788087</v>
      </c>
      <c r="AH103" s="146">
        <f t="shared" si="30"/>
        <v>9.4375879205869803E-2</v>
      </c>
      <c r="AI103" s="146">
        <f t="shared" si="29"/>
        <v>8.8728256700494335E-2</v>
      </c>
      <c r="AJ103" s="146">
        <f t="shared" si="29"/>
        <v>8.322054119500058E-2</v>
      </c>
      <c r="AK103" s="146">
        <f t="shared" si="29"/>
        <v>7.7884892754111701E-2</v>
      </c>
      <c r="AL103" s="146">
        <f t="shared" si="29"/>
        <v>7.2746642253912336E-2</v>
      </c>
      <c r="AM103" s="146">
        <f t="shared" si="30"/>
        <v>6.7821291624499208E-2</v>
      </c>
    </row>
    <row r="104" spans="3:40" x14ac:dyDescent="0.25">
      <c r="C104" s="56" t="s">
        <v>29</v>
      </c>
      <c r="D104" s="78" t="s">
        <v>427</v>
      </c>
      <c r="E104" s="155">
        <f t="shared" si="30"/>
        <v>0.1200243797595533</v>
      </c>
      <c r="F104" s="155">
        <f t="shared" si="30"/>
        <v>0.20729256949640598</v>
      </c>
      <c r="G104" s="155">
        <f t="shared" si="30"/>
        <v>0.22454757421261151</v>
      </c>
      <c r="H104" s="155">
        <f t="shared" si="30"/>
        <v>0.22924239854000941</v>
      </c>
      <c r="I104" s="155">
        <f t="shared" si="30"/>
        <v>0.23379786552108064</v>
      </c>
      <c r="J104" s="154">
        <f t="shared" si="30"/>
        <v>0.23704267854173969</v>
      </c>
      <c r="K104" s="96">
        <f t="shared" si="30"/>
        <v>0.23884350232228652</v>
      </c>
      <c r="L104" s="96">
        <f t="shared" si="30"/>
        <v>0.23997174772396224</v>
      </c>
      <c r="M104" s="96">
        <f t="shared" si="30"/>
        <v>0.24042615798228975</v>
      </c>
      <c r="N104" s="155">
        <f t="shared" si="30"/>
        <v>0.24022123853527835</v>
      </c>
      <c r="O104" s="154">
        <f t="shared" si="30"/>
        <v>0.23942358596674715</v>
      </c>
      <c r="P104" s="96">
        <f t="shared" si="30"/>
        <v>0.23803097969803733</v>
      </c>
      <c r="Q104" s="96">
        <f t="shared" si="30"/>
        <v>0.23602978943426239</v>
      </c>
      <c r="R104" s="96">
        <f t="shared" si="30"/>
        <v>0.23341277403305563</v>
      </c>
      <c r="S104" s="155">
        <f t="shared" si="30"/>
        <v>0.23017577169182432</v>
      </c>
      <c r="T104" s="155">
        <f t="shared" si="29"/>
        <v>0.22632431227896313</v>
      </c>
      <c r="U104" s="155">
        <f t="shared" si="29"/>
        <v>0.22186620235415044</v>
      </c>
      <c r="V104" s="155">
        <f t="shared" si="29"/>
        <v>0.21681659374435527</v>
      </c>
      <c r="W104" s="155">
        <f t="shared" si="29"/>
        <v>0.21119846961464983</v>
      </c>
      <c r="X104" s="146">
        <f t="shared" si="30"/>
        <v>0.20504277192465151</v>
      </c>
      <c r="Y104" s="146">
        <f t="shared" si="29"/>
        <v>0.198394672585047</v>
      </c>
      <c r="Z104" s="146">
        <f t="shared" si="29"/>
        <v>0.19130522366989583</v>
      </c>
      <c r="AA104" s="146">
        <f t="shared" si="29"/>
        <v>0.18383615063299291</v>
      </c>
      <c r="AB104" s="146">
        <f t="shared" si="29"/>
        <v>0.1760558920973461</v>
      </c>
      <c r="AC104" s="146">
        <f t="shared" si="30"/>
        <v>0.16804006385305503</v>
      </c>
      <c r="AD104" s="146">
        <f t="shared" si="29"/>
        <v>0.15985095854231052</v>
      </c>
      <c r="AE104" s="146">
        <f t="shared" si="29"/>
        <v>0.15157175478903689</v>
      </c>
      <c r="AF104" s="146">
        <f t="shared" si="29"/>
        <v>0.14328598057514863</v>
      </c>
      <c r="AG104" s="146">
        <f t="shared" si="29"/>
        <v>0.13506838196778417</v>
      </c>
      <c r="AH104" s="146">
        <f t="shared" si="30"/>
        <v>0.12698727821195177</v>
      </c>
      <c r="AI104" s="146">
        <f t="shared" si="29"/>
        <v>0.11910142162136139</v>
      </c>
      <c r="AJ104" s="146">
        <f t="shared" si="29"/>
        <v>0.11145661514584669</v>
      </c>
      <c r="AK104" s="146">
        <f t="shared" si="29"/>
        <v>0.10409004549445108</v>
      </c>
      <c r="AL104" s="146">
        <f t="shared" si="29"/>
        <v>9.7030110212937559E-2</v>
      </c>
      <c r="AM104" s="146">
        <f t="shared" si="30"/>
        <v>9.0292232379628523E-2</v>
      </c>
    </row>
    <row r="105" spans="3:40" x14ac:dyDescent="0.25">
      <c r="C105" s="56" t="s">
        <v>30</v>
      </c>
      <c r="D105" s="78" t="s">
        <v>428</v>
      </c>
      <c r="E105" s="155">
        <f t="shared" si="30"/>
        <v>0.16803384356708401</v>
      </c>
      <c r="F105" s="155">
        <f t="shared" si="30"/>
        <v>0.2245953952147117</v>
      </c>
      <c r="G105" s="155">
        <f t="shared" si="30"/>
        <v>0.23384171372212867</v>
      </c>
      <c r="H105" s="155">
        <f t="shared" si="30"/>
        <v>0.23614124692093436</v>
      </c>
      <c r="I105" s="155">
        <f t="shared" si="30"/>
        <v>0.23761124419894122</v>
      </c>
      <c r="J105" s="154">
        <f t="shared" si="30"/>
        <v>0.23907185142965079</v>
      </c>
      <c r="K105" s="96">
        <f t="shared" si="30"/>
        <v>0.23912881437394534</v>
      </c>
      <c r="L105" s="96">
        <f t="shared" si="30"/>
        <v>0.23862039301238583</v>
      </c>
      <c r="M105" s="96">
        <f t="shared" si="30"/>
        <v>0.23754645362832152</v>
      </c>
      <c r="N105" s="155">
        <f t="shared" si="30"/>
        <v>0.23591833055433026</v>
      </c>
      <c r="O105" s="154">
        <f t="shared" si="30"/>
        <v>0.23376902935789934</v>
      </c>
      <c r="P105" s="96">
        <f t="shared" si="30"/>
        <v>0.23112247882797998</v>
      </c>
      <c r="Q105" s="96">
        <f t="shared" si="30"/>
        <v>0.22797959032982662</v>
      </c>
      <c r="R105" s="96">
        <f t="shared" si="30"/>
        <v>0.22434516217746392</v>
      </c>
      <c r="S105" s="155">
        <f t="shared" si="30"/>
        <v>0.22022106033073821</v>
      </c>
      <c r="T105" s="155">
        <f t="shared" si="29"/>
        <v>0.21561572336633308</v>
      </c>
      <c r="U105" s="155">
        <f t="shared" si="29"/>
        <v>0.2105351473017304</v>
      </c>
      <c r="V105" s="155">
        <f t="shared" si="29"/>
        <v>0.20499089655301153</v>
      </c>
      <c r="W105" s="155">
        <f t="shared" si="29"/>
        <v>0.19900112923395699</v>
      </c>
      <c r="X105" s="146">
        <f t="shared" si="30"/>
        <v>0.19259120258371212</v>
      </c>
      <c r="Y105" s="146">
        <f t="shared" si="29"/>
        <v>0.18580032076345387</v>
      </c>
      <c r="Z105" s="146">
        <f t="shared" si="29"/>
        <v>0.17867271662570192</v>
      </c>
      <c r="AA105" s="146">
        <f t="shared" si="29"/>
        <v>0.17126265314998793</v>
      </c>
      <c r="AB105" s="146">
        <f t="shared" si="29"/>
        <v>0.1636298340536507</v>
      </c>
      <c r="AC105" s="146">
        <f t="shared" si="30"/>
        <v>0.15584039425461987</v>
      </c>
      <c r="AD105" s="146">
        <f t="shared" si="29"/>
        <v>0.14794711203336641</v>
      </c>
      <c r="AE105" s="146">
        <f t="shared" si="29"/>
        <v>0.14002265463199101</v>
      </c>
      <c r="AF105" s="146">
        <f t="shared" si="29"/>
        <v>0.13213983286479028</v>
      </c>
      <c r="AG105" s="146">
        <f t="shared" si="29"/>
        <v>0.12436291951828851</v>
      </c>
      <c r="AH105" s="146">
        <f t="shared" si="30"/>
        <v>0.11675019044306049</v>
      </c>
      <c r="AI105" s="146">
        <f t="shared" si="29"/>
        <v>0.10935127947966557</v>
      </c>
      <c r="AJ105" s="146">
        <f t="shared" si="29"/>
        <v>0.10220398805546915</v>
      </c>
      <c r="AK105" s="146">
        <f t="shared" si="29"/>
        <v>9.5338521273368018E-2</v>
      </c>
      <c r="AL105" s="146">
        <f t="shared" si="29"/>
        <v>8.8777345748697264E-2</v>
      </c>
      <c r="AM105" s="146">
        <f t="shared" si="30"/>
        <v>8.2531279642494002E-2</v>
      </c>
    </row>
    <row r="106" spans="3:40" x14ac:dyDescent="0.25">
      <c r="C106" s="56" t="s">
        <v>31</v>
      </c>
      <c r="D106" s="78" t="s">
        <v>429</v>
      </c>
      <c r="E106" s="155">
        <f t="shared" si="30"/>
        <v>0.4362143910050581</v>
      </c>
      <c r="F106" s="155">
        <f t="shared" si="30"/>
        <v>0.28951020056491261</v>
      </c>
      <c r="G106" s="155">
        <f t="shared" si="30"/>
        <v>0.25930882713926434</v>
      </c>
      <c r="H106" s="155">
        <f t="shared" si="30"/>
        <v>0.25017936521861106</v>
      </c>
      <c r="I106" s="155">
        <f t="shared" si="30"/>
        <v>0.23994365613698493</v>
      </c>
      <c r="J106" s="154">
        <f t="shared" si="30"/>
        <v>0.23131580676249897</v>
      </c>
      <c r="K106" s="96">
        <f t="shared" si="30"/>
        <v>0.22246161613536417</v>
      </c>
      <c r="L106" s="96">
        <f t="shared" si="30"/>
        <v>0.21408019388556507</v>
      </c>
      <c r="M106" s="96">
        <f t="shared" si="30"/>
        <v>0.20614235425603802</v>
      </c>
      <c r="N106" s="155">
        <f t="shared" si="30"/>
        <v>0.19855122841475731</v>
      </c>
      <c r="O106" s="154">
        <f t="shared" si="30"/>
        <v>0.19106500173722221</v>
      </c>
      <c r="P106" s="96">
        <f t="shared" si="30"/>
        <v>0.18370167186757319</v>
      </c>
      <c r="Q106" s="96">
        <f t="shared" si="30"/>
        <v>0.17647553684358039</v>
      </c>
      <c r="R106" s="96">
        <f t="shared" si="30"/>
        <v>0.16940002982155006</v>
      </c>
      <c r="S106" s="155">
        <f t="shared" si="30"/>
        <v>0.16247109997200074</v>
      </c>
      <c r="T106" s="155">
        <f t="shared" si="29"/>
        <v>0.15568557773277572</v>
      </c>
      <c r="U106" s="155">
        <f t="shared" si="29"/>
        <v>0.14902540420578186</v>
      </c>
      <c r="V106" s="155">
        <f t="shared" si="29"/>
        <v>0.14247251737924874</v>
      </c>
      <c r="W106" s="155">
        <f t="shared" si="29"/>
        <v>0.13601111434279123</v>
      </c>
      <c r="X106" s="146">
        <f t="shared" si="30"/>
        <v>0.12962905026710214</v>
      </c>
      <c r="Y106" s="146">
        <f t="shared" si="29"/>
        <v>0.12332642921212521</v>
      </c>
      <c r="Z106" s="146">
        <f t="shared" si="29"/>
        <v>0.11710315436220492</v>
      </c>
      <c r="AA106" s="146">
        <f t="shared" si="29"/>
        <v>0.11096657135182748</v>
      </c>
      <c r="AB106" s="146">
        <f t="shared" si="29"/>
        <v>0.1049280697788464</v>
      </c>
      <c r="AC106" s="146">
        <f t="shared" si="30"/>
        <v>9.900416434646564E-2</v>
      </c>
      <c r="AD106" s="146">
        <f t="shared" si="29"/>
        <v>9.3202530223681135E-2</v>
      </c>
      <c r="AE106" s="146">
        <f t="shared" si="29"/>
        <v>8.7546716302240174E-2</v>
      </c>
      <c r="AF106" s="146">
        <f t="shared" si="29"/>
        <v>8.2061400635491055E-2</v>
      </c>
      <c r="AG106" s="146">
        <f t="shared" si="29"/>
        <v>7.6766807589105771E-2</v>
      </c>
      <c r="AH106" s="146">
        <f t="shared" si="30"/>
        <v>7.1680937913952844E-2</v>
      </c>
      <c r="AI106" s="146">
        <f t="shared" si="29"/>
        <v>6.6818090056815299E-2</v>
      </c>
      <c r="AJ106" s="146">
        <f t="shared" si="29"/>
        <v>6.2186650412563944E-2</v>
      </c>
      <c r="AK106" s="146">
        <f t="shared" si="29"/>
        <v>5.7792078336242558E-2</v>
      </c>
      <c r="AL106" s="146">
        <f t="shared" si="29"/>
        <v>5.3636733309639417E-2</v>
      </c>
      <c r="AM106" s="146">
        <f t="shared" si="30"/>
        <v>4.9717336187678519E-2</v>
      </c>
    </row>
    <row r="107" spans="3:40" x14ac:dyDescent="0.25">
      <c r="C107" s="56" t="s">
        <v>32</v>
      </c>
      <c r="D107" s="78" t="s">
        <v>430</v>
      </c>
      <c r="E107" s="155">
        <f t="shared" si="30"/>
        <v>0.15386468112104759</v>
      </c>
      <c r="F107" s="155">
        <f t="shared" si="30"/>
        <v>9.6948239064399852E-2</v>
      </c>
      <c r="G107" s="155">
        <f t="shared" si="30"/>
        <v>8.4685841628640041E-2</v>
      </c>
      <c r="H107" s="155">
        <f t="shared" si="30"/>
        <v>8.100435795570296E-2</v>
      </c>
      <c r="I107" s="155">
        <f t="shared" si="30"/>
        <v>7.6892987102971044E-2</v>
      </c>
      <c r="J107" s="154">
        <f t="shared" si="30"/>
        <v>7.2712536844008677E-2</v>
      </c>
      <c r="K107" s="96">
        <f t="shared" si="30"/>
        <v>6.8789773409294833E-2</v>
      </c>
      <c r="L107" s="96">
        <f t="shared" si="30"/>
        <v>6.5161223641985719E-2</v>
      </c>
      <c r="M107" s="96">
        <f t="shared" si="30"/>
        <v>6.1814453651214879E-2</v>
      </c>
      <c r="N107" s="155">
        <f t="shared" si="30"/>
        <v>5.8702704643697798E-2</v>
      </c>
      <c r="O107" s="154">
        <f t="shared" si="30"/>
        <v>5.5712612063709248E-2</v>
      </c>
      <c r="P107" s="96">
        <f t="shared" si="30"/>
        <v>5.2843370965218656E-2</v>
      </c>
      <c r="Q107" s="96">
        <f t="shared" si="30"/>
        <v>5.00986004888496E-2</v>
      </c>
      <c r="R107" s="96">
        <f t="shared" si="30"/>
        <v>4.748126714014294E-2</v>
      </c>
      <c r="S107" s="155">
        <f t="shared" si="30"/>
        <v>4.498761470269344E-2</v>
      </c>
      <c r="T107" s="155">
        <f t="shared" si="29"/>
        <v>4.2613918011066017E-2</v>
      </c>
      <c r="U107" s="155">
        <f t="shared" si="29"/>
        <v>4.0350688732500965E-2</v>
      </c>
      <c r="V107" s="155">
        <f t="shared" si="29"/>
        <v>3.818791792188686E-2</v>
      </c>
      <c r="W107" s="155">
        <f t="shared" si="29"/>
        <v>3.6115882686143068E-2</v>
      </c>
      <c r="X107" s="146">
        <f t="shared" si="30"/>
        <v>3.4125615111242923E-2</v>
      </c>
      <c r="Y107" s="146">
        <f t="shared" si="29"/>
        <v>3.2211855767494531E-2</v>
      </c>
      <c r="Z107" s="146">
        <f t="shared" si="29"/>
        <v>3.0368669595114438E-2</v>
      </c>
      <c r="AA107" s="146">
        <f t="shared" si="29"/>
        <v>2.8592254423299129E-2</v>
      </c>
      <c r="AB107" s="146">
        <f t="shared" si="29"/>
        <v>2.6880197140924891E-2</v>
      </c>
      <c r="AC107" s="146">
        <f t="shared" si="30"/>
        <v>2.5231710222591883E-2</v>
      </c>
      <c r="AD107" s="146">
        <f t="shared" si="29"/>
        <v>2.3643923262200339E-2</v>
      </c>
      <c r="AE107" s="146">
        <f t="shared" si="29"/>
        <v>2.2118673193032862E-2</v>
      </c>
      <c r="AF107" s="146">
        <f t="shared" si="29"/>
        <v>2.0658388319328005E-2</v>
      </c>
      <c r="AG107" s="146">
        <f t="shared" si="29"/>
        <v>1.9264694257485202E-2</v>
      </c>
      <c r="AH107" s="146">
        <f t="shared" si="30"/>
        <v>1.7939032564843912E-2</v>
      </c>
      <c r="AI107" s="146">
        <f t="shared" si="29"/>
        <v>1.6682259081797216E-2</v>
      </c>
      <c r="AJ107" s="146">
        <f t="shared" si="29"/>
        <v>1.5494063049867571E-2</v>
      </c>
      <c r="AK107" s="146">
        <f t="shared" si="29"/>
        <v>1.4373735349084727E-2</v>
      </c>
      <c r="AL107" s="146">
        <f t="shared" si="29"/>
        <v>1.3320099581080165E-2</v>
      </c>
      <c r="AM107" s="146">
        <f t="shared" si="30"/>
        <v>1.2330853985752172E-2</v>
      </c>
    </row>
    <row r="108" spans="3:40" x14ac:dyDescent="0.25">
      <c r="C108" s="80" t="s">
        <v>33</v>
      </c>
      <c r="D108" s="90" t="s">
        <v>431</v>
      </c>
      <c r="E108" s="157">
        <f t="shared" si="30"/>
        <v>7.0497921241333764E-2</v>
      </c>
      <c r="F108" s="157">
        <f t="shared" si="30"/>
        <v>3.7552674609908084E-2</v>
      </c>
      <c r="G108" s="157">
        <f t="shared" si="30"/>
        <v>3.0918807194196436E-2</v>
      </c>
      <c r="H108" s="157">
        <f t="shared" si="30"/>
        <v>2.8959893425641529E-2</v>
      </c>
      <c r="I108" s="157">
        <f t="shared" si="30"/>
        <v>2.6938490435216421E-2</v>
      </c>
      <c r="J108" s="156">
        <f t="shared" si="30"/>
        <v>2.5027435213230063E-2</v>
      </c>
      <c r="K108" s="97">
        <f t="shared" si="30"/>
        <v>2.3296438189527261E-2</v>
      </c>
      <c r="L108" s="97">
        <f t="shared" si="30"/>
        <v>2.170431276866331E-2</v>
      </c>
      <c r="M108" s="97">
        <f t="shared" si="30"/>
        <v>2.0246794580957871E-2</v>
      </c>
      <c r="N108" s="157">
        <f t="shared" si="30"/>
        <v>1.8904261537889263E-2</v>
      </c>
      <c r="O108" s="156">
        <f t="shared" si="30"/>
        <v>1.762991784706601E-2</v>
      </c>
      <c r="P108" s="97">
        <f t="shared" si="30"/>
        <v>1.6423909431254199E-2</v>
      </c>
      <c r="Q108" s="97">
        <f t="shared" si="30"/>
        <v>1.5288350871356613E-2</v>
      </c>
      <c r="R108" s="97">
        <f t="shared" si="30"/>
        <v>1.4224765701236011E-2</v>
      </c>
      <c r="S108" s="157">
        <f t="shared" si="30"/>
        <v>1.3231634746399577E-2</v>
      </c>
      <c r="T108" s="157">
        <f t="shared" si="29"/>
        <v>1.2307155699259191E-2</v>
      </c>
      <c r="U108" s="157">
        <f t="shared" si="29"/>
        <v>1.1446987138500465E-2</v>
      </c>
      <c r="V108" s="157">
        <f t="shared" si="29"/>
        <v>1.0646372158219437E-2</v>
      </c>
      <c r="W108" s="157">
        <f t="shared" si="29"/>
        <v>9.9004705216950793E-3</v>
      </c>
      <c r="X108" s="147">
        <f t="shared" si="30"/>
        <v>9.2045572444454868E-3</v>
      </c>
      <c r="Y108" s="147">
        <f t="shared" si="29"/>
        <v>8.5550485711904847E-3</v>
      </c>
      <c r="Z108" s="147">
        <f t="shared" si="29"/>
        <v>7.9480150519352782E-3</v>
      </c>
      <c r="AA108" s="147">
        <f t="shared" si="29"/>
        <v>7.3801736239965735E-3</v>
      </c>
      <c r="AB108" s="147">
        <f t="shared" si="29"/>
        <v>6.8486585175519844E-3</v>
      </c>
      <c r="AC108" s="147">
        <f t="shared" si="30"/>
        <v>6.3511128849184553E-3</v>
      </c>
      <c r="AD108" s="147">
        <f t="shared" si="29"/>
        <v>5.884608565390784E-3</v>
      </c>
      <c r="AE108" s="147">
        <f t="shared" si="29"/>
        <v>5.4477144688094663E-3</v>
      </c>
      <c r="AF108" s="147">
        <f t="shared" si="29"/>
        <v>5.0392430648784044E-3</v>
      </c>
      <c r="AG108" s="147">
        <f t="shared" si="29"/>
        <v>4.6578875408372529E-3</v>
      </c>
      <c r="AH108" s="147">
        <f t="shared" si="30"/>
        <v>4.3024271456559952E-3</v>
      </c>
      <c r="AI108" s="147">
        <f t="shared" si="29"/>
        <v>3.9716326885865204E-3</v>
      </c>
      <c r="AJ108" s="147">
        <f t="shared" si="29"/>
        <v>3.6641284877599123E-3</v>
      </c>
      <c r="AK108" s="147">
        <f t="shared" si="29"/>
        <v>3.3785985054455136E-3</v>
      </c>
      <c r="AL108" s="147">
        <f t="shared" si="29"/>
        <v>3.1137612434347138E-3</v>
      </c>
      <c r="AM108" s="147">
        <f t="shared" si="30"/>
        <v>2.8681968085050957E-3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8">
        <f>'T energie vecteurs'!E5</f>
        <v>4</v>
      </c>
      <c r="F2" s="238">
        <f>E2+9</f>
        <v>13</v>
      </c>
      <c r="G2" s="238">
        <f>F2+3</f>
        <v>16</v>
      </c>
      <c r="H2" s="238">
        <f t="shared" ref="H2:S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>S2+5</f>
        <v>33</v>
      </c>
      <c r="U2" s="238">
        <f>T2+5</f>
        <v>38</v>
      </c>
      <c r="V2" s="238">
        <f>U2+5</f>
        <v>43</v>
      </c>
      <c r="W2" s="238">
        <f>V2+5</f>
        <v>48</v>
      </c>
    </row>
    <row r="3" spans="1:38" ht="23.25" x14ac:dyDescent="0.35">
      <c r="A3" s="240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8">
        <v>2020</v>
      </c>
      <c r="J3" s="116">
        <v>2021</v>
      </c>
      <c r="K3" s="33">
        <v>2022</v>
      </c>
      <c r="L3" s="4">
        <v>2023</v>
      </c>
      <c r="M3" s="33">
        <v>2024</v>
      </c>
      <c r="N3" s="108">
        <v>2025</v>
      </c>
      <c r="O3" s="116">
        <v>2026</v>
      </c>
      <c r="P3" s="4">
        <v>2027</v>
      </c>
      <c r="Q3" s="33">
        <v>2028</v>
      </c>
      <c r="R3" s="33">
        <v>2029</v>
      </c>
      <c r="S3" s="108">
        <v>2030</v>
      </c>
      <c r="T3" s="118">
        <v>2035</v>
      </c>
      <c r="U3" s="118">
        <v>2040</v>
      </c>
      <c r="V3" s="4">
        <v>2045</v>
      </c>
      <c r="W3" s="118">
        <v>2050</v>
      </c>
      <c r="X3" s="3"/>
      <c r="AG3" s="14"/>
      <c r="AH3" s="102"/>
      <c r="AI3" s="102"/>
      <c r="AJ3" s="102"/>
      <c r="AK3" s="102"/>
      <c r="AL3" s="102"/>
    </row>
    <row r="4" spans="1:38" ht="23.25" x14ac:dyDescent="0.35">
      <c r="A4" s="194" t="str">
        <f>Résultats!B1</f>
        <v>TEND</v>
      </c>
      <c r="B4" s="239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1">
        <f>VLOOKUP($D4,Résultats!$B$2:$AX$212,G$2,FALSE)/1000000</f>
        <v>2670.7684170000002</v>
      </c>
      <c r="H4" s="22">
        <f>VLOOKUP($D4,Résultats!$B$2:$AX$212,H$2,FALSE)/1000000</f>
        <v>2685.0923619999999</v>
      </c>
      <c r="I4" s="132">
        <f>VLOOKUP($D4,Résultats!$B$2:$AX$212,I$2,FALSE)/1000000</f>
        <v>2699.0781609999999</v>
      </c>
      <c r="J4" s="131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2">
        <f>VLOOKUP($D4,Résultats!$B$2:$AX$212,N$2,FALSE)/1000000</f>
        <v>2768.2532679999999</v>
      </c>
      <c r="O4" s="131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2">
        <f>VLOOKUP($D4,Résultats!$B$2:$AX$212,S$2,FALSE)/1000000</f>
        <v>2836.0302510000001</v>
      </c>
      <c r="T4" s="139">
        <f>VLOOKUP($D4,Résultats!$B$2:$AX$212,T$2,FALSE)/1000000</f>
        <v>2898.1448399999999</v>
      </c>
      <c r="U4" s="139">
        <f>VLOOKUP($D4,Résultats!$B$2:$AX$212,U$2,FALSE)/1000000</f>
        <v>2953.4412219999999</v>
      </c>
      <c r="V4" s="22">
        <f>VLOOKUP($D4,Résultats!$B$2:$AX$212,V$2,FALSE)/1000000</f>
        <v>3001.8706529999999</v>
      </c>
      <c r="W4" s="139">
        <f>VLOOKUP($D4,Résultats!$B$2:$AX$212,W$2,FALSE)/1000000</f>
        <v>3045.1080000000002</v>
      </c>
      <c r="X4" s="3"/>
      <c r="AG4" s="14"/>
      <c r="AH4" s="102"/>
      <c r="AI4" s="102"/>
      <c r="AJ4" s="102"/>
      <c r="AK4" s="102"/>
      <c r="AL4" s="102"/>
    </row>
    <row r="5" spans="1:38" x14ac:dyDescent="0.25">
      <c r="A5" s="3"/>
      <c r="B5" s="241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82588235.799999997</v>
      </c>
      <c r="G5" s="126">
        <f>VLOOKUP($D5,Résultats!$B$2:$AX$212,G$2,FALSE)/1000000</f>
        <v>127.53792870000001</v>
      </c>
      <c r="H5" s="31">
        <f>VLOOKUP($D5,Résultats!$B$2:$AX$212,H$2,FALSE)/1000000</f>
        <v>144.23214859999999</v>
      </c>
      <c r="I5" s="127">
        <f>VLOOKUP($D5,Résultats!$B$2:$AX$212,I$2,FALSE)/1000000</f>
        <v>163.15936430000002</v>
      </c>
      <c r="J5" s="126">
        <f>VLOOKUP($D5,Résultats!$B$2:$AX$212,J$2,FALSE)/1000000</f>
        <v>182.79659359999999</v>
      </c>
      <c r="K5" s="31">
        <f>VLOOKUP($D5,Résultats!$B$2:$AX$212,K$2,FALSE)/1000000</f>
        <v>205.09772130000002</v>
      </c>
      <c r="L5" s="31">
        <f>VLOOKUP($D5,Résultats!$B$2:$AX$212,L$2,FALSE)/1000000</f>
        <v>228.30221419999998</v>
      </c>
      <c r="M5" s="31">
        <f>VLOOKUP($D5,Résultats!$B$2:$AX$212,M$2,FALSE)/1000000</f>
        <v>252.96280949999999</v>
      </c>
      <c r="N5" s="127">
        <f>VLOOKUP($D5,Résultats!$B$2:$AX$212,N$2,FALSE)/1000000</f>
        <v>277.79960210000002</v>
      </c>
      <c r="O5" s="126">
        <f>VLOOKUP($D5,Résultats!$B$2:$AX$212,O$2,FALSE)/1000000</f>
        <v>303.89439920000001</v>
      </c>
      <c r="P5" s="31">
        <f>VLOOKUP($D5,Résultats!$B$2:$AX$212,P$2,FALSE)/1000000</f>
        <v>330.66961850000001</v>
      </c>
      <c r="Q5" s="31">
        <f>VLOOKUP($D5,Résultats!$B$2:$AX$212,Q$2,FALSE)/1000000</f>
        <v>357.73480130000002</v>
      </c>
      <c r="R5" s="31">
        <f>VLOOKUP($D5,Résultats!$B$2:$AX$212,R$2,FALSE)/1000000</f>
        <v>384.94387319999998</v>
      </c>
      <c r="S5" s="127">
        <f>VLOOKUP($D5,Résultats!$B$2:$AX$212,S$2,FALSE)/1000000</f>
        <v>412.30479910000003</v>
      </c>
      <c r="T5" s="130">
        <f>VLOOKUP($D5,Résultats!$B$2:$AX$212,T$2,FALSE)/1000000</f>
        <v>550.9197782</v>
      </c>
      <c r="U5" s="130">
        <f>VLOOKUP($D5,Résultats!$B$2:$AX$212,U$2,FALSE)/1000000</f>
        <v>683.87677370000006</v>
      </c>
      <c r="V5" s="31">
        <f>VLOOKUP($D5,Résultats!$B$2:$AX$212,V$2,FALSE)/1000000</f>
        <v>813.2563672</v>
      </c>
      <c r="W5" s="130">
        <f>VLOOKUP($D5,Résultats!$B$2:$AX$212,W$2,FALSE)/1000000</f>
        <v>947.97796960000005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1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56532663.600000001</v>
      </c>
      <c r="G6" s="126">
        <f>VLOOKUP($D6,Résultats!$B$2:$AX$212,G$2,FALSE)/1000000</f>
        <v>58.458084999999997</v>
      </c>
      <c r="H6" s="31">
        <f>VLOOKUP($D6,Résultats!$B$2:$AX$212,H$2,FALSE)/1000000</f>
        <v>61.945621509999995</v>
      </c>
      <c r="I6" s="127">
        <f>VLOOKUP($D6,Résultats!$B$2:$AX$212,I$2,FALSE)/1000000</f>
        <v>64.610980639999994</v>
      </c>
      <c r="J6" s="126">
        <f>VLOOKUP($D6,Résultats!$B$2:$AX$212,J$2,FALSE)/1000000</f>
        <v>68.243079850000001</v>
      </c>
      <c r="K6" s="31">
        <f>VLOOKUP($D6,Résultats!$B$2:$AX$212,K$2,FALSE)/1000000</f>
        <v>71.133228700000004</v>
      </c>
      <c r="L6" s="31">
        <f>VLOOKUP($D6,Résultats!$B$2:$AX$212,L$2,FALSE)/1000000</f>
        <v>76.611136610000003</v>
      </c>
      <c r="M6" s="31">
        <f>VLOOKUP($D6,Résultats!$B$2:$AX$212,M$2,FALSE)/1000000</f>
        <v>80.741622370000002</v>
      </c>
      <c r="N6" s="127">
        <f>VLOOKUP($D6,Résultats!$B$2:$AX$212,N$2,FALSE)/1000000</f>
        <v>84.672378890000005</v>
      </c>
      <c r="O6" s="126">
        <f>VLOOKUP($D6,Résultats!$B$2:$AX$212,O$2,FALSE)/1000000</f>
        <v>87.227657650000012</v>
      </c>
      <c r="P6" s="31">
        <f>VLOOKUP($D6,Résultats!$B$2:$AX$212,P$2,FALSE)/1000000</f>
        <v>88.663257829999992</v>
      </c>
      <c r="Q6" s="31">
        <f>VLOOKUP($D6,Résultats!$B$2:$AX$212,Q$2,FALSE)/1000000</f>
        <v>89.624627879999991</v>
      </c>
      <c r="R6" s="31">
        <f>VLOOKUP($D6,Résultats!$B$2:$AX$212,R$2,FALSE)/1000000</f>
        <v>90.511142809999996</v>
      </c>
      <c r="S6" s="127">
        <f>VLOOKUP($D6,Résultats!$B$2:$AX$212,S$2,FALSE)/1000000</f>
        <v>91.478732909999991</v>
      </c>
      <c r="T6" s="130">
        <f>VLOOKUP($D6,Résultats!$B$2:$AX$212,T$2,FALSE)/1000000</f>
        <v>92.139861319999909</v>
      </c>
      <c r="U6" s="130">
        <f>VLOOKUP($D6,Résultats!$B$2:$AX$212,U$2,FALSE)/1000000</f>
        <v>87.78042348999999</v>
      </c>
      <c r="V6" s="31">
        <f>VLOOKUP($D6,Résultats!$B$2:$AX$212,V$2,FALSE)/1000000</f>
        <v>87.020951740000001</v>
      </c>
      <c r="W6" s="130">
        <f>VLOOKUP($D6,Résultats!$B$2:$AX$212,W$2,FALSE)/1000000</f>
        <v>90.103786220000003</v>
      </c>
      <c r="X6" s="3"/>
    </row>
    <row r="7" spans="1:38" x14ac:dyDescent="0.25">
      <c r="A7" s="3"/>
      <c r="B7" s="241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501869422.19999999</v>
      </c>
      <c r="G7" s="126">
        <f>VLOOKUP($D7,Résultats!$B$2:$AX$212,G$2,FALSE)/1000000</f>
        <v>529.32731750000005</v>
      </c>
      <c r="H7" s="31">
        <f>VLOOKUP($D7,Résultats!$B$2:$AX$212,H$2,FALSE)/1000000</f>
        <v>542.92661439999995</v>
      </c>
      <c r="I7" s="127">
        <f>VLOOKUP($D7,Résultats!$B$2:$AX$212,I$2,FALSE)/1000000</f>
        <v>555.95506939999996</v>
      </c>
      <c r="J7" s="126">
        <f>VLOOKUP($D7,Résultats!$B$2:$AX$212,J$2,FALSE)/1000000</f>
        <v>568.24491620000003</v>
      </c>
      <c r="K7" s="31">
        <f>VLOOKUP($D7,Résultats!$B$2:$AX$212,K$2,FALSE)/1000000</f>
        <v>579.39783599999998</v>
      </c>
      <c r="L7" s="31">
        <f>VLOOKUP($D7,Résultats!$B$2:$AX$212,L$2,FALSE)/1000000</f>
        <v>594.79924789999995</v>
      </c>
      <c r="M7" s="31">
        <f>VLOOKUP($D7,Résultats!$B$2:$AX$212,M$2,FALSE)/1000000</f>
        <v>611.996442</v>
      </c>
      <c r="N7" s="127">
        <f>VLOOKUP($D7,Résultats!$B$2:$AX$212,N$2,FALSE)/1000000</f>
        <v>632.06211099999996</v>
      </c>
      <c r="O7" s="126">
        <f>VLOOKUP($D7,Résultats!$B$2:$AX$212,O$2,FALSE)/1000000</f>
        <v>651.66618110000002</v>
      </c>
      <c r="P7" s="31">
        <f>VLOOKUP($D7,Résultats!$B$2:$AX$212,P$2,FALSE)/1000000</f>
        <v>668.97771610000007</v>
      </c>
      <c r="Q7" s="31">
        <f>VLOOKUP($D7,Résultats!$B$2:$AX$212,Q$2,FALSE)/1000000</f>
        <v>683.1133916</v>
      </c>
      <c r="R7" s="31">
        <f>VLOOKUP($D7,Résultats!$B$2:$AX$212,R$2,FALSE)/1000000</f>
        <v>694.19886059999999</v>
      </c>
      <c r="S7" s="127">
        <f>VLOOKUP($D7,Résultats!$B$2:$AX$212,S$2,FALSE)/1000000</f>
        <v>702.70108200000004</v>
      </c>
      <c r="T7" s="130">
        <f>VLOOKUP($D7,Résultats!$B$2:$AX$212,T$2,FALSE)/1000000</f>
        <v>723.38365299999998</v>
      </c>
      <c r="U7" s="130">
        <f>VLOOKUP($D7,Résultats!$B$2:$AX$212,U$2,FALSE)/1000000</f>
        <v>727.86042339999995</v>
      </c>
      <c r="V7" s="31">
        <f>VLOOKUP($D7,Résultats!$B$2:$AX$212,V$2,FALSE)/1000000</f>
        <v>726.55316909999999</v>
      </c>
      <c r="W7" s="130">
        <f>VLOOKUP($D7,Résultats!$B$2:$AX$212,W$2,FALSE)/1000000</f>
        <v>722.00224529999991</v>
      </c>
      <c r="X7" s="3"/>
    </row>
    <row r="8" spans="1:38" x14ac:dyDescent="0.25">
      <c r="A8" s="3"/>
      <c r="B8" s="241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832373435.10000002</v>
      </c>
      <c r="G8" s="126">
        <f>VLOOKUP($D8,Résultats!$B$2:$AX$212,G$2,FALSE)/1000000</f>
        <v>845.65269450000005</v>
      </c>
      <c r="H8" s="31">
        <f>VLOOKUP($D8,Résultats!$B$2:$AX$212,H$2,FALSE)/1000000</f>
        <v>848.98842779999995</v>
      </c>
      <c r="I8" s="127">
        <f>VLOOKUP($D8,Résultats!$B$2:$AX$212,I$2,FALSE)/1000000</f>
        <v>851.57057810000003</v>
      </c>
      <c r="J8" s="126">
        <f>VLOOKUP($D8,Résultats!$B$2:$AX$212,J$2,FALSE)/1000000</f>
        <v>850.8497362999999</v>
      </c>
      <c r="K8" s="31">
        <f>VLOOKUP($D8,Résultats!$B$2:$AX$212,K$2,FALSE)/1000000</f>
        <v>848.87803710000003</v>
      </c>
      <c r="L8" s="31">
        <f>VLOOKUP($D8,Résultats!$B$2:$AX$212,L$2,FALSE)/1000000</f>
        <v>846.12179229999992</v>
      </c>
      <c r="M8" s="31">
        <f>VLOOKUP($D8,Résultats!$B$2:$AX$212,M$2,FALSE)/1000000</f>
        <v>843.92629620000002</v>
      </c>
      <c r="N8" s="127">
        <f>VLOOKUP($D8,Résultats!$B$2:$AX$212,N$2,FALSE)/1000000</f>
        <v>841.43565279999996</v>
      </c>
      <c r="O8" s="126">
        <f>VLOOKUP($D8,Résultats!$B$2:$AX$212,O$2,FALSE)/1000000</f>
        <v>839.39584160000004</v>
      </c>
      <c r="P8" s="31">
        <f>VLOOKUP($D8,Résultats!$B$2:$AX$212,P$2,FALSE)/1000000</f>
        <v>836.94298460000005</v>
      </c>
      <c r="Q8" s="31">
        <f>VLOOKUP($D8,Résultats!$B$2:$AX$212,Q$2,FALSE)/1000000</f>
        <v>833.92786579999995</v>
      </c>
      <c r="R8" s="31">
        <f>VLOOKUP($D8,Résultats!$B$2:$AX$212,R$2,FALSE)/1000000</f>
        <v>830.05315629999996</v>
      </c>
      <c r="S8" s="127">
        <f>VLOOKUP($D8,Résultats!$B$2:$AX$212,S$2,FALSE)/1000000</f>
        <v>825.2443773</v>
      </c>
      <c r="T8" s="130">
        <f>VLOOKUP($D8,Résultats!$B$2:$AX$212,T$2,FALSE)/1000000</f>
        <v>796.92048620000003</v>
      </c>
      <c r="U8" s="130">
        <f>VLOOKUP($D8,Résultats!$B$2:$AX$212,U$2,FALSE)/1000000</f>
        <v>771.91157090000002</v>
      </c>
      <c r="V8" s="31">
        <f>VLOOKUP($D8,Résultats!$B$2:$AX$212,V$2,FALSE)/1000000</f>
        <v>742.50215839999998</v>
      </c>
      <c r="W8" s="130">
        <f>VLOOKUP($D8,Résultats!$B$2:$AX$212,W$2,FALSE)/1000000</f>
        <v>703.08202180000001</v>
      </c>
      <c r="X8" s="3"/>
    </row>
    <row r="9" spans="1:38" x14ac:dyDescent="0.25">
      <c r="A9" s="3"/>
      <c r="B9" s="241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681368493.20000005</v>
      </c>
      <c r="G9" s="126">
        <f>VLOOKUP($D9,Résultats!$B$2:$AX$212,G$2,FALSE)/1000000</f>
        <v>665.65684999999996</v>
      </c>
      <c r="H9" s="31">
        <f>VLOOKUP($D9,Résultats!$B$2:$AX$212,H$2,FALSE)/1000000</f>
        <v>654.70998239999994</v>
      </c>
      <c r="I9" s="127">
        <f>VLOOKUP($D9,Résultats!$B$2:$AX$212,I$2,FALSE)/1000000</f>
        <v>643.3923612000001</v>
      </c>
      <c r="J9" s="126">
        <f>VLOOKUP($D9,Résultats!$B$2:$AX$212,J$2,FALSE)/1000000</f>
        <v>632.64579789999993</v>
      </c>
      <c r="K9" s="31">
        <f>VLOOKUP($D9,Résultats!$B$2:$AX$212,K$2,FALSE)/1000000</f>
        <v>621.78732429999991</v>
      </c>
      <c r="L9" s="31">
        <f>VLOOKUP($D9,Résultats!$B$2:$AX$212,L$2,FALSE)/1000000</f>
        <v>607.47124929999995</v>
      </c>
      <c r="M9" s="31">
        <f>VLOOKUP($D9,Résultats!$B$2:$AX$212,M$2,FALSE)/1000000</f>
        <v>591.87507470000003</v>
      </c>
      <c r="N9" s="127">
        <f>VLOOKUP($D9,Résultats!$B$2:$AX$212,N$2,FALSE)/1000000</f>
        <v>574.53491379999991</v>
      </c>
      <c r="O9" s="126">
        <f>VLOOKUP($D9,Résultats!$B$2:$AX$212,O$2,FALSE)/1000000</f>
        <v>557.10347939999997</v>
      </c>
      <c r="P9" s="31">
        <f>VLOOKUP($D9,Résultats!$B$2:$AX$212,P$2,FALSE)/1000000</f>
        <v>541.28125579999994</v>
      </c>
      <c r="Q9" s="31">
        <f>VLOOKUP($D9,Résultats!$B$2:$AX$212,Q$2,FALSE)/1000000</f>
        <v>527.5713068</v>
      </c>
      <c r="R9" s="31">
        <f>VLOOKUP($D9,Résultats!$B$2:$AX$212,R$2,FALSE)/1000000</f>
        <v>515.84895660000007</v>
      </c>
      <c r="S9" s="127">
        <f>VLOOKUP($D9,Résultats!$B$2:$AX$212,S$2,FALSE)/1000000</f>
        <v>505.76119969999996</v>
      </c>
      <c r="T9" s="130">
        <f>VLOOKUP($D9,Résultats!$B$2:$AX$212,T$2,FALSE)/1000000</f>
        <v>468.95029099999999</v>
      </c>
      <c r="U9" s="130">
        <f>VLOOKUP($D9,Résultats!$B$2:$AX$212,U$2,FALSE)/1000000</f>
        <v>440.51552039999996</v>
      </c>
      <c r="V9" s="31">
        <f>VLOOKUP($D9,Résultats!$B$2:$AX$212,V$2,FALSE)/1000000</f>
        <v>412.97653270000001</v>
      </c>
      <c r="W9" s="130">
        <f>VLOOKUP($D9,Résultats!$B$2:$AX$212,W$2,FALSE)/1000000</f>
        <v>384.41596730000003</v>
      </c>
      <c r="X9" s="3"/>
    </row>
    <row r="10" spans="1:38" x14ac:dyDescent="0.25">
      <c r="A10" s="3"/>
      <c r="B10" s="241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349491130</v>
      </c>
      <c r="G10" s="126">
        <f>VLOOKUP($D10,Résultats!$B$2:$AX$212,G$2,FALSE)/1000000</f>
        <v>338.7875042</v>
      </c>
      <c r="H10" s="31">
        <f>VLOOKUP($D10,Résultats!$B$2:$AX$212,H$2,FALSE)/1000000</f>
        <v>332.26418269999999</v>
      </c>
      <c r="I10" s="127">
        <f>VLOOKUP($D10,Résultats!$B$2:$AX$212,I$2,FALSE)/1000000</f>
        <v>325.50567860000001</v>
      </c>
      <c r="J10" s="126">
        <f>VLOOKUP($D10,Résultats!$B$2:$AX$212,J$2,FALSE)/1000000</f>
        <v>319.43670560000004</v>
      </c>
      <c r="K10" s="31">
        <f>VLOOKUP($D10,Résultats!$B$2:$AX$212,K$2,FALSE)/1000000</f>
        <v>313.2193901</v>
      </c>
      <c r="L10" s="31">
        <f>VLOOKUP($D10,Résultats!$B$2:$AX$212,L$2,FALSE)/1000000</f>
        <v>305.38120229999998</v>
      </c>
      <c r="M10" s="31">
        <f>VLOOKUP($D10,Résultats!$B$2:$AX$212,M$2,FALSE)/1000000</f>
        <v>296.72275930000001</v>
      </c>
      <c r="N10" s="127">
        <f>VLOOKUP($D10,Résultats!$B$2:$AX$212,N$2,FALSE)/1000000</f>
        <v>286.96169620000001</v>
      </c>
      <c r="O10" s="126">
        <f>VLOOKUP($D10,Résultats!$B$2:$AX$212,O$2,FALSE)/1000000</f>
        <v>276.91593739999996</v>
      </c>
      <c r="P10" s="31">
        <f>VLOOKUP($D10,Résultats!$B$2:$AX$212,P$2,FALSE)/1000000</f>
        <v>267.6168763</v>
      </c>
      <c r="Q10" s="31">
        <f>VLOOKUP($D10,Résultats!$B$2:$AX$212,Q$2,FALSE)/1000000</f>
        <v>259.44526409999997</v>
      </c>
      <c r="R10" s="31">
        <f>VLOOKUP($D10,Résultats!$B$2:$AX$212,R$2,FALSE)/1000000</f>
        <v>252.3830346</v>
      </c>
      <c r="S10" s="127">
        <f>VLOOKUP($D10,Résultats!$B$2:$AX$212,S$2,FALSE)/1000000</f>
        <v>246.26623769999998</v>
      </c>
      <c r="T10" s="130">
        <f>VLOOKUP($D10,Résultats!$B$2:$AX$212,T$2,FALSE)/1000000</f>
        <v>223.99212219999998</v>
      </c>
      <c r="U10" s="130">
        <f>VLOOKUP($D10,Résultats!$B$2:$AX$212,U$2,FALSE)/1000000</f>
        <v>207.03994519999998</v>
      </c>
      <c r="V10" s="31">
        <f>VLOOKUP($D10,Résultats!$B$2:$AX$212,V$2,FALSE)/1000000</f>
        <v>190.86987930000001</v>
      </c>
      <c r="W10" s="130">
        <f>VLOOKUP($D10,Résultats!$B$2:$AX$212,W$2,FALSE)/1000000</f>
        <v>174.4823107</v>
      </c>
      <c r="X10" s="3"/>
    </row>
    <row r="11" spans="1:38" x14ac:dyDescent="0.25">
      <c r="A11" s="3"/>
      <c r="B11" s="241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119445620.09999999</v>
      </c>
      <c r="G11" s="113">
        <f>VLOOKUP($D11,Résultats!$B$2:$AX$212,G$2,FALSE)/1000000</f>
        <v>105.3480368</v>
      </c>
      <c r="H11" s="20">
        <f>VLOOKUP($D11,Résultats!$B$2:$AX$212,H$2,FALSE)/1000000</f>
        <v>100.02538509999999</v>
      </c>
      <c r="I11" s="114">
        <f>VLOOKUP($D11,Résultats!$B$2:$AX$212,I$2,FALSE)/1000000</f>
        <v>94.884129129999991</v>
      </c>
      <c r="J11" s="113">
        <f>VLOOKUP($D11,Résultats!$B$2:$AX$212,J$2,FALSE)/1000000</f>
        <v>90.022673049999995</v>
      </c>
      <c r="K11" s="20">
        <f>VLOOKUP($D11,Résultats!$B$2:$AX$212,K$2,FALSE)/1000000</f>
        <v>85.418145340000009</v>
      </c>
      <c r="L11" s="20">
        <f>VLOOKUP($D11,Résultats!$B$2:$AX$212,L$2,FALSE)/1000000</f>
        <v>80.528013389999998</v>
      </c>
      <c r="M11" s="20">
        <f>VLOOKUP($D11,Résultats!$B$2:$AX$212,M$2,FALSE)/1000000</f>
        <v>75.700746359999997</v>
      </c>
      <c r="N11" s="114">
        <f>VLOOKUP($D11,Résultats!$B$2:$AX$212,N$2,FALSE)/1000000</f>
        <v>70.786912950000001</v>
      </c>
      <c r="O11" s="113">
        <f>VLOOKUP($D11,Résultats!$B$2:$AX$212,O$2,FALSE)/1000000</f>
        <v>66.112608030000004</v>
      </c>
      <c r="P11" s="20">
        <f>VLOOKUP($D11,Résultats!$B$2:$AX$212,P$2,FALSE)/1000000</f>
        <v>61.918782419999999</v>
      </c>
      <c r="Q11" s="20">
        <f>VLOOKUP($D11,Résultats!$B$2:$AX$212,Q$2,FALSE)/1000000</f>
        <v>58.260454509999995</v>
      </c>
      <c r="R11" s="20">
        <f>VLOOKUP($D11,Résultats!$B$2:$AX$212,R$2,FALSE)/1000000</f>
        <v>55.07334118</v>
      </c>
      <c r="S11" s="114">
        <f>VLOOKUP($D11,Résultats!$B$2:$AX$212,S$2,FALSE)/1000000</f>
        <v>52.273822170000003</v>
      </c>
      <c r="T11" s="122">
        <f>VLOOKUP($D11,Résultats!$B$2:$AX$212,T$2,FALSE)/1000000</f>
        <v>41.838648340000006</v>
      </c>
      <c r="U11" s="122">
        <f>VLOOKUP($D11,Résultats!$B$2:$AX$212,U$2,FALSE)/1000000</f>
        <v>34.456564419999999</v>
      </c>
      <c r="V11" s="20">
        <f>VLOOKUP($D11,Résultats!$B$2:$AX$212,V$2,FALSE)/1000000</f>
        <v>28.691594629999997</v>
      </c>
      <c r="W11" s="122">
        <f>VLOOKUP($D11,Résultats!$B$2:$AX$212,W$2,FALSE)/1000000</f>
        <v>24.049144170000002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8">
        <v>2020</v>
      </c>
      <c r="J14" s="116">
        <v>2021</v>
      </c>
      <c r="K14" s="33">
        <v>2022</v>
      </c>
      <c r="L14" s="4">
        <v>2023</v>
      </c>
      <c r="M14" s="33">
        <v>2024</v>
      </c>
      <c r="N14" s="108">
        <v>2025</v>
      </c>
      <c r="O14" s="116">
        <v>2026</v>
      </c>
      <c r="P14" s="4">
        <v>2027</v>
      </c>
      <c r="Q14" s="33">
        <v>2028</v>
      </c>
      <c r="R14" s="33">
        <v>2029</v>
      </c>
      <c r="S14" s="108">
        <v>2030</v>
      </c>
      <c r="T14" s="4">
        <v>2035</v>
      </c>
      <c r="U14" s="118">
        <v>2040</v>
      </c>
      <c r="V14" s="4">
        <v>2045</v>
      </c>
      <c r="W14" s="118">
        <v>2050</v>
      </c>
      <c r="X14" s="3"/>
    </row>
    <row r="15" spans="1:38" ht="15.75" thickBot="1" x14ac:dyDescent="0.3">
      <c r="A15" s="3"/>
      <c r="B15" s="242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1">
        <f>G4*1000/100</f>
        <v>26707.684170000004</v>
      </c>
      <c r="H15" s="22">
        <f t="shared" ref="H15:W15" si="1">H4*1000/100</f>
        <v>26850.923619999998</v>
      </c>
      <c r="I15" s="132">
        <f t="shared" si="1"/>
        <v>26990.781609999998</v>
      </c>
      <c r="J15" s="131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2">
        <f t="shared" si="1"/>
        <v>27682.53268</v>
      </c>
      <c r="O15" s="131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2">
        <f t="shared" si="1"/>
        <v>28360.302510000001</v>
      </c>
      <c r="T15" s="22">
        <f t="shared" si="1"/>
        <v>28981.448399999997</v>
      </c>
      <c r="U15" s="139">
        <f t="shared" si="1"/>
        <v>29534.412220000002</v>
      </c>
      <c r="V15" s="22">
        <f t="shared" si="1"/>
        <v>30018.706529999999</v>
      </c>
      <c r="W15" s="139">
        <f t="shared" si="1"/>
        <v>30451.08</v>
      </c>
      <c r="X15" s="3"/>
      <c r="Y15" s="51" t="s">
        <v>453</v>
      </c>
    </row>
    <row r="16" spans="1:38" x14ac:dyDescent="0.25">
      <c r="A16" s="3"/>
      <c r="B16" s="241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3.1478145985640721E-2</v>
      </c>
      <c r="G16" s="133">
        <f>G5/G$4</f>
        <v>4.7753271263878364E-2</v>
      </c>
      <c r="H16" s="98">
        <f t="shared" ref="H16:W16" si="2">H5/H$4</f>
        <v>5.3715898432845043E-2</v>
      </c>
      <c r="I16" s="134">
        <f t="shared" si="2"/>
        <v>6.0450033147446902E-2</v>
      </c>
      <c r="J16" s="133">
        <f t="shared" si="2"/>
        <v>6.7396921792933911E-2</v>
      </c>
      <c r="K16" s="98">
        <f t="shared" si="2"/>
        <v>7.526710580655685E-2</v>
      </c>
      <c r="L16" s="98">
        <f t="shared" si="2"/>
        <v>8.3345858649942997E-2</v>
      </c>
      <c r="M16" s="98">
        <f t="shared" si="2"/>
        <v>9.1855348496596184E-2</v>
      </c>
      <c r="N16" s="134">
        <f t="shared" si="2"/>
        <v>0.1003519458682709</v>
      </c>
      <c r="O16" s="133">
        <f t="shared" si="2"/>
        <v>0.10922353458081412</v>
      </c>
      <c r="P16" s="98">
        <f t="shared" si="2"/>
        <v>0.11826226107177845</v>
      </c>
      <c r="Q16" s="98">
        <f t="shared" si="2"/>
        <v>0.12732236148371454</v>
      </c>
      <c r="R16" s="98">
        <f t="shared" si="2"/>
        <v>0.13635925863186929</v>
      </c>
      <c r="S16" s="134">
        <f t="shared" si="2"/>
        <v>0.14538095951360852</v>
      </c>
      <c r="T16" s="98">
        <f t="shared" si="2"/>
        <v>0.1900939423717691</v>
      </c>
      <c r="U16" s="140">
        <f t="shared" si="2"/>
        <v>0.23155252544247182</v>
      </c>
      <c r="V16" s="98">
        <f t="shared" si="2"/>
        <v>0.27091652546296441</v>
      </c>
      <c r="W16" s="140">
        <f t="shared" si="2"/>
        <v>0.31131177271873445</v>
      </c>
      <c r="X16" s="3"/>
      <c r="Y16" s="158"/>
      <c r="Z16" s="159">
        <v>2020</v>
      </c>
      <c r="AA16" s="159">
        <v>2030</v>
      </c>
      <c r="AB16" s="160">
        <v>2050</v>
      </c>
    </row>
    <row r="17" spans="1:28" x14ac:dyDescent="0.25">
      <c r="A17" s="3"/>
      <c r="B17" s="241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2.154717824542654E-2</v>
      </c>
      <c r="G17" s="135">
        <f t="shared" si="3"/>
        <v>2.1888114532095725E-2</v>
      </c>
      <c r="H17" s="92">
        <f t="shared" ref="H17:W17" si="4">H6/H$4</f>
        <v>2.3070201378048535E-2</v>
      </c>
      <c r="I17" s="136">
        <f t="shared" si="4"/>
        <v>2.3938165842541527E-2</v>
      </c>
      <c r="J17" s="135">
        <f t="shared" si="4"/>
        <v>2.5161155495183111E-2</v>
      </c>
      <c r="K17" s="92">
        <f t="shared" si="4"/>
        <v>2.610459159170047E-2</v>
      </c>
      <c r="L17" s="92">
        <f t="shared" si="4"/>
        <v>2.7968283116671298E-2</v>
      </c>
      <c r="M17" s="92">
        <f t="shared" si="4"/>
        <v>2.9318736124240099E-2</v>
      </c>
      <c r="N17" s="136">
        <f t="shared" si="4"/>
        <v>3.0586933597724558E-2</v>
      </c>
      <c r="O17" s="135">
        <f t="shared" si="4"/>
        <v>3.1350736001778186E-2</v>
      </c>
      <c r="P17" s="92">
        <f t="shared" si="4"/>
        <v>3.1709950834100789E-2</v>
      </c>
      <c r="Q17" s="92">
        <f t="shared" si="4"/>
        <v>3.1898543913850851E-2</v>
      </c>
      <c r="R17" s="92">
        <f t="shared" si="4"/>
        <v>3.2061900943887646E-2</v>
      </c>
      <c r="S17" s="136">
        <f t="shared" si="4"/>
        <v>3.2255908722322015E-2</v>
      </c>
      <c r="T17" s="92">
        <f t="shared" si="4"/>
        <v>3.1792704094112806E-2</v>
      </c>
      <c r="U17" s="141">
        <f t="shared" si="4"/>
        <v>2.9721405266551124E-2</v>
      </c>
      <c r="V17" s="92">
        <f t="shared" si="4"/>
        <v>2.8988907850854027E-2</v>
      </c>
      <c r="W17" s="141">
        <f t="shared" si="4"/>
        <v>2.9589684904443456E-2</v>
      </c>
      <c r="X17" s="3"/>
      <c r="Y17" s="161" t="s">
        <v>369</v>
      </c>
      <c r="Z17" s="162">
        <f>I16+I17</f>
        <v>8.4388198989988422E-2</v>
      </c>
      <c r="AA17" s="162">
        <f>S16+S17</f>
        <v>0.17763686823593053</v>
      </c>
      <c r="AB17" s="163">
        <f>W16+W17</f>
        <v>0.34090145762317792</v>
      </c>
    </row>
    <row r="18" spans="1:28" x14ac:dyDescent="0.25">
      <c r="A18" s="3"/>
      <c r="B18" s="241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0.19128534209155193</v>
      </c>
      <c r="G18" s="135">
        <f t="shared" si="3"/>
        <v>0.19819289240157284</v>
      </c>
      <c r="H18" s="92">
        <f t="shared" ref="H18:W18" si="5">H7/H$4</f>
        <v>0.20220034963549607</v>
      </c>
      <c r="I18" s="136">
        <f t="shared" si="5"/>
        <v>0.20597961090316125</v>
      </c>
      <c r="J18" s="135">
        <f t="shared" si="5"/>
        <v>0.20951133400312819</v>
      </c>
      <c r="K18" s="92">
        <f t="shared" si="5"/>
        <v>0.21262838977383641</v>
      </c>
      <c r="L18" s="92">
        <f t="shared" si="5"/>
        <v>0.21714223935269134</v>
      </c>
      <c r="M18" s="92">
        <f t="shared" si="5"/>
        <v>0.22222692169532896</v>
      </c>
      <c r="N18" s="136">
        <f t="shared" si="5"/>
        <v>0.22832524693690706</v>
      </c>
      <c r="O18" s="135">
        <f t="shared" si="5"/>
        <v>0.23421716179665256</v>
      </c>
      <c r="P18" s="92">
        <f t="shared" si="5"/>
        <v>0.23925638427716725</v>
      </c>
      <c r="Q18" s="92">
        <f t="shared" si="5"/>
        <v>0.24312873632532839</v>
      </c>
      <c r="R18" s="92">
        <f t="shared" si="5"/>
        <v>0.24590712715493188</v>
      </c>
      <c r="S18" s="136">
        <f t="shared" si="5"/>
        <v>0.24777629990097028</v>
      </c>
      <c r="T18" s="92">
        <f t="shared" si="5"/>
        <v>0.24960231214669037</v>
      </c>
      <c r="U18" s="141">
        <f t="shared" si="5"/>
        <v>0.24644486505375929</v>
      </c>
      <c r="V18" s="92">
        <f t="shared" si="5"/>
        <v>0.24203346948806725</v>
      </c>
      <c r="W18" s="141">
        <f t="shared" si="5"/>
        <v>0.23710234425182944</v>
      </c>
      <c r="X18" s="3"/>
      <c r="Y18" s="161" t="s">
        <v>370</v>
      </c>
      <c r="Z18" s="162">
        <f>I18+I19+I20</f>
        <v>0.75985869484422097</v>
      </c>
      <c r="AA18" s="162">
        <f>S18+S19+S20</f>
        <v>0.71709625039539104</v>
      </c>
      <c r="AB18" s="163">
        <f>W18+W19+W20</f>
        <v>0.59423187433746183</v>
      </c>
    </row>
    <row r="19" spans="1:28" ht="15.75" thickBot="1" x14ac:dyDescent="0.3">
      <c r="A19" s="3"/>
      <c r="B19" s="241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0.3172555055915971</v>
      </c>
      <c r="G19" s="135">
        <f t="shared" si="3"/>
        <v>0.31663272978564655</v>
      </c>
      <c r="H19" s="92">
        <f t="shared" ref="H19:W19" si="6">H8/H$4</f>
        <v>0.31618593081380192</v>
      </c>
      <c r="I19" s="136">
        <f t="shared" si="6"/>
        <v>0.31550423044603343</v>
      </c>
      <c r="J19" s="135">
        <f t="shared" si="6"/>
        <v>0.31370744938733658</v>
      </c>
      <c r="K19" s="92">
        <f t="shared" si="6"/>
        <v>0.31152268601663879</v>
      </c>
      <c r="L19" s="92">
        <f t="shared" si="6"/>
        <v>0.3088920865213064</v>
      </c>
      <c r="M19" s="92">
        <f t="shared" si="6"/>
        <v>0.30644482560940506</v>
      </c>
      <c r="N19" s="136">
        <f t="shared" si="6"/>
        <v>0.30395905697166142</v>
      </c>
      <c r="O19" s="135">
        <f t="shared" si="6"/>
        <v>0.30168960327449551</v>
      </c>
      <c r="P19" s="92">
        <f t="shared" si="6"/>
        <v>0.29932828481779211</v>
      </c>
      <c r="Q19" s="92">
        <f t="shared" si="6"/>
        <v>0.29680552407784483</v>
      </c>
      <c r="R19" s="92">
        <f t="shared" si="6"/>
        <v>0.2940310026945277</v>
      </c>
      <c r="S19" s="136">
        <f t="shared" si="6"/>
        <v>0.29098574565945273</v>
      </c>
      <c r="T19" s="92">
        <f t="shared" si="6"/>
        <v>0.27497607269345448</v>
      </c>
      <c r="U19" s="141">
        <f t="shared" si="6"/>
        <v>0.26136005861571876</v>
      </c>
      <c r="V19" s="92">
        <f t="shared" si="6"/>
        <v>0.24734648631777673</v>
      </c>
      <c r="W19" s="141">
        <f t="shared" si="6"/>
        <v>0.2308890265304219</v>
      </c>
      <c r="X19" s="3"/>
      <c r="Y19" s="164" t="s">
        <v>375</v>
      </c>
      <c r="Z19" s="165">
        <f>I21+I22</f>
        <v>0.15575310630287451</v>
      </c>
      <c r="AA19" s="165">
        <f>S21+S22</f>
        <v>0.10526688132636565</v>
      </c>
      <c r="AB19" s="166">
        <f>W21+W22</f>
        <v>6.5196851760265975E-2</v>
      </c>
    </row>
    <row r="20" spans="1:28" x14ac:dyDescent="0.25">
      <c r="A20" s="3"/>
      <c r="B20" s="241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0.25970063037677393</v>
      </c>
      <c r="G20" s="135">
        <f t="shared" si="3"/>
        <v>0.24923795180553834</v>
      </c>
      <c r="H20" s="92">
        <f t="shared" ref="H20:W20" si="7">H9/H$4</f>
        <v>0.24383145684878305</v>
      </c>
      <c r="I20" s="136">
        <f t="shared" si="7"/>
        <v>0.23837485349502635</v>
      </c>
      <c r="J20" s="135">
        <f t="shared" si="7"/>
        <v>0.233255874871481</v>
      </c>
      <c r="K20" s="92">
        <f t="shared" si="7"/>
        <v>0.22818455529697768</v>
      </c>
      <c r="L20" s="92">
        <f t="shared" si="7"/>
        <v>0.22176838299828494</v>
      </c>
      <c r="M20" s="92">
        <f t="shared" si="7"/>
        <v>0.21492049112072104</v>
      </c>
      <c r="N20" s="136">
        <f t="shared" si="7"/>
        <v>0.20754420140722468</v>
      </c>
      <c r="O20" s="135">
        <f t="shared" si="7"/>
        <v>0.2002301171312201</v>
      </c>
      <c r="P20" s="92">
        <f t="shared" si="7"/>
        <v>0.19358641255601075</v>
      </c>
      <c r="Q20" s="92">
        <f t="shared" si="7"/>
        <v>0.18776933188698761</v>
      </c>
      <c r="R20" s="92">
        <f t="shared" si="7"/>
        <v>0.18272996710731731</v>
      </c>
      <c r="S20" s="136">
        <f t="shared" si="7"/>
        <v>0.17833420483496809</v>
      </c>
      <c r="T20" s="92">
        <f t="shared" si="7"/>
        <v>0.16181050875290276</v>
      </c>
      <c r="U20" s="141">
        <f t="shared" si="7"/>
        <v>0.14915330534382307</v>
      </c>
      <c r="V20" s="92">
        <f t="shared" si="7"/>
        <v>0.13757306041393916</v>
      </c>
      <c r="W20" s="141">
        <f t="shared" si="7"/>
        <v>0.12624050355521052</v>
      </c>
      <c r="X20" s="3"/>
      <c r="Y20" s="227" t="s">
        <v>443</v>
      </c>
      <c r="Z20" s="228">
        <f>SUM(Z17:Z19)</f>
        <v>1.0000000001370839</v>
      </c>
      <c r="AA20" s="228">
        <f t="shared" ref="AA20:AB20" si="8">SUM(AA17:AA19)</f>
        <v>0.99999999995768718</v>
      </c>
      <c r="AB20" s="228">
        <f t="shared" si="8"/>
        <v>1.0003301837209058</v>
      </c>
    </row>
    <row r="21" spans="1:28" x14ac:dyDescent="0.25">
      <c r="A21" s="3"/>
      <c r="B21" s="241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0.13320702039777121</v>
      </c>
      <c r="G21" s="135">
        <f t="shared" si="3"/>
        <v>0.12685019863330216</v>
      </c>
      <c r="H21" s="92">
        <f t="shared" ref="H21:W21" si="9">H10/H$4</f>
        <v>0.12374404225429025</v>
      </c>
      <c r="I21" s="136">
        <f t="shared" si="9"/>
        <v>0.12059883381791403</v>
      </c>
      <c r="J21" s="135">
        <f t="shared" si="9"/>
        <v>0.11777599484280354</v>
      </c>
      <c r="K21" s="92">
        <f t="shared" si="9"/>
        <v>0.11494577719290294</v>
      </c>
      <c r="L21" s="92">
        <f t="shared" si="9"/>
        <v>0.11148493942747512</v>
      </c>
      <c r="M21" s="92">
        <f t="shared" si="9"/>
        <v>0.10774537378141005</v>
      </c>
      <c r="N21" s="136">
        <f t="shared" si="9"/>
        <v>0.10366164812922746</v>
      </c>
      <c r="O21" s="135">
        <f t="shared" si="9"/>
        <v>9.9527130293316224E-2</v>
      </c>
      <c r="P21" s="92">
        <f t="shared" si="9"/>
        <v>9.5711777319525473E-2</v>
      </c>
      <c r="Q21" s="92">
        <f t="shared" si="9"/>
        <v>9.2339866238722534E-2</v>
      </c>
      <c r="R21" s="92">
        <f t="shared" si="9"/>
        <v>8.9402029452322285E-2</v>
      </c>
      <c r="S21" s="136">
        <f t="shared" si="9"/>
        <v>8.6834841628774986E-2</v>
      </c>
      <c r="T21" s="92">
        <f t="shared" si="9"/>
        <v>7.7288104827776649E-2</v>
      </c>
      <c r="U21" s="141">
        <f t="shared" si="9"/>
        <v>7.0101258036818978E-2</v>
      </c>
      <c r="V21" s="92">
        <f t="shared" si="9"/>
        <v>6.3583645454293333E-2</v>
      </c>
      <c r="W21" s="141">
        <f t="shared" si="9"/>
        <v>5.7299219173835542E-2</v>
      </c>
      <c r="X21" s="3"/>
    </row>
    <row r="22" spans="1:28" x14ac:dyDescent="0.25">
      <c r="A22" s="3"/>
      <c r="B22" s="241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4.5526177311238571E-2</v>
      </c>
      <c r="G22" s="137">
        <f t="shared" si="3"/>
        <v>3.9444841465638758E-2</v>
      </c>
      <c r="H22" s="94">
        <f t="shared" ref="H22:W22" si="10">H11/H$4</f>
        <v>3.7252120826672702E-2</v>
      </c>
      <c r="I22" s="138">
        <f t="shared" si="10"/>
        <v>3.5154272484960468E-2</v>
      </c>
      <c r="J22" s="137">
        <f t="shared" si="10"/>
        <v>3.3191269791483187E-2</v>
      </c>
      <c r="K22" s="94">
        <f t="shared" si="10"/>
        <v>3.1346894262669858E-2</v>
      </c>
      <c r="L22" s="94">
        <f t="shared" si="10"/>
        <v>2.9398209933627784E-2</v>
      </c>
      <c r="M22" s="94">
        <f t="shared" si="10"/>
        <v>2.748830332843941E-2</v>
      </c>
      <c r="N22" s="138">
        <f t="shared" si="10"/>
        <v>2.5570966995061811E-2</v>
      </c>
      <c r="O22" s="137">
        <f t="shared" si="10"/>
        <v>2.3761717058300148E-2</v>
      </c>
      <c r="P22" s="94">
        <f t="shared" si="10"/>
        <v>2.214492896268511E-2</v>
      </c>
      <c r="Q22" s="94">
        <f t="shared" si="10"/>
        <v>2.0735636069992069E-2</v>
      </c>
      <c r="R22" s="94">
        <f t="shared" si="10"/>
        <v>1.9508714117871036E-2</v>
      </c>
      <c r="S22" s="138">
        <f t="shared" si="10"/>
        <v>1.843203969759066E-2</v>
      </c>
      <c r="T22" s="94">
        <f t="shared" si="10"/>
        <v>1.4436355203006351E-2</v>
      </c>
      <c r="U22" s="142">
        <f t="shared" si="10"/>
        <v>1.1666582074948773E-2</v>
      </c>
      <c r="V22" s="94">
        <f t="shared" si="10"/>
        <v>9.5579050354239227E-3</v>
      </c>
      <c r="W22" s="142">
        <f t="shared" si="10"/>
        <v>7.8976325864304319E-3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2023-08-24T13:13:04Z</dcterms:modified>
</cp:coreProperties>
</file>